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Q880094\common2\経営班ファイル\2022_R4\02 決算\11 決算統計\07 提出後\05 経営比較分析表（財政課照会）\03 提出\"/>
    </mc:Choice>
  </mc:AlternateContent>
  <workbookProtection workbookAlgorithmName="SHA-512" workbookHashValue="D+cO3RAYZDMh2POG747MiTcGqS7hZSiSJpt/D2GBAip2NxfRqrnLqm2//ZV0basXF2fuuC2Jn0bIWhsx7l9JMA==" workbookSaltValue="b7Q7NNYp01jgFyPVtwmfKQ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ID8" i="4"/>
  <c r="FZ8" i="4"/>
  <c r="EG8" i="4"/>
  <c r="CN8" i="4"/>
  <c r="AU8" i="4"/>
  <c r="B8" i="4"/>
  <c r="B6" i="4"/>
  <c r="JB78" i="4" l="1"/>
  <c r="IZ54" i="4"/>
  <c r="IZ32" i="4"/>
  <c r="BX78" i="4"/>
  <c r="BX32" i="4"/>
  <c r="FO78" i="4"/>
  <c r="FL54" i="4"/>
  <c r="FL32" i="4"/>
  <c r="MO78" i="4"/>
  <c r="MN54" i="4"/>
  <c r="MN32" i="4"/>
  <c r="BX54" i="4"/>
  <c r="C11" i="5"/>
  <c r="D11" i="5"/>
  <c r="E11" i="5"/>
  <c r="B11" i="5"/>
  <c r="GT78" i="4" l="1"/>
  <c r="GR54" i="4"/>
  <c r="GR32" i="4"/>
  <c r="DD32" i="4"/>
  <c r="DG78" i="4"/>
  <c r="DD54" i="4"/>
  <c r="P54" i="4"/>
  <c r="KG78" i="4"/>
  <c r="KF54" i="4"/>
  <c r="KF32" i="4"/>
  <c r="P78" i="4"/>
  <c r="P32" i="4"/>
  <c r="LZ78" i="4"/>
  <c r="LY54" i="4"/>
  <c r="LY32" i="4"/>
  <c r="IK32" i="4"/>
  <c r="EZ78" i="4"/>
  <c r="IM78" i="4"/>
  <c r="IK54" i="4"/>
  <c r="EW54" i="4"/>
  <c r="EW32" i="4"/>
  <c r="BI78" i="4"/>
  <c r="BI54" i="4"/>
  <c r="BI32" i="4"/>
  <c r="AT78" i="4"/>
  <c r="AT54" i="4"/>
  <c r="AT32" i="4"/>
  <c r="HV54" i="4"/>
  <c r="LK78" i="4"/>
  <c r="LJ54" i="4"/>
  <c r="LJ32" i="4"/>
  <c r="HX78" i="4"/>
  <c r="HV32" i="4"/>
  <c r="EK78" i="4"/>
  <c r="EH54" i="4"/>
  <c r="EH32" i="4"/>
  <c r="DV78" i="4"/>
  <c r="DS54" i="4"/>
  <c r="DS32" i="4"/>
  <c r="KU32" i="4"/>
  <c r="AE78" i="4"/>
  <c r="AE54" i="4"/>
  <c r="AE32" i="4"/>
  <c r="KV78" i="4"/>
  <c r="HI78" i="4"/>
  <c r="HG54" i="4"/>
  <c r="HG32" i="4"/>
  <c r="KU54" i="4"/>
</calcChain>
</file>

<file path=xl/sharedStrings.xml><?xml version="1.0" encoding="utf-8"?>
<sst xmlns="http://schemas.openxmlformats.org/spreadsheetml/2006/main" count="342" uniqueCount="187">
  <si>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</si>
  <si>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</si>
  <si>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</si>
  <si>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</si>
  <si>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</si>
  <si>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</si>
  <si>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</si>
  <si>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</si>
  <si>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</si>
  <si>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</si>
  <si>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</si>
  <si>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</si>
  <si>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</si>
  <si>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</si>
  <si>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</si>
  <si>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</si>
  <si>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</si>
  <si>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</si>
  <si>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</si>
  <si>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</si>
  <si>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</si>
  <si>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</si>
  <si>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</si>
  <si>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</si>
  <si>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</si>
  <si>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</si>
  <si>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</si>
  <si>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</si>
  <si>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</si>
  <si>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</si>
  <si>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</si>
  <si>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</si>
  <si>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</si>
  <si>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</si>
  <si>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</si>
  <si>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</si>
  <si>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</si>
  <si>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</si>
  <si>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</si>
  <si>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</si>
  <si>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</si>
  <si>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</si>
  <si>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</si>
  <si>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</si>
  <si>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</si>
  <si>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</si>
  <si>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</si>
  <si>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</si>
  <si>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</si>
  <si>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</si>
  <si>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</si>
  <si>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</si>
  <si>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</si>
  <si>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</si>
  <si>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</si>
  <si>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</si>
  <si>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</si>
  <si>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</si>
  <si>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</si>
  <si>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</si>
  <si>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</si>
  <si>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</si>
  <si>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</si>
  <si>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</si>
  <si>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</si>
  <si>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</si>
  <si>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</si>
  <si>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</si>
  <si>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</si>
  <si>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</si>
  <si>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</si>
  <si>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</si>
  <si>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</si>
  <si>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</si>
  <si>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</si>
  <si>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</si>
  <si>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</si>
  <si>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</si>
  <si>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</si>
  <si>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</si>
  <si>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</si>
  <si>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</si>
  <si>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</si>
  <si>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</si>
  <si>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</si>
  <si>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</si>
  <si>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</si>
  <si>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</si>
  <si>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</si>
  <si>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</si>
  <si>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</si>
  <si>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</si>
  <si>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</si>
  <si>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</si>
  <si>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</si>
  <si>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</si>
  <si>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</si>
  <si>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</si>
  <si>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</si>
  <si>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</si>
  <si>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</si>
  <si>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</si>
  <si>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</si>
  <si>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</si>
  <si>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</si>
  <si>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</si>
  <si>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</si>
  <si>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</si>
  <si>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</si>
  <si>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</si>
  <si>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</si>
  <si>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</si>
  <si>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</si>
  <si>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</si>
  <si>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</si>
  <si>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</si>
  <si>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</si>
  <si>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</si>
  <si>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</si>
  <si>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</si>
  <si>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</si>
  <si>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</si>
  <si>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</si>
  <si>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</si>
  <si>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</si>
  <si>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</si>
  <si>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</si>
  <si>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</si>
  <si>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</si>
  <si>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</si>
  <si>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</si>
  <si>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</si>
  <si>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</si>
  <si>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</si>
  <si>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</si>
  <si>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</si>
  <si>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</si>
  <si>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</si>
  <si>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</si>
  <si>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</si>
  <si>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</si>
  <si>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</si>
  <si>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</si>
  <si>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</si>
  <si>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</si>
  <si>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</si>
  <si>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</si>
  <si>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</si>
  <si>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</si>
  <si>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</si>
  <si>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</si>
  <si>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</si>
  <si>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</si>
  <si>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</si>
  <si>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</si>
  <si>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</si>
  <si>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</si>
  <si>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</si>
  <si>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</si>
  <si>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</si>
  <si>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</si>
  <si>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</si>
  <si>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</si>
  <si>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</si>
  <si>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</si>
  <si>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山形県</t>
  </si>
  <si>
    <t>河北病院</t>
  </si>
  <si>
    <t>条例全部</t>
  </si>
  <si>
    <t>病院事業</t>
  </si>
  <si>
    <t>一般病院</t>
  </si>
  <si>
    <t>100床以上～200床未満</t>
  </si>
  <si>
    <t>自治体職員</t>
  </si>
  <si>
    <t>直営</t>
  </si>
  <si>
    <t>対象</t>
  </si>
  <si>
    <t>ド 透 訓</t>
  </si>
  <si>
    <t>救 臨 感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</si>
  <si>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</si>
  <si>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</si>
  <si>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</si>
  <si>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</si>
  <si>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</si>
  <si>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</si>
  <si>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</si>
  <si>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西・北村山地域の基幹病院として、救急医療・急性期医療を担っているほか、緩和ケアや地域包括ケアに対応した地域密着型の病院として、在宅医療も含め地域を多面的に支える役割を担っている。</t>
    <phoneticPr fontId="5"/>
  </si>
  <si>
    <t>　入院患者延数の増による入院収益の増により、医業収益は増加したが、新型コロナ補助金の減により、医業外収益は減少し、経常収支比率は前年度より悪化した。
　累積欠損金比率は前年度よりも改善したが、平均値を大きく上回る状況が続いている。
　１人１日当たり収益は、前年度よりも入院は増加、外来は減少しており、ともに平均値を上回っている。
　職員給与費対医業収益比率及び材料費対医業収益比率は、医業収益の増加の影響により、前年度より改善した。</t>
    <rPh sb="1" eb="3">
      <t>ニュウイン</t>
    </rPh>
    <rPh sb="3" eb="7">
      <t>カンジャノベスウ</t>
    </rPh>
    <rPh sb="8" eb="9">
      <t>ゾウ</t>
    </rPh>
    <rPh sb="12" eb="16">
      <t>ニュウインシュウエキ</t>
    </rPh>
    <rPh sb="17" eb="18">
      <t>ゾウ</t>
    </rPh>
    <rPh sb="22" eb="26">
      <t>イギョウシュウエキ</t>
    </rPh>
    <rPh sb="27" eb="29">
      <t>ゾウカ</t>
    </rPh>
    <rPh sb="33" eb="35">
      <t>シンガタ</t>
    </rPh>
    <rPh sb="38" eb="41">
      <t>ホジョキン</t>
    </rPh>
    <rPh sb="118" eb="119">
      <t>ニン</t>
    </rPh>
    <rPh sb="120" eb="122">
      <t>ニチア</t>
    </rPh>
    <rPh sb="124" eb="126">
      <t>シュウエキ</t>
    </rPh>
    <rPh sb="128" eb="131">
      <t>ゼンネンド</t>
    </rPh>
    <rPh sb="134" eb="136">
      <t>ニュウイン</t>
    </rPh>
    <rPh sb="137" eb="139">
      <t>ゾウカ</t>
    </rPh>
    <rPh sb="140" eb="142">
      <t>ガイライ</t>
    </rPh>
    <rPh sb="143" eb="145">
      <t>ゲンショウ</t>
    </rPh>
    <rPh sb="153" eb="156">
      <t>ヘイキンチ</t>
    </rPh>
    <rPh sb="157" eb="159">
      <t>ウワマワ</t>
    </rPh>
    <rPh sb="166" eb="171">
      <t>ショクインキュウヨヒ</t>
    </rPh>
    <rPh sb="171" eb="172">
      <t>タイ</t>
    </rPh>
    <rPh sb="172" eb="176">
      <t>イギョウシュウエキ</t>
    </rPh>
    <rPh sb="176" eb="178">
      <t>ヒリツ</t>
    </rPh>
    <rPh sb="178" eb="179">
      <t>オヨ</t>
    </rPh>
    <rPh sb="192" eb="196">
      <t>イギョウシュウエキ</t>
    </rPh>
    <rPh sb="197" eb="199">
      <t>ゾウカ</t>
    </rPh>
    <rPh sb="200" eb="202">
      <t>エイキョウ</t>
    </rPh>
    <rPh sb="206" eb="209">
      <t>ゼンネンド</t>
    </rPh>
    <rPh sb="211" eb="213">
      <t>カイゼン</t>
    </rPh>
    <phoneticPr fontId="5"/>
  </si>
  <si>
    <t>　有形固定資産減価償却率は、平成26年度以降平均値を上回っており、類似病院に比べ老朽化が進んでいる。今後、施設の老朽化により、修繕費等の増加が見込まれるが、適切な規模及び機能を考慮し、計画的に整備していく。
　１床当たり有形固定資産は、病棟の再編に伴う病床数の減から、令和２年度に大きく増加し、平均値を上回る状況が続いている。</t>
    <rPh sb="71" eb="73">
      <t>ミコ</t>
    </rPh>
    <rPh sb="78" eb="80">
      <t>テキセツ</t>
    </rPh>
    <rPh sb="81" eb="83">
      <t>キボ</t>
    </rPh>
    <rPh sb="83" eb="84">
      <t>オヨ</t>
    </rPh>
    <rPh sb="85" eb="87">
      <t>キノウ</t>
    </rPh>
    <rPh sb="88" eb="90">
      <t>コウリョ</t>
    </rPh>
    <rPh sb="96" eb="98">
      <t>セイビ</t>
    </rPh>
    <phoneticPr fontId="5"/>
  </si>
  <si>
    <t>　経常収支比率は、依然として100％を下回っている。さらに、累積欠損金比率が平均値を大きく上回っており、経営状況が厳しい状況にある。
　このため、病棟間のベッドコントロール等による入院患者の確保、ＤＰＣ機能評価係数向上のための取組みの推進、各種加算や指導管理料等の確保・適正化等による診療単価の向上等に取組むほか、在宅医療等との連携強化により、収益の確保を図る。
　また、経営コンサルタントの活用、医薬品・診療材料等の価格交渉、後発医薬品の使用拡大等により費用の削減を図る。</t>
    <rPh sb="1" eb="7">
      <t>ケイジョウシュウシヒリツ</t>
    </rPh>
    <rPh sb="9" eb="11">
      <t>イゼン</t>
    </rPh>
    <rPh sb="19" eb="21">
      <t>シタマワ</t>
    </rPh>
    <rPh sb="30" eb="37">
      <t>ルイセキケッソンキンヒリツ</t>
    </rPh>
    <rPh sb="38" eb="41">
      <t>ヘイキンチ</t>
    </rPh>
    <rPh sb="42" eb="43">
      <t>オオ</t>
    </rPh>
    <rPh sb="45" eb="47">
      <t>ウワマワ</t>
    </rPh>
    <rPh sb="52" eb="56">
      <t>ケイエイジョウキョウ</t>
    </rPh>
    <rPh sb="57" eb="58">
      <t>キビ</t>
    </rPh>
    <rPh sb="60" eb="62">
      <t>ジョウキョウ</t>
    </rPh>
    <rPh sb="157" eb="161">
      <t>ザイタクイリョウ</t>
    </rPh>
    <rPh sb="161" eb="162">
      <t>トウ</t>
    </rPh>
    <rPh sb="164" eb="168">
      <t>レンケイキョウカ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</si>
</sst>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0" fillId="0" borderId="6" xfId="0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50.2</c:v>
                </c:pt>
                <c:pt idx="2">
                  <c:v>61.3</c:v>
                </c:pt>
                <c:pt idx="3">
                  <c:v>51.3</c:v>
                </c:pt>
                <c:pt idx="4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8-4646-AD83-BC9444E01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65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8-4646-AD83-BC9444E01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10828</c:v>
                </c:pt>
                <c:pt idx="1">
                  <c:v>11197</c:v>
                </c:pt>
                <c:pt idx="2">
                  <c:v>11914</c:v>
                </c:pt>
                <c:pt idx="3">
                  <c:v>12455</c:v>
                </c:pt>
                <c:pt idx="4">
                  <c:v>12287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B-4B06-9B78-05009A19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11512</c:v>
                </c:pt>
                <c:pt idx="4">
                  <c:v>11831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B-4B06-9B78-05009A19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39108</c:v>
                </c:pt>
                <c:pt idx="1">
                  <c:v>39471</c:v>
                </c:pt>
                <c:pt idx="2">
                  <c:v>40985</c:v>
                </c:pt>
                <c:pt idx="3">
                  <c:v>42764</c:v>
                </c:pt>
                <c:pt idx="4">
                  <c:v>44928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E-409F-A294-0A8E6A84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39289</c:v>
                </c:pt>
                <c:pt idx="4">
                  <c:v>40846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E-409F-A294-0A8E6A84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407.2</c:v>
                </c:pt>
                <c:pt idx="1">
                  <c:v>481.6</c:v>
                </c:pt>
                <c:pt idx="2">
                  <c:v>556.20000000000005</c:v>
                </c:pt>
                <c:pt idx="3">
                  <c:v>637.70000000000005</c:v>
                </c:pt>
                <c:pt idx="4">
                  <c:v>614.5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F-4A3D-8D7C-DC741CAB2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121.6</c:v>
                </c:pt>
                <c:pt idx="4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F-4A3D-8D7C-DC741CAB2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57.6</c:v>
                </c:pt>
                <c:pt idx="2">
                  <c:v>55.1</c:v>
                </c:pt>
                <c:pt idx="3">
                  <c:v>52.4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3-475C-B0DC-36EB208C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78.599999999999994</c:v>
                </c:pt>
                <c:pt idx="4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3-475C-B0DC-36EB208C0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68.400000000000006</c:v>
                </c:pt>
                <c:pt idx="2">
                  <c:v>67.599999999999994</c:v>
                </c:pt>
                <c:pt idx="3">
                  <c:v>58.5</c:v>
                </c:pt>
                <c:pt idx="4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7C1-9B38-8FAB3D7C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82.2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C-47C1-9B38-8FAB3D7C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81.900000000000006</c:v>
                </c:pt>
                <c:pt idx="1">
                  <c:v>81.099999999999994</c:v>
                </c:pt>
                <c:pt idx="2">
                  <c:v>82.4</c:v>
                </c:pt>
                <c:pt idx="3">
                  <c:v>98.4</c:v>
                </c:pt>
                <c:pt idx="4">
                  <c:v>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7-4337-BCF2-5E02BD34A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105.9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7-4337-BCF2-5E02BD34A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74.400000000000006</c:v>
                </c:pt>
                <c:pt idx="2">
                  <c:v>77.8</c:v>
                </c:pt>
                <c:pt idx="3">
                  <c:v>80.400000000000006</c:v>
                </c:pt>
                <c:pt idx="4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0-4BB3-9DF4-76075CA6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0-4BB3-9DF4-76075CA6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60.5</c:v>
                </c:pt>
                <c:pt idx="2">
                  <c:v>66.8</c:v>
                </c:pt>
                <c:pt idx="3">
                  <c:v>71.7</c:v>
                </c:pt>
                <c:pt idx="4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B-4AF6-9ABD-EE57C2B9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73.900000000000006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B-4AF6-9ABD-EE57C2B94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54260108</c:v>
                </c:pt>
                <c:pt idx="1">
                  <c:v>53450694</c:v>
                </c:pt>
                <c:pt idx="2">
                  <c:v>73285588</c:v>
                </c:pt>
                <c:pt idx="3">
                  <c:v>73691213</c:v>
                </c:pt>
                <c:pt idx="4">
                  <c:v>73591059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D-4C72-87C9-F5C48AC5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43530781</c:v>
                </c:pt>
                <c:pt idx="4">
                  <c:v>44196357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D-4C72-87C9-F5C48AC5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13.7</c:v>
                </c:pt>
                <c:pt idx="2">
                  <c:v>13.1</c:v>
                </c:pt>
                <c:pt idx="3">
                  <c:v>15.5</c:v>
                </c:pt>
                <c:pt idx="4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E-4B1F-9BD8-171BADD3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17.3</c:v>
                </c:pt>
                <c:pt idx="4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E-4B1F-9BD8-171BADD3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76.2</c:v>
                </c:pt>
                <c:pt idx="2">
                  <c:v>86.6</c:v>
                </c:pt>
                <c:pt idx="3">
                  <c:v>102.2</c:v>
                </c:pt>
                <c:pt idx="4">
                  <c:v>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2-4916-BCF1-6FFD6D75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67.099999999999994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2-4916-BCF1-6FFD6D75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FS57" zoomScaleNormal="100" zoomScaleSheetLayoutView="70" workbookViewId="0">
      <selection activeCell="NJ70" sqref="NJ70:NX84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4.109375" customWidth="1"/>
    <col min="393" max="393" width="6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</row>
    <row r="3" spans="1:388" ht="9.75" customHeight="1" x14ac:dyDescent="0.2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  <c r="NX3" s="142"/>
    </row>
    <row r="4" spans="1:388" ht="9.75" customHeight="1" x14ac:dyDescent="0.2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43" t="str">
        <f>データ!H6</f>
        <v>山形県　河北病院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1"/>
      <c r="AU7" s="129" t="s">
        <v>2</v>
      </c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1"/>
      <c r="CN7" s="129" t="s">
        <v>3</v>
      </c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129" t="s">
        <v>4</v>
      </c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1"/>
      <c r="FZ7" s="129" t="s">
        <v>5</v>
      </c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1"/>
      <c r="ID7" s="129" t="s">
        <v>6</v>
      </c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1"/>
      <c r="JW7" s="129" t="s">
        <v>7</v>
      </c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1"/>
      <c r="LP7" s="129" t="s">
        <v>8</v>
      </c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1"/>
      <c r="NI7" s="3"/>
      <c r="NJ7" s="144" t="s">
        <v>9</v>
      </c>
      <c r="NK7" s="145"/>
      <c r="NL7" s="145"/>
      <c r="NM7" s="145"/>
      <c r="NN7" s="145"/>
      <c r="NO7" s="145"/>
      <c r="NP7" s="145"/>
      <c r="NQ7" s="145"/>
      <c r="NR7" s="145"/>
      <c r="NS7" s="145"/>
      <c r="NT7" s="145"/>
      <c r="NU7" s="145"/>
      <c r="NV7" s="145"/>
      <c r="NW7" s="146"/>
      <c r="NX7" s="3"/>
    </row>
    <row r="8" spans="1:388" ht="18.75" customHeight="1" x14ac:dyDescent="0.2">
      <c r="A8" s="2"/>
      <c r="B8" s="124" t="str">
        <f>データ!K6</f>
        <v>条例全部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6"/>
      <c r="AU8" s="124" t="str">
        <f>データ!L6</f>
        <v>病院事業</v>
      </c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6"/>
      <c r="CN8" s="124" t="str">
        <f>データ!M6</f>
        <v>一般病院</v>
      </c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6"/>
      <c r="EG8" s="124" t="str">
        <f>データ!N6</f>
        <v>100床以上～200床未満</v>
      </c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6"/>
      <c r="FZ8" s="124" t="str">
        <f>データ!O7</f>
        <v>自治体職員</v>
      </c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6"/>
      <c r="ID8" s="108">
        <f>データ!Z6</f>
        <v>130</v>
      </c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10"/>
      <c r="JW8" s="108" t="str">
        <f>データ!AA6</f>
        <v>-</v>
      </c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10"/>
      <c r="LP8" s="108" t="str">
        <f>データ!AB6</f>
        <v>-</v>
      </c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10"/>
      <c r="NI8" s="3"/>
      <c r="NJ8" s="140" t="s">
        <v>10</v>
      </c>
      <c r="NK8" s="141"/>
      <c r="NL8" s="134" t="s">
        <v>11</v>
      </c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5"/>
      <c r="NX8" s="3"/>
    </row>
    <row r="9" spans="1:388" ht="18.75" customHeight="1" x14ac:dyDescent="0.2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1"/>
      <c r="AU9" s="129" t="s">
        <v>13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  <c r="CN9" s="129" t="s">
        <v>14</v>
      </c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1"/>
      <c r="EG9" s="129" t="s">
        <v>15</v>
      </c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1"/>
      <c r="FZ9" s="129" t="s">
        <v>16</v>
      </c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1"/>
      <c r="ID9" s="129" t="s">
        <v>17</v>
      </c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1"/>
      <c r="JW9" s="129" t="s">
        <v>18</v>
      </c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1"/>
      <c r="LP9" s="129" t="s">
        <v>19</v>
      </c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1"/>
      <c r="NI9" s="3"/>
      <c r="NJ9" s="136" t="s">
        <v>20</v>
      </c>
      <c r="NK9" s="137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 x14ac:dyDescent="0.2">
      <c r="A10" s="2"/>
      <c r="B10" s="124" t="str">
        <f>データ!P6</f>
        <v>直営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8">
        <f>データ!Q6</f>
        <v>15</v>
      </c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10"/>
      <c r="CN10" s="124" t="str">
        <f>データ!R6</f>
        <v>対象</v>
      </c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6"/>
      <c r="EG10" s="124" t="str">
        <f>データ!S6</f>
        <v>ド 透 訓</v>
      </c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6"/>
      <c r="FZ10" s="124" t="str">
        <f>データ!T6</f>
        <v>救 臨 感 輪</v>
      </c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6"/>
      <c r="ID10" s="108" t="str">
        <f>データ!AC6</f>
        <v>-</v>
      </c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10"/>
      <c r="JW10" s="108">
        <f>データ!AD6</f>
        <v>6</v>
      </c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10"/>
      <c r="LP10" s="108">
        <f>データ!AE6</f>
        <v>136</v>
      </c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10"/>
      <c r="NI10" s="2"/>
      <c r="NJ10" s="132" t="s">
        <v>22</v>
      </c>
      <c r="NK10" s="133"/>
      <c r="NL10" s="127" t="s">
        <v>23</v>
      </c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8"/>
      <c r="NX10" s="3"/>
    </row>
    <row r="11" spans="1:388" ht="18.75" customHeight="1" x14ac:dyDescent="0.2">
      <c r="A11" s="2"/>
      <c r="B11" s="129" t="s">
        <v>24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1"/>
      <c r="AU11" s="129" t="s">
        <v>25</v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  <c r="CN11" s="129" t="s">
        <v>26</v>
      </c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1"/>
      <c r="EG11" s="129" t="s">
        <v>27</v>
      </c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1"/>
      <c r="FZ11" s="129" t="s">
        <v>28</v>
      </c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1"/>
      <c r="ID11" s="129" t="s">
        <v>29</v>
      </c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1"/>
      <c r="JW11" s="129" t="s">
        <v>30</v>
      </c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1"/>
      <c r="LP11" s="129" t="s">
        <v>31</v>
      </c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1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08">
        <f>データ!U6</f>
        <v>1042396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10"/>
      <c r="AU12" s="108">
        <f>データ!V6</f>
        <v>17981</v>
      </c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10"/>
      <c r="CN12" s="124" t="str">
        <f>データ!W6</f>
        <v>第２種該当</v>
      </c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6"/>
      <c r="EG12" s="124" t="str">
        <f>データ!X6</f>
        <v>-</v>
      </c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6"/>
      <c r="FZ12" s="124" t="str">
        <f>データ!Y6</f>
        <v>１０：１</v>
      </c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6"/>
      <c r="ID12" s="108">
        <f>データ!AF6</f>
        <v>105</v>
      </c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10"/>
      <c r="JW12" s="108" t="str">
        <f>データ!AG6</f>
        <v>-</v>
      </c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10"/>
      <c r="LP12" s="108">
        <f>データ!AH6</f>
        <v>105</v>
      </c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10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1" t="s">
        <v>32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  <c r="IW13" s="111"/>
      <c r="IX13" s="111"/>
      <c r="IY13" s="111"/>
      <c r="IZ13" s="111"/>
      <c r="JA13" s="111"/>
      <c r="JB13" s="111"/>
      <c r="JC13" s="111"/>
      <c r="JD13" s="111"/>
      <c r="JE13" s="111"/>
      <c r="JF13" s="111"/>
      <c r="JG13" s="111"/>
      <c r="JH13" s="111"/>
      <c r="JI13" s="111"/>
      <c r="JJ13" s="111"/>
      <c r="JK13" s="111"/>
      <c r="JL13" s="111"/>
      <c r="JM13" s="111"/>
      <c r="JN13" s="111"/>
      <c r="JO13" s="111"/>
      <c r="JP13" s="111"/>
      <c r="JQ13" s="111"/>
      <c r="JR13" s="111"/>
      <c r="JS13" s="111"/>
      <c r="JT13" s="111"/>
      <c r="JU13" s="111"/>
      <c r="JV13" s="111"/>
      <c r="JW13" s="111"/>
      <c r="JX13" s="111"/>
      <c r="JY13" s="111"/>
      <c r="JZ13" s="111"/>
      <c r="KA13" s="111"/>
      <c r="KB13" s="111"/>
      <c r="KC13" s="111"/>
      <c r="KD13" s="111"/>
      <c r="KE13" s="111"/>
      <c r="KF13" s="111"/>
      <c r="KG13" s="111"/>
      <c r="KH13" s="111"/>
      <c r="KI13" s="111"/>
      <c r="KJ13" s="111"/>
      <c r="KK13" s="111"/>
      <c r="KL13" s="111"/>
      <c r="KM13" s="111"/>
      <c r="KN13" s="111"/>
      <c r="KO13" s="111"/>
      <c r="KP13" s="111"/>
      <c r="KQ13" s="111"/>
      <c r="KR13" s="111"/>
      <c r="KS13" s="111"/>
      <c r="KT13" s="111"/>
      <c r="KU13" s="111"/>
      <c r="KV13" s="111"/>
      <c r="KW13" s="111"/>
      <c r="KX13" s="111"/>
      <c r="KY13" s="111"/>
      <c r="KZ13" s="111"/>
      <c r="LA13" s="111"/>
      <c r="LB13" s="111"/>
      <c r="LC13" s="111"/>
      <c r="LD13" s="111"/>
      <c r="LE13" s="111"/>
      <c r="LF13" s="111"/>
      <c r="LG13" s="111"/>
      <c r="LH13" s="111"/>
      <c r="LI13" s="111"/>
      <c r="LJ13" s="111"/>
      <c r="LK13" s="111"/>
      <c r="LL13" s="111"/>
      <c r="LM13" s="111"/>
      <c r="LN13" s="111"/>
      <c r="LO13" s="111"/>
      <c r="LP13" s="111"/>
      <c r="LQ13" s="111"/>
      <c r="LR13" s="111"/>
      <c r="LS13" s="111"/>
      <c r="LT13" s="111"/>
      <c r="LU13" s="111"/>
      <c r="LV13" s="111"/>
      <c r="LW13" s="111"/>
      <c r="LX13" s="111"/>
      <c r="LY13" s="111"/>
      <c r="LZ13" s="111"/>
      <c r="MA13" s="111"/>
      <c r="MB13" s="111"/>
      <c r="MC13" s="111"/>
      <c r="MD13" s="111"/>
      <c r="ME13" s="111"/>
      <c r="MF13" s="111"/>
      <c r="MG13" s="111"/>
      <c r="MH13" s="111"/>
      <c r="MI13" s="111"/>
      <c r="MJ13" s="111"/>
      <c r="MK13" s="111"/>
      <c r="ML13" s="111"/>
      <c r="MM13" s="111"/>
      <c r="MN13" s="111"/>
      <c r="MO13" s="111"/>
      <c r="MP13" s="111"/>
      <c r="MQ13" s="111"/>
      <c r="MR13" s="111"/>
      <c r="MS13" s="111"/>
      <c r="MT13" s="111"/>
      <c r="MU13" s="111"/>
      <c r="MV13" s="111"/>
      <c r="MW13" s="111"/>
      <c r="MX13" s="111"/>
      <c r="MY13" s="111"/>
      <c r="MZ13" s="111"/>
      <c r="NA13" s="111"/>
      <c r="NB13" s="111"/>
      <c r="NC13" s="111"/>
      <c r="ND13" s="111"/>
      <c r="NE13" s="111"/>
      <c r="NF13" s="111"/>
      <c r="NG13" s="111"/>
      <c r="NH13" s="111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2">
      <c r="A14" s="2"/>
      <c r="B14" s="111" t="s">
        <v>33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  <c r="IW14" s="111"/>
      <c r="IX14" s="111"/>
      <c r="IY14" s="111"/>
      <c r="IZ14" s="111"/>
      <c r="JA14" s="111"/>
      <c r="JB14" s="111"/>
      <c r="JC14" s="111"/>
      <c r="JD14" s="111"/>
      <c r="JE14" s="111"/>
      <c r="JF14" s="111"/>
      <c r="JG14" s="111"/>
      <c r="JH14" s="111"/>
      <c r="JI14" s="111"/>
      <c r="JJ14" s="111"/>
      <c r="JK14" s="111"/>
      <c r="JL14" s="111"/>
      <c r="JM14" s="111"/>
      <c r="JN14" s="111"/>
      <c r="JO14" s="111"/>
      <c r="JP14" s="111"/>
      <c r="JQ14" s="111"/>
      <c r="JR14" s="111"/>
      <c r="JS14" s="111"/>
      <c r="JT14" s="111"/>
      <c r="JU14" s="111"/>
      <c r="JV14" s="111"/>
      <c r="JW14" s="111"/>
      <c r="JX14" s="111"/>
      <c r="JY14" s="111"/>
      <c r="JZ14" s="111"/>
      <c r="KA14" s="111"/>
      <c r="KB14" s="111"/>
      <c r="KC14" s="111"/>
      <c r="KD14" s="111"/>
      <c r="KE14" s="111"/>
      <c r="KF14" s="111"/>
      <c r="KG14" s="111"/>
      <c r="KH14" s="111"/>
      <c r="KI14" s="111"/>
      <c r="KJ14" s="111"/>
      <c r="KK14" s="111"/>
      <c r="KL14" s="111"/>
      <c r="KM14" s="111"/>
      <c r="KN14" s="111"/>
      <c r="KO14" s="111"/>
      <c r="KP14" s="111"/>
      <c r="KQ14" s="111"/>
      <c r="KR14" s="111"/>
      <c r="KS14" s="111"/>
      <c r="KT14" s="111"/>
      <c r="KU14" s="111"/>
      <c r="KV14" s="111"/>
      <c r="KW14" s="111"/>
      <c r="KX14" s="111"/>
      <c r="KY14" s="111"/>
      <c r="KZ14" s="111"/>
      <c r="LA14" s="111"/>
      <c r="LB14" s="111"/>
      <c r="LC14" s="111"/>
      <c r="LD14" s="111"/>
      <c r="LE14" s="111"/>
      <c r="LF14" s="111"/>
      <c r="LG14" s="111"/>
      <c r="LH14" s="111"/>
      <c r="LI14" s="111"/>
      <c r="LJ14" s="111"/>
      <c r="LK14" s="111"/>
      <c r="LL14" s="111"/>
      <c r="LM14" s="111"/>
      <c r="LN14" s="111"/>
      <c r="LO14" s="111"/>
      <c r="LP14" s="111"/>
      <c r="LQ14" s="111"/>
      <c r="LR14" s="111"/>
      <c r="LS14" s="111"/>
      <c r="LT14" s="111"/>
      <c r="LU14" s="111"/>
      <c r="LV14" s="111"/>
      <c r="LW14" s="111"/>
      <c r="LX14" s="111"/>
      <c r="LY14" s="111"/>
      <c r="LZ14" s="111"/>
      <c r="MA14" s="111"/>
      <c r="MB14" s="111"/>
      <c r="MC14" s="111"/>
      <c r="MD14" s="111"/>
      <c r="ME14" s="111"/>
      <c r="MF14" s="111"/>
      <c r="MG14" s="111"/>
      <c r="MH14" s="111"/>
      <c r="MI14" s="111"/>
      <c r="MJ14" s="111"/>
      <c r="MK14" s="111"/>
      <c r="ML14" s="111"/>
      <c r="MM14" s="111"/>
      <c r="MN14" s="111"/>
      <c r="MO14" s="111"/>
      <c r="MP14" s="111"/>
      <c r="MQ14" s="111"/>
      <c r="MR14" s="111"/>
      <c r="MS14" s="111"/>
      <c r="MT14" s="111"/>
      <c r="MU14" s="111"/>
      <c r="MV14" s="111"/>
      <c r="MW14" s="111"/>
      <c r="MX14" s="111"/>
      <c r="MY14" s="111"/>
      <c r="MZ14" s="111"/>
      <c r="NA14" s="111"/>
      <c r="NB14" s="111"/>
      <c r="NC14" s="111"/>
      <c r="ND14" s="111"/>
      <c r="NE14" s="111"/>
      <c r="NF14" s="111"/>
      <c r="NG14" s="111"/>
      <c r="NH14" s="111"/>
      <c r="NI14" s="5"/>
      <c r="NJ14" s="89" t="s">
        <v>34</v>
      </c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</row>
    <row r="16" spans="1:388" ht="13.5" customHeight="1" x14ac:dyDescent="0.2">
      <c r="A16" s="7"/>
      <c r="B16" s="8"/>
      <c r="C16" s="9"/>
      <c r="D16" s="9"/>
      <c r="E16" s="9"/>
      <c r="F16" s="75" t="s">
        <v>35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9"/>
      <c r="NF16" s="9"/>
      <c r="NG16" s="9"/>
      <c r="NH16" s="10"/>
      <c r="NI16" s="2"/>
      <c r="NJ16" s="112" t="s">
        <v>36</v>
      </c>
      <c r="NK16" s="113"/>
      <c r="NL16" s="113"/>
      <c r="NM16" s="113"/>
      <c r="NN16" s="114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2">
      <c r="A17" s="2"/>
      <c r="B17" s="11"/>
      <c r="C17" s="12"/>
      <c r="D17" s="12"/>
      <c r="E17" s="12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12"/>
      <c r="NF17" s="12"/>
      <c r="NG17" s="12"/>
      <c r="NH17" s="13"/>
      <c r="NI17" s="2"/>
      <c r="NJ17" s="121" t="s">
        <v>39</v>
      </c>
      <c r="NK17" s="122"/>
      <c r="NL17" s="122"/>
      <c r="NM17" s="122"/>
      <c r="NN17" s="123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2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100" t="s">
        <v>40</v>
      </c>
      <c r="NK18" s="101"/>
      <c r="NL18" s="101"/>
      <c r="NM18" s="104" t="s">
        <v>41</v>
      </c>
      <c r="NN18" s="105"/>
      <c r="NO18" s="100" t="s">
        <v>40</v>
      </c>
      <c r="NP18" s="101"/>
      <c r="NQ18" s="101"/>
      <c r="NR18" s="104" t="s">
        <v>41</v>
      </c>
      <c r="NS18" s="105"/>
      <c r="NT18" s="100" t="s">
        <v>40</v>
      </c>
      <c r="NU18" s="101"/>
      <c r="NV18" s="101"/>
      <c r="NW18" s="104" t="s">
        <v>41</v>
      </c>
      <c r="NX18" s="105"/>
      <c r="OC18" s="2" t="s">
        <v>42</v>
      </c>
    </row>
    <row r="19" spans="1:393" ht="13.5" customHeight="1" x14ac:dyDescent="0.2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102"/>
      <c r="NK19" s="103"/>
      <c r="NL19" s="103"/>
      <c r="NM19" s="106"/>
      <c r="NN19" s="107"/>
      <c r="NO19" s="102"/>
      <c r="NP19" s="103"/>
      <c r="NQ19" s="103"/>
      <c r="NR19" s="106"/>
      <c r="NS19" s="107"/>
      <c r="NT19" s="102"/>
      <c r="NU19" s="103"/>
      <c r="NV19" s="103"/>
      <c r="NW19" s="106"/>
      <c r="NX19" s="107"/>
      <c r="OC19" s="16" t="s">
        <v>43</v>
      </c>
    </row>
    <row r="20" spans="1:393" ht="13.5" customHeight="1" x14ac:dyDescent="0.2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89" t="s">
        <v>44</v>
      </c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89"/>
      <c r="NX20" s="89"/>
      <c r="OC20" s="16" t="s">
        <v>45</v>
      </c>
    </row>
    <row r="21" spans="1:393" ht="13.5" customHeight="1" x14ac:dyDescent="0.2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OC21" s="16" t="s">
        <v>46</v>
      </c>
    </row>
    <row r="22" spans="1:393" ht="13.5" customHeight="1" x14ac:dyDescent="0.2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97" t="s">
        <v>183</v>
      </c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9"/>
      <c r="OC22" s="16" t="s">
        <v>47</v>
      </c>
    </row>
    <row r="23" spans="1:393" ht="13.5" customHeight="1" x14ac:dyDescent="0.2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91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3"/>
      <c r="OC23" s="16" t="s">
        <v>48</v>
      </c>
    </row>
    <row r="24" spans="1:393" ht="13.5" customHeight="1" x14ac:dyDescent="0.2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91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3"/>
      <c r="OC24" s="16" t="s">
        <v>49</v>
      </c>
    </row>
    <row r="25" spans="1:393" ht="13.5" customHeight="1" x14ac:dyDescent="0.2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91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3"/>
      <c r="OC25" s="16" t="s">
        <v>50</v>
      </c>
    </row>
    <row r="26" spans="1:393" ht="13.5" customHeight="1" x14ac:dyDescent="0.2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91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3"/>
      <c r="OC26" s="16" t="s">
        <v>51</v>
      </c>
    </row>
    <row r="27" spans="1:393" ht="13.5" customHeight="1" x14ac:dyDescent="0.2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91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3"/>
      <c r="OC27" s="16" t="s">
        <v>52</v>
      </c>
    </row>
    <row r="28" spans="1:393" ht="13.5" customHeight="1" x14ac:dyDescent="0.2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91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3"/>
      <c r="OC28" s="16" t="s">
        <v>53</v>
      </c>
    </row>
    <row r="29" spans="1:393" ht="13.5" customHeight="1" x14ac:dyDescent="0.2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  <c r="OC29" s="16" t="s">
        <v>54</v>
      </c>
    </row>
    <row r="30" spans="1:393" ht="13.5" customHeight="1" x14ac:dyDescent="0.2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91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3"/>
      <c r="OC30" s="16" t="s">
        <v>55</v>
      </c>
    </row>
    <row r="31" spans="1:393" ht="13.5" customHeight="1" x14ac:dyDescent="0.2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91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3"/>
      <c r="OC31" s="16" t="s">
        <v>56</v>
      </c>
    </row>
    <row r="32" spans="1:393" ht="13.5" customHeight="1" x14ac:dyDescent="0.2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72" t="str">
        <f>データ!$B$11</f>
        <v>H30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  <c r="AE32" s="72" t="str">
        <f>データ!$C$11</f>
        <v>R01</v>
      </c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4"/>
      <c r="AT32" s="72" t="str">
        <f>データ!$D$11</f>
        <v>R02</v>
      </c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4"/>
      <c r="BI32" s="72" t="str">
        <f>データ!$E$11</f>
        <v>R03</v>
      </c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4"/>
      <c r="BX32" s="72" t="str">
        <f>データ!$F$11</f>
        <v>R04</v>
      </c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4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72" t="str">
        <f>データ!$B$11</f>
        <v>H30</v>
      </c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4"/>
      <c r="DS32" s="72" t="str">
        <f>データ!$C$11</f>
        <v>R01</v>
      </c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4"/>
      <c r="EH32" s="72" t="str">
        <f>データ!$D$11</f>
        <v>R02</v>
      </c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4"/>
      <c r="EW32" s="72" t="str">
        <f>データ!$E$11</f>
        <v>R03</v>
      </c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4"/>
      <c r="FL32" s="72" t="str">
        <f>データ!$F$11</f>
        <v>R04</v>
      </c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4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72" t="str">
        <f>データ!$B$11</f>
        <v>H30</v>
      </c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4"/>
      <c r="HG32" s="72" t="str">
        <f>データ!$C$11</f>
        <v>R01</v>
      </c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4"/>
      <c r="HV32" s="72" t="str">
        <f>データ!$D$11</f>
        <v>R02</v>
      </c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4"/>
      <c r="IK32" s="72" t="str">
        <f>データ!$E$11</f>
        <v>R03</v>
      </c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4"/>
      <c r="IZ32" s="72" t="str">
        <f>データ!$F$11</f>
        <v>R04</v>
      </c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72" t="str">
        <f>データ!$B$11</f>
        <v>H30</v>
      </c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4"/>
      <c r="KU32" s="72" t="str">
        <f>データ!$C$11</f>
        <v>R01</v>
      </c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4"/>
      <c r="LJ32" s="72" t="str">
        <f>データ!$D$11</f>
        <v>R02</v>
      </c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4"/>
      <c r="LY32" s="72" t="str">
        <f>データ!$E$11</f>
        <v>R03</v>
      </c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4"/>
      <c r="MN32" s="72" t="str">
        <f>データ!$F$11</f>
        <v>R04</v>
      </c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4"/>
      <c r="ND32" s="2"/>
      <c r="NE32" s="2"/>
      <c r="NF32" s="2"/>
      <c r="NG32" s="2"/>
      <c r="NH32" s="15"/>
      <c r="NI32" s="2"/>
      <c r="NJ32" s="91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3"/>
      <c r="OC32" s="16" t="s">
        <v>57</v>
      </c>
    </row>
    <row r="33" spans="1:393" ht="13.5" customHeight="1" x14ac:dyDescent="0.2">
      <c r="A33" s="2"/>
      <c r="B33" s="14"/>
      <c r="D33" s="2"/>
      <c r="E33" s="2"/>
      <c r="F33" s="2"/>
      <c r="G33" s="65" t="s">
        <v>58</v>
      </c>
      <c r="H33" s="65"/>
      <c r="I33" s="65"/>
      <c r="J33" s="65"/>
      <c r="K33" s="65"/>
      <c r="L33" s="65"/>
      <c r="M33" s="65"/>
      <c r="N33" s="65"/>
      <c r="O33" s="65"/>
      <c r="P33" s="69">
        <f>データ!AI7</f>
        <v>81.900000000000006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69">
        <f>データ!AJ7</f>
        <v>81.099999999999994</v>
      </c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1"/>
      <c r="AT33" s="69">
        <f>データ!AK7</f>
        <v>82.4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1"/>
      <c r="BI33" s="69">
        <f>データ!AL7</f>
        <v>98.4</v>
      </c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1"/>
      <c r="BX33" s="69">
        <f>データ!AM7</f>
        <v>95.6</v>
      </c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1"/>
      <c r="CO33" s="2"/>
      <c r="CP33" s="2"/>
      <c r="CQ33" s="2"/>
      <c r="CR33" s="2"/>
      <c r="CS33" s="2"/>
      <c r="CT33" s="2"/>
      <c r="CU33" s="65" t="s">
        <v>58</v>
      </c>
      <c r="CV33" s="65"/>
      <c r="CW33" s="65"/>
      <c r="CX33" s="65"/>
      <c r="CY33" s="65"/>
      <c r="CZ33" s="65"/>
      <c r="DA33" s="65"/>
      <c r="DB33" s="65"/>
      <c r="DC33" s="65"/>
      <c r="DD33" s="69">
        <f>データ!AT7</f>
        <v>70.099999999999994</v>
      </c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1"/>
      <c r="DS33" s="69">
        <f>データ!AU7</f>
        <v>68.400000000000006</v>
      </c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1"/>
      <c r="EH33" s="69">
        <f>データ!AV7</f>
        <v>67.599999999999994</v>
      </c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1"/>
      <c r="EW33" s="69">
        <f>データ!AW7</f>
        <v>58.5</v>
      </c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  <c r="FL33" s="69">
        <f>データ!AX7</f>
        <v>61.3</v>
      </c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1"/>
      <c r="GA33" s="2"/>
      <c r="GB33" s="2"/>
      <c r="GC33" s="2"/>
      <c r="GD33" s="2"/>
      <c r="GE33" s="2"/>
      <c r="GF33" s="2"/>
      <c r="GG33" s="2"/>
      <c r="GH33" s="2"/>
      <c r="GI33" s="65" t="s">
        <v>58</v>
      </c>
      <c r="GJ33" s="65"/>
      <c r="GK33" s="65"/>
      <c r="GL33" s="65"/>
      <c r="GM33" s="65"/>
      <c r="GN33" s="65"/>
      <c r="GO33" s="65"/>
      <c r="GP33" s="65"/>
      <c r="GQ33" s="65"/>
      <c r="GR33" s="69">
        <f>データ!BE7</f>
        <v>67.3</v>
      </c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1"/>
      <c r="HG33" s="69">
        <f>データ!BF7</f>
        <v>57.6</v>
      </c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1"/>
      <c r="HV33" s="69">
        <f>データ!BG7</f>
        <v>55.1</v>
      </c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1"/>
      <c r="IK33" s="69">
        <f>データ!BH7</f>
        <v>52.4</v>
      </c>
      <c r="IL33" s="70"/>
      <c r="IM33" s="70"/>
      <c r="IN33" s="70"/>
      <c r="IO33" s="70"/>
      <c r="IP33" s="70"/>
      <c r="IQ33" s="70"/>
      <c r="IR33" s="70"/>
      <c r="IS33" s="70"/>
      <c r="IT33" s="70"/>
      <c r="IU33" s="70"/>
      <c r="IV33" s="70"/>
      <c r="IW33" s="70"/>
      <c r="IX33" s="70"/>
      <c r="IY33" s="71"/>
      <c r="IZ33" s="69">
        <f>データ!BI7</f>
        <v>54.2</v>
      </c>
      <c r="JA33" s="70"/>
      <c r="JB33" s="70"/>
      <c r="JC33" s="70"/>
      <c r="JD33" s="70"/>
      <c r="JE33" s="70"/>
      <c r="JF33" s="70"/>
      <c r="JG33" s="70"/>
      <c r="JH33" s="70"/>
      <c r="JI33" s="70"/>
      <c r="JJ33" s="70"/>
      <c r="JK33" s="70"/>
      <c r="JL33" s="70"/>
      <c r="JM33" s="70"/>
      <c r="JN33" s="71"/>
      <c r="JO33" s="2"/>
      <c r="JP33" s="2"/>
      <c r="JQ33" s="2"/>
      <c r="JR33" s="2"/>
      <c r="JS33" s="2"/>
      <c r="JT33" s="2"/>
      <c r="JU33" s="2"/>
      <c r="JV33" s="2"/>
      <c r="JW33" s="65" t="s">
        <v>58</v>
      </c>
      <c r="JX33" s="65"/>
      <c r="JY33" s="65"/>
      <c r="JZ33" s="65"/>
      <c r="KA33" s="65"/>
      <c r="KB33" s="65"/>
      <c r="KC33" s="65"/>
      <c r="KD33" s="65"/>
      <c r="KE33" s="65"/>
      <c r="KF33" s="69">
        <f>データ!BP7</f>
        <v>66.5</v>
      </c>
      <c r="KG33" s="70"/>
      <c r="KH33" s="70"/>
      <c r="KI33" s="70"/>
      <c r="KJ33" s="70"/>
      <c r="KK33" s="70"/>
      <c r="KL33" s="70"/>
      <c r="KM33" s="70"/>
      <c r="KN33" s="70"/>
      <c r="KO33" s="70"/>
      <c r="KP33" s="70"/>
      <c r="KQ33" s="70"/>
      <c r="KR33" s="70"/>
      <c r="KS33" s="70"/>
      <c r="KT33" s="71"/>
      <c r="KU33" s="69">
        <f>データ!BQ7</f>
        <v>50.2</v>
      </c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1"/>
      <c r="LJ33" s="69">
        <f>データ!BR7</f>
        <v>61.3</v>
      </c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1"/>
      <c r="LY33" s="69">
        <f>データ!BS7</f>
        <v>51.3</v>
      </c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1"/>
      <c r="MN33" s="69">
        <f>データ!BT7</f>
        <v>53.5</v>
      </c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1"/>
      <c r="ND33" s="2"/>
      <c r="NE33" s="2"/>
      <c r="NF33" s="2"/>
      <c r="NG33" s="2"/>
      <c r="NH33" s="15"/>
      <c r="NI33" s="2"/>
      <c r="NJ33" s="91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3"/>
      <c r="OC33" s="16" t="s">
        <v>59</v>
      </c>
    </row>
    <row r="34" spans="1:393" ht="13.5" customHeight="1" x14ac:dyDescent="0.2">
      <c r="A34" s="2"/>
      <c r="B34" s="14"/>
      <c r="D34" s="2"/>
      <c r="E34" s="2"/>
      <c r="F34" s="2"/>
      <c r="G34" s="65" t="s">
        <v>60</v>
      </c>
      <c r="H34" s="65"/>
      <c r="I34" s="65"/>
      <c r="J34" s="65"/>
      <c r="K34" s="65"/>
      <c r="L34" s="65"/>
      <c r="M34" s="65"/>
      <c r="N34" s="65"/>
      <c r="O34" s="65"/>
      <c r="P34" s="69">
        <f>データ!AN7</f>
        <v>97.2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69">
        <f>データ!AO7</f>
        <v>96.9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/>
      <c r="AT34" s="69">
        <f>データ!AP7</f>
        <v>100.6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1"/>
      <c r="BI34" s="69">
        <f>データ!AQ7</f>
        <v>105.9</v>
      </c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1"/>
      <c r="BX34" s="69">
        <f>データ!AR7</f>
        <v>104.3</v>
      </c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1"/>
      <c r="CO34" s="2"/>
      <c r="CP34" s="2"/>
      <c r="CQ34" s="2"/>
      <c r="CR34" s="2"/>
      <c r="CS34" s="2"/>
      <c r="CT34" s="2"/>
      <c r="CU34" s="65" t="s">
        <v>60</v>
      </c>
      <c r="CV34" s="65"/>
      <c r="CW34" s="65"/>
      <c r="CX34" s="65"/>
      <c r="CY34" s="65"/>
      <c r="CZ34" s="65"/>
      <c r="DA34" s="65"/>
      <c r="DB34" s="65"/>
      <c r="DC34" s="65"/>
      <c r="DD34" s="69">
        <f>データ!AY7</f>
        <v>84</v>
      </c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1"/>
      <c r="DS34" s="69">
        <f>データ!AZ7</f>
        <v>84.3</v>
      </c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1"/>
      <c r="EH34" s="69">
        <f>データ!BA7</f>
        <v>80.7</v>
      </c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1"/>
      <c r="EW34" s="69">
        <f>データ!BB7</f>
        <v>82.2</v>
      </c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1"/>
      <c r="FL34" s="69">
        <f>データ!BC7</f>
        <v>81.7</v>
      </c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1"/>
      <c r="GA34" s="2"/>
      <c r="GB34" s="2"/>
      <c r="GC34" s="2"/>
      <c r="GD34" s="2"/>
      <c r="GE34" s="2"/>
      <c r="GF34" s="2"/>
      <c r="GG34" s="2"/>
      <c r="GH34" s="2"/>
      <c r="GI34" s="65" t="s">
        <v>60</v>
      </c>
      <c r="GJ34" s="65"/>
      <c r="GK34" s="65"/>
      <c r="GL34" s="65"/>
      <c r="GM34" s="65"/>
      <c r="GN34" s="65"/>
      <c r="GO34" s="65"/>
      <c r="GP34" s="65"/>
      <c r="GQ34" s="65"/>
      <c r="GR34" s="69">
        <f>データ!BJ7</f>
        <v>80.400000000000006</v>
      </c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1"/>
      <c r="HG34" s="69">
        <f>データ!BK7</f>
        <v>80.599999999999994</v>
      </c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1"/>
      <c r="HV34" s="69">
        <f>データ!BL7</f>
        <v>77.099999999999994</v>
      </c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1"/>
      <c r="IK34" s="69">
        <f>データ!BM7</f>
        <v>78.599999999999994</v>
      </c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1"/>
      <c r="IZ34" s="69">
        <f>データ!BN7</f>
        <v>78.099999999999994</v>
      </c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1"/>
      <c r="JO34" s="2"/>
      <c r="JP34" s="2"/>
      <c r="JQ34" s="2"/>
      <c r="JR34" s="2"/>
      <c r="JS34" s="2"/>
      <c r="JT34" s="2"/>
      <c r="JU34" s="2"/>
      <c r="JV34" s="2"/>
      <c r="JW34" s="65" t="s">
        <v>60</v>
      </c>
      <c r="JX34" s="65"/>
      <c r="JY34" s="65"/>
      <c r="JZ34" s="65"/>
      <c r="KA34" s="65"/>
      <c r="KB34" s="65"/>
      <c r="KC34" s="65"/>
      <c r="KD34" s="65"/>
      <c r="KE34" s="65"/>
      <c r="KF34" s="69">
        <f>データ!BU7</f>
        <v>70.099999999999994</v>
      </c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1"/>
      <c r="KU34" s="69">
        <f>データ!BV7</f>
        <v>70.400000000000006</v>
      </c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1"/>
      <c r="LJ34" s="69">
        <f>データ!BW7</f>
        <v>65.8</v>
      </c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1"/>
      <c r="LY34" s="69">
        <f>データ!BX7</f>
        <v>65</v>
      </c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1"/>
      <c r="MN34" s="69">
        <f>データ!BY7</f>
        <v>63.3</v>
      </c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1"/>
      <c r="ND34" s="2"/>
      <c r="NE34" s="2"/>
      <c r="NF34" s="2"/>
      <c r="NG34" s="2"/>
      <c r="NH34" s="15"/>
      <c r="NI34" s="2"/>
      <c r="NJ34" s="94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6"/>
      <c r="OC34" s="16" t="s">
        <v>61</v>
      </c>
    </row>
    <row r="35" spans="1:393" ht="13.5" customHeight="1" x14ac:dyDescent="0.2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89" t="s">
        <v>62</v>
      </c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89"/>
      <c r="NX35" s="89"/>
      <c r="OC35" s="16" t="s">
        <v>63</v>
      </c>
    </row>
    <row r="36" spans="1:393" ht="13.5" customHeight="1" x14ac:dyDescent="0.2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OC36" s="16" t="s">
        <v>64</v>
      </c>
    </row>
    <row r="37" spans="1:393" ht="13.5" customHeight="1" x14ac:dyDescent="0.2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77" t="s">
        <v>65</v>
      </c>
      <c r="NK37" s="78"/>
      <c r="NL37" s="78"/>
      <c r="NM37" s="78"/>
      <c r="NN37" s="78"/>
      <c r="NO37" s="78"/>
      <c r="NP37" s="78"/>
      <c r="NQ37" s="78"/>
      <c r="NR37" s="78"/>
      <c r="NS37" s="78"/>
      <c r="NT37" s="78"/>
      <c r="NU37" s="78"/>
      <c r="NV37" s="78"/>
      <c r="NW37" s="78"/>
      <c r="NX37" s="79"/>
      <c r="OC37" s="16" t="s">
        <v>66</v>
      </c>
    </row>
    <row r="38" spans="1:393" ht="13.5" customHeight="1" x14ac:dyDescent="0.2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80"/>
      <c r="NK38" s="81"/>
      <c r="NL38" s="81"/>
      <c r="NM38" s="81"/>
      <c r="NN38" s="81"/>
      <c r="NO38" s="81"/>
      <c r="NP38" s="81"/>
      <c r="NQ38" s="81"/>
      <c r="NR38" s="81"/>
      <c r="NS38" s="81"/>
      <c r="NT38" s="81"/>
      <c r="NU38" s="81"/>
      <c r="NV38" s="81"/>
      <c r="NW38" s="81"/>
      <c r="NX38" s="82"/>
      <c r="OC38" s="16" t="s">
        <v>67</v>
      </c>
    </row>
    <row r="39" spans="1:393" ht="13.5" customHeight="1" x14ac:dyDescent="0.2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91" t="s">
        <v>184</v>
      </c>
      <c r="NK39" s="92"/>
      <c r="NL39" s="92"/>
      <c r="NM39" s="92"/>
      <c r="NN39" s="92"/>
      <c r="NO39" s="92"/>
      <c r="NP39" s="92"/>
      <c r="NQ39" s="92"/>
      <c r="NR39" s="92"/>
      <c r="NS39" s="92"/>
      <c r="NT39" s="92"/>
      <c r="NU39" s="92"/>
      <c r="NV39" s="92"/>
      <c r="NW39" s="92"/>
      <c r="NX39" s="93"/>
      <c r="OC39" s="16" t="s">
        <v>68</v>
      </c>
    </row>
    <row r="40" spans="1:393" ht="13.5" customHeight="1" x14ac:dyDescent="0.2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91"/>
      <c r="NK40" s="92"/>
      <c r="NL40" s="92"/>
      <c r="NM40" s="92"/>
      <c r="NN40" s="92"/>
      <c r="NO40" s="92"/>
      <c r="NP40" s="92"/>
      <c r="NQ40" s="92"/>
      <c r="NR40" s="92"/>
      <c r="NS40" s="92"/>
      <c r="NT40" s="92"/>
      <c r="NU40" s="92"/>
      <c r="NV40" s="92"/>
      <c r="NW40" s="92"/>
      <c r="NX40" s="93"/>
      <c r="OC40" s="16" t="s">
        <v>69</v>
      </c>
    </row>
    <row r="41" spans="1:393" ht="13.5" customHeight="1" x14ac:dyDescent="0.2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91"/>
      <c r="NK41" s="92"/>
      <c r="NL41" s="92"/>
      <c r="NM41" s="92"/>
      <c r="NN41" s="92"/>
      <c r="NO41" s="92"/>
      <c r="NP41" s="92"/>
      <c r="NQ41" s="92"/>
      <c r="NR41" s="92"/>
      <c r="NS41" s="92"/>
      <c r="NT41" s="92"/>
      <c r="NU41" s="92"/>
      <c r="NV41" s="92"/>
      <c r="NW41" s="92"/>
      <c r="NX41" s="93"/>
      <c r="OC41" s="16" t="s">
        <v>70</v>
      </c>
    </row>
    <row r="42" spans="1:393" ht="13.5" customHeight="1" x14ac:dyDescent="0.2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91"/>
      <c r="NK42" s="92"/>
      <c r="NL42" s="92"/>
      <c r="NM42" s="92"/>
      <c r="NN42" s="92"/>
      <c r="NO42" s="92"/>
      <c r="NP42" s="92"/>
      <c r="NQ42" s="92"/>
      <c r="NR42" s="92"/>
      <c r="NS42" s="92"/>
      <c r="NT42" s="92"/>
      <c r="NU42" s="92"/>
      <c r="NV42" s="92"/>
      <c r="NW42" s="92"/>
      <c r="NX42" s="93"/>
      <c r="OC42" s="16" t="s">
        <v>71</v>
      </c>
    </row>
    <row r="43" spans="1:393" ht="13.5" customHeight="1" x14ac:dyDescent="0.2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91"/>
      <c r="NK43" s="92"/>
      <c r="NL43" s="92"/>
      <c r="NM43" s="92"/>
      <c r="NN43" s="92"/>
      <c r="NO43" s="92"/>
      <c r="NP43" s="92"/>
      <c r="NQ43" s="92"/>
      <c r="NR43" s="92"/>
      <c r="NS43" s="92"/>
      <c r="NT43" s="92"/>
      <c r="NU43" s="92"/>
      <c r="NV43" s="92"/>
      <c r="NW43" s="92"/>
      <c r="NX43" s="93"/>
      <c r="OC43" s="16" t="s">
        <v>72</v>
      </c>
    </row>
    <row r="44" spans="1:393" ht="13.5" customHeight="1" x14ac:dyDescent="0.2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91"/>
      <c r="NK44" s="92"/>
      <c r="NL44" s="92"/>
      <c r="NM44" s="92"/>
      <c r="NN44" s="92"/>
      <c r="NO44" s="92"/>
      <c r="NP44" s="92"/>
      <c r="NQ44" s="92"/>
      <c r="NR44" s="92"/>
      <c r="NS44" s="92"/>
      <c r="NT44" s="92"/>
      <c r="NU44" s="92"/>
      <c r="NV44" s="92"/>
      <c r="NW44" s="92"/>
      <c r="NX44" s="93"/>
      <c r="OC44" s="16" t="s">
        <v>73</v>
      </c>
    </row>
    <row r="45" spans="1:393" ht="13.5" customHeight="1" x14ac:dyDescent="0.2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91"/>
      <c r="NK45" s="92"/>
      <c r="NL45" s="92"/>
      <c r="NM45" s="92"/>
      <c r="NN45" s="92"/>
      <c r="NO45" s="92"/>
      <c r="NP45" s="92"/>
      <c r="NQ45" s="92"/>
      <c r="NR45" s="92"/>
      <c r="NS45" s="92"/>
      <c r="NT45" s="92"/>
      <c r="NU45" s="92"/>
      <c r="NV45" s="92"/>
      <c r="NW45" s="92"/>
      <c r="NX45" s="93"/>
      <c r="OC45" s="16" t="s">
        <v>74</v>
      </c>
    </row>
    <row r="46" spans="1:393" ht="13.5" customHeight="1" x14ac:dyDescent="0.2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91"/>
      <c r="NK46" s="92"/>
      <c r="NL46" s="92"/>
      <c r="NM46" s="92"/>
      <c r="NN46" s="92"/>
      <c r="NO46" s="92"/>
      <c r="NP46" s="92"/>
      <c r="NQ46" s="92"/>
      <c r="NR46" s="92"/>
      <c r="NS46" s="92"/>
      <c r="NT46" s="92"/>
      <c r="NU46" s="92"/>
      <c r="NV46" s="92"/>
      <c r="NW46" s="92"/>
      <c r="NX46" s="93"/>
      <c r="OC46" s="16" t="s">
        <v>75</v>
      </c>
    </row>
    <row r="47" spans="1:393" ht="13.5" customHeight="1" x14ac:dyDescent="0.2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91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2"/>
      <c r="NX47" s="93"/>
      <c r="OC47" s="16" t="s">
        <v>76</v>
      </c>
    </row>
    <row r="48" spans="1:393" ht="13.5" customHeight="1" x14ac:dyDescent="0.2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  <c r="OC48" s="16" t="s">
        <v>77</v>
      </c>
    </row>
    <row r="49" spans="1:393" ht="13.5" customHeight="1" x14ac:dyDescent="0.2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91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3"/>
      <c r="OC49" s="16" t="s">
        <v>78</v>
      </c>
    </row>
    <row r="50" spans="1:393" ht="13.5" customHeight="1" x14ac:dyDescent="0.2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91"/>
      <c r="NK50" s="92"/>
      <c r="NL50" s="92"/>
      <c r="NM50" s="92"/>
      <c r="NN50" s="92"/>
      <c r="NO50" s="92"/>
      <c r="NP50" s="92"/>
      <c r="NQ50" s="92"/>
      <c r="NR50" s="92"/>
      <c r="NS50" s="92"/>
      <c r="NT50" s="92"/>
      <c r="NU50" s="92"/>
      <c r="NV50" s="92"/>
      <c r="NW50" s="92"/>
      <c r="NX50" s="93"/>
      <c r="OC50" s="16" t="s">
        <v>79</v>
      </c>
    </row>
    <row r="51" spans="1:393" ht="13.5" customHeight="1" x14ac:dyDescent="0.2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94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6"/>
      <c r="OC51" s="16" t="s">
        <v>80</v>
      </c>
    </row>
    <row r="52" spans="1:393" ht="13.5" customHeight="1" x14ac:dyDescent="0.2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77" t="s">
        <v>81</v>
      </c>
      <c r="NK52" s="78"/>
      <c r="NL52" s="78"/>
      <c r="NM52" s="78"/>
      <c r="NN52" s="78"/>
      <c r="NO52" s="78"/>
      <c r="NP52" s="78"/>
      <c r="NQ52" s="78"/>
      <c r="NR52" s="78"/>
      <c r="NS52" s="78"/>
      <c r="NT52" s="78"/>
      <c r="NU52" s="78"/>
      <c r="NV52" s="78"/>
      <c r="NW52" s="78"/>
      <c r="NX52" s="79"/>
      <c r="OC52" s="16" t="s">
        <v>82</v>
      </c>
    </row>
    <row r="53" spans="1:393" ht="13.5" customHeight="1" x14ac:dyDescent="0.2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80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2"/>
      <c r="OC53" s="16" t="s">
        <v>83</v>
      </c>
    </row>
    <row r="54" spans="1:393" ht="13.5" customHeight="1" x14ac:dyDescent="0.2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72" t="str">
        <f>データ!$B$11</f>
        <v>H30</v>
      </c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2" t="str">
        <f>データ!$C$11</f>
        <v>R01</v>
      </c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2" t="str">
        <f>データ!$D$11</f>
        <v>R02</v>
      </c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4"/>
      <c r="BI54" s="72" t="str">
        <f>データ!$E$11</f>
        <v>R03</v>
      </c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4"/>
      <c r="BX54" s="72" t="str">
        <f>データ!$F$11</f>
        <v>R04</v>
      </c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4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72" t="str">
        <f>データ!$B$11</f>
        <v>H30</v>
      </c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4"/>
      <c r="DS54" s="72" t="str">
        <f>データ!$C$11</f>
        <v>R01</v>
      </c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4"/>
      <c r="EH54" s="72" t="str">
        <f>データ!$D$11</f>
        <v>R02</v>
      </c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4"/>
      <c r="EW54" s="72" t="str">
        <f>データ!$E$11</f>
        <v>R03</v>
      </c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4"/>
      <c r="FL54" s="72" t="str">
        <f>データ!$F$11</f>
        <v>R04</v>
      </c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4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72" t="str">
        <f>データ!$B$11</f>
        <v>H30</v>
      </c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4"/>
      <c r="HG54" s="72" t="str">
        <f>データ!$C$11</f>
        <v>R01</v>
      </c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4"/>
      <c r="HV54" s="72" t="str">
        <f>データ!$D$11</f>
        <v>R02</v>
      </c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4"/>
      <c r="IK54" s="72" t="str">
        <f>データ!$E$11</f>
        <v>R03</v>
      </c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4"/>
      <c r="IZ54" s="72" t="str">
        <f>データ!$F$11</f>
        <v>R04</v>
      </c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4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72" t="str">
        <f>データ!$B$11</f>
        <v>H30</v>
      </c>
      <c r="KG54" s="73"/>
      <c r="KH54" s="73"/>
      <c r="KI54" s="73"/>
      <c r="KJ54" s="73"/>
      <c r="KK54" s="73"/>
      <c r="KL54" s="73"/>
      <c r="KM54" s="73"/>
      <c r="KN54" s="73"/>
      <c r="KO54" s="73"/>
      <c r="KP54" s="73"/>
      <c r="KQ54" s="73"/>
      <c r="KR54" s="73"/>
      <c r="KS54" s="73"/>
      <c r="KT54" s="74"/>
      <c r="KU54" s="72" t="str">
        <f>データ!$C$11</f>
        <v>R01</v>
      </c>
      <c r="KV54" s="73"/>
      <c r="KW54" s="73"/>
      <c r="KX54" s="73"/>
      <c r="KY54" s="73"/>
      <c r="KZ54" s="73"/>
      <c r="LA54" s="73"/>
      <c r="LB54" s="73"/>
      <c r="LC54" s="73"/>
      <c r="LD54" s="73"/>
      <c r="LE54" s="73"/>
      <c r="LF54" s="73"/>
      <c r="LG54" s="73"/>
      <c r="LH54" s="73"/>
      <c r="LI54" s="74"/>
      <c r="LJ54" s="72" t="str">
        <f>データ!$D$11</f>
        <v>R02</v>
      </c>
      <c r="LK54" s="73"/>
      <c r="LL54" s="73"/>
      <c r="LM54" s="73"/>
      <c r="LN54" s="73"/>
      <c r="LO54" s="73"/>
      <c r="LP54" s="73"/>
      <c r="LQ54" s="73"/>
      <c r="LR54" s="73"/>
      <c r="LS54" s="73"/>
      <c r="LT54" s="73"/>
      <c r="LU54" s="73"/>
      <c r="LV54" s="73"/>
      <c r="LW54" s="73"/>
      <c r="LX54" s="74"/>
      <c r="LY54" s="72" t="str">
        <f>データ!$E$11</f>
        <v>R03</v>
      </c>
      <c r="LZ54" s="73"/>
      <c r="MA54" s="73"/>
      <c r="MB54" s="73"/>
      <c r="MC54" s="73"/>
      <c r="MD54" s="73"/>
      <c r="ME54" s="73"/>
      <c r="MF54" s="73"/>
      <c r="MG54" s="73"/>
      <c r="MH54" s="73"/>
      <c r="MI54" s="73"/>
      <c r="MJ54" s="73"/>
      <c r="MK54" s="73"/>
      <c r="ML54" s="73"/>
      <c r="MM54" s="74"/>
      <c r="MN54" s="72" t="str">
        <f>データ!$F$11</f>
        <v>R04</v>
      </c>
      <c r="MO54" s="73"/>
      <c r="MP54" s="73"/>
      <c r="MQ54" s="73"/>
      <c r="MR54" s="73"/>
      <c r="MS54" s="73"/>
      <c r="MT54" s="73"/>
      <c r="MU54" s="73"/>
      <c r="MV54" s="73"/>
      <c r="MW54" s="73"/>
      <c r="MX54" s="73"/>
      <c r="MY54" s="73"/>
      <c r="MZ54" s="73"/>
      <c r="NA54" s="73"/>
      <c r="NB54" s="74"/>
      <c r="NC54" s="2"/>
      <c r="ND54" s="2"/>
      <c r="NE54" s="2"/>
      <c r="NF54" s="2"/>
      <c r="NG54" s="2"/>
      <c r="NH54" s="15"/>
      <c r="NI54" s="2"/>
      <c r="NJ54" s="91" t="s">
        <v>185</v>
      </c>
      <c r="NK54" s="92"/>
      <c r="NL54" s="92"/>
      <c r="NM54" s="92"/>
      <c r="NN54" s="92"/>
      <c r="NO54" s="92"/>
      <c r="NP54" s="92"/>
      <c r="NQ54" s="92"/>
      <c r="NR54" s="92"/>
      <c r="NS54" s="92"/>
      <c r="NT54" s="92"/>
      <c r="NU54" s="92"/>
      <c r="NV54" s="92"/>
      <c r="NW54" s="92"/>
      <c r="NX54" s="93"/>
      <c r="OC54" s="16" t="s">
        <v>84</v>
      </c>
    </row>
    <row r="55" spans="1:393" ht="13.5" customHeight="1" x14ac:dyDescent="0.2">
      <c r="A55" s="2"/>
      <c r="B55" s="14"/>
      <c r="C55" s="2"/>
      <c r="D55" s="2"/>
      <c r="E55" s="2"/>
      <c r="F55" s="2"/>
      <c r="G55" s="65" t="s">
        <v>58</v>
      </c>
      <c r="H55" s="65"/>
      <c r="I55" s="65"/>
      <c r="J55" s="65"/>
      <c r="K55" s="65"/>
      <c r="L55" s="65"/>
      <c r="M55" s="65"/>
      <c r="N55" s="65"/>
      <c r="O55" s="65"/>
      <c r="P55" s="66">
        <f>データ!CA7</f>
        <v>39108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8"/>
      <c r="AE55" s="66">
        <f>データ!CB7</f>
        <v>39471</v>
      </c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6">
        <f>データ!CC7</f>
        <v>40985</v>
      </c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6">
        <f>データ!CD7</f>
        <v>42764</v>
      </c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8"/>
      <c r="BX55" s="66">
        <f>データ!CE7</f>
        <v>44928</v>
      </c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8"/>
      <c r="CO55" s="2"/>
      <c r="CP55" s="2"/>
      <c r="CQ55" s="2"/>
      <c r="CR55" s="2"/>
      <c r="CS55" s="2"/>
      <c r="CT55" s="2"/>
      <c r="CU55" s="65" t="s">
        <v>58</v>
      </c>
      <c r="CV55" s="65"/>
      <c r="CW55" s="65"/>
      <c r="CX55" s="65"/>
      <c r="CY55" s="65"/>
      <c r="CZ55" s="65"/>
      <c r="DA55" s="65"/>
      <c r="DB55" s="65"/>
      <c r="DC55" s="65"/>
      <c r="DD55" s="66">
        <f>データ!CL7</f>
        <v>10828</v>
      </c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8"/>
      <c r="DS55" s="66">
        <f>データ!CM7</f>
        <v>11197</v>
      </c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8"/>
      <c r="EH55" s="66">
        <f>データ!CN7</f>
        <v>11914</v>
      </c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8"/>
      <c r="EW55" s="66">
        <f>データ!CO7</f>
        <v>12455</v>
      </c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8"/>
      <c r="FL55" s="66">
        <f>データ!CP7</f>
        <v>12287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8"/>
      <c r="GA55" s="2"/>
      <c r="GB55" s="2"/>
      <c r="GC55" s="2"/>
      <c r="GD55" s="2"/>
      <c r="GE55" s="2"/>
      <c r="GF55" s="2"/>
      <c r="GG55" s="2"/>
      <c r="GH55" s="2"/>
      <c r="GI55" s="65" t="s">
        <v>58</v>
      </c>
      <c r="GJ55" s="65"/>
      <c r="GK55" s="65"/>
      <c r="GL55" s="65"/>
      <c r="GM55" s="65"/>
      <c r="GN55" s="65"/>
      <c r="GO55" s="65"/>
      <c r="GP55" s="65"/>
      <c r="GQ55" s="65"/>
      <c r="GR55" s="69">
        <f>データ!CW7</f>
        <v>82.1</v>
      </c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1"/>
      <c r="HG55" s="69">
        <f>データ!CX7</f>
        <v>76.2</v>
      </c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1"/>
      <c r="HV55" s="69">
        <f>データ!CY7</f>
        <v>86.6</v>
      </c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1"/>
      <c r="IK55" s="69">
        <f>データ!CZ7</f>
        <v>102.2</v>
      </c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1"/>
      <c r="IZ55" s="69">
        <f>データ!DA7</f>
        <v>98.1</v>
      </c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1"/>
      <c r="JO55" s="2"/>
      <c r="JP55" s="2"/>
      <c r="JQ55" s="2"/>
      <c r="JR55" s="2"/>
      <c r="JS55" s="2"/>
      <c r="JT55" s="2"/>
      <c r="JU55" s="2"/>
      <c r="JV55" s="2"/>
      <c r="JW55" s="65" t="s">
        <v>58</v>
      </c>
      <c r="JX55" s="65"/>
      <c r="JY55" s="65"/>
      <c r="JZ55" s="65"/>
      <c r="KA55" s="65"/>
      <c r="KB55" s="65"/>
      <c r="KC55" s="65"/>
      <c r="KD55" s="65"/>
      <c r="KE55" s="65"/>
      <c r="KF55" s="69">
        <f>データ!DH7</f>
        <v>15</v>
      </c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1"/>
      <c r="KU55" s="69">
        <f>データ!DI7</f>
        <v>13.7</v>
      </c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1"/>
      <c r="LJ55" s="69">
        <f>データ!DJ7</f>
        <v>13.1</v>
      </c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1"/>
      <c r="LY55" s="69">
        <f>データ!DK7</f>
        <v>15.5</v>
      </c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1"/>
      <c r="MN55" s="69">
        <f>データ!DL7</f>
        <v>14.9</v>
      </c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1"/>
      <c r="NC55" s="2"/>
      <c r="ND55" s="2"/>
      <c r="NE55" s="2"/>
      <c r="NF55" s="2"/>
      <c r="NG55" s="2"/>
      <c r="NH55" s="15"/>
      <c r="NI55" s="2"/>
      <c r="NJ55" s="91"/>
      <c r="NK55" s="92"/>
      <c r="NL55" s="92"/>
      <c r="NM55" s="92"/>
      <c r="NN55" s="92"/>
      <c r="NO55" s="92"/>
      <c r="NP55" s="92"/>
      <c r="NQ55" s="92"/>
      <c r="NR55" s="92"/>
      <c r="NS55" s="92"/>
      <c r="NT55" s="92"/>
      <c r="NU55" s="92"/>
      <c r="NV55" s="92"/>
      <c r="NW55" s="92"/>
      <c r="NX55" s="93"/>
      <c r="OC55" s="16" t="s">
        <v>85</v>
      </c>
    </row>
    <row r="56" spans="1:393" ht="13.5" customHeight="1" x14ac:dyDescent="0.2">
      <c r="A56" s="2"/>
      <c r="B56" s="14"/>
      <c r="C56" s="2"/>
      <c r="D56" s="2"/>
      <c r="E56" s="2"/>
      <c r="F56" s="2"/>
      <c r="G56" s="65" t="s">
        <v>60</v>
      </c>
      <c r="H56" s="65"/>
      <c r="I56" s="65"/>
      <c r="J56" s="65"/>
      <c r="K56" s="65"/>
      <c r="L56" s="65"/>
      <c r="M56" s="65"/>
      <c r="N56" s="65"/>
      <c r="O56" s="65"/>
      <c r="P56" s="66">
        <f>データ!CF7</f>
        <v>34924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8"/>
      <c r="AE56" s="66">
        <f>データ!CG7</f>
        <v>35788</v>
      </c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8"/>
      <c r="AT56" s="66">
        <f>データ!CH7</f>
        <v>37855</v>
      </c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8"/>
      <c r="BI56" s="66">
        <f>データ!CI7</f>
        <v>39289</v>
      </c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8"/>
      <c r="BX56" s="66">
        <f>データ!CJ7</f>
        <v>40846</v>
      </c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8"/>
      <c r="CO56" s="2"/>
      <c r="CP56" s="2"/>
      <c r="CQ56" s="2"/>
      <c r="CR56" s="2"/>
      <c r="CS56" s="2"/>
      <c r="CT56" s="2"/>
      <c r="CU56" s="65" t="s">
        <v>60</v>
      </c>
      <c r="CV56" s="65"/>
      <c r="CW56" s="65"/>
      <c r="CX56" s="65"/>
      <c r="CY56" s="65"/>
      <c r="CZ56" s="65"/>
      <c r="DA56" s="65"/>
      <c r="DB56" s="65"/>
      <c r="DC56" s="65"/>
      <c r="DD56" s="66">
        <f>データ!CQ7</f>
        <v>10244</v>
      </c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8"/>
      <c r="DS56" s="66">
        <f>データ!CR7</f>
        <v>10602</v>
      </c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8"/>
      <c r="EH56" s="66">
        <f>データ!CS7</f>
        <v>11234</v>
      </c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8"/>
      <c r="EW56" s="66">
        <f>データ!CT7</f>
        <v>11512</v>
      </c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8"/>
      <c r="FL56" s="66">
        <f>データ!CU7</f>
        <v>11831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8"/>
      <c r="GA56" s="2"/>
      <c r="GB56" s="2"/>
      <c r="GC56" s="2"/>
      <c r="GD56" s="2"/>
      <c r="GE56" s="2"/>
      <c r="GF56" s="2"/>
      <c r="GG56" s="2"/>
      <c r="GH56" s="2"/>
      <c r="GI56" s="65" t="s">
        <v>60</v>
      </c>
      <c r="GJ56" s="65"/>
      <c r="GK56" s="65"/>
      <c r="GL56" s="65"/>
      <c r="GM56" s="65"/>
      <c r="GN56" s="65"/>
      <c r="GO56" s="65"/>
      <c r="GP56" s="65"/>
      <c r="GQ56" s="65"/>
      <c r="GR56" s="69">
        <f>データ!DB7</f>
        <v>63.7</v>
      </c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1"/>
      <c r="HG56" s="69">
        <f>データ!DC7</f>
        <v>63.3</v>
      </c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1"/>
      <c r="HV56" s="69">
        <f>データ!DD7</f>
        <v>68.5</v>
      </c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1"/>
      <c r="IK56" s="69">
        <f>データ!DE7</f>
        <v>67.099999999999994</v>
      </c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1"/>
      <c r="IZ56" s="69">
        <f>データ!DF7</f>
        <v>66.900000000000006</v>
      </c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1"/>
      <c r="JO56" s="2"/>
      <c r="JP56" s="2"/>
      <c r="JQ56" s="2"/>
      <c r="JR56" s="2"/>
      <c r="JS56" s="2"/>
      <c r="JT56" s="2"/>
      <c r="JU56" s="2"/>
      <c r="JV56" s="2"/>
      <c r="JW56" s="65" t="s">
        <v>60</v>
      </c>
      <c r="JX56" s="65"/>
      <c r="JY56" s="65"/>
      <c r="JZ56" s="65"/>
      <c r="KA56" s="65"/>
      <c r="KB56" s="65"/>
      <c r="KC56" s="65"/>
      <c r="KD56" s="65"/>
      <c r="KE56" s="65"/>
      <c r="KF56" s="69">
        <f>データ!DM7</f>
        <v>17.7</v>
      </c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1"/>
      <c r="KU56" s="69">
        <f>データ!DN7</f>
        <v>17.5</v>
      </c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1"/>
      <c r="LJ56" s="69">
        <f>データ!DO7</f>
        <v>17.5</v>
      </c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1"/>
      <c r="LY56" s="69">
        <f>データ!DP7</f>
        <v>17.3</v>
      </c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1"/>
      <c r="MN56" s="69">
        <f>データ!DQ7</f>
        <v>17.899999999999999</v>
      </c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1"/>
      <c r="NC56" s="2"/>
      <c r="ND56" s="2"/>
      <c r="NE56" s="2"/>
      <c r="NF56" s="2"/>
      <c r="NG56" s="2"/>
      <c r="NH56" s="15"/>
      <c r="NI56" s="2"/>
      <c r="NJ56" s="91"/>
      <c r="NK56" s="92"/>
      <c r="NL56" s="92"/>
      <c r="NM56" s="92"/>
      <c r="NN56" s="92"/>
      <c r="NO56" s="92"/>
      <c r="NP56" s="92"/>
      <c r="NQ56" s="92"/>
      <c r="NR56" s="92"/>
      <c r="NS56" s="92"/>
      <c r="NT56" s="92"/>
      <c r="NU56" s="92"/>
      <c r="NV56" s="92"/>
      <c r="NW56" s="92"/>
      <c r="NX56" s="93"/>
    </row>
    <row r="57" spans="1:393" ht="13.5" customHeight="1" x14ac:dyDescent="0.2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91"/>
      <c r="NK57" s="92"/>
      <c r="NL57" s="92"/>
      <c r="NM57" s="92"/>
      <c r="NN57" s="92"/>
      <c r="NO57" s="92"/>
      <c r="NP57" s="92"/>
      <c r="NQ57" s="92"/>
      <c r="NR57" s="92"/>
      <c r="NS57" s="92"/>
      <c r="NT57" s="92"/>
      <c r="NU57" s="92"/>
      <c r="NV57" s="92"/>
      <c r="NW57" s="92"/>
      <c r="NX57" s="93"/>
    </row>
    <row r="58" spans="1:393" ht="13.5" customHeight="1" x14ac:dyDescent="0.2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91"/>
      <c r="NK58" s="92"/>
      <c r="NL58" s="92"/>
      <c r="NM58" s="92"/>
      <c r="NN58" s="92"/>
      <c r="NO58" s="92"/>
      <c r="NP58" s="92"/>
      <c r="NQ58" s="92"/>
      <c r="NR58" s="92"/>
      <c r="NS58" s="92"/>
      <c r="NT58" s="92"/>
      <c r="NU58" s="92"/>
      <c r="NV58" s="92"/>
      <c r="NW58" s="92"/>
      <c r="NX58" s="93"/>
    </row>
    <row r="59" spans="1:393" ht="13.5" customHeight="1" x14ac:dyDescent="0.2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91"/>
      <c r="NK59" s="92"/>
      <c r="NL59" s="92"/>
      <c r="NM59" s="92"/>
      <c r="NN59" s="92"/>
      <c r="NO59" s="92"/>
      <c r="NP59" s="92"/>
      <c r="NQ59" s="92"/>
      <c r="NR59" s="92"/>
      <c r="NS59" s="92"/>
      <c r="NT59" s="92"/>
      <c r="NU59" s="92"/>
      <c r="NV59" s="92"/>
      <c r="NW59" s="92"/>
      <c r="NX59" s="93"/>
    </row>
    <row r="60" spans="1:393" ht="13.5" customHeight="1" x14ac:dyDescent="0.2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91"/>
      <c r="NK60" s="92"/>
      <c r="NL60" s="92"/>
      <c r="NM60" s="92"/>
      <c r="NN60" s="92"/>
      <c r="NO60" s="92"/>
      <c r="NP60" s="92"/>
      <c r="NQ60" s="92"/>
      <c r="NR60" s="92"/>
      <c r="NS60" s="92"/>
      <c r="NT60" s="92"/>
      <c r="NU60" s="92"/>
      <c r="NV60" s="92"/>
      <c r="NW60" s="92"/>
      <c r="NX60" s="93"/>
    </row>
    <row r="61" spans="1:393" ht="13.5" customHeight="1" x14ac:dyDescent="0.2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91"/>
      <c r="NK61" s="92"/>
      <c r="NL61" s="92"/>
      <c r="NM61" s="92"/>
      <c r="NN61" s="92"/>
      <c r="NO61" s="92"/>
      <c r="NP61" s="92"/>
      <c r="NQ61" s="92"/>
      <c r="NR61" s="92"/>
      <c r="NS61" s="92"/>
      <c r="NT61" s="92"/>
      <c r="NU61" s="92"/>
      <c r="NV61" s="92"/>
      <c r="NW61" s="92"/>
      <c r="NX61" s="93"/>
    </row>
    <row r="62" spans="1:393" ht="13.5" customHeight="1" x14ac:dyDescent="0.2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75" t="s">
        <v>86</v>
      </c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12"/>
      <c r="NG62" s="12"/>
      <c r="NH62" s="13"/>
      <c r="NI62" s="2"/>
      <c r="NJ62" s="91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3"/>
    </row>
    <row r="63" spans="1:393" ht="13.5" customHeight="1" x14ac:dyDescent="0.2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12"/>
      <c r="NG63" s="12"/>
      <c r="NH63" s="13"/>
      <c r="NI63" s="2"/>
      <c r="NJ63" s="91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3"/>
    </row>
    <row r="64" spans="1:393" ht="13.5" customHeight="1" x14ac:dyDescent="0.2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91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3"/>
    </row>
    <row r="65" spans="1:388" ht="13.5" customHeight="1" x14ac:dyDescent="0.2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91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2"/>
      <c r="NX65" s="93"/>
    </row>
    <row r="66" spans="1:388" ht="13.5" customHeight="1" x14ac:dyDescent="0.2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91"/>
      <c r="NK66" s="92"/>
      <c r="NL66" s="92"/>
      <c r="NM66" s="92"/>
      <c r="NN66" s="92"/>
      <c r="NO66" s="92"/>
      <c r="NP66" s="92"/>
      <c r="NQ66" s="92"/>
      <c r="NR66" s="92"/>
      <c r="NS66" s="92"/>
      <c r="NT66" s="92"/>
      <c r="NU66" s="92"/>
      <c r="NV66" s="92"/>
      <c r="NW66" s="92"/>
      <c r="NX66" s="93"/>
    </row>
    <row r="67" spans="1:388" ht="13.5" customHeight="1" x14ac:dyDescent="0.2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94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5"/>
      <c r="NX67" s="96"/>
    </row>
    <row r="68" spans="1:388" ht="13.5" customHeight="1" x14ac:dyDescent="0.2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77" t="s">
        <v>87</v>
      </c>
      <c r="NK68" s="78"/>
      <c r="NL68" s="78"/>
      <c r="NM68" s="78"/>
      <c r="NN68" s="78"/>
      <c r="NO68" s="78"/>
      <c r="NP68" s="78"/>
      <c r="NQ68" s="78"/>
      <c r="NR68" s="78"/>
      <c r="NS68" s="78"/>
      <c r="NT68" s="78"/>
      <c r="NU68" s="78"/>
      <c r="NV68" s="78"/>
      <c r="NW68" s="78"/>
      <c r="NX68" s="79"/>
    </row>
    <row r="69" spans="1:388" ht="13.5" customHeight="1" x14ac:dyDescent="0.2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80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2"/>
    </row>
    <row r="70" spans="1:388" ht="13.5" customHeight="1" x14ac:dyDescent="0.2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83" t="s">
        <v>186</v>
      </c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5"/>
    </row>
    <row r="71" spans="1:388" ht="13.5" customHeight="1" x14ac:dyDescent="0.2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83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5"/>
    </row>
    <row r="72" spans="1:388" ht="13.5" customHeight="1" x14ac:dyDescent="0.2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83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5"/>
    </row>
    <row r="73" spans="1:388" ht="13.5" customHeight="1" x14ac:dyDescent="0.2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83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5"/>
    </row>
    <row r="74" spans="1:388" ht="13.5" customHeight="1" x14ac:dyDescent="0.2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83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5"/>
    </row>
    <row r="75" spans="1:388" ht="13.5" customHeight="1" x14ac:dyDescent="0.2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83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5"/>
    </row>
    <row r="76" spans="1:388" ht="13.5" customHeight="1" x14ac:dyDescent="0.2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83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5"/>
    </row>
    <row r="77" spans="1:388" ht="13.5" customHeight="1" x14ac:dyDescent="0.2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83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5"/>
    </row>
    <row r="78" spans="1:388" ht="13.5" customHeight="1" x14ac:dyDescent="0.2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72" t="str">
        <f>データ!$B$11</f>
        <v>H30</v>
      </c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4"/>
      <c r="AE78" s="72" t="str">
        <f>データ!$C$11</f>
        <v>R01</v>
      </c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4"/>
      <c r="AT78" s="72" t="str">
        <f>データ!$D$11</f>
        <v>R02</v>
      </c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4"/>
      <c r="BI78" s="72" t="str">
        <f>データ!$E$11</f>
        <v>R03</v>
      </c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4"/>
      <c r="BX78" s="72" t="str">
        <f>データ!$F$11</f>
        <v>R04</v>
      </c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4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72" t="str">
        <f>データ!$B$11</f>
        <v>H30</v>
      </c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4"/>
      <c r="DV78" s="72" t="str">
        <f>データ!$C$11</f>
        <v>R01</v>
      </c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4"/>
      <c r="EK78" s="72" t="str">
        <f>データ!$D$11</f>
        <v>R02</v>
      </c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4"/>
      <c r="EZ78" s="72" t="str">
        <f>データ!$E$11</f>
        <v>R03</v>
      </c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4"/>
      <c r="FO78" s="72" t="str">
        <f>データ!$F$11</f>
        <v>R04</v>
      </c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4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72" t="str">
        <f>データ!$B$11</f>
        <v>H30</v>
      </c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4"/>
      <c r="HI78" s="72" t="str">
        <f>データ!$C$11</f>
        <v>R01</v>
      </c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4"/>
      <c r="HX78" s="72" t="str">
        <f>データ!$D$11</f>
        <v>R02</v>
      </c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4"/>
      <c r="IM78" s="72" t="str">
        <f>データ!$E$11</f>
        <v>R03</v>
      </c>
      <c r="IN78" s="73"/>
      <c r="IO78" s="73"/>
      <c r="IP78" s="73"/>
      <c r="IQ78" s="73"/>
      <c r="IR78" s="73"/>
      <c r="IS78" s="73"/>
      <c r="IT78" s="73"/>
      <c r="IU78" s="73"/>
      <c r="IV78" s="73"/>
      <c r="IW78" s="73"/>
      <c r="IX78" s="73"/>
      <c r="IY78" s="73"/>
      <c r="IZ78" s="73"/>
      <c r="JA78" s="74"/>
      <c r="JB78" s="72" t="str">
        <f>データ!$F$11</f>
        <v>R04</v>
      </c>
      <c r="JC78" s="73"/>
      <c r="JD78" s="73"/>
      <c r="JE78" s="73"/>
      <c r="JF78" s="73"/>
      <c r="JG78" s="73"/>
      <c r="JH78" s="73"/>
      <c r="JI78" s="73"/>
      <c r="JJ78" s="73"/>
      <c r="JK78" s="73"/>
      <c r="JL78" s="73"/>
      <c r="JM78" s="73"/>
      <c r="JN78" s="73"/>
      <c r="JO78" s="73"/>
      <c r="JP78" s="74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72" t="str">
        <f>データ!$B$11</f>
        <v>H30</v>
      </c>
      <c r="KH78" s="73"/>
      <c r="KI78" s="73"/>
      <c r="KJ78" s="73"/>
      <c r="KK78" s="73"/>
      <c r="KL78" s="73"/>
      <c r="KM78" s="73"/>
      <c r="KN78" s="73"/>
      <c r="KO78" s="73"/>
      <c r="KP78" s="73"/>
      <c r="KQ78" s="73"/>
      <c r="KR78" s="73"/>
      <c r="KS78" s="73"/>
      <c r="KT78" s="73"/>
      <c r="KU78" s="74"/>
      <c r="KV78" s="72" t="str">
        <f>データ!$C$11</f>
        <v>R01</v>
      </c>
      <c r="KW78" s="73"/>
      <c r="KX78" s="73"/>
      <c r="KY78" s="73"/>
      <c r="KZ78" s="73"/>
      <c r="LA78" s="73"/>
      <c r="LB78" s="73"/>
      <c r="LC78" s="73"/>
      <c r="LD78" s="73"/>
      <c r="LE78" s="73"/>
      <c r="LF78" s="73"/>
      <c r="LG78" s="73"/>
      <c r="LH78" s="73"/>
      <c r="LI78" s="73"/>
      <c r="LJ78" s="74"/>
      <c r="LK78" s="72" t="str">
        <f>データ!$D$11</f>
        <v>R02</v>
      </c>
      <c r="LL78" s="73"/>
      <c r="LM78" s="73"/>
      <c r="LN78" s="73"/>
      <c r="LO78" s="73"/>
      <c r="LP78" s="73"/>
      <c r="LQ78" s="73"/>
      <c r="LR78" s="73"/>
      <c r="LS78" s="73"/>
      <c r="LT78" s="73"/>
      <c r="LU78" s="73"/>
      <c r="LV78" s="73"/>
      <c r="LW78" s="73"/>
      <c r="LX78" s="73"/>
      <c r="LY78" s="74"/>
      <c r="LZ78" s="72" t="str">
        <f>データ!$E$11</f>
        <v>R03</v>
      </c>
      <c r="MA78" s="73"/>
      <c r="MB78" s="73"/>
      <c r="MC78" s="73"/>
      <c r="MD78" s="73"/>
      <c r="ME78" s="73"/>
      <c r="MF78" s="73"/>
      <c r="MG78" s="73"/>
      <c r="MH78" s="73"/>
      <c r="MI78" s="73"/>
      <c r="MJ78" s="73"/>
      <c r="MK78" s="73"/>
      <c r="ML78" s="73"/>
      <c r="MM78" s="73"/>
      <c r="MN78" s="74"/>
      <c r="MO78" s="72" t="str">
        <f>データ!$F$11</f>
        <v>R04</v>
      </c>
      <c r="MP78" s="73"/>
      <c r="MQ78" s="73"/>
      <c r="MR78" s="73"/>
      <c r="MS78" s="73"/>
      <c r="MT78" s="73"/>
      <c r="MU78" s="73"/>
      <c r="MV78" s="73"/>
      <c r="MW78" s="73"/>
      <c r="MX78" s="73"/>
      <c r="MY78" s="73"/>
      <c r="MZ78" s="73"/>
      <c r="NA78" s="73"/>
      <c r="NB78" s="73"/>
      <c r="NC78" s="74"/>
      <c r="ND78" s="2"/>
      <c r="NE78" s="2"/>
      <c r="NF78" s="2"/>
      <c r="NG78" s="21"/>
      <c r="NH78" s="15"/>
      <c r="NI78" s="2"/>
      <c r="NJ78" s="83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5"/>
    </row>
    <row r="79" spans="1:388" ht="13.5" customHeight="1" x14ac:dyDescent="0.2">
      <c r="A79" s="2"/>
      <c r="B79" s="14"/>
      <c r="C79" s="2"/>
      <c r="D79" s="2"/>
      <c r="E79" s="2"/>
      <c r="F79" s="2"/>
      <c r="G79" s="65" t="s">
        <v>58</v>
      </c>
      <c r="H79" s="65"/>
      <c r="I79" s="65"/>
      <c r="J79" s="65"/>
      <c r="K79" s="65"/>
      <c r="L79" s="65"/>
      <c r="M79" s="65"/>
      <c r="N79" s="65"/>
      <c r="O79" s="65"/>
      <c r="P79" s="69">
        <f>データ!DS7</f>
        <v>407.2</v>
      </c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1"/>
      <c r="AE79" s="69">
        <f>データ!DT7</f>
        <v>481.6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69">
        <f>データ!DU7</f>
        <v>556.20000000000005</v>
      </c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1"/>
      <c r="BI79" s="69">
        <f>データ!DV7</f>
        <v>637.70000000000005</v>
      </c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1"/>
      <c r="BX79" s="69">
        <f>データ!DW7</f>
        <v>614.5</v>
      </c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1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65" t="s">
        <v>58</v>
      </c>
      <c r="CY79" s="65"/>
      <c r="CZ79" s="65"/>
      <c r="DA79" s="65"/>
      <c r="DB79" s="65"/>
      <c r="DC79" s="65"/>
      <c r="DD79" s="65"/>
      <c r="DE79" s="65"/>
      <c r="DF79" s="65"/>
      <c r="DG79" s="69">
        <f>データ!ED7</f>
        <v>70.7</v>
      </c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>
        <f>データ!EE7</f>
        <v>74.400000000000006</v>
      </c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1"/>
      <c r="EK79" s="69">
        <f>データ!EF7</f>
        <v>77.8</v>
      </c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1"/>
      <c r="EZ79" s="69">
        <f>データ!EG7</f>
        <v>80.400000000000006</v>
      </c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1"/>
      <c r="FO79" s="69">
        <f>データ!EH7</f>
        <v>81.900000000000006</v>
      </c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1"/>
      <c r="GD79" s="24"/>
      <c r="GE79" s="24"/>
      <c r="GF79" s="24"/>
      <c r="GG79" s="24"/>
      <c r="GH79" s="24"/>
      <c r="GI79" s="17"/>
      <c r="GJ79" s="17"/>
      <c r="GK79" s="65" t="s">
        <v>58</v>
      </c>
      <c r="GL79" s="65"/>
      <c r="GM79" s="65"/>
      <c r="GN79" s="65"/>
      <c r="GO79" s="65"/>
      <c r="GP79" s="65"/>
      <c r="GQ79" s="65"/>
      <c r="GR79" s="65"/>
      <c r="GS79" s="65"/>
      <c r="GT79" s="69">
        <f>データ!EO7</f>
        <v>54.8</v>
      </c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1"/>
      <c r="HI79" s="69">
        <f>データ!EP7</f>
        <v>60.5</v>
      </c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1"/>
      <c r="HX79" s="69">
        <f>データ!EQ7</f>
        <v>66.8</v>
      </c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>
        <f>データ!ER7</f>
        <v>71.7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1"/>
      <c r="JB79" s="69">
        <f>データ!ES7</f>
        <v>73.8</v>
      </c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1"/>
      <c r="JQ79" s="26"/>
      <c r="JR79" s="26"/>
      <c r="JS79" s="26"/>
      <c r="JT79" s="26"/>
      <c r="JU79" s="26"/>
      <c r="JV79" s="26"/>
      <c r="JW79" s="17"/>
      <c r="JX79" s="65" t="s">
        <v>58</v>
      </c>
      <c r="JY79" s="65"/>
      <c r="JZ79" s="65"/>
      <c r="KA79" s="65"/>
      <c r="KB79" s="65"/>
      <c r="KC79" s="65"/>
      <c r="KD79" s="65"/>
      <c r="KE79" s="65"/>
      <c r="KF79" s="65"/>
      <c r="KG79" s="66">
        <f>データ!EZ7</f>
        <v>54260108</v>
      </c>
      <c r="KH79" s="67"/>
      <c r="KI79" s="67"/>
      <c r="KJ79" s="67"/>
      <c r="KK79" s="67"/>
      <c r="KL79" s="67"/>
      <c r="KM79" s="67"/>
      <c r="KN79" s="67"/>
      <c r="KO79" s="67"/>
      <c r="KP79" s="67"/>
      <c r="KQ79" s="67"/>
      <c r="KR79" s="67"/>
      <c r="KS79" s="67"/>
      <c r="KT79" s="67"/>
      <c r="KU79" s="68"/>
      <c r="KV79" s="66">
        <f>データ!FA7</f>
        <v>53450694</v>
      </c>
      <c r="KW79" s="67"/>
      <c r="KX79" s="67"/>
      <c r="KY79" s="67"/>
      <c r="KZ79" s="67"/>
      <c r="LA79" s="67"/>
      <c r="LB79" s="67"/>
      <c r="LC79" s="67"/>
      <c r="LD79" s="67"/>
      <c r="LE79" s="67"/>
      <c r="LF79" s="67"/>
      <c r="LG79" s="67"/>
      <c r="LH79" s="67"/>
      <c r="LI79" s="67"/>
      <c r="LJ79" s="68"/>
      <c r="LK79" s="66">
        <f>データ!FB7</f>
        <v>73285588</v>
      </c>
      <c r="LL79" s="67"/>
      <c r="LM79" s="67"/>
      <c r="LN79" s="67"/>
      <c r="LO79" s="67"/>
      <c r="LP79" s="67"/>
      <c r="LQ79" s="67"/>
      <c r="LR79" s="67"/>
      <c r="LS79" s="67"/>
      <c r="LT79" s="67"/>
      <c r="LU79" s="67"/>
      <c r="LV79" s="67"/>
      <c r="LW79" s="67"/>
      <c r="LX79" s="67"/>
      <c r="LY79" s="68"/>
      <c r="LZ79" s="66">
        <f>データ!FC7</f>
        <v>73691213</v>
      </c>
      <c r="MA79" s="67"/>
      <c r="MB79" s="67"/>
      <c r="MC79" s="67"/>
      <c r="MD79" s="67"/>
      <c r="ME79" s="67"/>
      <c r="MF79" s="67"/>
      <c r="MG79" s="67"/>
      <c r="MH79" s="67"/>
      <c r="MI79" s="67"/>
      <c r="MJ79" s="67"/>
      <c r="MK79" s="67"/>
      <c r="ML79" s="67"/>
      <c r="MM79" s="67"/>
      <c r="MN79" s="68"/>
      <c r="MO79" s="66">
        <f>データ!FD7</f>
        <v>73591059</v>
      </c>
      <c r="MP79" s="67"/>
      <c r="MQ79" s="67"/>
      <c r="MR79" s="67"/>
      <c r="MS79" s="67"/>
      <c r="MT79" s="67"/>
      <c r="MU79" s="67"/>
      <c r="MV79" s="67"/>
      <c r="MW79" s="67"/>
      <c r="MX79" s="67"/>
      <c r="MY79" s="67"/>
      <c r="MZ79" s="67"/>
      <c r="NA79" s="67"/>
      <c r="NB79" s="67"/>
      <c r="NC79" s="68"/>
      <c r="ND79" s="2"/>
      <c r="NE79" s="2"/>
      <c r="NF79" s="2"/>
      <c r="NG79" s="21"/>
      <c r="NH79" s="15"/>
      <c r="NI79" s="2"/>
      <c r="NJ79" s="83"/>
      <c r="NK79" s="84"/>
      <c r="NL79" s="84"/>
      <c r="NM79" s="84"/>
      <c r="NN79" s="84"/>
      <c r="NO79" s="84"/>
      <c r="NP79" s="84"/>
      <c r="NQ79" s="84"/>
      <c r="NR79" s="84"/>
      <c r="NS79" s="84"/>
      <c r="NT79" s="84"/>
      <c r="NU79" s="84"/>
      <c r="NV79" s="84"/>
      <c r="NW79" s="84"/>
      <c r="NX79" s="85"/>
    </row>
    <row r="80" spans="1:388" ht="13.5" customHeight="1" x14ac:dyDescent="0.2">
      <c r="A80" s="2"/>
      <c r="B80" s="14"/>
      <c r="C80" s="2"/>
      <c r="D80" s="2"/>
      <c r="E80" s="2"/>
      <c r="F80" s="2"/>
      <c r="G80" s="65" t="s">
        <v>60</v>
      </c>
      <c r="H80" s="65"/>
      <c r="I80" s="65"/>
      <c r="J80" s="65"/>
      <c r="K80" s="65"/>
      <c r="L80" s="65"/>
      <c r="M80" s="65"/>
      <c r="N80" s="65"/>
      <c r="O80" s="65"/>
      <c r="P80" s="69">
        <f>データ!DX7</f>
        <v>117.1</v>
      </c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1"/>
      <c r="AE80" s="69">
        <f>データ!DY7</f>
        <v>120.5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/>
      <c r="AT80" s="69">
        <f>データ!DZ7</f>
        <v>124.2</v>
      </c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1"/>
      <c r="BI80" s="69">
        <f>データ!EA7</f>
        <v>121.6</v>
      </c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1"/>
      <c r="BX80" s="69">
        <f>データ!EB7</f>
        <v>118.9</v>
      </c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1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65" t="s">
        <v>60</v>
      </c>
      <c r="CY80" s="65"/>
      <c r="CZ80" s="65"/>
      <c r="DA80" s="65"/>
      <c r="DB80" s="65"/>
      <c r="DC80" s="65"/>
      <c r="DD80" s="65"/>
      <c r="DE80" s="65"/>
      <c r="DF80" s="65"/>
      <c r="DG80" s="69">
        <f>データ!EI7</f>
        <v>54.1</v>
      </c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>
        <f>データ!EJ7</f>
        <v>54.6</v>
      </c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1"/>
      <c r="EK80" s="69">
        <f>データ!EK7</f>
        <v>56.9</v>
      </c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1"/>
      <c r="EZ80" s="69">
        <f>データ!EL7</f>
        <v>58.1</v>
      </c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1"/>
      <c r="FO80" s="69">
        <f>データ!EM7</f>
        <v>59.4</v>
      </c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1"/>
      <c r="GD80" s="24"/>
      <c r="GE80" s="24"/>
      <c r="GF80" s="24"/>
      <c r="GG80" s="24"/>
      <c r="GH80" s="24"/>
      <c r="GI80" s="17"/>
      <c r="GJ80" s="17"/>
      <c r="GK80" s="65" t="s">
        <v>60</v>
      </c>
      <c r="GL80" s="65"/>
      <c r="GM80" s="65"/>
      <c r="GN80" s="65"/>
      <c r="GO80" s="65"/>
      <c r="GP80" s="65"/>
      <c r="GQ80" s="65"/>
      <c r="GR80" s="65"/>
      <c r="GS80" s="65"/>
      <c r="GT80" s="69">
        <f>データ!ET7</f>
        <v>71.400000000000006</v>
      </c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1"/>
      <c r="HI80" s="69">
        <f>データ!EU7</f>
        <v>71.7</v>
      </c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1"/>
      <c r="HX80" s="69">
        <f>データ!EV7</f>
        <v>72.900000000000006</v>
      </c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1"/>
      <c r="IM80" s="69">
        <f>データ!EW7</f>
        <v>73.900000000000006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1"/>
      <c r="JB80" s="69">
        <f>データ!EX7</f>
        <v>74.3</v>
      </c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1"/>
      <c r="JQ80" s="26"/>
      <c r="JR80" s="26"/>
      <c r="JS80" s="26"/>
      <c r="JT80" s="26"/>
      <c r="JU80" s="26"/>
      <c r="JV80" s="26"/>
      <c r="JW80" s="17"/>
      <c r="JX80" s="65" t="s">
        <v>60</v>
      </c>
      <c r="JY80" s="65"/>
      <c r="JZ80" s="65"/>
      <c r="KA80" s="65"/>
      <c r="KB80" s="65"/>
      <c r="KC80" s="65"/>
      <c r="KD80" s="65"/>
      <c r="KE80" s="65"/>
      <c r="KF80" s="65"/>
      <c r="KG80" s="66">
        <f>データ!FE7</f>
        <v>40683727</v>
      </c>
      <c r="KH80" s="67"/>
      <c r="KI80" s="67"/>
      <c r="KJ80" s="67"/>
      <c r="KK80" s="67"/>
      <c r="KL80" s="67"/>
      <c r="KM80" s="67"/>
      <c r="KN80" s="67"/>
      <c r="KO80" s="67"/>
      <c r="KP80" s="67"/>
      <c r="KQ80" s="67"/>
      <c r="KR80" s="67"/>
      <c r="KS80" s="67"/>
      <c r="KT80" s="67"/>
      <c r="KU80" s="68"/>
      <c r="KV80" s="66">
        <f>データ!FF7</f>
        <v>41891213</v>
      </c>
      <c r="KW80" s="67"/>
      <c r="KX80" s="67"/>
      <c r="KY80" s="67"/>
      <c r="KZ80" s="67"/>
      <c r="LA80" s="67"/>
      <c r="LB80" s="67"/>
      <c r="LC80" s="67"/>
      <c r="LD80" s="67"/>
      <c r="LE80" s="67"/>
      <c r="LF80" s="67"/>
      <c r="LG80" s="67"/>
      <c r="LH80" s="67"/>
      <c r="LI80" s="67"/>
      <c r="LJ80" s="68"/>
      <c r="LK80" s="66">
        <f>データ!FG7</f>
        <v>42806727</v>
      </c>
      <c r="LL80" s="67"/>
      <c r="LM80" s="67"/>
      <c r="LN80" s="67"/>
      <c r="LO80" s="67"/>
      <c r="LP80" s="67"/>
      <c r="LQ80" s="67"/>
      <c r="LR80" s="67"/>
      <c r="LS80" s="67"/>
      <c r="LT80" s="67"/>
      <c r="LU80" s="67"/>
      <c r="LV80" s="67"/>
      <c r="LW80" s="67"/>
      <c r="LX80" s="67"/>
      <c r="LY80" s="68"/>
      <c r="LZ80" s="66">
        <f>データ!FH7</f>
        <v>43530781</v>
      </c>
      <c r="MA80" s="67"/>
      <c r="MB80" s="67"/>
      <c r="MC80" s="67"/>
      <c r="MD80" s="67"/>
      <c r="ME80" s="67"/>
      <c r="MF80" s="67"/>
      <c r="MG80" s="67"/>
      <c r="MH80" s="67"/>
      <c r="MI80" s="67"/>
      <c r="MJ80" s="67"/>
      <c r="MK80" s="67"/>
      <c r="ML80" s="67"/>
      <c r="MM80" s="67"/>
      <c r="MN80" s="68"/>
      <c r="MO80" s="66">
        <f>データ!FI7</f>
        <v>44196357</v>
      </c>
      <c r="MP80" s="67"/>
      <c r="MQ80" s="67"/>
      <c r="MR80" s="67"/>
      <c r="MS80" s="67"/>
      <c r="MT80" s="67"/>
      <c r="MU80" s="67"/>
      <c r="MV80" s="67"/>
      <c r="MW80" s="67"/>
      <c r="MX80" s="67"/>
      <c r="MY80" s="67"/>
      <c r="MZ80" s="67"/>
      <c r="NA80" s="67"/>
      <c r="NB80" s="67"/>
      <c r="NC80" s="68"/>
      <c r="ND80" s="2"/>
      <c r="NE80" s="2"/>
      <c r="NF80" s="2"/>
      <c r="NG80" s="21"/>
      <c r="NH80" s="15"/>
      <c r="NI80" s="2"/>
      <c r="NJ80" s="83"/>
      <c r="NK80" s="84"/>
      <c r="NL80" s="84"/>
      <c r="NM80" s="84"/>
      <c r="NN80" s="84"/>
      <c r="NO80" s="84"/>
      <c r="NP80" s="84"/>
      <c r="NQ80" s="84"/>
      <c r="NR80" s="84"/>
      <c r="NS80" s="84"/>
      <c r="NT80" s="84"/>
      <c r="NU80" s="84"/>
      <c r="NV80" s="84"/>
      <c r="NW80" s="84"/>
      <c r="NX80" s="85"/>
    </row>
    <row r="81" spans="1:388" ht="13.5" customHeight="1" x14ac:dyDescent="0.2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83"/>
      <c r="NK81" s="84"/>
      <c r="NL81" s="84"/>
      <c r="NM81" s="84"/>
      <c r="NN81" s="84"/>
      <c r="NO81" s="84"/>
      <c r="NP81" s="84"/>
      <c r="NQ81" s="84"/>
      <c r="NR81" s="84"/>
      <c r="NS81" s="84"/>
      <c r="NT81" s="84"/>
      <c r="NU81" s="84"/>
      <c r="NV81" s="84"/>
      <c r="NW81" s="84"/>
      <c r="NX81" s="85"/>
    </row>
    <row r="82" spans="1:388" ht="13.5" customHeight="1" x14ac:dyDescent="0.2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83"/>
      <c r="NK82" s="84"/>
      <c r="NL82" s="84"/>
      <c r="NM82" s="84"/>
      <c r="NN82" s="84"/>
      <c r="NO82" s="84"/>
      <c r="NP82" s="84"/>
      <c r="NQ82" s="84"/>
      <c r="NR82" s="84"/>
      <c r="NS82" s="84"/>
      <c r="NT82" s="84"/>
      <c r="NU82" s="84"/>
      <c r="NV82" s="84"/>
      <c r="NW82" s="84"/>
      <c r="NX82" s="85"/>
    </row>
    <row r="83" spans="1:388" ht="13.5" customHeight="1" x14ac:dyDescent="0.2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83"/>
      <c r="NK83" s="84"/>
      <c r="NL83" s="84"/>
      <c r="NM83" s="84"/>
      <c r="NN83" s="84"/>
      <c r="NO83" s="84"/>
      <c r="NP83" s="84"/>
      <c r="NQ83" s="84"/>
      <c r="NR83" s="84"/>
      <c r="NS83" s="84"/>
      <c r="NT83" s="84"/>
      <c r="NU83" s="84"/>
      <c r="NV83" s="84"/>
      <c r="NW83" s="84"/>
      <c r="NX83" s="85"/>
    </row>
    <row r="84" spans="1:388" ht="13.5" customHeight="1" x14ac:dyDescent="0.2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86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8"/>
    </row>
    <row r="85" spans="1:388" x14ac:dyDescent="0.2">
      <c r="B85" s="64" t="s">
        <v>88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2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2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2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8s4k4RuttrMGtP6iyYWokmPAar9O0xuoP6QTDyguiB8T1Dg/L8tG4Q504hQBJ0fiqQHp7E4SFWUsVZb2qN4a/Q==" saltValue="2C4H6Atnyzd1iBj9Aq6idg==" spinCount="100000" sheet="1" objects="1" scenarios="1" formatCells="0" formatColumns="0" formatRows="0"/>
  <mergeCells count="286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65" width="11.88671875" customWidth="1"/>
    <col min="166" max="166" width="10.88671875" customWidth="1"/>
  </cols>
  <sheetData>
    <row r="1" spans="1:166" x14ac:dyDescent="0.2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2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2" customHeight="1" x14ac:dyDescent="0.2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108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2">
      <c r="A4" s="35" t="s">
        <v>109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52" t="s">
        <v>110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T4" s="151" t="s">
        <v>111</v>
      </c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 t="s">
        <v>112</v>
      </c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2" t="s">
        <v>113</v>
      </c>
      <c r="BQ4" s="153"/>
      <c r="BR4" s="153"/>
      <c r="BS4" s="153"/>
      <c r="BT4" s="153"/>
      <c r="BU4" s="153"/>
      <c r="BV4" s="153"/>
      <c r="BW4" s="153"/>
      <c r="BX4" s="153"/>
      <c r="BY4" s="153"/>
      <c r="BZ4" s="154"/>
      <c r="CA4" s="150" t="s">
        <v>114</v>
      </c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1" t="s">
        <v>115</v>
      </c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 t="s">
        <v>116</v>
      </c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 t="s">
        <v>117</v>
      </c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1" t="s">
        <v>118</v>
      </c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2" t="s">
        <v>119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4"/>
      <c r="EO4" s="150" t="s">
        <v>120</v>
      </c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 t="s">
        <v>121</v>
      </c>
      <c r="FA4" s="150"/>
      <c r="FB4" s="150"/>
      <c r="FC4" s="150"/>
      <c r="FD4" s="150"/>
      <c r="FE4" s="150"/>
      <c r="FF4" s="150"/>
      <c r="FG4" s="150"/>
      <c r="FH4" s="150"/>
      <c r="FI4" s="150"/>
      <c r="FJ4" s="150"/>
    </row>
    <row r="5" spans="1:166" x14ac:dyDescent="0.2">
      <c r="A5" s="35" t="s">
        <v>122</v>
      </c>
      <c r="B5" s="48"/>
      <c r="C5" s="48"/>
      <c r="D5" s="48"/>
      <c r="E5" s="48"/>
      <c r="F5" s="48"/>
      <c r="G5" s="48"/>
      <c r="H5" s="49" t="s">
        <v>123</v>
      </c>
      <c r="I5" s="49" t="s">
        <v>124</v>
      </c>
      <c r="J5" s="49" t="s">
        <v>125</v>
      </c>
      <c r="K5" s="49" t="s">
        <v>1</v>
      </c>
      <c r="L5" s="49" t="s">
        <v>2</v>
      </c>
      <c r="M5" s="49" t="s">
        <v>3</v>
      </c>
      <c r="N5" s="49" t="s">
        <v>126</v>
      </c>
      <c r="O5" s="49" t="s">
        <v>5</v>
      </c>
      <c r="P5" s="49" t="s">
        <v>127</v>
      </c>
      <c r="Q5" s="49" t="s">
        <v>128</v>
      </c>
      <c r="R5" s="49" t="s">
        <v>129</v>
      </c>
      <c r="S5" s="49" t="s">
        <v>130</v>
      </c>
      <c r="T5" s="49" t="s">
        <v>131</v>
      </c>
      <c r="U5" s="49" t="s">
        <v>132</v>
      </c>
      <c r="V5" s="49" t="s">
        <v>133</v>
      </c>
      <c r="W5" s="49" t="s">
        <v>134</v>
      </c>
      <c r="X5" s="49" t="s">
        <v>135</v>
      </c>
      <c r="Y5" s="49" t="s">
        <v>136</v>
      </c>
      <c r="Z5" s="49" t="s">
        <v>137</v>
      </c>
      <c r="AA5" s="49" t="s">
        <v>138</v>
      </c>
      <c r="AB5" s="49" t="s">
        <v>139</v>
      </c>
      <c r="AC5" s="49" t="s">
        <v>140</v>
      </c>
      <c r="AD5" s="49" t="s">
        <v>141</v>
      </c>
      <c r="AE5" s="49" t="s">
        <v>142</v>
      </c>
      <c r="AF5" s="49" t="s">
        <v>143</v>
      </c>
      <c r="AG5" s="49" t="s">
        <v>144</v>
      </c>
      <c r="AH5" s="49" t="s">
        <v>145</v>
      </c>
      <c r="AI5" s="49" t="s">
        <v>146</v>
      </c>
      <c r="AJ5" s="49" t="s">
        <v>147</v>
      </c>
      <c r="AK5" s="49" t="s">
        <v>148</v>
      </c>
      <c r="AL5" s="49" t="s">
        <v>149</v>
      </c>
      <c r="AM5" s="49" t="s">
        <v>150</v>
      </c>
      <c r="AN5" s="49" t="s">
        <v>151</v>
      </c>
      <c r="AO5" s="49" t="s">
        <v>152</v>
      </c>
      <c r="AP5" s="49" t="s">
        <v>153</v>
      </c>
      <c r="AQ5" s="49" t="s">
        <v>154</v>
      </c>
      <c r="AR5" s="49" t="s">
        <v>155</v>
      </c>
      <c r="AS5" s="49" t="s">
        <v>156</v>
      </c>
      <c r="AT5" s="49" t="s">
        <v>157</v>
      </c>
      <c r="AU5" s="49" t="s">
        <v>147</v>
      </c>
      <c r="AV5" s="49" t="s">
        <v>158</v>
      </c>
      <c r="AW5" s="49" t="s">
        <v>149</v>
      </c>
      <c r="AX5" s="49" t="s">
        <v>159</v>
      </c>
      <c r="AY5" s="49" t="s">
        <v>151</v>
      </c>
      <c r="AZ5" s="49" t="s">
        <v>152</v>
      </c>
      <c r="BA5" s="49" t="s">
        <v>153</v>
      </c>
      <c r="BB5" s="49" t="s">
        <v>154</v>
      </c>
      <c r="BC5" s="49" t="s">
        <v>155</v>
      </c>
      <c r="BD5" s="49" t="s">
        <v>156</v>
      </c>
      <c r="BE5" s="49" t="s">
        <v>157</v>
      </c>
      <c r="BF5" s="49" t="s">
        <v>160</v>
      </c>
      <c r="BG5" s="49" t="s">
        <v>158</v>
      </c>
      <c r="BH5" s="49" t="s">
        <v>149</v>
      </c>
      <c r="BI5" s="49" t="s">
        <v>150</v>
      </c>
      <c r="BJ5" s="49" t="s">
        <v>151</v>
      </c>
      <c r="BK5" s="49" t="s">
        <v>152</v>
      </c>
      <c r="BL5" s="49" t="s">
        <v>153</v>
      </c>
      <c r="BM5" s="49" t="s">
        <v>154</v>
      </c>
      <c r="BN5" s="49" t="s">
        <v>155</v>
      </c>
      <c r="BO5" s="49" t="s">
        <v>156</v>
      </c>
      <c r="BP5" s="49" t="s">
        <v>157</v>
      </c>
      <c r="BQ5" s="49" t="s">
        <v>160</v>
      </c>
      <c r="BR5" s="49" t="s">
        <v>158</v>
      </c>
      <c r="BS5" s="49" t="s">
        <v>161</v>
      </c>
      <c r="BT5" s="49" t="s">
        <v>159</v>
      </c>
      <c r="BU5" s="49" t="s">
        <v>151</v>
      </c>
      <c r="BV5" s="49" t="s">
        <v>152</v>
      </c>
      <c r="BW5" s="49" t="s">
        <v>153</v>
      </c>
      <c r="BX5" s="49" t="s">
        <v>154</v>
      </c>
      <c r="BY5" s="49" t="s">
        <v>155</v>
      </c>
      <c r="BZ5" s="49" t="s">
        <v>156</v>
      </c>
      <c r="CA5" s="49" t="s">
        <v>146</v>
      </c>
      <c r="CB5" s="49" t="s">
        <v>160</v>
      </c>
      <c r="CC5" s="49" t="s">
        <v>148</v>
      </c>
      <c r="CD5" s="49" t="s">
        <v>161</v>
      </c>
      <c r="CE5" s="49" t="s">
        <v>150</v>
      </c>
      <c r="CF5" s="49" t="s">
        <v>151</v>
      </c>
      <c r="CG5" s="49" t="s">
        <v>152</v>
      </c>
      <c r="CH5" s="49" t="s">
        <v>153</v>
      </c>
      <c r="CI5" s="49" t="s">
        <v>154</v>
      </c>
      <c r="CJ5" s="49" t="s">
        <v>155</v>
      </c>
      <c r="CK5" s="49" t="s">
        <v>156</v>
      </c>
      <c r="CL5" s="49" t="s">
        <v>146</v>
      </c>
      <c r="CM5" s="49" t="s">
        <v>147</v>
      </c>
      <c r="CN5" s="49" t="s">
        <v>148</v>
      </c>
      <c r="CO5" s="49" t="s">
        <v>149</v>
      </c>
      <c r="CP5" s="49" t="s">
        <v>159</v>
      </c>
      <c r="CQ5" s="49" t="s">
        <v>151</v>
      </c>
      <c r="CR5" s="49" t="s">
        <v>152</v>
      </c>
      <c r="CS5" s="49" t="s">
        <v>153</v>
      </c>
      <c r="CT5" s="49" t="s">
        <v>154</v>
      </c>
      <c r="CU5" s="49" t="s">
        <v>155</v>
      </c>
      <c r="CV5" s="49" t="s">
        <v>156</v>
      </c>
      <c r="CW5" s="49" t="s">
        <v>146</v>
      </c>
      <c r="CX5" s="49" t="s">
        <v>147</v>
      </c>
      <c r="CY5" s="49" t="s">
        <v>148</v>
      </c>
      <c r="CZ5" s="49" t="s">
        <v>149</v>
      </c>
      <c r="DA5" s="49" t="s">
        <v>150</v>
      </c>
      <c r="DB5" s="49" t="s">
        <v>151</v>
      </c>
      <c r="DC5" s="49" t="s">
        <v>152</v>
      </c>
      <c r="DD5" s="49" t="s">
        <v>153</v>
      </c>
      <c r="DE5" s="49" t="s">
        <v>154</v>
      </c>
      <c r="DF5" s="49" t="s">
        <v>155</v>
      </c>
      <c r="DG5" s="49" t="s">
        <v>156</v>
      </c>
      <c r="DH5" s="49" t="s">
        <v>157</v>
      </c>
      <c r="DI5" s="49" t="s">
        <v>160</v>
      </c>
      <c r="DJ5" s="49" t="s">
        <v>148</v>
      </c>
      <c r="DK5" s="49" t="s">
        <v>149</v>
      </c>
      <c r="DL5" s="49" t="s">
        <v>159</v>
      </c>
      <c r="DM5" s="49" t="s">
        <v>151</v>
      </c>
      <c r="DN5" s="49" t="s">
        <v>152</v>
      </c>
      <c r="DO5" s="49" t="s">
        <v>153</v>
      </c>
      <c r="DP5" s="49" t="s">
        <v>154</v>
      </c>
      <c r="DQ5" s="49" t="s">
        <v>155</v>
      </c>
      <c r="DR5" s="49" t="s">
        <v>156</v>
      </c>
      <c r="DS5" s="49" t="s">
        <v>157</v>
      </c>
      <c r="DT5" s="49" t="s">
        <v>160</v>
      </c>
      <c r="DU5" s="49" t="s">
        <v>148</v>
      </c>
      <c r="DV5" s="49" t="s">
        <v>149</v>
      </c>
      <c r="DW5" s="49" t="s">
        <v>150</v>
      </c>
      <c r="DX5" s="49" t="s">
        <v>151</v>
      </c>
      <c r="DY5" s="49" t="s">
        <v>152</v>
      </c>
      <c r="DZ5" s="49" t="s">
        <v>153</v>
      </c>
      <c r="EA5" s="49" t="s">
        <v>154</v>
      </c>
      <c r="EB5" s="49" t="s">
        <v>155</v>
      </c>
      <c r="EC5" s="49" t="s">
        <v>156</v>
      </c>
      <c r="ED5" s="49" t="s">
        <v>146</v>
      </c>
      <c r="EE5" s="49" t="s">
        <v>160</v>
      </c>
      <c r="EF5" s="49" t="s">
        <v>148</v>
      </c>
      <c r="EG5" s="49" t="s">
        <v>161</v>
      </c>
      <c r="EH5" s="49" t="s">
        <v>150</v>
      </c>
      <c r="EI5" s="49" t="s">
        <v>151</v>
      </c>
      <c r="EJ5" s="49" t="s">
        <v>152</v>
      </c>
      <c r="EK5" s="49" t="s">
        <v>153</v>
      </c>
      <c r="EL5" s="49" t="s">
        <v>154</v>
      </c>
      <c r="EM5" s="49" t="s">
        <v>155</v>
      </c>
      <c r="EN5" s="49" t="s">
        <v>156</v>
      </c>
      <c r="EO5" s="49" t="s">
        <v>157</v>
      </c>
      <c r="EP5" s="49" t="s">
        <v>160</v>
      </c>
      <c r="EQ5" s="49" t="s">
        <v>158</v>
      </c>
      <c r="ER5" s="49" t="s">
        <v>149</v>
      </c>
      <c r="ES5" s="49" t="s">
        <v>150</v>
      </c>
      <c r="ET5" s="49" t="s">
        <v>151</v>
      </c>
      <c r="EU5" s="49" t="s">
        <v>152</v>
      </c>
      <c r="EV5" s="49" t="s">
        <v>153</v>
      </c>
      <c r="EW5" s="49" t="s">
        <v>154</v>
      </c>
      <c r="EX5" s="49" t="s">
        <v>155</v>
      </c>
      <c r="EY5" s="49" t="s">
        <v>162</v>
      </c>
      <c r="EZ5" s="49" t="s">
        <v>157</v>
      </c>
      <c r="FA5" s="49" t="s">
        <v>160</v>
      </c>
      <c r="FB5" s="49" t="s">
        <v>148</v>
      </c>
      <c r="FC5" s="49" t="s">
        <v>149</v>
      </c>
      <c r="FD5" s="49" t="s">
        <v>159</v>
      </c>
      <c r="FE5" s="49" t="s">
        <v>151</v>
      </c>
      <c r="FF5" s="49" t="s">
        <v>152</v>
      </c>
      <c r="FG5" s="49" t="s">
        <v>153</v>
      </c>
      <c r="FH5" s="49" t="s">
        <v>154</v>
      </c>
      <c r="FI5" s="49" t="s">
        <v>155</v>
      </c>
      <c r="FJ5" s="49" t="s">
        <v>156</v>
      </c>
    </row>
    <row r="6" spans="1:166" s="54" customFormat="1" x14ac:dyDescent="0.2">
      <c r="A6" s="35" t="s">
        <v>163</v>
      </c>
      <c r="B6" s="50">
        <f>B8</f>
        <v>2022</v>
      </c>
      <c r="C6" s="50">
        <f t="shared" ref="C6:M6" si="2">C8</f>
        <v>60003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3</v>
      </c>
      <c r="H6" s="147" t="str">
        <f>IF(H8&lt;&gt;I8,H8,"")&amp;IF(I8&lt;&gt;J8,I8,"")&amp;"　"&amp;J8</f>
        <v>山形県　河北病院</v>
      </c>
      <c r="I6" s="148"/>
      <c r="J6" s="149"/>
      <c r="K6" s="50" t="str">
        <f t="shared" si="2"/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100床以上～200床未満</v>
      </c>
      <c r="O6" s="50" t="str">
        <f>O8</f>
        <v>自治体職員</v>
      </c>
      <c r="P6" s="50" t="str">
        <f>P8</f>
        <v>直営</v>
      </c>
      <c r="Q6" s="51">
        <f t="shared" ref="Q6:AH6" si="3">Q8</f>
        <v>15</v>
      </c>
      <c r="R6" s="50" t="str">
        <f t="shared" si="3"/>
        <v>対象</v>
      </c>
      <c r="S6" s="50" t="str">
        <f t="shared" si="3"/>
        <v>ド 透 訓</v>
      </c>
      <c r="T6" s="50" t="str">
        <f t="shared" si="3"/>
        <v>救 臨 感 輪</v>
      </c>
      <c r="U6" s="51">
        <f>U8</f>
        <v>1042396</v>
      </c>
      <c r="V6" s="51">
        <f>V8</f>
        <v>17981</v>
      </c>
      <c r="W6" s="50" t="str">
        <f>W8</f>
        <v>第２種該当</v>
      </c>
      <c r="X6" s="50" t="str">
        <f t="shared" ref="X6" si="4">X8</f>
        <v>-</v>
      </c>
      <c r="Y6" s="50" t="str">
        <f t="shared" si="3"/>
        <v>１０：１</v>
      </c>
      <c r="Z6" s="51">
        <f t="shared" si="3"/>
        <v>130</v>
      </c>
      <c r="AA6" s="51" t="str">
        <f t="shared" si="3"/>
        <v>-</v>
      </c>
      <c r="AB6" s="51" t="str">
        <f t="shared" si="3"/>
        <v>-</v>
      </c>
      <c r="AC6" s="51" t="str">
        <f t="shared" si="3"/>
        <v>-</v>
      </c>
      <c r="AD6" s="51">
        <f t="shared" si="3"/>
        <v>6</v>
      </c>
      <c r="AE6" s="51">
        <f t="shared" si="3"/>
        <v>136</v>
      </c>
      <c r="AF6" s="51">
        <f t="shared" si="3"/>
        <v>105</v>
      </c>
      <c r="AG6" s="51" t="str">
        <f t="shared" si="3"/>
        <v>-</v>
      </c>
      <c r="AH6" s="51">
        <f t="shared" si="3"/>
        <v>105</v>
      </c>
      <c r="AI6" s="52">
        <f>IF(AI8="-",NA(),AI8)</f>
        <v>81.900000000000006</v>
      </c>
      <c r="AJ6" s="52">
        <f t="shared" ref="AJ6:AR6" si="5">IF(AJ8="-",NA(),AJ8)</f>
        <v>81.099999999999994</v>
      </c>
      <c r="AK6" s="52">
        <f t="shared" si="5"/>
        <v>82.4</v>
      </c>
      <c r="AL6" s="52">
        <f t="shared" si="5"/>
        <v>98.4</v>
      </c>
      <c r="AM6" s="52">
        <f t="shared" si="5"/>
        <v>95.6</v>
      </c>
      <c r="AN6" s="52">
        <f t="shared" si="5"/>
        <v>97.2</v>
      </c>
      <c r="AO6" s="52">
        <f t="shared" si="5"/>
        <v>96.9</v>
      </c>
      <c r="AP6" s="52">
        <f t="shared" si="5"/>
        <v>100.6</v>
      </c>
      <c r="AQ6" s="52">
        <f t="shared" si="5"/>
        <v>105.9</v>
      </c>
      <c r="AR6" s="52">
        <f t="shared" si="5"/>
        <v>104.3</v>
      </c>
      <c r="AS6" s="52" t="str">
        <f>IF(AS8="-","【-】","【"&amp;SUBSTITUTE(TEXT(AS8,"#,##0.0"),"-","△")&amp;"】")</f>
        <v>【103.5】</v>
      </c>
      <c r="AT6" s="52">
        <f>IF(AT8="-",NA(),AT8)</f>
        <v>70.099999999999994</v>
      </c>
      <c r="AU6" s="52">
        <f t="shared" ref="AU6:BC6" si="6">IF(AU8="-",NA(),AU8)</f>
        <v>68.400000000000006</v>
      </c>
      <c r="AV6" s="52">
        <f t="shared" si="6"/>
        <v>67.599999999999994</v>
      </c>
      <c r="AW6" s="52">
        <f t="shared" si="6"/>
        <v>58.5</v>
      </c>
      <c r="AX6" s="52">
        <f t="shared" si="6"/>
        <v>61.3</v>
      </c>
      <c r="AY6" s="52">
        <f t="shared" si="6"/>
        <v>84</v>
      </c>
      <c r="AZ6" s="52">
        <f t="shared" si="6"/>
        <v>84.3</v>
      </c>
      <c r="BA6" s="52">
        <f t="shared" si="6"/>
        <v>80.7</v>
      </c>
      <c r="BB6" s="52">
        <f t="shared" si="6"/>
        <v>82.2</v>
      </c>
      <c r="BC6" s="52">
        <f t="shared" si="6"/>
        <v>81.7</v>
      </c>
      <c r="BD6" s="52" t="str">
        <f>IF(BD8="-","【-】","【"&amp;SUBSTITUTE(TEXT(BD8,"#,##0.0"),"-","△")&amp;"】")</f>
        <v>【86.4】</v>
      </c>
      <c r="BE6" s="52">
        <f>IF(BE8="-",NA(),BE8)</f>
        <v>67.3</v>
      </c>
      <c r="BF6" s="52">
        <f t="shared" ref="BF6:BN6" si="7">IF(BF8="-",NA(),BF8)</f>
        <v>57.6</v>
      </c>
      <c r="BG6" s="52">
        <f t="shared" si="7"/>
        <v>55.1</v>
      </c>
      <c r="BH6" s="52">
        <f t="shared" si="7"/>
        <v>52.4</v>
      </c>
      <c r="BI6" s="52">
        <f t="shared" si="7"/>
        <v>54.2</v>
      </c>
      <c r="BJ6" s="52">
        <f t="shared" si="7"/>
        <v>80.400000000000006</v>
      </c>
      <c r="BK6" s="52">
        <f t="shared" si="7"/>
        <v>80.599999999999994</v>
      </c>
      <c r="BL6" s="52">
        <f t="shared" si="7"/>
        <v>77.099999999999994</v>
      </c>
      <c r="BM6" s="52">
        <f t="shared" si="7"/>
        <v>78.599999999999994</v>
      </c>
      <c r="BN6" s="52">
        <f t="shared" si="7"/>
        <v>78.099999999999994</v>
      </c>
      <c r="BO6" s="52" t="str">
        <f>IF(BO8="-","【-】","【"&amp;SUBSTITUTE(TEXT(BO8,"#,##0.0"),"-","△")&amp;"】")</f>
        <v>【83.7】</v>
      </c>
      <c r="BP6" s="52">
        <f>IF(BP8="-",NA(),BP8)</f>
        <v>66.5</v>
      </c>
      <c r="BQ6" s="52">
        <f t="shared" ref="BQ6:BY6" si="8">IF(BQ8="-",NA(),BQ8)</f>
        <v>50.2</v>
      </c>
      <c r="BR6" s="52">
        <f t="shared" si="8"/>
        <v>61.3</v>
      </c>
      <c r="BS6" s="52">
        <f t="shared" si="8"/>
        <v>51.3</v>
      </c>
      <c r="BT6" s="52">
        <f t="shared" si="8"/>
        <v>53.5</v>
      </c>
      <c r="BU6" s="52">
        <f t="shared" si="8"/>
        <v>70.099999999999994</v>
      </c>
      <c r="BV6" s="52">
        <f t="shared" si="8"/>
        <v>70.400000000000006</v>
      </c>
      <c r="BW6" s="52">
        <f t="shared" si="8"/>
        <v>65.8</v>
      </c>
      <c r="BX6" s="52">
        <f t="shared" si="8"/>
        <v>65</v>
      </c>
      <c r="BY6" s="52">
        <f t="shared" si="8"/>
        <v>63.3</v>
      </c>
      <c r="BZ6" s="52" t="str">
        <f>IF(BZ8="-","【-】","【"&amp;SUBSTITUTE(TEXT(BZ8,"#,##0.0"),"-","△")&amp;"】")</f>
        <v>【66.8】</v>
      </c>
      <c r="CA6" s="53">
        <f>IF(CA8="-",NA(),CA8)</f>
        <v>39108</v>
      </c>
      <c r="CB6" s="53">
        <f t="shared" ref="CB6:CJ6" si="9">IF(CB8="-",NA(),CB8)</f>
        <v>39471</v>
      </c>
      <c r="CC6" s="53">
        <f t="shared" si="9"/>
        <v>40985</v>
      </c>
      <c r="CD6" s="53">
        <f t="shared" si="9"/>
        <v>42764</v>
      </c>
      <c r="CE6" s="53">
        <f t="shared" si="9"/>
        <v>44928</v>
      </c>
      <c r="CF6" s="53">
        <f t="shared" si="9"/>
        <v>34924</v>
      </c>
      <c r="CG6" s="53">
        <f t="shared" si="9"/>
        <v>35788</v>
      </c>
      <c r="CH6" s="53">
        <f t="shared" si="9"/>
        <v>37855</v>
      </c>
      <c r="CI6" s="53">
        <f t="shared" si="9"/>
        <v>39289</v>
      </c>
      <c r="CJ6" s="53">
        <f t="shared" si="9"/>
        <v>40846</v>
      </c>
      <c r="CK6" s="52" t="str">
        <f>IF(CK8="-","【-】","【"&amp;SUBSTITUTE(TEXT(CK8,"#,##0"),"-","△")&amp;"】")</f>
        <v>【61,837】</v>
      </c>
      <c r="CL6" s="53">
        <f>IF(CL8="-",NA(),CL8)</f>
        <v>10828</v>
      </c>
      <c r="CM6" s="53">
        <f t="shared" ref="CM6:CU6" si="10">IF(CM8="-",NA(),CM8)</f>
        <v>11197</v>
      </c>
      <c r="CN6" s="53">
        <f t="shared" si="10"/>
        <v>11914</v>
      </c>
      <c r="CO6" s="53">
        <f t="shared" si="10"/>
        <v>12455</v>
      </c>
      <c r="CP6" s="53">
        <f t="shared" si="10"/>
        <v>12287</v>
      </c>
      <c r="CQ6" s="53">
        <f t="shared" si="10"/>
        <v>10244</v>
      </c>
      <c r="CR6" s="53">
        <f t="shared" si="10"/>
        <v>10602</v>
      </c>
      <c r="CS6" s="53">
        <f t="shared" si="10"/>
        <v>11234</v>
      </c>
      <c r="CT6" s="53">
        <f t="shared" si="10"/>
        <v>11512</v>
      </c>
      <c r="CU6" s="53">
        <f t="shared" si="10"/>
        <v>11831</v>
      </c>
      <c r="CV6" s="52" t="str">
        <f>IF(CV8="-","【-】","【"&amp;SUBSTITUTE(TEXT(CV8,"#,##0"),"-","△")&amp;"】")</f>
        <v>【17,600】</v>
      </c>
      <c r="CW6" s="52">
        <f>IF(CW8="-",NA(),CW8)</f>
        <v>82.1</v>
      </c>
      <c r="CX6" s="52">
        <f t="shared" ref="CX6:DF6" si="11">IF(CX8="-",NA(),CX8)</f>
        <v>76.2</v>
      </c>
      <c r="CY6" s="52">
        <f t="shared" si="11"/>
        <v>86.6</v>
      </c>
      <c r="CZ6" s="52">
        <f t="shared" si="11"/>
        <v>102.2</v>
      </c>
      <c r="DA6" s="52">
        <f t="shared" si="11"/>
        <v>98.1</v>
      </c>
      <c r="DB6" s="52">
        <f t="shared" si="11"/>
        <v>63.7</v>
      </c>
      <c r="DC6" s="52">
        <f t="shared" si="11"/>
        <v>63.3</v>
      </c>
      <c r="DD6" s="52">
        <f t="shared" si="11"/>
        <v>68.5</v>
      </c>
      <c r="DE6" s="52">
        <f t="shared" si="11"/>
        <v>67.099999999999994</v>
      </c>
      <c r="DF6" s="52">
        <f t="shared" si="11"/>
        <v>66.900000000000006</v>
      </c>
      <c r="DG6" s="52" t="str">
        <f>IF(DG8="-","【-】","【"&amp;SUBSTITUTE(TEXT(DG8,"#,##0.0"),"-","△")&amp;"】")</f>
        <v>【55.6】</v>
      </c>
      <c r="DH6" s="52">
        <f>IF(DH8="-",NA(),DH8)</f>
        <v>15</v>
      </c>
      <c r="DI6" s="52">
        <f t="shared" ref="DI6:DQ6" si="12">IF(DI8="-",NA(),DI8)</f>
        <v>13.7</v>
      </c>
      <c r="DJ6" s="52">
        <f t="shared" si="12"/>
        <v>13.1</v>
      </c>
      <c r="DK6" s="52">
        <f t="shared" si="12"/>
        <v>15.5</v>
      </c>
      <c r="DL6" s="52">
        <f t="shared" si="12"/>
        <v>14.9</v>
      </c>
      <c r="DM6" s="52">
        <f t="shared" si="12"/>
        <v>17.7</v>
      </c>
      <c r="DN6" s="52">
        <f t="shared" si="12"/>
        <v>17.5</v>
      </c>
      <c r="DO6" s="52">
        <f t="shared" si="12"/>
        <v>17.5</v>
      </c>
      <c r="DP6" s="52">
        <f t="shared" si="12"/>
        <v>17.3</v>
      </c>
      <c r="DQ6" s="52">
        <f t="shared" si="12"/>
        <v>17.899999999999999</v>
      </c>
      <c r="DR6" s="52" t="str">
        <f>IF(DR8="-","【-】","【"&amp;SUBSTITUTE(TEXT(DR8,"#,##0.0"),"-","△")&amp;"】")</f>
        <v>【25.1】</v>
      </c>
      <c r="DS6" s="52">
        <f>IF(DS8="-",NA(),DS8)</f>
        <v>407.2</v>
      </c>
      <c r="DT6" s="52">
        <f t="shared" ref="DT6:EB6" si="13">IF(DT8="-",NA(),DT8)</f>
        <v>481.6</v>
      </c>
      <c r="DU6" s="52">
        <f t="shared" si="13"/>
        <v>556.20000000000005</v>
      </c>
      <c r="DV6" s="52">
        <f t="shared" si="13"/>
        <v>637.70000000000005</v>
      </c>
      <c r="DW6" s="52">
        <f t="shared" si="13"/>
        <v>614.5</v>
      </c>
      <c r="DX6" s="52">
        <f t="shared" si="13"/>
        <v>117.1</v>
      </c>
      <c r="DY6" s="52">
        <f t="shared" si="13"/>
        <v>120.5</v>
      </c>
      <c r="DZ6" s="52">
        <f t="shared" si="13"/>
        <v>124.2</v>
      </c>
      <c r="EA6" s="52">
        <f t="shared" si="13"/>
        <v>121.6</v>
      </c>
      <c r="EB6" s="52">
        <f t="shared" si="13"/>
        <v>118.9</v>
      </c>
      <c r="EC6" s="52" t="str">
        <f>IF(EC8="-","【-】","【"&amp;SUBSTITUTE(TEXT(EC8,"#,##0.0"),"-","△")&amp;"】")</f>
        <v>【63.0】</v>
      </c>
      <c r="ED6" s="52">
        <f>IF(ED8="-",NA(),ED8)</f>
        <v>70.7</v>
      </c>
      <c r="EE6" s="52">
        <f t="shared" ref="EE6:EM6" si="14">IF(EE8="-",NA(),EE8)</f>
        <v>74.400000000000006</v>
      </c>
      <c r="EF6" s="52">
        <f t="shared" si="14"/>
        <v>77.8</v>
      </c>
      <c r="EG6" s="52">
        <f t="shared" si="14"/>
        <v>80.400000000000006</v>
      </c>
      <c r="EH6" s="52">
        <f t="shared" si="14"/>
        <v>81.900000000000006</v>
      </c>
      <c r="EI6" s="52">
        <f t="shared" si="14"/>
        <v>54.1</v>
      </c>
      <c r="EJ6" s="52">
        <f t="shared" si="14"/>
        <v>54.6</v>
      </c>
      <c r="EK6" s="52">
        <f t="shared" si="14"/>
        <v>56.9</v>
      </c>
      <c r="EL6" s="52">
        <f t="shared" si="14"/>
        <v>58.1</v>
      </c>
      <c r="EM6" s="52">
        <f t="shared" si="14"/>
        <v>59.4</v>
      </c>
      <c r="EN6" s="52" t="str">
        <f>IF(EN8="-","【-】","【"&amp;SUBSTITUTE(TEXT(EN8,"#,##0.0"),"-","△")&amp;"】")</f>
        <v>【56.4】</v>
      </c>
      <c r="EO6" s="52">
        <f>IF(EO8="-",NA(),EO8)</f>
        <v>54.8</v>
      </c>
      <c r="EP6" s="52">
        <f t="shared" ref="EP6:EX6" si="15">IF(EP8="-",NA(),EP8)</f>
        <v>60.5</v>
      </c>
      <c r="EQ6" s="52">
        <f t="shared" si="15"/>
        <v>66.8</v>
      </c>
      <c r="ER6" s="52">
        <f t="shared" si="15"/>
        <v>71.7</v>
      </c>
      <c r="ES6" s="52">
        <f t="shared" si="15"/>
        <v>73.8</v>
      </c>
      <c r="ET6" s="52">
        <f t="shared" si="15"/>
        <v>71.400000000000006</v>
      </c>
      <c r="EU6" s="52">
        <f t="shared" si="15"/>
        <v>71.7</v>
      </c>
      <c r="EV6" s="52">
        <f t="shared" si="15"/>
        <v>72.900000000000006</v>
      </c>
      <c r="EW6" s="52">
        <f t="shared" si="15"/>
        <v>73.900000000000006</v>
      </c>
      <c r="EX6" s="52">
        <f t="shared" si="15"/>
        <v>74.3</v>
      </c>
      <c r="EY6" s="52" t="str">
        <f>IF(EY8="-","【-】","【"&amp;SUBSTITUTE(TEXT(EY8,"#,##0.0"),"-","△")&amp;"】")</f>
        <v>【70.7】</v>
      </c>
      <c r="EZ6" s="53">
        <f>IF(EZ8="-",NA(),EZ8)</f>
        <v>54260108</v>
      </c>
      <c r="FA6" s="53">
        <f t="shared" ref="FA6:FI6" si="16">IF(FA8="-",NA(),FA8)</f>
        <v>53450694</v>
      </c>
      <c r="FB6" s="53">
        <f t="shared" si="16"/>
        <v>73285588</v>
      </c>
      <c r="FC6" s="53">
        <f t="shared" si="16"/>
        <v>73691213</v>
      </c>
      <c r="FD6" s="53">
        <f t="shared" si="16"/>
        <v>73591059</v>
      </c>
      <c r="FE6" s="53">
        <f t="shared" si="16"/>
        <v>40683727</v>
      </c>
      <c r="FF6" s="53">
        <f t="shared" si="16"/>
        <v>41891213</v>
      </c>
      <c r="FG6" s="53">
        <f t="shared" si="16"/>
        <v>42806727</v>
      </c>
      <c r="FH6" s="53">
        <f t="shared" si="16"/>
        <v>43530781</v>
      </c>
      <c r="FI6" s="53">
        <f t="shared" si="16"/>
        <v>44196357</v>
      </c>
      <c r="FJ6" s="53" t="str">
        <f>IF(FJ8="-","【-】","【"&amp;SUBSTITUTE(TEXT(FJ8,"#,##0"),"-","△")&amp;"】")</f>
        <v>【49,963,977】</v>
      </c>
    </row>
    <row r="7" spans="1:166" s="54" customFormat="1" x14ac:dyDescent="0.2">
      <c r="A7" s="35" t="s">
        <v>164</v>
      </c>
      <c r="B7" s="50">
        <f t="shared" ref="B7:AH7" si="17">B8</f>
        <v>2022</v>
      </c>
      <c r="C7" s="50">
        <f t="shared" si="17"/>
        <v>60003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3</v>
      </c>
      <c r="H7" s="50"/>
      <c r="I7" s="50"/>
      <c r="J7" s="50"/>
      <c r="K7" s="50" t="str">
        <f t="shared" si="17"/>
        <v>条例全部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100床以上～200床未満</v>
      </c>
      <c r="O7" s="50" t="str">
        <f>O8</f>
        <v>自治体職員</v>
      </c>
      <c r="P7" s="50" t="str">
        <f>P8</f>
        <v>直営</v>
      </c>
      <c r="Q7" s="51">
        <f t="shared" si="17"/>
        <v>15</v>
      </c>
      <c r="R7" s="50" t="str">
        <f t="shared" si="17"/>
        <v>対象</v>
      </c>
      <c r="S7" s="50" t="str">
        <f t="shared" si="17"/>
        <v>ド 透 訓</v>
      </c>
      <c r="T7" s="50" t="str">
        <f t="shared" si="17"/>
        <v>救 臨 感 輪</v>
      </c>
      <c r="U7" s="51">
        <f>U8</f>
        <v>1042396</v>
      </c>
      <c r="V7" s="51">
        <f>V8</f>
        <v>17981</v>
      </c>
      <c r="W7" s="50" t="str">
        <f>W8</f>
        <v>第２種該当</v>
      </c>
      <c r="X7" s="50" t="str">
        <f t="shared" si="17"/>
        <v>-</v>
      </c>
      <c r="Y7" s="50" t="str">
        <f t="shared" si="17"/>
        <v>１０：１</v>
      </c>
      <c r="Z7" s="51">
        <f t="shared" si="17"/>
        <v>130</v>
      </c>
      <c r="AA7" s="51" t="str">
        <f t="shared" si="17"/>
        <v>-</v>
      </c>
      <c r="AB7" s="51" t="str">
        <f t="shared" si="17"/>
        <v>-</v>
      </c>
      <c r="AC7" s="51" t="str">
        <f t="shared" si="17"/>
        <v>-</v>
      </c>
      <c r="AD7" s="51">
        <f t="shared" si="17"/>
        <v>6</v>
      </c>
      <c r="AE7" s="51">
        <f t="shared" si="17"/>
        <v>136</v>
      </c>
      <c r="AF7" s="51">
        <f t="shared" si="17"/>
        <v>105</v>
      </c>
      <c r="AG7" s="51" t="str">
        <f t="shared" si="17"/>
        <v>-</v>
      </c>
      <c r="AH7" s="51">
        <f t="shared" si="17"/>
        <v>105</v>
      </c>
      <c r="AI7" s="52">
        <f>AI8</f>
        <v>81.900000000000006</v>
      </c>
      <c r="AJ7" s="52">
        <f t="shared" ref="AJ7:AR7" si="18">AJ8</f>
        <v>81.099999999999994</v>
      </c>
      <c r="AK7" s="52">
        <f t="shared" si="18"/>
        <v>82.4</v>
      </c>
      <c r="AL7" s="52">
        <f t="shared" si="18"/>
        <v>98.4</v>
      </c>
      <c r="AM7" s="52">
        <f t="shared" si="18"/>
        <v>95.6</v>
      </c>
      <c r="AN7" s="52">
        <f t="shared" si="18"/>
        <v>97.2</v>
      </c>
      <c r="AO7" s="52">
        <f t="shared" si="18"/>
        <v>96.9</v>
      </c>
      <c r="AP7" s="52">
        <f t="shared" si="18"/>
        <v>100.6</v>
      </c>
      <c r="AQ7" s="52">
        <f t="shared" si="18"/>
        <v>105.9</v>
      </c>
      <c r="AR7" s="52">
        <f t="shared" si="18"/>
        <v>104.3</v>
      </c>
      <c r="AS7" s="52"/>
      <c r="AT7" s="52">
        <f>AT8</f>
        <v>70.099999999999994</v>
      </c>
      <c r="AU7" s="52">
        <f t="shared" ref="AU7:BC7" si="19">AU8</f>
        <v>68.400000000000006</v>
      </c>
      <c r="AV7" s="52">
        <f t="shared" si="19"/>
        <v>67.599999999999994</v>
      </c>
      <c r="AW7" s="52">
        <f t="shared" si="19"/>
        <v>58.5</v>
      </c>
      <c r="AX7" s="52">
        <f t="shared" si="19"/>
        <v>61.3</v>
      </c>
      <c r="AY7" s="52">
        <f t="shared" si="19"/>
        <v>84</v>
      </c>
      <c r="AZ7" s="52">
        <f t="shared" si="19"/>
        <v>84.3</v>
      </c>
      <c r="BA7" s="52">
        <f t="shared" si="19"/>
        <v>80.7</v>
      </c>
      <c r="BB7" s="52">
        <f t="shared" si="19"/>
        <v>82.2</v>
      </c>
      <c r="BC7" s="52">
        <f t="shared" si="19"/>
        <v>81.7</v>
      </c>
      <c r="BD7" s="52"/>
      <c r="BE7" s="52">
        <f>BE8</f>
        <v>67.3</v>
      </c>
      <c r="BF7" s="52">
        <f t="shared" ref="BF7:BN7" si="20">BF8</f>
        <v>57.6</v>
      </c>
      <c r="BG7" s="52">
        <f t="shared" si="20"/>
        <v>55.1</v>
      </c>
      <c r="BH7" s="52">
        <f t="shared" si="20"/>
        <v>52.4</v>
      </c>
      <c r="BI7" s="52">
        <f t="shared" si="20"/>
        <v>54.2</v>
      </c>
      <c r="BJ7" s="52">
        <f t="shared" si="20"/>
        <v>80.400000000000006</v>
      </c>
      <c r="BK7" s="52">
        <f t="shared" si="20"/>
        <v>80.599999999999994</v>
      </c>
      <c r="BL7" s="52">
        <f t="shared" si="20"/>
        <v>77.099999999999994</v>
      </c>
      <c r="BM7" s="52">
        <f t="shared" si="20"/>
        <v>78.599999999999994</v>
      </c>
      <c r="BN7" s="52">
        <f t="shared" si="20"/>
        <v>78.099999999999994</v>
      </c>
      <c r="BO7" s="52"/>
      <c r="BP7" s="52">
        <f>BP8</f>
        <v>66.5</v>
      </c>
      <c r="BQ7" s="52">
        <f t="shared" ref="BQ7:BY7" si="21">BQ8</f>
        <v>50.2</v>
      </c>
      <c r="BR7" s="52">
        <f t="shared" si="21"/>
        <v>61.3</v>
      </c>
      <c r="BS7" s="52">
        <f t="shared" si="21"/>
        <v>51.3</v>
      </c>
      <c r="BT7" s="52">
        <f t="shared" si="21"/>
        <v>53.5</v>
      </c>
      <c r="BU7" s="52">
        <f t="shared" si="21"/>
        <v>70.099999999999994</v>
      </c>
      <c r="BV7" s="52">
        <f t="shared" si="21"/>
        <v>70.400000000000006</v>
      </c>
      <c r="BW7" s="52">
        <f t="shared" si="21"/>
        <v>65.8</v>
      </c>
      <c r="BX7" s="52">
        <f t="shared" si="21"/>
        <v>65</v>
      </c>
      <c r="BY7" s="52">
        <f t="shared" si="21"/>
        <v>63.3</v>
      </c>
      <c r="BZ7" s="52"/>
      <c r="CA7" s="53">
        <f>CA8</f>
        <v>39108</v>
      </c>
      <c r="CB7" s="53">
        <f t="shared" ref="CB7:CJ7" si="22">CB8</f>
        <v>39471</v>
      </c>
      <c r="CC7" s="53">
        <f t="shared" si="22"/>
        <v>40985</v>
      </c>
      <c r="CD7" s="53">
        <f t="shared" si="22"/>
        <v>42764</v>
      </c>
      <c r="CE7" s="53">
        <f t="shared" si="22"/>
        <v>44928</v>
      </c>
      <c r="CF7" s="53">
        <f t="shared" si="22"/>
        <v>34924</v>
      </c>
      <c r="CG7" s="53">
        <f t="shared" si="22"/>
        <v>35788</v>
      </c>
      <c r="CH7" s="53">
        <f t="shared" si="22"/>
        <v>37855</v>
      </c>
      <c r="CI7" s="53">
        <f t="shared" si="22"/>
        <v>39289</v>
      </c>
      <c r="CJ7" s="53">
        <f t="shared" si="22"/>
        <v>40846</v>
      </c>
      <c r="CK7" s="52"/>
      <c r="CL7" s="53">
        <f>CL8</f>
        <v>10828</v>
      </c>
      <c r="CM7" s="53">
        <f t="shared" ref="CM7:CU7" si="23">CM8</f>
        <v>11197</v>
      </c>
      <c r="CN7" s="53">
        <f t="shared" si="23"/>
        <v>11914</v>
      </c>
      <c r="CO7" s="53">
        <f t="shared" si="23"/>
        <v>12455</v>
      </c>
      <c r="CP7" s="53">
        <f t="shared" si="23"/>
        <v>12287</v>
      </c>
      <c r="CQ7" s="53">
        <f t="shared" si="23"/>
        <v>10244</v>
      </c>
      <c r="CR7" s="53">
        <f t="shared" si="23"/>
        <v>10602</v>
      </c>
      <c r="CS7" s="53">
        <f t="shared" si="23"/>
        <v>11234</v>
      </c>
      <c r="CT7" s="53">
        <f t="shared" si="23"/>
        <v>11512</v>
      </c>
      <c r="CU7" s="53">
        <f t="shared" si="23"/>
        <v>11831</v>
      </c>
      <c r="CV7" s="52"/>
      <c r="CW7" s="52">
        <f>CW8</f>
        <v>82.1</v>
      </c>
      <c r="CX7" s="52">
        <f t="shared" ref="CX7:DF7" si="24">CX8</f>
        <v>76.2</v>
      </c>
      <c r="CY7" s="52">
        <f t="shared" si="24"/>
        <v>86.6</v>
      </c>
      <c r="CZ7" s="52">
        <f t="shared" si="24"/>
        <v>102.2</v>
      </c>
      <c r="DA7" s="52">
        <f t="shared" si="24"/>
        <v>98.1</v>
      </c>
      <c r="DB7" s="52">
        <f t="shared" si="24"/>
        <v>63.7</v>
      </c>
      <c r="DC7" s="52">
        <f t="shared" si="24"/>
        <v>63.3</v>
      </c>
      <c r="DD7" s="52">
        <f t="shared" si="24"/>
        <v>68.5</v>
      </c>
      <c r="DE7" s="52">
        <f t="shared" si="24"/>
        <v>67.099999999999994</v>
      </c>
      <c r="DF7" s="52">
        <f t="shared" si="24"/>
        <v>66.900000000000006</v>
      </c>
      <c r="DG7" s="52"/>
      <c r="DH7" s="52">
        <f>DH8</f>
        <v>15</v>
      </c>
      <c r="DI7" s="52">
        <f t="shared" ref="DI7:DQ7" si="25">DI8</f>
        <v>13.7</v>
      </c>
      <c r="DJ7" s="52">
        <f t="shared" si="25"/>
        <v>13.1</v>
      </c>
      <c r="DK7" s="52">
        <f t="shared" si="25"/>
        <v>15.5</v>
      </c>
      <c r="DL7" s="52">
        <f t="shared" si="25"/>
        <v>14.9</v>
      </c>
      <c r="DM7" s="52">
        <f t="shared" si="25"/>
        <v>17.7</v>
      </c>
      <c r="DN7" s="52">
        <f t="shared" si="25"/>
        <v>17.5</v>
      </c>
      <c r="DO7" s="52">
        <f t="shared" si="25"/>
        <v>17.5</v>
      </c>
      <c r="DP7" s="52">
        <f t="shared" si="25"/>
        <v>17.3</v>
      </c>
      <c r="DQ7" s="52">
        <f t="shared" si="25"/>
        <v>17.899999999999999</v>
      </c>
      <c r="DR7" s="52"/>
      <c r="DS7" s="52">
        <f>DS8</f>
        <v>407.2</v>
      </c>
      <c r="DT7" s="52">
        <f t="shared" ref="DT7:EB7" si="26">DT8</f>
        <v>481.6</v>
      </c>
      <c r="DU7" s="52">
        <f t="shared" si="26"/>
        <v>556.20000000000005</v>
      </c>
      <c r="DV7" s="52">
        <f t="shared" si="26"/>
        <v>637.70000000000005</v>
      </c>
      <c r="DW7" s="52">
        <f t="shared" si="26"/>
        <v>614.5</v>
      </c>
      <c r="DX7" s="52">
        <f t="shared" si="26"/>
        <v>117.1</v>
      </c>
      <c r="DY7" s="52">
        <f t="shared" si="26"/>
        <v>120.5</v>
      </c>
      <c r="DZ7" s="52">
        <f t="shared" si="26"/>
        <v>124.2</v>
      </c>
      <c r="EA7" s="52">
        <f t="shared" si="26"/>
        <v>121.6</v>
      </c>
      <c r="EB7" s="52">
        <f t="shared" si="26"/>
        <v>118.9</v>
      </c>
      <c r="EC7" s="52"/>
      <c r="ED7" s="52">
        <f>ED8</f>
        <v>70.7</v>
      </c>
      <c r="EE7" s="52">
        <f t="shared" ref="EE7:EM7" si="27">EE8</f>
        <v>74.400000000000006</v>
      </c>
      <c r="EF7" s="52">
        <f t="shared" si="27"/>
        <v>77.8</v>
      </c>
      <c r="EG7" s="52">
        <f t="shared" si="27"/>
        <v>80.400000000000006</v>
      </c>
      <c r="EH7" s="52">
        <f t="shared" si="27"/>
        <v>81.900000000000006</v>
      </c>
      <c r="EI7" s="52">
        <f t="shared" si="27"/>
        <v>54.1</v>
      </c>
      <c r="EJ7" s="52">
        <f t="shared" si="27"/>
        <v>54.6</v>
      </c>
      <c r="EK7" s="52">
        <f t="shared" si="27"/>
        <v>56.9</v>
      </c>
      <c r="EL7" s="52">
        <f t="shared" si="27"/>
        <v>58.1</v>
      </c>
      <c r="EM7" s="52">
        <f t="shared" si="27"/>
        <v>59.4</v>
      </c>
      <c r="EN7" s="52"/>
      <c r="EO7" s="52">
        <f>EO8</f>
        <v>54.8</v>
      </c>
      <c r="EP7" s="52">
        <f t="shared" ref="EP7:EX7" si="28">EP8</f>
        <v>60.5</v>
      </c>
      <c r="EQ7" s="52">
        <f t="shared" si="28"/>
        <v>66.8</v>
      </c>
      <c r="ER7" s="52">
        <f t="shared" si="28"/>
        <v>71.7</v>
      </c>
      <c r="ES7" s="52">
        <f t="shared" si="28"/>
        <v>73.8</v>
      </c>
      <c r="ET7" s="52">
        <f t="shared" si="28"/>
        <v>71.400000000000006</v>
      </c>
      <c r="EU7" s="52">
        <f t="shared" si="28"/>
        <v>71.7</v>
      </c>
      <c r="EV7" s="52">
        <f t="shared" si="28"/>
        <v>72.900000000000006</v>
      </c>
      <c r="EW7" s="52">
        <f t="shared" si="28"/>
        <v>73.900000000000006</v>
      </c>
      <c r="EX7" s="52">
        <f t="shared" si="28"/>
        <v>74.3</v>
      </c>
      <c r="EY7" s="52"/>
      <c r="EZ7" s="53">
        <f>EZ8</f>
        <v>54260108</v>
      </c>
      <c r="FA7" s="53">
        <f t="shared" ref="FA7:FI7" si="29">FA8</f>
        <v>53450694</v>
      </c>
      <c r="FB7" s="53">
        <f t="shared" si="29"/>
        <v>73285588</v>
      </c>
      <c r="FC7" s="53">
        <f t="shared" si="29"/>
        <v>73691213</v>
      </c>
      <c r="FD7" s="53">
        <f t="shared" si="29"/>
        <v>73591059</v>
      </c>
      <c r="FE7" s="53">
        <f t="shared" si="29"/>
        <v>40683727</v>
      </c>
      <c r="FF7" s="53">
        <f t="shared" si="29"/>
        <v>41891213</v>
      </c>
      <c r="FG7" s="53">
        <f t="shared" si="29"/>
        <v>42806727</v>
      </c>
      <c r="FH7" s="53">
        <f t="shared" si="29"/>
        <v>43530781</v>
      </c>
      <c r="FI7" s="53">
        <f t="shared" si="29"/>
        <v>44196357</v>
      </c>
      <c r="FJ7" s="53"/>
    </row>
    <row r="8" spans="1:166" s="54" customFormat="1" x14ac:dyDescent="0.2">
      <c r="A8" s="35"/>
      <c r="B8" s="55">
        <v>2022</v>
      </c>
      <c r="C8" s="55">
        <v>60003</v>
      </c>
      <c r="D8" s="55">
        <v>46</v>
      </c>
      <c r="E8" s="55">
        <v>6</v>
      </c>
      <c r="F8" s="55">
        <v>0</v>
      </c>
      <c r="G8" s="55">
        <v>3</v>
      </c>
      <c r="H8" s="55" t="s">
        <v>165</v>
      </c>
      <c r="I8" s="55" t="s">
        <v>165</v>
      </c>
      <c r="J8" s="55" t="s">
        <v>166</v>
      </c>
      <c r="K8" s="55" t="s">
        <v>167</v>
      </c>
      <c r="L8" s="55" t="s">
        <v>168</v>
      </c>
      <c r="M8" s="55" t="s">
        <v>169</v>
      </c>
      <c r="N8" s="55" t="s">
        <v>170</v>
      </c>
      <c r="O8" s="55" t="s">
        <v>171</v>
      </c>
      <c r="P8" s="55" t="s">
        <v>172</v>
      </c>
      <c r="Q8" s="56">
        <v>15</v>
      </c>
      <c r="R8" s="55" t="s">
        <v>173</v>
      </c>
      <c r="S8" s="55" t="s">
        <v>174</v>
      </c>
      <c r="T8" s="55" t="s">
        <v>175</v>
      </c>
      <c r="U8" s="56">
        <v>1042396</v>
      </c>
      <c r="V8" s="56">
        <v>17981</v>
      </c>
      <c r="W8" s="55" t="s">
        <v>176</v>
      </c>
      <c r="X8" s="55" t="s">
        <v>40</v>
      </c>
      <c r="Y8" s="57" t="s">
        <v>177</v>
      </c>
      <c r="Z8" s="56">
        <v>130</v>
      </c>
      <c r="AA8" s="56" t="s">
        <v>40</v>
      </c>
      <c r="AB8" s="56" t="s">
        <v>40</v>
      </c>
      <c r="AC8" s="56" t="s">
        <v>40</v>
      </c>
      <c r="AD8" s="56">
        <v>6</v>
      </c>
      <c r="AE8" s="56">
        <v>136</v>
      </c>
      <c r="AF8" s="56">
        <v>105</v>
      </c>
      <c r="AG8" s="56" t="s">
        <v>40</v>
      </c>
      <c r="AH8" s="56">
        <v>105</v>
      </c>
      <c r="AI8" s="58">
        <v>81.900000000000006</v>
      </c>
      <c r="AJ8" s="58">
        <v>81.099999999999994</v>
      </c>
      <c r="AK8" s="58">
        <v>82.4</v>
      </c>
      <c r="AL8" s="58">
        <v>98.4</v>
      </c>
      <c r="AM8" s="58">
        <v>95.6</v>
      </c>
      <c r="AN8" s="58">
        <v>97.2</v>
      </c>
      <c r="AO8" s="58">
        <v>96.9</v>
      </c>
      <c r="AP8" s="58">
        <v>100.6</v>
      </c>
      <c r="AQ8" s="58">
        <v>105.9</v>
      </c>
      <c r="AR8" s="58">
        <v>104.3</v>
      </c>
      <c r="AS8" s="58">
        <v>103.5</v>
      </c>
      <c r="AT8" s="58">
        <v>70.099999999999994</v>
      </c>
      <c r="AU8" s="58">
        <v>68.400000000000006</v>
      </c>
      <c r="AV8" s="58">
        <v>67.599999999999994</v>
      </c>
      <c r="AW8" s="58">
        <v>58.5</v>
      </c>
      <c r="AX8" s="58">
        <v>61.3</v>
      </c>
      <c r="AY8" s="58">
        <v>84</v>
      </c>
      <c r="AZ8" s="58">
        <v>84.3</v>
      </c>
      <c r="BA8" s="58">
        <v>80.7</v>
      </c>
      <c r="BB8" s="58">
        <v>82.2</v>
      </c>
      <c r="BC8" s="58">
        <v>81.7</v>
      </c>
      <c r="BD8" s="58">
        <v>86.4</v>
      </c>
      <c r="BE8" s="59">
        <v>67.3</v>
      </c>
      <c r="BF8" s="59">
        <v>57.6</v>
      </c>
      <c r="BG8" s="59">
        <v>55.1</v>
      </c>
      <c r="BH8" s="59">
        <v>52.4</v>
      </c>
      <c r="BI8" s="59">
        <v>54.2</v>
      </c>
      <c r="BJ8" s="59">
        <v>80.400000000000006</v>
      </c>
      <c r="BK8" s="59">
        <v>80.599999999999994</v>
      </c>
      <c r="BL8" s="59">
        <v>77.099999999999994</v>
      </c>
      <c r="BM8" s="59">
        <v>78.599999999999994</v>
      </c>
      <c r="BN8" s="59">
        <v>78.099999999999994</v>
      </c>
      <c r="BO8" s="59">
        <v>83.7</v>
      </c>
      <c r="BP8" s="58">
        <v>66.5</v>
      </c>
      <c r="BQ8" s="58">
        <v>50.2</v>
      </c>
      <c r="BR8" s="58">
        <v>61.3</v>
      </c>
      <c r="BS8" s="58">
        <v>51.3</v>
      </c>
      <c r="BT8" s="58">
        <v>53.5</v>
      </c>
      <c r="BU8" s="58">
        <v>70.099999999999994</v>
      </c>
      <c r="BV8" s="58">
        <v>70.400000000000006</v>
      </c>
      <c r="BW8" s="58">
        <v>65.8</v>
      </c>
      <c r="BX8" s="58">
        <v>65</v>
      </c>
      <c r="BY8" s="58">
        <v>63.3</v>
      </c>
      <c r="BZ8" s="58">
        <v>66.8</v>
      </c>
      <c r="CA8" s="59">
        <v>39108</v>
      </c>
      <c r="CB8" s="59">
        <v>39471</v>
      </c>
      <c r="CC8" s="59">
        <v>40985</v>
      </c>
      <c r="CD8" s="59">
        <v>42764</v>
      </c>
      <c r="CE8" s="59">
        <v>44928</v>
      </c>
      <c r="CF8" s="59">
        <v>34924</v>
      </c>
      <c r="CG8" s="59">
        <v>35788</v>
      </c>
      <c r="CH8" s="59">
        <v>37855</v>
      </c>
      <c r="CI8" s="59">
        <v>39289</v>
      </c>
      <c r="CJ8" s="59">
        <v>40846</v>
      </c>
      <c r="CK8" s="58">
        <v>61837</v>
      </c>
      <c r="CL8" s="59">
        <v>10828</v>
      </c>
      <c r="CM8" s="59">
        <v>11197</v>
      </c>
      <c r="CN8" s="59">
        <v>11914</v>
      </c>
      <c r="CO8" s="59">
        <v>12455</v>
      </c>
      <c r="CP8" s="59">
        <v>12287</v>
      </c>
      <c r="CQ8" s="59">
        <v>10244</v>
      </c>
      <c r="CR8" s="59">
        <v>10602</v>
      </c>
      <c r="CS8" s="59">
        <v>11234</v>
      </c>
      <c r="CT8" s="59">
        <v>11512</v>
      </c>
      <c r="CU8" s="59">
        <v>11831</v>
      </c>
      <c r="CV8" s="58">
        <v>17600</v>
      </c>
      <c r="CW8" s="59">
        <v>82.1</v>
      </c>
      <c r="CX8" s="59">
        <v>76.2</v>
      </c>
      <c r="CY8" s="59">
        <v>86.6</v>
      </c>
      <c r="CZ8" s="59">
        <v>102.2</v>
      </c>
      <c r="DA8" s="59">
        <v>98.1</v>
      </c>
      <c r="DB8" s="59">
        <v>63.7</v>
      </c>
      <c r="DC8" s="59">
        <v>63.3</v>
      </c>
      <c r="DD8" s="59">
        <v>68.5</v>
      </c>
      <c r="DE8" s="59">
        <v>67.099999999999994</v>
      </c>
      <c r="DF8" s="59">
        <v>66.900000000000006</v>
      </c>
      <c r="DG8" s="59">
        <v>55.6</v>
      </c>
      <c r="DH8" s="59">
        <v>15</v>
      </c>
      <c r="DI8" s="59">
        <v>13.7</v>
      </c>
      <c r="DJ8" s="59">
        <v>13.1</v>
      </c>
      <c r="DK8" s="59">
        <v>15.5</v>
      </c>
      <c r="DL8" s="59">
        <v>14.9</v>
      </c>
      <c r="DM8" s="59">
        <v>17.7</v>
      </c>
      <c r="DN8" s="59">
        <v>17.5</v>
      </c>
      <c r="DO8" s="59">
        <v>17.5</v>
      </c>
      <c r="DP8" s="59">
        <v>17.3</v>
      </c>
      <c r="DQ8" s="59">
        <v>17.899999999999999</v>
      </c>
      <c r="DR8" s="59">
        <v>25.1</v>
      </c>
      <c r="DS8" s="59">
        <v>407.2</v>
      </c>
      <c r="DT8" s="59">
        <v>481.6</v>
      </c>
      <c r="DU8" s="59">
        <v>556.20000000000005</v>
      </c>
      <c r="DV8" s="59">
        <v>637.70000000000005</v>
      </c>
      <c r="DW8" s="59">
        <v>614.5</v>
      </c>
      <c r="DX8" s="59">
        <v>117.1</v>
      </c>
      <c r="DY8" s="59">
        <v>120.5</v>
      </c>
      <c r="DZ8" s="59">
        <v>124.2</v>
      </c>
      <c r="EA8" s="59">
        <v>121.6</v>
      </c>
      <c r="EB8" s="59">
        <v>118.9</v>
      </c>
      <c r="EC8" s="59">
        <v>63</v>
      </c>
      <c r="ED8" s="58">
        <v>70.7</v>
      </c>
      <c r="EE8" s="58">
        <v>74.400000000000006</v>
      </c>
      <c r="EF8" s="58">
        <v>77.8</v>
      </c>
      <c r="EG8" s="58">
        <v>80.400000000000006</v>
      </c>
      <c r="EH8" s="58">
        <v>81.900000000000006</v>
      </c>
      <c r="EI8" s="58">
        <v>54.1</v>
      </c>
      <c r="EJ8" s="58">
        <v>54.6</v>
      </c>
      <c r="EK8" s="58">
        <v>56.9</v>
      </c>
      <c r="EL8" s="58">
        <v>58.1</v>
      </c>
      <c r="EM8" s="58">
        <v>59.4</v>
      </c>
      <c r="EN8" s="58">
        <v>56.4</v>
      </c>
      <c r="EO8" s="58">
        <v>54.8</v>
      </c>
      <c r="EP8" s="58">
        <v>60.5</v>
      </c>
      <c r="EQ8" s="58">
        <v>66.8</v>
      </c>
      <c r="ER8" s="58">
        <v>71.7</v>
      </c>
      <c r="ES8" s="58">
        <v>73.8</v>
      </c>
      <c r="ET8" s="58">
        <v>71.400000000000006</v>
      </c>
      <c r="EU8" s="58">
        <v>71.7</v>
      </c>
      <c r="EV8" s="58">
        <v>72.900000000000006</v>
      </c>
      <c r="EW8" s="58">
        <v>73.900000000000006</v>
      </c>
      <c r="EX8" s="58">
        <v>74.3</v>
      </c>
      <c r="EY8" s="58">
        <v>70.7</v>
      </c>
      <c r="EZ8" s="59">
        <v>54260108</v>
      </c>
      <c r="FA8" s="59">
        <v>53450694</v>
      </c>
      <c r="FB8" s="59">
        <v>73285588</v>
      </c>
      <c r="FC8" s="59">
        <v>73691213</v>
      </c>
      <c r="FD8" s="59">
        <v>73591059</v>
      </c>
      <c r="FE8" s="59">
        <v>40683727</v>
      </c>
      <c r="FF8" s="59">
        <v>41891213</v>
      </c>
      <c r="FG8" s="59">
        <v>42806727</v>
      </c>
      <c r="FH8" s="59">
        <v>43530781</v>
      </c>
      <c r="FI8" s="59">
        <v>44196357</v>
      </c>
      <c r="FJ8" s="59">
        <v>49963977</v>
      </c>
    </row>
    <row r="9" spans="1:166" x14ac:dyDescent="0.2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2">
      <c r="A10" s="62"/>
      <c r="B10" s="62" t="s">
        <v>178</v>
      </c>
      <c r="C10" s="62" t="s">
        <v>179</v>
      </c>
      <c r="D10" s="62" t="s">
        <v>180</v>
      </c>
      <c r="E10" s="62" t="s">
        <v>181</v>
      </c>
      <c r="F10" s="62" t="s">
        <v>182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2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EO4:EY4"/>
    <mergeCell ref="EZ4:FJ4"/>
    <mergeCell ref="AI4:AS4"/>
    <mergeCell ref="AT4:BD4"/>
    <mergeCell ref="BE4:BO4"/>
    <mergeCell ref="BP4:BZ4"/>
    <mergeCell ref="CA4:CK4"/>
    <mergeCell ref="CL4:CV4"/>
    <mergeCell ref="H6:J6"/>
    <mergeCell ref="CW4:DG4"/>
    <mergeCell ref="DH4:DR4"/>
    <mergeCell ref="DS4:EC4"/>
    <mergeCell ref="ED4:E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2023-12-20T05:04:57Z</dcterms:created>
  <dcterms:modified xsi:type="dcterms:W3CDTF">2024-01-19T02:01:08Z</dcterms:modified>
  <cp:category/>
</cp:coreProperties>
</file>