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004_業務係\38経営比較分析表\R06（令和5年度決算分）\回答用\[下水道事業]\"/>
    </mc:Choice>
  </mc:AlternateContent>
  <xr:revisionPtr revIDLastSave="0" documentId="13_ncr:1_{8D9CF3C1-3609-4D36-8EB2-38FD2642DA96}" xr6:coauthVersionLast="47" xr6:coauthVersionMax="47" xr10:uidLastSave="{00000000-0000-0000-0000-000000000000}"/>
  <workbookProtection workbookAlgorithmName="SHA-512" workbookHashValue="WGYEbpyi06/r6YGaFz2CK7R49T2/2VRNoJtoXe+4vTbjqhwMaW5DJwXd9g75b4aoxbBZ4BnRojuJrexdgJOhHQ==" workbookSaltValue="e4+2OYjG5bBvTlQ1iDO5rA==" workbookSpinCount="100000" lockStructure="1"/>
  <bookViews>
    <workbookView xWindow="-108" yWindow="-108" windowWidth="23256" windowHeight="12456"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G85" i="4"/>
  <c r="F85" i="4"/>
  <c r="E85" i="4"/>
  <c r="I10"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<sst xmlns="http://schemas.openxmlformats.org/spreadsheetml/2006/main" count="253" uniqueCount="116">
  <si>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</si>
  <si>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</si>
  <si>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</si>
  <si>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</si>
  <si>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</si>
  <si>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</si>
  <si>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</si>
  <si>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</si>
  <si>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</si>
  <si>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</si>
  <si>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</si>
  <si>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</si>
  <si>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</si>
  <si>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</si>
  <si>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</si>
  <si>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</si>
  <si>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</si>
  <si>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</si>
  <si>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</si>
  <si>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</si>
  <si>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</si>
  <si>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</si>
  <si>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</si>
  <si>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</si>
  <si>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</si>
  <si>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</si>
  <si>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</si>
  <si>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</si>
  <si>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</si>
  <si>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</si>
  <si>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</si>
  <si>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</si>
  <si>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</si>
  <si>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</si>
  <si>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</si>
  <si>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</si>
  <si>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</si>
  <si>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</si>
  <si>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</si>
  <si>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</si>
  <si>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</si>
  <si>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</si>
  <si>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</si>
  <si>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</si>
  <si>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</si>
  <si>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</si>
  <si>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</si>
  <si>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</si>
  <si>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</si>
  <si>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</si>
  <si>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</si>
  <si>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</si>
  <si>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</si>
  <si>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</si>
  <si>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</si>
  <si>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</si>
  <si>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</si>
  <si>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</si>
  <si>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</si>
  <si>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</si>
  <si>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</si>
  <si>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</si>
  <si>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</si>
  <si>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</si>
  <si>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</si>
  <si>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</si>
  <si>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</si>
  <si>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</si>
  <si>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</si>
  <si>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</si>
  <si>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</si>
  <si>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</si>
  <si>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</si>
  <si>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</si>
  <si>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</si>
  <si>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</si>
  <si>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</si>
  <si>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</si>
  <si>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</si>
  <si>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</si>
  <si>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</si>
  <si>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</si>
  <si>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</si>
  <si>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</si>
  <si>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</si>
  <si>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</si>
  <si>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</si>
  <si>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</si>
  <si>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</si>
  <si>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</si>
  <si>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</si>
  <si>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</si>
  <si>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</si>
  <si>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</si>
  <si>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</si>
  <si>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</si>
  <si>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</si>
  <si>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</si>
  <si>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</si>
  <si>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</si>
  <si>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</si>
  <si>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</si>
  <si>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</si>
  <si>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</si>
  <si>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</si>
  <si>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</si>
  <si>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</si>
  <si>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</si>
  <si>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</si>
  <si>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</si>
  <si>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</si>
  <si>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</si>
  <si>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</si>
  <si>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①収益的収支比率
　経常収支比率については、100%を超えているが、多くを一般会計からの繰入金で賄っており、維持管理費の削減など経営改善に務めていく必要がある。
②累積欠損金は発生していない。
③流動比率
　企業債償還金等が多く低い値になっている。新たな企業債の発行等を抑えていく必要がある。
④企業債残高対事業規模比率
　企業債は原則一般会計の負担としているため表示されない。
⑤経費回収率
　数値に誤りがあり、再計算すると当該値については60.23となる。類似団体平均より高いが、繰入金に依存した経営状況にあり、汚水処理費用の削減等に取り組む必要がある。
⑥汚水処理原価
　数値に誤りがあり、再計算すると当該値については131.69となる。類似団体平均より低い値となっているが、引き続き処理経費削減等に務めていく必要がある。
⑦施設利用率
　施設利用率は、前年同様に類似団体平均値を上回っているが、汚水処理人口の減少も踏まえ施設の適正な使用を図っていく。
⑧水洗化率
　年々少しずつ上昇している。引き続き未接続世帯への普及活動を継続していく必要がある。</t>
    <rPh sb="48" eb="49">
      <t>マカナ</t>
    </rPh>
    <rPh sb="54" eb="59">
      <t>イジカンリヒ</t>
    </rPh>
    <rPh sb="60" eb="62">
      <t>サクゲン</t>
    </rPh>
    <rPh sb="69" eb="70">
      <t>ツト</t>
    </rPh>
    <rPh sb="110" eb="111">
      <t>ナド</t>
    </rPh>
    <rPh sb="116" eb="117">
      <t>アタイ</t>
    </rPh>
    <rPh sb="133" eb="134">
      <t>ナド</t>
    </rPh>
    <rPh sb="198" eb="200">
      <t>スウチ</t>
    </rPh>
    <rPh sb="201" eb="202">
      <t>アヤマ</t>
    </rPh>
    <rPh sb="207" eb="210">
      <t>サイケイサン</t>
    </rPh>
    <rPh sb="213" eb="215">
      <t>トウガイ</t>
    </rPh>
    <rPh sb="242" eb="245">
      <t>クリイレキン</t>
    </rPh>
    <rPh sb="246" eb="248">
      <t>イゾン</t>
    </rPh>
    <rPh sb="250" eb="254">
      <t>ケイエイジョウキョウ</t>
    </rPh>
    <rPh sb="258" eb="262">
      <t>オスイショリ</t>
    </rPh>
    <rPh sb="267" eb="268">
      <t>トウ</t>
    </rPh>
    <rPh sb="322" eb="324">
      <t>ルイジ</t>
    </rPh>
    <rPh sb="324" eb="326">
      <t>ダンタイ</t>
    </rPh>
    <rPh sb="332" eb="333">
      <t>アタイ</t>
    </rPh>
    <rPh sb="341" eb="342">
      <t>ヒ</t>
    </rPh>
    <rPh sb="343" eb="344">
      <t>ツヅ</t>
    </rPh>
    <rPh sb="351" eb="352">
      <t>ナド</t>
    </rPh>
    <rPh sb="353" eb="354">
      <t>ツト</t>
    </rPh>
    <rPh sb="358" eb="360">
      <t>ヒツヨウ</t>
    </rPh>
    <rPh sb="437" eb="439">
      <t>ネンネン</t>
    </rPh>
    <rPh sb="454" eb="457">
      <t>ミセツゾク</t>
    </rPh>
    <rPh sb="457" eb="459">
      <t>セタイ</t>
    </rPh>
    <rPh sb="472" eb="474">
      <t>ヒツヨウ</t>
    </rPh>
    <phoneticPr fontId="16"/>
  </si>
  <si>
    <t>　当市における農業集落排水事業は、平成9年に供用を開始し、管渠については法定耐用年数を経過しているものはないが、終末処理場については、耐用年数を経過している設備もある。施設の修繕・更新工事は、機能強化対策に沿って順次行っていく。ただし、修繕・更新工事については、多額の費用が生じることから、国の支出金や企業債によって財源を確保することとなるが、経営を圧迫することが予想されることから、経営改善の実施に取り組む必要がある。</t>
    <rPh sb="78" eb="80">
      <t>セツビ</t>
    </rPh>
    <phoneticPr fontId="16"/>
  </si>
  <si>
    <t>　現在、農業集落排水事業は終了しているため、新規の整備は無いが、過去の元利償還金が大きな負担になっており、一般会計からの繰入金がなければ成り立たない経営状況にある。
　今後は元利償還金が下がるが、より一層の支出の抑制、収入の増を図り、繰入金を減少させていく。
　施設の修繕・更新等は、機能強化対策に沿って、財政状況を考慮しながら進めていく。
　収入については、現在の料金体系は戸数、世帯人数制だが、今後は従量制への移行及び適正な使用料の設定により経営の健全化へ取り組んでいく。</t>
    <rPh sb="4" eb="6">
      <t>ノウギョウ</t>
    </rPh>
    <rPh sb="6" eb="8">
      <t>シュウラク</t>
    </rPh>
    <rPh sb="8" eb="10">
      <t>ハイスイ</t>
    </rPh>
    <rPh sb="10" eb="12">
      <t>ジギョウ</t>
    </rPh>
    <rPh sb="22" eb="24">
      <t>シンキ</t>
    </rPh>
    <rPh sb="25" eb="27">
      <t>セイビ</t>
    </rPh>
    <rPh sb="28" eb="29">
      <t>ナ</t>
    </rPh>
    <rPh sb="142" eb="144">
      <t>キノウ</t>
    </rPh>
    <rPh sb="144" eb="146">
      <t>キョウカ</t>
    </rPh>
    <rPh sb="146" eb="148">
      <t>タイサク</t>
    </rPh>
    <rPh sb="180" eb="182">
      <t>ゲンザイ</t>
    </rPh>
    <rPh sb="195" eb="196">
      <t>セイ</t>
    </rPh>
    <rPh sb="199" eb="201">
      <t>コンゴ</t>
    </rPh>
    <rPh sb="223" eb="225">
      <t>ケイエイ</t>
    </rPh>
    <rPh sb="226" eb="229">
      <t>ケンゼンカ</t>
    </rPh>
    <rPh sb="230" eb="231">
      <t>ト</t>
    </rPh>
    <rPh sb="232" eb="233">
      <t>ク</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</si>
</sst>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cellXfs>
  <cellStyles count="3">
    <cellStyle name="桁区切り" xfId="1" builtinId="6"/>
    <cellStyle name="標準" xfId="0" builtinId="0"/>
    <cellStyle name="標準 2" xfId="2" xr:uid="{C6D8A995-08DE-4C53-8D4A-471B7ED934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0A4-4BA0-8778-41D7C40DAD6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0.05</c:v>
                </c:pt>
                <c:pt idx="3">
                  <c:v>0.03</c:v>
                </c:pt>
                <c:pt idx="4">
                  <c:v>0.03</c:v>
                </c:pt>
              </c:numCache>
            </c:numRef>
          </c:val>
          <c:smooth val="0"/>
          <c:extLst>
            <c:ext xmlns:c16="http://schemas.microsoft.com/office/drawing/2014/chart" uri="{C3380CC4-5D6E-409C-BE32-E72D297353CC}">
              <c16:uniqueId val="{00000001-10A4-4BA0-8778-41D7C40DAD6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67.5</c:v>
                </c:pt>
                <c:pt idx="2">
                  <c:v>72.16</c:v>
                </c:pt>
                <c:pt idx="3">
                  <c:v>66.72</c:v>
                </c:pt>
                <c:pt idx="4">
                  <c:v>64.7</c:v>
                </c:pt>
              </c:numCache>
            </c:numRef>
          </c:val>
          <c:extLst>
            <c:ext xmlns:c16="http://schemas.microsoft.com/office/drawing/2014/chart" uri="{C3380CC4-5D6E-409C-BE32-E72D297353CC}">
              <c16:uniqueId val="{00000000-A190-4626-880B-D62DDFC7DD2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66.53</c:v>
                </c:pt>
                <c:pt idx="3">
                  <c:v>52.35</c:v>
                </c:pt>
                <c:pt idx="4">
                  <c:v>46.25</c:v>
                </c:pt>
              </c:numCache>
            </c:numRef>
          </c:val>
          <c:smooth val="0"/>
          <c:extLst>
            <c:ext xmlns:c16="http://schemas.microsoft.com/office/drawing/2014/chart" uri="{C3380CC4-5D6E-409C-BE32-E72D297353CC}">
              <c16:uniqueId val="{00000001-A190-4626-880B-D62DDFC7DD2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91.63</c:v>
                </c:pt>
                <c:pt idx="2">
                  <c:v>92.49</c:v>
                </c:pt>
                <c:pt idx="3">
                  <c:v>93.13</c:v>
                </c:pt>
                <c:pt idx="4">
                  <c:v>93.33</c:v>
                </c:pt>
              </c:numCache>
            </c:numRef>
          </c:val>
          <c:extLst>
            <c:ext xmlns:c16="http://schemas.microsoft.com/office/drawing/2014/chart" uri="{C3380CC4-5D6E-409C-BE32-E72D297353CC}">
              <c16:uniqueId val="{00000000-5D11-40E8-BB05-2162636A2F3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84.67</c:v>
                </c:pt>
                <c:pt idx="3">
                  <c:v>84.39</c:v>
                </c:pt>
                <c:pt idx="4">
                  <c:v>83.96</c:v>
                </c:pt>
              </c:numCache>
            </c:numRef>
          </c:val>
          <c:smooth val="0"/>
          <c:extLst>
            <c:ext xmlns:c16="http://schemas.microsoft.com/office/drawing/2014/chart" uri="{C3380CC4-5D6E-409C-BE32-E72D297353CC}">
              <c16:uniqueId val="{00000001-5D11-40E8-BB05-2162636A2F3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102.32</c:v>
                </c:pt>
                <c:pt idx="2">
                  <c:v>103.29</c:v>
                </c:pt>
                <c:pt idx="3">
                  <c:v>99.8</c:v>
                </c:pt>
                <c:pt idx="4">
                  <c:v>105.62</c:v>
                </c:pt>
              </c:numCache>
            </c:numRef>
          </c:val>
          <c:extLst>
            <c:ext xmlns:c16="http://schemas.microsoft.com/office/drawing/2014/chart" uri="{C3380CC4-5D6E-409C-BE32-E72D297353CC}">
              <c16:uniqueId val="{00000000-FC3E-4C8C-81F6-BD8961C8737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106.07</c:v>
                </c:pt>
                <c:pt idx="3">
                  <c:v>105.5</c:v>
                </c:pt>
                <c:pt idx="4">
                  <c:v>106.35</c:v>
                </c:pt>
              </c:numCache>
            </c:numRef>
          </c:val>
          <c:smooth val="0"/>
          <c:extLst>
            <c:ext xmlns:c16="http://schemas.microsoft.com/office/drawing/2014/chart" uri="{C3380CC4-5D6E-409C-BE32-E72D297353CC}">
              <c16:uniqueId val="{00000001-FC3E-4C8C-81F6-BD8961C8737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4.18</c:v>
                </c:pt>
                <c:pt idx="2">
                  <c:v>8.23</c:v>
                </c:pt>
                <c:pt idx="3">
                  <c:v>11.12</c:v>
                </c:pt>
                <c:pt idx="4">
                  <c:v>13.88</c:v>
                </c:pt>
              </c:numCache>
            </c:numRef>
          </c:val>
          <c:extLst>
            <c:ext xmlns:c16="http://schemas.microsoft.com/office/drawing/2014/chart" uri="{C3380CC4-5D6E-409C-BE32-E72D297353CC}">
              <c16:uniqueId val="{00000000-AD22-464E-835F-4D92743F3BE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21.85</c:v>
                </c:pt>
                <c:pt idx="3">
                  <c:v>25.19</c:v>
                </c:pt>
                <c:pt idx="4">
                  <c:v>25.46</c:v>
                </c:pt>
              </c:numCache>
            </c:numRef>
          </c:val>
          <c:smooth val="0"/>
          <c:extLst>
            <c:ext xmlns:c16="http://schemas.microsoft.com/office/drawing/2014/chart" uri="{C3380CC4-5D6E-409C-BE32-E72D297353CC}">
              <c16:uniqueId val="{00000001-AD22-464E-835F-4D92743F3BE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EDC-4579-886A-B3DB4C2F6CF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DEDC-4579-886A-B3DB4C2F6CF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66B-4812-A39C-E7B282A9A2E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A66B-4812-A39C-E7B282A9A2E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17.38</c:v>
                </c:pt>
                <c:pt idx="2">
                  <c:v>26.73</c:v>
                </c:pt>
                <c:pt idx="3">
                  <c:v>26.73</c:v>
                </c:pt>
                <c:pt idx="4">
                  <c:v>30.75</c:v>
                </c:pt>
              </c:numCache>
            </c:numRef>
          </c:val>
          <c:extLst>
            <c:ext xmlns:c16="http://schemas.microsoft.com/office/drawing/2014/chart" uri="{C3380CC4-5D6E-409C-BE32-E72D297353CC}">
              <c16:uniqueId val="{00000000-8DA6-4814-B2F2-BC933836696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35.69</c:v>
                </c:pt>
                <c:pt idx="3">
                  <c:v>38.4</c:v>
                </c:pt>
                <c:pt idx="4">
                  <c:v>44.04</c:v>
                </c:pt>
              </c:numCache>
            </c:numRef>
          </c:val>
          <c:smooth val="0"/>
          <c:extLst>
            <c:ext xmlns:c16="http://schemas.microsoft.com/office/drawing/2014/chart" uri="{C3380CC4-5D6E-409C-BE32-E72D297353CC}">
              <c16:uniqueId val="{00000001-8DA6-4814-B2F2-BC933836696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D4E-425E-BDF8-27D85A7CDF1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791.76</c:v>
                </c:pt>
                <c:pt idx="3">
                  <c:v>900.82</c:v>
                </c:pt>
                <c:pt idx="4">
                  <c:v>839.21</c:v>
                </c:pt>
              </c:numCache>
            </c:numRef>
          </c:val>
          <c:smooth val="0"/>
          <c:extLst>
            <c:ext xmlns:c16="http://schemas.microsoft.com/office/drawing/2014/chart" uri="{C3380CC4-5D6E-409C-BE32-E72D297353CC}">
              <c16:uniqueId val="{00000001-3D4E-425E-BDF8-27D85A7CDF1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80.319999999999993</c:v>
                </c:pt>
                <c:pt idx="2">
                  <c:v>85.58</c:v>
                </c:pt>
                <c:pt idx="3">
                  <c:v>74.11</c:v>
                </c:pt>
                <c:pt idx="4">
                  <c:v>20.059999999999999</c:v>
                </c:pt>
              </c:numCache>
            </c:numRef>
          </c:val>
          <c:extLst>
            <c:ext xmlns:c16="http://schemas.microsoft.com/office/drawing/2014/chart" uri="{C3380CC4-5D6E-409C-BE32-E72D297353CC}">
              <c16:uniqueId val="{00000000-1B94-4C14-A01C-9317C4349C9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56.26</c:v>
                </c:pt>
                <c:pt idx="3">
                  <c:v>52.94</c:v>
                </c:pt>
                <c:pt idx="4">
                  <c:v>52.05</c:v>
                </c:pt>
              </c:numCache>
            </c:numRef>
          </c:val>
          <c:smooth val="0"/>
          <c:extLst>
            <c:ext xmlns:c16="http://schemas.microsoft.com/office/drawing/2014/chart" uri="{C3380CC4-5D6E-409C-BE32-E72D297353CC}">
              <c16:uniqueId val="{00000001-1B94-4C14-A01C-9317C4349C9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162.66999999999999</c:v>
                </c:pt>
                <c:pt idx="2">
                  <c:v>150</c:v>
                </c:pt>
                <c:pt idx="3">
                  <c:v>168.17</c:v>
                </c:pt>
                <c:pt idx="4">
                  <c:v>656.59</c:v>
                </c:pt>
              </c:numCache>
            </c:numRef>
          </c:val>
          <c:extLst>
            <c:ext xmlns:c16="http://schemas.microsoft.com/office/drawing/2014/chart" uri="{C3380CC4-5D6E-409C-BE32-E72D297353CC}">
              <c16:uniqueId val="{00000000-2462-4BE6-9D59-EAAB9A16FD1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2462-4BE6-9D59-EAAB9A16FD1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0" zoomScaleNormal="70"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3" t="s">
        <v>0</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row>
    <row r="3" spans="1:78" ht="9.75" customHeight="1" x14ac:dyDescent="0.2">
      <c r="A3" s="2"/>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row>
    <row r="4" spans="1:78" ht="9.75" customHeight="1" x14ac:dyDescent="0.2">
      <c r="A4" s="2"/>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4" t="str">
        <f>データ!H6</f>
        <v>山形県　村山市</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3" t="s">
        <v>1</v>
      </c>
      <c r="C7" s="53"/>
      <c r="D7" s="53"/>
      <c r="E7" s="53"/>
      <c r="F7" s="53"/>
      <c r="G7" s="53"/>
      <c r="H7" s="53"/>
      <c r="I7" s="53" t="s">
        <v>2</v>
      </c>
      <c r="J7" s="53"/>
      <c r="K7" s="53"/>
      <c r="L7" s="53"/>
      <c r="M7" s="53"/>
      <c r="N7" s="53"/>
      <c r="O7" s="53"/>
      <c r="P7" s="53" t="s">
        <v>3</v>
      </c>
      <c r="Q7" s="53"/>
      <c r="R7" s="53"/>
      <c r="S7" s="53"/>
      <c r="T7" s="53"/>
      <c r="U7" s="53"/>
      <c r="V7" s="53"/>
      <c r="W7" s="53" t="s">
        <v>4</v>
      </c>
      <c r="X7" s="53"/>
      <c r="Y7" s="53"/>
      <c r="Z7" s="53"/>
      <c r="AA7" s="53"/>
      <c r="AB7" s="53"/>
      <c r="AC7" s="53"/>
      <c r="AD7" s="53" t="s">
        <v>5</v>
      </c>
      <c r="AE7" s="53"/>
      <c r="AF7" s="53"/>
      <c r="AG7" s="53"/>
      <c r="AH7" s="53"/>
      <c r="AI7" s="53"/>
      <c r="AJ7" s="53"/>
      <c r="AK7" s="3"/>
      <c r="AL7" s="53" t="s">
        <v>6</v>
      </c>
      <c r="AM7" s="53"/>
      <c r="AN7" s="53"/>
      <c r="AO7" s="53"/>
      <c r="AP7" s="53"/>
      <c r="AQ7" s="53"/>
      <c r="AR7" s="53"/>
      <c r="AS7" s="53"/>
      <c r="AT7" s="53" t="s">
        <v>7</v>
      </c>
      <c r="AU7" s="53"/>
      <c r="AV7" s="53"/>
      <c r="AW7" s="53"/>
      <c r="AX7" s="53"/>
      <c r="AY7" s="53"/>
      <c r="AZ7" s="53"/>
      <c r="BA7" s="53"/>
      <c r="BB7" s="53" t="s">
        <v>8</v>
      </c>
      <c r="BC7" s="53"/>
      <c r="BD7" s="53"/>
      <c r="BE7" s="53"/>
      <c r="BF7" s="53"/>
      <c r="BG7" s="53"/>
      <c r="BH7" s="53"/>
      <c r="BI7" s="53"/>
      <c r="BJ7" s="3"/>
      <c r="BK7" s="3"/>
      <c r="BL7" s="56" t="s">
        <v>9</v>
      </c>
      <c r="BM7" s="57"/>
      <c r="BN7" s="57"/>
      <c r="BO7" s="57"/>
      <c r="BP7" s="57"/>
      <c r="BQ7" s="57"/>
      <c r="BR7" s="57"/>
      <c r="BS7" s="57"/>
      <c r="BT7" s="57"/>
      <c r="BU7" s="57"/>
      <c r="BV7" s="57"/>
      <c r="BW7" s="57"/>
      <c r="BX7" s="57"/>
      <c r="BY7" s="58"/>
    </row>
    <row r="8" spans="1:78" ht="18.75" customHeight="1" x14ac:dyDescent="0.2">
      <c r="A8" s="2"/>
      <c r="B8" s="59" t="str">
        <f>データ!I6</f>
        <v>法適用</v>
      </c>
      <c r="C8" s="59"/>
      <c r="D8" s="59"/>
      <c r="E8" s="59"/>
      <c r="F8" s="59"/>
      <c r="G8" s="59"/>
      <c r="H8" s="59"/>
      <c r="I8" s="59" t="str">
        <f>データ!J6</f>
        <v>下水道事業</v>
      </c>
      <c r="J8" s="59"/>
      <c r="K8" s="59"/>
      <c r="L8" s="59"/>
      <c r="M8" s="59"/>
      <c r="N8" s="59"/>
      <c r="O8" s="59"/>
      <c r="P8" s="59" t="str">
        <f>データ!K6</f>
        <v>農業集落排水</v>
      </c>
      <c r="Q8" s="59"/>
      <c r="R8" s="59"/>
      <c r="S8" s="59"/>
      <c r="T8" s="59"/>
      <c r="U8" s="59"/>
      <c r="V8" s="59"/>
      <c r="W8" s="59" t="str">
        <f>データ!L6</f>
        <v>F2</v>
      </c>
      <c r="X8" s="59"/>
      <c r="Y8" s="59"/>
      <c r="Z8" s="59"/>
      <c r="AA8" s="59"/>
      <c r="AB8" s="59"/>
      <c r="AC8" s="59"/>
      <c r="AD8" s="60" t="str">
        <f>データ!$M$6</f>
        <v>非設置</v>
      </c>
      <c r="AE8" s="60"/>
      <c r="AF8" s="60"/>
      <c r="AG8" s="60"/>
      <c r="AH8" s="60"/>
      <c r="AI8" s="60"/>
      <c r="AJ8" s="60"/>
      <c r="AK8" s="3"/>
      <c r="AL8" s="48">
        <f>データ!S6</f>
        <v>21742</v>
      </c>
      <c r="AM8" s="48"/>
      <c r="AN8" s="48"/>
      <c r="AO8" s="48"/>
      <c r="AP8" s="48"/>
      <c r="AQ8" s="48"/>
      <c r="AR8" s="48"/>
      <c r="AS8" s="48"/>
      <c r="AT8" s="47">
        <f>データ!T6</f>
        <v>196.98</v>
      </c>
      <c r="AU8" s="47"/>
      <c r="AV8" s="47"/>
      <c r="AW8" s="47"/>
      <c r="AX8" s="47"/>
      <c r="AY8" s="47"/>
      <c r="AZ8" s="47"/>
      <c r="BA8" s="47"/>
      <c r="BB8" s="47">
        <f>データ!U6</f>
        <v>110.38</v>
      </c>
      <c r="BC8" s="47"/>
      <c r="BD8" s="47"/>
      <c r="BE8" s="47"/>
      <c r="BF8" s="47"/>
      <c r="BG8" s="47"/>
      <c r="BH8" s="47"/>
      <c r="BI8" s="47"/>
      <c r="BJ8" s="3"/>
      <c r="BK8" s="3"/>
      <c r="BL8" s="61" t="s">
        <v>10</v>
      </c>
      <c r="BM8" s="62"/>
      <c r="BN8" s="51" t="s">
        <v>11</v>
      </c>
      <c r="BO8" s="51"/>
      <c r="BP8" s="51"/>
      <c r="BQ8" s="51"/>
      <c r="BR8" s="51"/>
      <c r="BS8" s="51"/>
      <c r="BT8" s="51"/>
      <c r="BU8" s="51"/>
      <c r="BV8" s="51"/>
      <c r="BW8" s="51"/>
      <c r="BX8" s="51"/>
      <c r="BY8" s="52"/>
    </row>
    <row r="9" spans="1:78" ht="18.75" customHeight="1" x14ac:dyDescent="0.2">
      <c r="A9" s="2"/>
      <c r="B9" s="53" t="s">
        <v>12</v>
      </c>
      <c r="C9" s="53"/>
      <c r="D9" s="53"/>
      <c r="E9" s="53"/>
      <c r="F9" s="53"/>
      <c r="G9" s="53"/>
      <c r="H9" s="53"/>
      <c r="I9" s="53" t="s">
        <v>13</v>
      </c>
      <c r="J9" s="53"/>
      <c r="K9" s="53"/>
      <c r="L9" s="53"/>
      <c r="M9" s="53"/>
      <c r="N9" s="53"/>
      <c r="O9" s="53"/>
      <c r="P9" s="53" t="s">
        <v>14</v>
      </c>
      <c r="Q9" s="53"/>
      <c r="R9" s="53"/>
      <c r="S9" s="53"/>
      <c r="T9" s="53"/>
      <c r="U9" s="53"/>
      <c r="V9" s="53"/>
      <c r="W9" s="53" t="s">
        <v>15</v>
      </c>
      <c r="X9" s="53"/>
      <c r="Y9" s="53"/>
      <c r="Z9" s="53"/>
      <c r="AA9" s="53"/>
      <c r="AB9" s="53"/>
      <c r="AC9" s="53"/>
      <c r="AD9" s="53" t="s">
        <v>16</v>
      </c>
      <c r="AE9" s="53"/>
      <c r="AF9" s="53"/>
      <c r="AG9" s="53"/>
      <c r="AH9" s="53"/>
      <c r="AI9" s="53"/>
      <c r="AJ9" s="53"/>
      <c r="AK9" s="3"/>
      <c r="AL9" s="53" t="s">
        <v>17</v>
      </c>
      <c r="AM9" s="53"/>
      <c r="AN9" s="53"/>
      <c r="AO9" s="53"/>
      <c r="AP9" s="53"/>
      <c r="AQ9" s="53"/>
      <c r="AR9" s="53"/>
      <c r="AS9" s="53"/>
      <c r="AT9" s="53" t="s">
        <v>18</v>
      </c>
      <c r="AU9" s="53"/>
      <c r="AV9" s="53"/>
      <c r="AW9" s="53"/>
      <c r="AX9" s="53"/>
      <c r="AY9" s="53"/>
      <c r="AZ9" s="53"/>
      <c r="BA9" s="53"/>
      <c r="BB9" s="53" t="s">
        <v>19</v>
      </c>
      <c r="BC9" s="53"/>
      <c r="BD9" s="53"/>
      <c r="BE9" s="53"/>
      <c r="BF9" s="53"/>
      <c r="BG9" s="53"/>
      <c r="BH9" s="53"/>
      <c r="BI9" s="53"/>
      <c r="BJ9" s="3"/>
      <c r="BK9" s="3"/>
      <c r="BL9" s="54" t="s">
        <v>20</v>
      </c>
      <c r="BM9" s="55"/>
      <c r="BN9" s="45" t="s">
        <v>21</v>
      </c>
      <c r="BO9" s="45"/>
      <c r="BP9" s="45"/>
      <c r="BQ9" s="45"/>
      <c r="BR9" s="45"/>
      <c r="BS9" s="45"/>
      <c r="BT9" s="45"/>
      <c r="BU9" s="45"/>
      <c r="BV9" s="45"/>
      <c r="BW9" s="45"/>
      <c r="BX9" s="45"/>
      <c r="BY9" s="46"/>
    </row>
    <row r="10" spans="1:78" ht="18.75" customHeight="1" x14ac:dyDescent="0.2">
      <c r="A10" s="2"/>
      <c r="B10" s="47" t="str">
        <f>データ!N6</f>
        <v>-</v>
      </c>
      <c r="C10" s="47"/>
      <c r="D10" s="47"/>
      <c r="E10" s="47"/>
      <c r="F10" s="47"/>
      <c r="G10" s="47"/>
      <c r="H10" s="47"/>
      <c r="I10" s="47">
        <f>データ!O6</f>
        <v>68.739999999999995</v>
      </c>
      <c r="J10" s="47"/>
      <c r="K10" s="47"/>
      <c r="L10" s="47"/>
      <c r="M10" s="47"/>
      <c r="N10" s="47"/>
      <c r="O10" s="47"/>
      <c r="P10" s="47">
        <f>データ!P6</f>
        <v>5.08</v>
      </c>
      <c r="Q10" s="47"/>
      <c r="R10" s="47"/>
      <c r="S10" s="47"/>
      <c r="T10" s="47"/>
      <c r="U10" s="47"/>
      <c r="V10" s="47"/>
      <c r="W10" s="47">
        <f>データ!Q6</f>
        <v>57.32</v>
      </c>
      <c r="X10" s="47"/>
      <c r="Y10" s="47"/>
      <c r="Z10" s="47"/>
      <c r="AA10" s="47"/>
      <c r="AB10" s="47"/>
      <c r="AC10" s="47"/>
      <c r="AD10" s="48">
        <f>データ!R6</f>
        <v>2816</v>
      </c>
      <c r="AE10" s="48"/>
      <c r="AF10" s="48"/>
      <c r="AG10" s="48"/>
      <c r="AH10" s="48"/>
      <c r="AI10" s="48"/>
      <c r="AJ10" s="48"/>
      <c r="AK10" s="2"/>
      <c r="AL10" s="48">
        <f>データ!V6</f>
        <v>1095</v>
      </c>
      <c r="AM10" s="48"/>
      <c r="AN10" s="48"/>
      <c r="AO10" s="48"/>
      <c r="AP10" s="48"/>
      <c r="AQ10" s="48"/>
      <c r="AR10" s="48"/>
      <c r="AS10" s="48"/>
      <c r="AT10" s="47">
        <f>データ!W6</f>
        <v>1.03</v>
      </c>
      <c r="AU10" s="47"/>
      <c r="AV10" s="47"/>
      <c r="AW10" s="47"/>
      <c r="AX10" s="47"/>
      <c r="AY10" s="47"/>
      <c r="AZ10" s="47"/>
      <c r="BA10" s="47"/>
      <c r="BB10" s="47">
        <f>データ!X6</f>
        <v>1063.1099999999999</v>
      </c>
      <c r="BC10" s="47"/>
      <c r="BD10" s="47"/>
      <c r="BE10" s="47"/>
      <c r="BF10" s="47"/>
      <c r="BG10" s="47"/>
      <c r="BH10" s="47"/>
      <c r="BI10" s="47"/>
      <c r="BJ10" s="2"/>
      <c r="BK10" s="2"/>
      <c r="BL10" s="49" t="s">
        <v>22</v>
      </c>
      <c r="BM10" s="50"/>
      <c r="BN10" s="38" t="s">
        <v>23</v>
      </c>
      <c r="BO10" s="38"/>
      <c r="BP10" s="38"/>
      <c r="BQ10" s="38"/>
      <c r="BR10" s="38"/>
      <c r="BS10" s="38"/>
      <c r="BT10" s="38"/>
      <c r="BU10" s="38"/>
      <c r="BV10" s="38"/>
      <c r="BW10" s="38"/>
      <c r="BX10" s="38"/>
      <c r="BY10" s="39"/>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24</v>
      </c>
      <c r="BM11" s="40"/>
      <c r="BN11" s="40"/>
      <c r="BO11" s="40"/>
      <c r="BP11" s="40"/>
      <c r="BQ11" s="40"/>
      <c r="BR11" s="40"/>
      <c r="BS11" s="40"/>
      <c r="BT11" s="40"/>
      <c r="BU11" s="40"/>
      <c r="BV11" s="40"/>
      <c r="BW11" s="40"/>
      <c r="BX11" s="40"/>
      <c r="BY11" s="40"/>
      <c r="BZ11" s="4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1"/>
      <c r="BM13" s="41"/>
      <c r="BN13" s="41"/>
      <c r="BO13" s="41"/>
      <c r="BP13" s="41"/>
      <c r="BQ13" s="41"/>
      <c r="BR13" s="41"/>
      <c r="BS13" s="41"/>
      <c r="BT13" s="41"/>
      <c r="BU13" s="41"/>
      <c r="BV13" s="41"/>
      <c r="BW13" s="41"/>
      <c r="BX13" s="41"/>
      <c r="BY13" s="41"/>
      <c r="BZ13" s="41"/>
    </row>
    <row r="14" spans="1:78" ht="13.5" customHeight="1" x14ac:dyDescent="0.2">
      <c r="A14" s="2"/>
      <c r="B14" s="42" t="s">
        <v>25</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4"/>
      <c r="BK14" s="2"/>
      <c r="BL14" s="31" t="s">
        <v>26</v>
      </c>
      <c r="BM14" s="32"/>
      <c r="BN14" s="32"/>
      <c r="BO14" s="32"/>
      <c r="BP14" s="32"/>
      <c r="BQ14" s="32"/>
      <c r="BR14" s="32"/>
      <c r="BS14" s="32"/>
      <c r="BT14" s="32"/>
      <c r="BU14" s="32"/>
      <c r="BV14" s="32"/>
      <c r="BW14" s="32"/>
      <c r="BX14" s="32"/>
      <c r="BY14" s="32"/>
      <c r="BZ14" s="33"/>
    </row>
    <row r="15" spans="1:78" ht="13.5" customHeight="1" x14ac:dyDescent="0.2">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113</v>
      </c>
      <c r="BM16" s="74"/>
      <c r="BN16" s="74"/>
      <c r="BO16" s="74"/>
      <c r="BP16" s="74"/>
      <c r="BQ16" s="74"/>
      <c r="BR16" s="74"/>
      <c r="BS16" s="74"/>
      <c r="BT16" s="74"/>
      <c r="BU16" s="74"/>
      <c r="BV16" s="74"/>
      <c r="BW16" s="74"/>
      <c r="BX16" s="74"/>
      <c r="BY16" s="74"/>
      <c r="BZ16" s="75"/>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27</v>
      </c>
      <c r="BM45" s="32"/>
      <c r="BN45" s="32"/>
      <c r="BO45" s="32"/>
      <c r="BP45" s="32"/>
      <c r="BQ45" s="32"/>
      <c r="BR45" s="32"/>
      <c r="BS45" s="32"/>
      <c r="BT45" s="32"/>
      <c r="BU45" s="32"/>
      <c r="BV45" s="32"/>
      <c r="BW45" s="32"/>
      <c r="BX45" s="32"/>
      <c r="BY45" s="32"/>
      <c r="BZ45" s="33"/>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114</v>
      </c>
      <c r="BM47" s="74"/>
      <c r="BN47" s="74"/>
      <c r="BO47" s="74"/>
      <c r="BP47" s="74"/>
      <c r="BQ47" s="74"/>
      <c r="BR47" s="74"/>
      <c r="BS47" s="74"/>
      <c r="BT47" s="74"/>
      <c r="BU47" s="74"/>
      <c r="BV47" s="74"/>
      <c r="BW47" s="74"/>
      <c r="BX47" s="74"/>
      <c r="BY47" s="74"/>
      <c r="BZ47" s="75"/>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2">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2">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29</v>
      </c>
      <c r="BM64" s="32"/>
      <c r="BN64" s="32"/>
      <c r="BO64" s="32"/>
      <c r="BP64" s="32"/>
      <c r="BQ64" s="32"/>
      <c r="BR64" s="32"/>
      <c r="BS64" s="32"/>
      <c r="BT64" s="32"/>
      <c r="BU64" s="32"/>
      <c r="BV64" s="32"/>
      <c r="BW64" s="32"/>
      <c r="BX64" s="32"/>
      <c r="BY64" s="32"/>
      <c r="BZ64" s="33"/>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115</v>
      </c>
      <c r="BM66" s="74"/>
      <c r="BN66" s="74"/>
      <c r="BO66" s="74"/>
      <c r="BP66" s="74"/>
      <c r="BQ66" s="74"/>
      <c r="BR66" s="74"/>
      <c r="BS66" s="74"/>
      <c r="BT66" s="74"/>
      <c r="BU66" s="74"/>
      <c r="BV66" s="74"/>
      <c r="BW66" s="74"/>
      <c r="BX66" s="74"/>
      <c r="BY66" s="74"/>
      <c r="BZ66" s="75"/>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2">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b7N8dJcvvQqn38sE9DQBGJC2UE+Tz9W6y2WwkaEVHXdQXp1QhWh9EHFsoqglQEllBqIZ//EHzPKM4nImd76bBg==" saltValue="JHXrLbk87fq/OC119wJkf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2">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62081</v>
      </c>
      <c r="D6" s="19">
        <f t="shared" si="3"/>
        <v>46</v>
      </c>
      <c r="E6" s="19">
        <f t="shared" si="3"/>
        <v>17</v>
      </c>
      <c r="F6" s="19">
        <f t="shared" si="3"/>
        <v>5</v>
      </c>
      <c r="G6" s="19">
        <f t="shared" si="3"/>
        <v>0</v>
      </c>
      <c r="H6" s="19" t="str">
        <f t="shared" si="3"/>
        <v>山形県　村山市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68.739999999999995</v>
      </c>
      <c r="P6" s="20">
        <f t="shared" si="3"/>
        <v>5.08</v>
      </c>
      <c r="Q6" s="20">
        <f t="shared" si="3"/>
        <v>57.32</v>
      </c>
      <c r="R6" s="20">
        <f t="shared" si="3"/>
        <v>2816</v>
      </c>
      <c r="S6" s="20">
        <f t="shared" si="3"/>
        <v>21742</v>
      </c>
      <c r="T6" s="20">
        <f t="shared" si="3"/>
        <v>196.98</v>
      </c>
      <c r="U6" s="20">
        <f t="shared" si="3"/>
        <v>110.38</v>
      </c>
      <c r="V6" s="20">
        <f t="shared" si="3"/>
        <v>1095</v>
      </c>
      <c r="W6" s="20">
        <f t="shared" si="3"/>
        <v>1.03</v>
      </c>
      <c r="X6" s="20">
        <f t="shared" si="3"/>
        <v>1063.1099999999999</v>
      </c>
      <c r="Y6" s="21" t="str">
        <f>IF(Y7="",NA(),Y7)</f>
        <v>-</v>
      </c>
      <c r="Z6" s="21">
        <f t="shared" ref="Z6:AH6" si="4">IF(Z7="",NA(),Z7)</f>
        <v>102.32</v>
      </c>
      <c r="AA6" s="21">
        <f t="shared" si="4"/>
        <v>103.29</v>
      </c>
      <c r="AB6" s="21">
        <f t="shared" si="4"/>
        <v>99.8</v>
      </c>
      <c r="AC6" s="21">
        <f t="shared" si="4"/>
        <v>105.62</v>
      </c>
      <c r="AD6" s="21" t="str">
        <f t="shared" si="4"/>
        <v>-</v>
      </c>
      <c r="AE6" s="21">
        <f t="shared" si="4"/>
        <v>106.37</v>
      </c>
      <c r="AF6" s="21">
        <f t="shared" si="4"/>
        <v>106.07</v>
      </c>
      <c r="AG6" s="21">
        <f t="shared" si="4"/>
        <v>105.5</v>
      </c>
      <c r="AH6" s="21">
        <f t="shared" si="4"/>
        <v>106.35</v>
      </c>
      <c r="AI6" s="20" t="str">
        <f>IF(AI7="","",IF(AI7="-","【-】","【"&amp;SUBSTITUTE(TEXT(AI7,"#,##0.00"),"-","△")&amp;"】"))</f>
        <v>【104.44】</v>
      </c>
      <c r="AJ6" s="21" t="str">
        <f>IF(AJ7="",NA(),AJ7)</f>
        <v>-</v>
      </c>
      <c r="AK6" s="20">
        <f t="shared" ref="AK6:AS6" si="5">IF(AK7="",NA(),AK7)</f>
        <v>0</v>
      </c>
      <c r="AL6" s="20">
        <f t="shared" si="5"/>
        <v>0</v>
      </c>
      <c r="AM6" s="20">
        <f t="shared" si="5"/>
        <v>0</v>
      </c>
      <c r="AN6" s="20">
        <f t="shared" si="5"/>
        <v>0</v>
      </c>
      <c r="AO6" s="21" t="str">
        <f t="shared" si="5"/>
        <v>-</v>
      </c>
      <c r="AP6" s="21">
        <f t="shared" si="5"/>
        <v>139.02000000000001</v>
      </c>
      <c r="AQ6" s="21">
        <f t="shared" si="5"/>
        <v>132.04</v>
      </c>
      <c r="AR6" s="21">
        <f t="shared" si="5"/>
        <v>145.43</v>
      </c>
      <c r="AS6" s="21">
        <f t="shared" si="5"/>
        <v>129.88999999999999</v>
      </c>
      <c r="AT6" s="20" t="str">
        <f>IF(AT7="","",IF(AT7="-","【-】","【"&amp;SUBSTITUTE(TEXT(AT7,"#,##0.00"),"-","△")&amp;"】"))</f>
        <v>【124.06】</v>
      </c>
      <c r="AU6" s="21" t="str">
        <f>IF(AU7="",NA(),AU7)</f>
        <v>-</v>
      </c>
      <c r="AV6" s="21">
        <f t="shared" ref="AV6:BD6" si="6">IF(AV7="",NA(),AV7)</f>
        <v>17.38</v>
      </c>
      <c r="AW6" s="21">
        <f t="shared" si="6"/>
        <v>26.73</v>
      </c>
      <c r="AX6" s="21">
        <f t="shared" si="6"/>
        <v>26.73</v>
      </c>
      <c r="AY6" s="21">
        <f t="shared" si="6"/>
        <v>30.75</v>
      </c>
      <c r="AZ6" s="21" t="str">
        <f t="shared" si="6"/>
        <v>-</v>
      </c>
      <c r="BA6" s="21">
        <f t="shared" si="6"/>
        <v>29.13</v>
      </c>
      <c r="BB6" s="21">
        <f t="shared" si="6"/>
        <v>35.69</v>
      </c>
      <c r="BC6" s="21">
        <f t="shared" si="6"/>
        <v>38.4</v>
      </c>
      <c r="BD6" s="21">
        <f t="shared" si="6"/>
        <v>44.04</v>
      </c>
      <c r="BE6" s="20" t="str">
        <f>IF(BE7="","",IF(BE7="-","【-】","【"&amp;SUBSTITUTE(TEXT(BE7,"#,##0.00"),"-","△")&amp;"】"))</f>
        <v>【42.02】</v>
      </c>
      <c r="BF6" s="21" t="str">
        <f>IF(BF7="",NA(),BF7)</f>
        <v>-</v>
      </c>
      <c r="BG6" s="20">
        <f t="shared" ref="BG6:BO6" si="7">IF(BG7="",NA(),BG7)</f>
        <v>0</v>
      </c>
      <c r="BH6" s="20">
        <f t="shared" si="7"/>
        <v>0</v>
      </c>
      <c r="BI6" s="20">
        <f t="shared" si="7"/>
        <v>0</v>
      </c>
      <c r="BJ6" s="20">
        <f t="shared" si="7"/>
        <v>0</v>
      </c>
      <c r="BK6" s="21" t="str">
        <f t="shared" si="7"/>
        <v>-</v>
      </c>
      <c r="BL6" s="21">
        <f t="shared" si="7"/>
        <v>867.83</v>
      </c>
      <c r="BM6" s="21">
        <f t="shared" si="7"/>
        <v>791.76</v>
      </c>
      <c r="BN6" s="21">
        <f t="shared" si="7"/>
        <v>900.82</v>
      </c>
      <c r="BO6" s="21">
        <f t="shared" si="7"/>
        <v>839.21</v>
      </c>
      <c r="BP6" s="20" t="str">
        <f>IF(BP7="","",IF(BP7="-","【-】","【"&amp;SUBSTITUTE(TEXT(BP7,"#,##0.00"),"-","△")&amp;"】"))</f>
        <v>【785.10】</v>
      </c>
      <c r="BQ6" s="21" t="str">
        <f>IF(BQ7="",NA(),BQ7)</f>
        <v>-</v>
      </c>
      <c r="BR6" s="21">
        <f t="shared" ref="BR6:BZ6" si="8">IF(BR7="",NA(),BR7)</f>
        <v>80.319999999999993</v>
      </c>
      <c r="BS6" s="21">
        <f t="shared" si="8"/>
        <v>85.58</v>
      </c>
      <c r="BT6" s="21">
        <f t="shared" si="8"/>
        <v>74.11</v>
      </c>
      <c r="BU6" s="21">
        <f t="shared" si="8"/>
        <v>20.059999999999999</v>
      </c>
      <c r="BV6" s="21" t="str">
        <f t="shared" si="8"/>
        <v>-</v>
      </c>
      <c r="BW6" s="21">
        <f t="shared" si="8"/>
        <v>57.08</v>
      </c>
      <c r="BX6" s="21">
        <f t="shared" si="8"/>
        <v>56.26</v>
      </c>
      <c r="BY6" s="21">
        <f t="shared" si="8"/>
        <v>52.94</v>
      </c>
      <c r="BZ6" s="21">
        <f t="shared" si="8"/>
        <v>52.05</v>
      </c>
      <c r="CA6" s="20" t="str">
        <f>IF(CA7="","",IF(CA7="-","【-】","【"&amp;SUBSTITUTE(TEXT(CA7,"#,##0.00"),"-","△")&amp;"】"))</f>
        <v>【56.93】</v>
      </c>
      <c r="CB6" s="21" t="str">
        <f>IF(CB7="",NA(),CB7)</f>
        <v>-</v>
      </c>
      <c r="CC6" s="21">
        <f t="shared" ref="CC6:CK6" si="9">IF(CC7="",NA(),CC7)</f>
        <v>162.66999999999999</v>
      </c>
      <c r="CD6" s="21">
        <f t="shared" si="9"/>
        <v>150</v>
      </c>
      <c r="CE6" s="21">
        <f t="shared" si="9"/>
        <v>168.17</v>
      </c>
      <c r="CF6" s="21">
        <f t="shared" si="9"/>
        <v>656.59</v>
      </c>
      <c r="CG6" s="21" t="str">
        <f t="shared" si="9"/>
        <v>-</v>
      </c>
      <c r="CH6" s="21">
        <f t="shared" si="9"/>
        <v>274.99</v>
      </c>
      <c r="CI6" s="21">
        <f t="shared" si="9"/>
        <v>282.08999999999997</v>
      </c>
      <c r="CJ6" s="21">
        <f t="shared" si="9"/>
        <v>303.27999999999997</v>
      </c>
      <c r="CK6" s="21">
        <f t="shared" si="9"/>
        <v>301.86</v>
      </c>
      <c r="CL6" s="20" t="str">
        <f>IF(CL7="","",IF(CL7="-","【-】","【"&amp;SUBSTITUTE(TEXT(CL7,"#,##0.00"),"-","△")&amp;"】"))</f>
        <v>【271.15】</v>
      </c>
      <c r="CM6" s="21" t="str">
        <f>IF(CM7="",NA(),CM7)</f>
        <v>-</v>
      </c>
      <c r="CN6" s="21">
        <f t="shared" ref="CN6:CV6" si="10">IF(CN7="",NA(),CN7)</f>
        <v>67.5</v>
      </c>
      <c r="CO6" s="21">
        <f t="shared" si="10"/>
        <v>72.16</v>
      </c>
      <c r="CP6" s="21">
        <f t="shared" si="10"/>
        <v>66.72</v>
      </c>
      <c r="CQ6" s="21">
        <f t="shared" si="10"/>
        <v>64.7</v>
      </c>
      <c r="CR6" s="21" t="str">
        <f t="shared" si="10"/>
        <v>-</v>
      </c>
      <c r="CS6" s="21">
        <f t="shared" si="10"/>
        <v>54.83</v>
      </c>
      <c r="CT6" s="21">
        <f t="shared" si="10"/>
        <v>66.53</v>
      </c>
      <c r="CU6" s="21">
        <f t="shared" si="10"/>
        <v>52.35</v>
      </c>
      <c r="CV6" s="21">
        <f t="shared" si="10"/>
        <v>46.25</v>
      </c>
      <c r="CW6" s="20" t="str">
        <f>IF(CW7="","",IF(CW7="-","【-】","【"&amp;SUBSTITUTE(TEXT(CW7,"#,##0.00"),"-","△")&amp;"】"))</f>
        <v>【49.87】</v>
      </c>
      <c r="CX6" s="21" t="str">
        <f>IF(CX7="",NA(),CX7)</f>
        <v>-</v>
      </c>
      <c r="CY6" s="21">
        <f t="shared" ref="CY6:DG6" si="11">IF(CY7="",NA(),CY7)</f>
        <v>91.63</v>
      </c>
      <c r="CZ6" s="21">
        <f t="shared" si="11"/>
        <v>92.49</v>
      </c>
      <c r="DA6" s="21">
        <f t="shared" si="11"/>
        <v>93.13</v>
      </c>
      <c r="DB6" s="21">
        <f t="shared" si="11"/>
        <v>93.33</v>
      </c>
      <c r="DC6" s="21" t="str">
        <f t="shared" si="11"/>
        <v>-</v>
      </c>
      <c r="DD6" s="21">
        <f t="shared" si="11"/>
        <v>84.7</v>
      </c>
      <c r="DE6" s="21">
        <f t="shared" si="11"/>
        <v>84.67</v>
      </c>
      <c r="DF6" s="21">
        <f t="shared" si="11"/>
        <v>84.39</v>
      </c>
      <c r="DG6" s="21">
        <f t="shared" si="11"/>
        <v>83.96</v>
      </c>
      <c r="DH6" s="20" t="str">
        <f>IF(DH7="","",IF(DH7="-","【-】","【"&amp;SUBSTITUTE(TEXT(DH7,"#,##0.00"),"-","△")&amp;"】"))</f>
        <v>【87.54】</v>
      </c>
      <c r="DI6" s="21" t="str">
        <f>IF(DI7="",NA(),DI7)</f>
        <v>-</v>
      </c>
      <c r="DJ6" s="21">
        <f t="shared" ref="DJ6:DR6" si="12">IF(DJ7="",NA(),DJ7)</f>
        <v>4.18</v>
      </c>
      <c r="DK6" s="21">
        <f t="shared" si="12"/>
        <v>8.23</v>
      </c>
      <c r="DL6" s="21">
        <f t="shared" si="12"/>
        <v>11.12</v>
      </c>
      <c r="DM6" s="21">
        <f t="shared" si="12"/>
        <v>13.88</v>
      </c>
      <c r="DN6" s="21" t="str">
        <f t="shared" si="12"/>
        <v>-</v>
      </c>
      <c r="DO6" s="21">
        <f t="shared" si="12"/>
        <v>20.34</v>
      </c>
      <c r="DP6" s="21">
        <f t="shared" si="12"/>
        <v>21.85</v>
      </c>
      <c r="DQ6" s="21">
        <f t="shared" si="12"/>
        <v>25.19</v>
      </c>
      <c r="DR6" s="21">
        <f t="shared" si="12"/>
        <v>25.46</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1">
        <f t="shared" si="13"/>
        <v>0.19</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0.25</v>
      </c>
      <c r="EL6" s="21">
        <f t="shared" si="14"/>
        <v>0.05</v>
      </c>
      <c r="EM6" s="21">
        <f t="shared" si="14"/>
        <v>0.03</v>
      </c>
      <c r="EN6" s="21">
        <f t="shared" si="14"/>
        <v>0.03</v>
      </c>
      <c r="EO6" s="20" t="str">
        <f>IF(EO7="","",IF(EO7="-","【-】","【"&amp;SUBSTITUTE(TEXT(EO7,"#,##0.00"),"-","△")&amp;"】"))</f>
        <v>【0.02】</v>
      </c>
    </row>
    <row r="7" spans="1:148" s="22" customFormat="1" x14ac:dyDescent="0.2">
      <c r="A7" s="14"/>
      <c r="B7" s="23">
        <v>2023</v>
      </c>
      <c r="C7" s="23">
        <v>62081</v>
      </c>
      <c r="D7" s="23">
        <v>46</v>
      </c>
      <c r="E7" s="23">
        <v>17</v>
      </c>
      <c r="F7" s="23">
        <v>5</v>
      </c>
      <c r="G7" s="23">
        <v>0</v>
      </c>
      <c r="H7" s="23" t="s">
        <v>96</v>
      </c>
      <c r="I7" s="23" t="s">
        <v>97</v>
      </c>
      <c r="J7" s="23" t="s">
        <v>98</v>
      </c>
      <c r="K7" s="23" t="s">
        <v>99</v>
      </c>
      <c r="L7" s="23" t="s">
        <v>100</v>
      </c>
      <c r="M7" s="23" t="s">
        <v>101</v>
      </c>
      <c r="N7" s="24" t="s">
        <v>102</v>
      </c>
      <c r="O7" s="24">
        <v>68.739999999999995</v>
      </c>
      <c r="P7" s="24">
        <v>5.08</v>
      </c>
      <c r="Q7" s="24">
        <v>57.32</v>
      </c>
      <c r="R7" s="24">
        <v>2816</v>
      </c>
      <c r="S7" s="24">
        <v>21742</v>
      </c>
      <c r="T7" s="24">
        <v>196.98</v>
      </c>
      <c r="U7" s="24">
        <v>110.38</v>
      </c>
      <c r="V7" s="24">
        <v>1095</v>
      </c>
      <c r="W7" s="24">
        <v>1.03</v>
      </c>
      <c r="X7" s="24">
        <v>1063.1099999999999</v>
      </c>
      <c r="Y7" s="24" t="s">
        <v>102</v>
      </c>
      <c r="Z7" s="24">
        <v>102.32</v>
      </c>
      <c r="AA7" s="24">
        <v>103.29</v>
      </c>
      <c r="AB7" s="24">
        <v>99.8</v>
      </c>
      <c r="AC7" s="24">
        <v>105.62</v>
      </c>
      <c r="AD7" s="24" t="s">
        <v>102</v>
      </c>
      <c r="AE7" s="24">
        <v>106.37</v>
      </c>
      <c r="AF7" s="24">
        <v>106.07</v>
      </c>
      <c r="AG7" s="24">
        <v>105.5</v>
      </c>
      <c r="AH7" s="24">
        <v>106.35</v>
      </c>
      <c r="AI7" s="24">
        <v>104.44</v>
      </c>
      <c r="AJ7" s="24" t="s">
        <v>102</v>
      </c>
      <c r="AK7" s="24">
        <v>0</v>
      </c>
      <c r="AL7" s="24">
        <v>0</v>
      </c>
      <c r="AM7" s="24">
        <v>0</v>
      </c>
      <c r="AN7" s="24">
        <v>0</v>
      </c>
      <c r="AO7" s="24" t="s">
        <v>102</v>
      </c>
      <c r="AP7" s="24">
        <v>139.02000000000001</v>
      </c>
      <c r="AQ7" s="24">
        <v>132.04</v>
      </c>
      <c r="AR7" s="24">
        <v>145.43</v>
      </c>
      <c r="AS7" s="24">
        <v>129.88999999999999</v>
      </c>
      <c r="AT7" s="24">
        <v>124.06</v>
      </c>
      <c r="AU7" s="24" t="s">
        <v>102</v>
      </c>
      <c r="AV7" s="24">
        <v>17.38</v>
      </c>
      <c r="AW7" s="24">
        <v>26.73</v>
      </c>
      <c r="AX7" s="24">
        <v>26.73</v>
      </c>
      <c r="AY7" s="24">
        <v>30.75</v>
      </c>
      <c r="AZ7" s="24" t="s">
        <v>102</v>
      </c>
      <c r="BA7" s="24">
        <v>29.13</v>
      </c>
      <c r="BB7" s="24">
        <v>35.69</v>
      </c>
      <c r="BC7" s="24">
        <v>38.4</v>
      </c>
      <c r="BD7" s="24">
        <v>44.04</v>
      </c>
      <c r="BE7" s="24">
        <v>42.02</v>
      </c>
      <c r="BF7" s="24" t="s">
        <v>102</v>
      </c>
      <c r="BG7" s="24">
        <v>0</v>
      </c>
      <c r="BH7" s="24">
        <v>0</v>
      </c>
      <c r="BI7" s="24">
        <v>0</v>
      </c>
      <c r="BJ7" s="24">
        <v>0</v>
      </c>
      <c r="BK7" s="24" t="s">
        <v>102</v>
      </c>
      <c r="BL7" s="24">
        <v>867.83</v>
      </c>
      <c r="BM7" s="24">
        <v>791.76</v>
      </c>
      <c r="BN7" s="24">
        <v>900.82</v>
      </c>
      <c r="BO7" s="24">
        <v>839.21</v>
      </c>
      <c r="BP7" s="24">
        <v>785.1</v>
      </c>
      <c r="BQ7" s="24" t="s">
        <v>102</v>
      </c>
      <c r="BR7" s="24">
        <v>80.319999999999993</v>
      </c>
      <c r="BS7" s="24">
        <v>85.58</v>
      </c>
      <c r="BT7" s="24">
        <v>74.11</v>
      </c>
      <c r="BU7" s="24">
        <v>20.059999999999999</v>
      </c>
      <c r="BV7" s="24" t="s">
        <v>102</v>
      </c>
      <c r="BW7" s="24">
        <v>57.08</v>
      </c>
      <c r="BX7" s="24">
        <v>56.26</v>
      </c>
      <c r="BY7" s="24">
        <v>52.94</v>
      </c>
      <c r="BZ7" s="24">
        <v>52.05</v>
      </c>
      <c r="CA7" s="24">
        <v>56.93</v>
      </c>
      <c r="CB7" s="24" t="s">
        <v>102</v>
      </c>
      <c r="CC7" s="24">
        <v>162.66999999999999</v>
      </c>
      <c r="CD7" s="24">
        <v>150</v>
      </c>
      <c r="CE7" s="24">
        <v>168.17</v>
      </c>
      <c r="CF7" s="24">
        <v>656.59</v>
      </c>
      <c r="CG7" s="24" t="s">
        <v>102</v>
      </c>
      <c r="CH7" s="24">
        <v>274.99</v>
      </c>
      <c r="CI7" s="24">
        <v>282.08999999999997</v>
      </c>
      <c r="CJ7" s="24">
        <v>303.27999999999997</v>
      </c>
      <c r="CK7" s="24">
        <v>301.86</v>
      </c>
      <c r="CL7" s="24">
        <v>271.14999999999998</v>
      </c>
      <c r="CM7" s="24" t="s">
        <v>102</v>
      </c>
      <c r="CN7" s="24">
        <v>67.5</v>
      </c>
      <c r="CO7" s="24">
        <v>72.16</v>
      </c>
      <c r="CP7" s="24">
        <v>66.72</v>
      </c>
      <c r="CQ7" s="24">
        <v>64.7</v>
      </c>
      <c r="CR7" s="24" t="s">
        <v>102</v>
      </c>
      <c r="CS7" s="24">
        <v>54.83</v>
      </c>
      <c r="CT7" s="24">
        <v>66.53</v>
      </c>
      <c r="CU7" s="24">
        <v>52.35</v>
      </c>
      <c r="CV7" s="24">
        <v>46.25</v>
      </c>
      <c r="CW7" s="24">
        <v>49.87</v>
      </c>
      <c r="CX7" s="24" t="s">
        <v>102</v>
      </c>
      <c r="CY7" s="24">
        <v>91.63</v>
      </c>
      <c r="CZ7" s="24">
        <v>92.49</v>
      </c>
      <c r="DA7" s="24">
        <v>93.13</v>
      </c>
      <c r="DB7" s="24">
        <v>93.33</v>
      </c>
      <c r="DC7" s="24" t="s">
        <v>102</v>
      </c>
      <c r="DD7" s="24">
        <v>84.7</v>
      </c>
      <c r="DE7" s="24">
        <v>84.67</v>
      </c>
      <c r="DF7" s="24">
        <v>84.39</v>
      </c>
      <c r="DG7" s="24">
        <v>83.96</v>
      </c>
      <c r="DH7" s="24">
        <v>87.54</v>
      </c>
      <c r="DI7" s="24" t="s">
        <v>102</v>
      </c>
      <c r="DJ7" s="24">
        <v>4.18</v>
      </c>
      <c r="DK7" s="24">
        <v>8.23</v>
      </c>
      <c r="DL7" s="24">
        <v>11.12</v>
      </c>
      <c r="DM7" s="24">
        <v>13.88</v>
      </c>
      <c r="DN7" s="24" t="s">
        <v>102</v>
      </c>
      <c r="DO7" s="24">
        <v>20.34</v>
      </c>
      <c r="DP7" s="24">
        <v>21.85</v>
      </c>
      <c r="DQ7" s="24">
        <v>25.19</v>
      </c>
      <c r="DR7" s="24">
        <v>25.46</v>
      </c>
      <c r="DS7" s="24">
        <v>28.42</v>
      </c>
      <c r="DT7" s="24" t="s">
        <v>102</v>
      </c>
      <c r="DU7" s="24">
        <v>0</v>
      </c>
      <c r="DV7" s="24">
        <v>0</v>
      </c>
      <c r="DW7" s="24">
        <v>0</v>
      </c>
      <c r="DX7" s="24">
        <v>0</v>
      </c>
      <c r="DY7" s="24" t="s">
        <v>102</v>
      </c>
      <c r="DZ7" s="24">
        <v>0</v>
      </c>
      <c r="EA7" s="24">
        <v>0</v>
      </c>
      <c r="EB7" s="24">
        <v>0</v>
      </c>
      <c r="EC7" s="24">
        <v>0.19</v>
      </c>
      <c r="ED7" s="24">
        <v>0.08</v>
      </c>
      <c r="EE7" s="24" t="s">
        <v>102</v>
      </c>
      <c r="EF7" s="24">
        <v>0</v>
      </c>
      <c r="EG7" s="24">
        <v>0</v>
      </c>
      <c r="EH7" s="24">
        <v>0</v>
      </c>
      <c r="EI7" s="24">
        <v>0</v>
      </c>
      <c r="EJ7" s="24" t="s">
        <v>102</v>
      </c>
      <c r="EK7" s="24">
        <v>0.25</v>
      </c>
      <c r="EL7" s="24">
        <v>0.05</v>
      </c>
      <c r="EM7" s="24">
        <v>0.03</v>
      </c>
      <c r="EN7" s="24">
        <v>0.03</v>
      </c>
      <c r="EO7" s="24">
        <v>0.02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110</v>
      </c>
      <c r="D13" t="s">
        <v>111</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