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10gesui\"/>
    </mc:Choice>
  </mc:AlternateContent>
  <workbookProtection workbookAlgorithmName="SHA-512" workbookHashValue="VJBnUQI0u/tZIrA3nI0ZdTYEHOt4tIcORI1Rr7uEtWLdrY9KHGqpGYE9RYluZIfKMFmrGuSKUmBjCUoU99uPng==" workbookSaltValue="nV8KoBtnsr3wcfc4frlohA=="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O6" i="5"/>
  <c r="I10" i="4" s="1"/>
  <c r="N6" i="5"/>
  <c r="B10" i="4" s="1"/>
  <c r="M6" i="5"/>
  <c r="AD8" i="4" s="1"/>
  <c r="L6" i="5"/>
  <c r="W8" i="4" s="1"/>
  <c r="K6" i="5"/>
  <c r="P8" i="4" s="1"/>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G85" i="4"/>
  <c r="P10" i="4"/>
  <c r="B6" i="4"/>
</calcChain>
</file>

<file path=xl/sharedStrings.xml><?xml version="1.0" encoding="utf-8"?>
<sst xmlns="http://schemas.openxmlformats.org/spreadsheetml/2006/main" count="236" uniqueCount="115">
  <si>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</si>
  <si>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</si>
  <si>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</si>
  <si>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</si>
  <si>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</si>
  <si>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</si>
  <si>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</si>
  <si>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</si>
  <si>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</si>
  <si>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</si>
  <si>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</si>
  <si>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</si>
  <si>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</si>
  <si>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</si>
  <si>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</si>
  <si>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</si>
  <si>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</si>
  <si>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</si>
  <si>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</si>
  <si>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</si>
  <si>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</si>
  <si>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</si>
  <si>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</si>
  <si>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</si>
  <si>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</si>
  <si>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</si>
  <si>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</si>
  <si>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</si>
  <si>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</si>
  <si>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</si>
  <si>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</si>
  <si>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</si>
  <si>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</si>
  <si>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</si>
  <si>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</si>
  <si>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</si>
  <si>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</si>
  <si>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</si>
  <si>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</si>
  <si>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</si>
  <si>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</si>
  <si>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</si>
  <si>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</si>
  <si>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</si>
  <si>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</si>
  <si>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</si>
  <si>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</si>
  <si>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</si>
  <si>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</si>
  <si>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</si>
  <si>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</si>
  <si>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</si>
  <si>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</si>
  <si>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</si>
  <si>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</si>
  <si>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</si>
  <si>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</si>
  <si>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</si>
  <si>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</si>
  <si>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</si>
  <si>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</si>
  <si>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</si>
  <si>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</si>
  <si>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</si>
  <si>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</si>
  <si>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</si>
  <si>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</si>
  <si>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</si>
  <si>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</si>
  <si>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</si>
  <si>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</si>
  <si>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</si>
  <si>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</si>
  <si>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</si>
  <si>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</si>
  <si>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</si>
  <si>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</si>
  <si>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</si>
  <si>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</si>
  <si>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</si>
  <si>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</si>
  <si>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</si>
  <si>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</si>
  <si>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</si>
  <si>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</si>
  <si>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</si>
  <si>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</si>
  <si>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</si>
  <si>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</si>
  <si>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</si>
  <si>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</si>
  <si>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</si>
  <si>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</si>
  <si>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</si>
  <si>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</si>
  <si>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</si>
  <si>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天童市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</si>
  <si>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</si>
  <si>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</si>
  <si>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</si>
  <si>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</si>
  <si>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</si>
  <si>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</si>
  <si>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</si>
  <si>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</si>
  <si>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</si>
  <si>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</si>
  <si>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</si>
  <si>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</si>
  <si>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</si>
  <si>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</si>
  <si>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</si>
  <si>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本市公共下水道事業では、経常収支比率（①）及び経費回収率（⑤）が100％を超えており、汚水処理費用が収益で賄えている状況にある。しかし、前年度と比較すると汚水処理費用が増加し、比率が下降した。今後はさらなる経費削減に努めるとともに、適切な更新投資財源の確保を目指して事業を実施していく必要がある。汚水処理原価（⑥）についても、前年度と比較して上昇したため、今後もより一層効率的な事業運営に努めていく。
　短期的な債務に対する支払能力を表す流動比率（③）は、適切な現金管理や償還金の減少等により、令和4年度からは100％を上回っている。
　使用料収入に対する企業債残高の割合を表す企業債残高対事業規模比率（④）においては、類似団体と比較しても低い値となっており、今後も現在の水準を維持していく。
　水洗化率（⑧）については高い数値となっており、増加傾向が続いている。引き続き100％を目標とし今後も普及促進に取り組む。
　不明水対策及び経費削減に取り組んできたことで経営指標は改善傾向にあったが、今年度は管渠等の維持管理費が増加し一部指標は下降した。今後は老朽管更新投資の財源確保が必要となるため、引き続き費用削減に取り組むほか、使用料の定期的な見直しを検討する必要がある。</t>
    <rPh sb="78" eb="80">
      <t>オスイ</t>
    </rPh>
    <rPh sb="80" eb="82">
      <t>ショリ</t>
    </rPh>
    <rPh sb="92" eb="94">
      <t>カコウ</t>
    </rPh>
    <rPh sb="134" eb="136">
      <t>ジギョウ</t>
    </rPh>
    <rPh sb="137" eb="139">
      <t>ジッシ</t>
    </rPh>
    <rPh sb="143" eb="145">
      <t>ヒツヨウ</t>
    </rPh>
    <rPh sb="172" eb="174">
      <t>ジョウショウ</t>
    </rPh>
    <rPh sb="184" eb="186">
      <t>イッソウ</t>
    </rPh>
    <rPh sb="470" eb="472">
      <t>カコウ</t>
    </rPh>
    <rPh sb="527" eb="529">
      <t>ケントウ</t>
    </rPh>
    <phoneticPr fontId="4"/>
  </si>
  <si>
    <t>　本市では平成24年から地方公営企業法を適用したため、有形固定資産減価償却率（①）のみから老朽化の度合いを分析することは難しい。また、法定耐用年数を経過した資産がないため、管渠老朽化率（②）は算定されない。しかし今後は耐用年数に達する老朽化資産が多量に発生することが見込まれる。
　現状は新規管渠の布設がほぼ完了した状態であり、今後発生する老朽管の更新時期を平準化するため、計画的に老朽化対策に取り組んでいく。</t>
    <rPh sb="133" eb="135">
      <t>ミコ</t>
    </rPh>
    <phoneticPr fontId="4"/>
  </si>
  <si>
    <t>　本市公共下水道事業では、新規管渠の整備をほぼ完了した状況である。また、昭和45年に事業に着手し、昭和49年から供用開始をしているため、管渠の法定耐用年数である50年を経過した資産は現在のところ存在しない。
　しかし、数年後には耐用年数を超える管渠が増加することや、現在でも経年劣化の著しい資産が増えてきていることから、老朽管の計画的な更新の取り組みを強化していく。
　本市では令和4年に経営状況と資産管理を一体的に考えた経営戦略の見直しを行った。現状では比較的安定した経営を行えているが、更生工事の財源を確保し、持続可能な下水道事業を実現するため、この戦略に基づき経営を行う。</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</si>
</sst>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0.31</c:v>
                </c:pt>
                <c:pt idx="1">
                  <c:v>0</c:v>
                </c:pt>
                <c:pt idx="2">
                  <c:v>0</c:v>
                </c:pt>
                <c:pt idx="3">
                  <c:v>0</c:v>
                </c:pt>
                <c:pt idx="4">
                  <c:v>0</c:v>
                </c:pt>
              </c:numCache>
            </c:numRef>
          </c:val>
          <c:extLst>
            <c:ext xmlns:c16="http://schemas.microsoft.com/office/drawing/2014/chart" uri="{C3380CC4-5D6E-409C-BE32-E72D297353CC}">
              <c16:uniqueId val="{00000000-7543-43EC-BF86-3A91500F58F6}"/>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0.17</c:v>
                </c:pt>
                <c:pt idx="3">
                  <c:v>0.13</c:v>
                </c:pt>
                <c:pt idx="4">
                  <c:v>0.06</c:v>
                </c:pt>
              </c:numCache>
            </c:numRef>
          </c:val>
          <c:smooth val="0"/>
          <c:extLst>
            <c:ext xmlns:c16="http://schemas.microsoft.com/office/drawing/2014/chart" uri="{C3380CC4-5D6E-409C-BE32-E72D297353CC}">
              <c16:uniqueId val="{00000001-7543-43EC-BF86-3A91500F58F6}"/>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942-4C83-AAEE-2995F81CE2C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68.31</c:v>
                </c:pt>
                <c:pt idx="1">
                  <c:v>65.28</c:v>
                </c:pt>
                <c:pt idx="2">
                  <c:v>64.92</c:v>
                </c:pt>
                <c:pt idx="3">
                  <c:v>64.14</c:v>
                </c:pt>
                <c:pt idx="4">
                  <c:v>63.71</c:v>
                </c:pt>
              </c:numCache>
            </c:numRef>
          </c:val>
          <c:smooth val="0"/>
          <c:extLst>
            <c:ext xmlns:c16="http://schemas.microsoft.com/office/drawing/2014/chart" uri="{C3380CC4-5D6E-409C-BE32-E72D297353CC}">
              <c16:uniqueId val="{00000001-8942-4C83-AAEE-2995F81CE2C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95.93</c:v>
                </c:pt>
                <c:pt idx="1">
                  <c:v>96.72</c:v>
                </c:pt>
                <c:pt idx="2">
                  <c:v>96.37</c:v>
                </c:pt>
                <c:pt idx="3">
                  <c:v>96.66</c:v>
                </c:pt>
                <c:pt idx="4">
                  <c:v>97.1</c:v>
                </c:pt>
              </c:numCache>
            </c:numRef>
          </c:val>
          <c:extLst>
            <c:ext xmlns:c16="http://schemas.microsoft.com/office/drawing/2014/chart" uri="{C3380CC4-5D6E-409C-BE32-E72D297353CC}">
              <c16:uniqueId val="{00000000-E641-45C5-89C4-18C5952CC95A}"/>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92.62</c:v>
                </c:pt>
                <c:pt idx="1">
                  <c:v>92.72</c:v>
                </c:pt>
                <c:pt idx="2">
                  <c:v>92.88</c:v>
                </c:pt>
                <c:pt idx="3">
                  <c:v>92.9</c:v>
                </c:pt>
                <c:pt idx="4">
                  <c:v>92.89</c:v>
                </c:pt>
              </c:numCache>
            </c:numRef>
          </c:val>
          <c:smooth val="0"/>
          <c:extLst>
            <c:ext xmlns:c16="http://schemas.microsoft.com/office/drawing/2014/chart" uri="{C3380CC4-5D6E-409C-BE32-E72D297353CC}">
              <c16:uniqueId val="{00000001-E641-45C5-89C4-18C5952CC95A}"/>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100.15</c:v>
                </c:pt>
                <c:pt idx="1">
                  <c:v>97.08</c:v>
                </c:pt>
                <c:pt idx="2">
                  <c:v>109.34</c:v>
                </c:pt>
                <c:pt idx="3">
                  <c:v>112.36</c:v>
                </c:pt>
                <c:pt idx="4">
                  <c:v>105.01</c:v>
                </c:pt>
              </c:numCache>
            </c:numRef>
          </c:val>
          <c:extLst>
            <c:ext xmlns:c16="http://schemas.microsoft.com/office/drawing/2014/chart" uri="{C3380CC4-5D6E-409C-BE32-E72D297353CC}">
              <c16:uniqueId val="{00000000-0E9B-4852-943E-7A1B426007E6}"/>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106.99</c:v>
                </c:pt>
                <c:pt idx="1">
                  <c:v>107.85</c:v>
                </c:pt>
                <c:pt idx="2">
                  <c:v>108.04</c:v>
                </c:pt>
                <c:pt idx="3">
                  <c:v>107.49</c:v>
                </c:pt>
                <c:pt idx="4">
                  <c:v>107.64</c:v>
                </c:pt>
              </c:numCache>
            </c:numRef>
          </c:val>
          <c:smooth val="0"/>
          <c:extLst>
            <c:ext xmlns:c16="http://schemas.microsoft.com/office/drawing/2014/chart" uri="{C3380CC4-5D6E-409C-BE32-E72D297353CC}">
              <c16:uniqueId val="{00000001-0E9B-4852-943E-7A1B426007E6}"/>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19.649999999999999</c:v>
                </c:pt>
                <c:pt idx="1">
                  <c:v>21.48</c:v>
                </c:pt>
                <c:pt idx="2">
                  <c:v>23.48</c:v>
                </c:pt>
                <c:pt idx="3">
                  <c:v>25.59</c:v>
                </c:pt>
                <c:pt idx="4">
                  <c:v>27.6</c:v>
                </c:pt>
              </c:numCache>
            </c:numRef>
          </c:val>
          <c:extLst>
            <c:ext xmlns:c16="http://schemas.microsoft.com/office/drawing/2014/chart" uri="{C3380CC4-5D6E-409C-BE32-E72D297353CC}">
              <c16:uniqueId val="{00000000-84CC-4FD4-BE4B-8E9FEDB3901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26.36</c:v>
                </c:pt>
                <c:pt idx="1">
                  <c:v>23.79</c:v>
                </c:pt>
                <c:pt idx="2">
                  <c:v>25.66</c:v>
                </c:pt>
                <c:pt idx="3">
                  <c:v>27.46</c:v>
                </c:pt>
                <c:pt idx="4">
                  <c:v>29.93</c:v>
                </c:pt>
              </c:numCache>
            </c:numRef>
          </c:val>
          <c:smooth val="0"/>
          <c:extLst>
            <c:ext xmlns:c16="http://schemas.microsoft.com/office/drawing/2014/chart" uri="{C3380CC4-5D6E-409C-BE32-E72D297353CC}">
              <c16:uniqueId val="{00000001-84CC-4FD4-BE4B-8E9FEDB3901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E24-4734-BE94-DD59B656B63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1.43</c:v>
                </c:pt>
                <c:pt idx="1">
                  <c:v>1.22</c:v>
                </c:pt>
                <c:pt idx="2">
                  <c:v>1.61</c:v>
                </c:pt>
                <c:pt idx="3">
                  <c:v>2.08</c:v>
                </c:pt>
                <c:pt idx="4">
                  <c:v>2.74</c:v>
                </c:pt>
              </c:numCache>
            </c:numRef>
          </c:val>
          <c:smooth val="0"/>
          <c:extLst>
            <c:ext xmlns:c16="http://schemas.microsoft.com/office/drawing/2014/chart" uri="{C3380CC4-5D6E-409C-BE32-E72D297353CC}">
              <c16:uniqueId val="{00000001-EE24-4734-BE94-DD59B656B63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0.92</c:v>
                </c:pt>
                <c:pt idx="1">
                  <c:v>0</c:v>
                </c:pt>
                <c:pt idx="2">
                  <c:v>0</c:v>
                </c:pt>
                <c:pt idx="3">
                  <c:v>0</c:v>
                </c:pt>
                <c:pt idx="4">
                  <c:v>0</c:v>
                </c:pt>
              </c:numCache>
            </c:numRef>
          </c:val>
          <c:extLst>
            <c:ext xmlns:c16="http://schemas.microsoft.com/office/drawing/2014/chart" uri="{C3380CC4-5D6E-409C-BE32-E72D297353CC}">
              <c16:uniqueId val="{00000000-AA06-415B-AA93-0E3626C3764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7.42</c:v>
                </c:pt>
                <c:pt idx="1">
                  <c:v>4.72</c:v>
                </c:pt>
                <c:pt idx="2">
                  <c:v>4.49</c:v>
                </c:pt>
                <c:pt idx="3">
                  <c:v>5.41</c:v>
                </c:pt>
                <c:pt idx="4">
                  <c:v>5.61</c:v>
                </c:pt>
              </c:numCache>
            </c:numRef>
          </c:val>
          <c:smooth val="0"/>
          <c:extLst>
            <c:ext xmlns:c16="http://schemas.microsoft.com/office/drawing/2014/chart" uri="{C3380CC4-5D6E-409C-BE32-E72D297353CC}">
              <c16:uniqueId val="{00000001-AA06-415B-AA93-0E3626C3764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132.51</c:v>
                </c:pt>
                <c:pt idx="1">
                  <c:v>81.5</c:v>
                </c:pt>
                <c:pt idx="2">
                  <c:v>90.16</c:v>
                </c:pt>
                <c:pt idx="3">
                  <c:v>112.28</c:v>
                </c:pt>
                <c:pt idx="4">
                  <c:v>118.67</c:v>
                </c:pt>
              </c:numCache>
            </c:numRef>
          </c:val>
          <c:extLst>
            <c:ext xmlns:c16="http://schemas.microsoft.com/office/drawing/2014/chart" uri="{C3380CC4-5D6E-409C-BE32-E72D297353CC}">
              <c16:uniqueId val="{00000000-53D5-43BD-B5B7-926771DCE60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68.180000000000007</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53D5-43BD-B5B7-926771DCE60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553.97</c:v>
                </c:pt>
                <c:pt idx="1">
                  <c:v>595.14</c:v>
                </c:pt>
                <c:pt idx="2">
                  <c:v>462.95</c:v>
                </c:pt>
                <c:pt idx="3">
                  <c:v>465.98</c:v>
                </c:pt>
                <c:pt idx="4">
                  <c:v>446.83</c:v>
                </c:pt>
              </c:numCache>
            </c:numRef>
          </c:val>
          <c:extLst>
            <c:ext xmlns:c16="http://schemas.microsoft.com/office/drawing/2014/chart" uri="{C3380CC4-5D6E-409C-BE32-E72D297353CC}">
              <c16:uniqueId val="{00000000-5688-4B72-B2FF-12D5359E0D1B}"/>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847.44</c:v>
                </c:pt>
                <c:pt idx="1">
                  <c:v>857.88</c:v>
                </c:pt>
                <c:pt idx="2">
                  <c:v>825.1</c:v>
                </c:pt>
                <c:pt idx="3">
                  <c:v>789.87</c:v>
                </c:pt>
                <c:pt idx="4">
                  <c:v>749.43</c:v>
                </c:pt>
              </c:numCache>
            </c:numRef>
          </c:val>
          <c:smooth val="0"/>
          <c:extLst>
            <c:ext xmlns:c16="http://schemas.microsoft.com/office/drawing/2014/chart" uri="{C3380CC4-5D6E-409C-BE32-E72D297353CC}">
              <c16:uniqueId val="{00000001-5688-4B72-B2FF-12D5359E0D1B}"/>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91.52</c:v>
                </c:pt>
                <c:pt idx="1">
                  <c:v>85.17</c:v>
                </c:pt>
                <c:pt idx="2">
                  <c:v>103.44</c:v>
                </c:pt>
                <c:pt idx="3">
                  <c:v>110.04</c:v>
                </c:pt>
                <c:pt idx="4">
                  <c:v>100.67</c:v>
                </c:pt>
              </c:numCache>
            </c:numRef>
          </c:val>
          <c:extLst>
            <c:ext xmlns:c16="http://schemas.microsoft.com/office/drawing/2014/chart" uri="{C3380CC4-5D6E-409C-BE32-E72D297353CC}">
              <c16:uniqueId val="{00000000-F9C5-4276-9B1B-C3BC9A0B11D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94.69</c:v>
                </c:pt>
                <c:pt idx="1">
                  <c:v>94.97</c:v>
                </c:pt>
                <c:pt idx="2">
                  <c:v>97.07</c:v>
                </c:pt>
                <c:pt idx="3">
                  <c:v>98.06</c:v>
                </c:pt>
                <c:pt idx="4">
                  <c:v>98.46</c:v>
                </c:pt>
              </c:numCache>
            </c:numRef>
          </c:val>
          <c:smooth val="0"/>
          <c:extLst>
            <c:ext xmlns:c16="http://schemas.microsoft.com/office/drawing/2014/chart" uri="{C3380CC4-5D6E-409C-BE32-E72D297353CC}">
              <c16:uniqueId val="{00000001-F9C5-4276-9B1B-C3BC9A0B11D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156.04</c:v>
                </c:pt>
                <c:pt idx="1">
                  <c:v>161.43</c:v>
                </c:pt>
                <c:pt idx="2">
                  <c:v>153.56</c:v>
                </c:pt>
                <c:pt idx="3">
                  <c:v>144.26</c:v>
                </c:pt>
                <c:pt idx="4">
                  <c:v>158.26</c:v>
                </c:pt>
              </c:numCache>
            </c:numRef>
          </c:val>
          <c:extLst>
            <c:ext xmlns:c16="http://schemas.microsoft.com/office/drawing/2014/chart" uri="{C3380CC4-5D6E-409C-BE32-E72D297353CC}">
              <c16:uniqueId val="{00000000-61D9-4015-ABA9-F5239DB406A3}"/>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159.78</c:v>
                </c:pt>
                <c:pt idx="1">
                  <c:v>159.49</c:v>
                </c:pt>
                <c:pt idx="2">
                  <c:v>157.81</c:v>
                </c:pt>
                <c:pt idx="3">
                  <c:v>157.37</c:v>
                </c:pt>
                <c:pt idx="4">
                  <c:v>157.44999999999999</c:v>
                </c:pt>
              </c:numCache>
            </c:numRef>
          </c:val>
          <c:smooth val="0"/>
          <c:extLst>
            <c:ext xmlns:c16="http://schemas.microsoft.com/office/drawing/2014/chart" uri="{C3380CC4-5D6E-409C-BE32-E72D297353CC}">
              <c16:uniqueId val="{00000001-61D9-4015-ABA9-F5239DB406A3}"/>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天童市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Bd1</v>
      </c>
      <c r="X8" s="34"/>
      <c r="Y8" s="34"/>
      <c r="Z8" s="34"/>
      <c r="AA8" s="34"/>
      <c r="AB8" s="34"/>
      <c r="AC8" s="34"/>
      <c r="AD8" s="35" t="str">
        <f>データ!$M$6</f>
        <v>非設置</v>
      </c>
      <c r="AE8" s="35"/>
      <c r="AF8" s="35"/>
      <c r="AG8" s="35"/>
      <c r="AH8" s="35"/>
      <c r="AI8" s="35"/>
      <c r="AJ8" s="35"/>
      <c r="AK8" s="3"/>
      <c r="AL8" s="36">
        <f>データ!S6</f>
        <v>60627</v>
      </c>
      <c r="AM8" s="36"/>
      <c r="AN8" s="36"/>
      <c r="AO8" s="36"/>
      <c r="AP8" s="36"/>
      <c r="AQ8" s="36"/>
      <c r="AR8" s="36"/>
      <c r="AS8" s="36"/>
      <c r="AT8" s="37">
        <f>データ!T6</f>
        <v>113.02</v>
      </c>
      <c r="AU8" s="37"/>
      <c r="AV8" s="37"/>
      <c r="AW8" s="37"/>
      <c r="AX8" s="37"/>
      <c r="AY8" s="37"/>
      <c r="AZ8" s="37"/>
      <c r="BA8" s="37"/>
      <c r="BB8" s="37">
        <f>データ!U6</f>
        <v>536.42999999999995</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57.26</v>
      </c>
      <c r="J10" s="37"/>
      <c r="K10" s="37"/>
      <c r="L10" s="37"/>
      <c r="M10" s="37"/>
      <c r="N10" s="37"/>
      <c r="O10" s="37"/>
      <c r="P10" s="37">
        <f>データ!P6</f>
        <v>78.010000000000005</v>
      </c>
      <c r="Q10" s="37"/>
      <c r="R10" s="37"/>
      <c r="S10" s="37"/>
      <c r="T10" s="37"/>
      <c r="U10" s="37"/>
      <c r="V10" s="37"/>
      <c r="W10" s="37">
        <f>データ!Q6</f>
        <v>69.849999999999994</v>
      </c>
      <c r="X10" s="37"/>
      <c r="Y10" s="37"/>
      <c r="Z10" s="37"/>
      <c r="AA10" s="37"/>
      <c r="AB10" s="37"/>
      <c r="AC10" s="37"/>
      <c r="AD10" s="36">
        <f>データ!R6</f>
        <v>3300</v>
      </c>
      <c r="AE10" s="36"/>
      <c r="AF10" s="36"/>
      <c r="AG10" s="36"/>
      <c r="AH10" s="36"/>
      <c r="AI10" s="36"/>
      <c r="AJ10" s="36"/>
      <c r="AK10" s="2"/>
      <c r="AL10" s="36">
        <f>データ!V6</f>
        <v>47121</v>
      </c>
      <c r="AM10" s="36"/>
      <c r="AN10" s="36"/>
      <c r="AO10" s="36"/>
      <c r="AP10" s="36"/>
      <c r="AQ10" s="36"/>
      <c r="AR10" s="36"/>
      <c r="AS10" s="36"/>
      <c r="AT10" s="37">
        <f>データ!W6</f>
        <v>15.34</v>
      </c>
      <c r="AU10" s="37"/>
      <c r="AV10" s="37"/>
      <c r="AW10" s="37"/>
      <c r="AX10" s="37"/>
      <c r="AY10" s="37"/>
      <c r="AZ10" s="37"/>
      <c r="BA10" s="37"/>
      <c r="BB10" s="37">
        <f>データ!X6</f>
        <v>3071.77</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USJK9dEAzYN3ubGA2zeozQedH8JUpFfP0Pdt30aCKCE9hNii4MOCc+vm3aqmAo4XsRbDNveSxN69U4eN4eiBag==" saltValue="aiqrCWqPma8bT6JmLogXvw=="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62103</v>
      </c>
      <c r="D6" s="19">
        <f t="shared" si="3"/>
        <v>46</v>
      </c>
      <c r="E6" s="19">
        <f t="shared" si="3"/>
        <v>17</v>
      </c>
      <c r="F6" s="19">
        <f t="shared" si="3"/>
        <v>1</v>
      </c>
      <c r="G6" s="19">
        <f t="shared" si="3"/>
        <v>0</v>
      </c>
      <c r="H6" s="19" t="str">
        <f t="shared" si="3"/>
        <v>山形県　天童市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57.26</v>
      </c>
      <c r="P6" s="20">
        <f t="shared" si="3"/>
        <v>78.010000000000005</v>
      </c>
      <c r="Q6" s="20">
        <f t="shared" si="3"/>
        <v>69.849999999999994</v>
      </c>
      <c r="R6" s="20">
        <f t="shared" si="3"/>
        <v>3300</v>
      </c>
      <c r="S6" s="20">
        <f t="shared" si="3"/>
        <v>60627</v>
      </c>
      <c r="T6" s="20">
        <f t="shared" si="3"/>
        <v>113.02</v>
      </c>
      <c r="U6" s="20">
        <f t="shared" si="3"/>
        <v>536.42999999999995</v>
      </c>
      <c r="V6" s="20">
        <f t="shared" si="3"/>
        <v>47121</v>
      </c>
      <c r="W6" s="20">
        <f t="shared" si="3"/>
        <v>15.34</v>
      </c>
      <c r="X6" s="20">
        <f t="shared" si="3"/>
        <v>3071.77</v>
      </c>
      <c r="Y6" s="21">
        <f>IF(Y7="",NA(),Y7)</f>
        <v>100.15</v>
      </c>
      <c r="Z6" s="21">
        <f t="shared" ref="Z6:AH6" si="4">IF(Z7="",NA(),Z7)</f>
        <v>97.08</v>
      </c>
      <c r="AA6" s="21">
        <f t="shared" si="4"/>
        <v>109.34</v>
      </c>
      <c r="AB6" s="21">
        <f t="shared" si="4"/>
        <v>112.36</v>
      </c>
      <c r="AC6" s="21">
        <f t="shared" si="4"/>
        <v>105.01</v>
      </c>
      <c r="AD6" s="21">
        <f t="shared" si="4"/>
        <v>106.99</v>
      </c>
      <c r="AE6" s="21">
        <f t="shared" si="4"/>
        <v>107.85</v>
      </c>
      <c r="AF6" s="21">
        <f t="shared" si="4"/>
        <v>108.04</v>
      </c>
      <c r="AG6" s="21">
        <f t="shared" si="4"/>
        <v>107.49</v>
      </c>
      <c r="AH6" s="21">
        <f t="shared" si="4"/>
        <v>107.64</v>
      </c>
      <c r="AI6" s="20" t="str">
        <f>IF(AI7="","",IF(AI7="-","【-】","【"&amp;SUBSTITUTE(TEXT(AI7,"#,##0.00"),"-","△")&amp;"】"))</f>
        <v>【105.91】</v>
      </c>
      <c r="AJ6" s="21">
        <f>IF(AJ7="",NA(),AJ7)</f>
        <v>0.92</v>
      </c>
      <c r="AK6" s="20">
        <f t="shared" ref="AK6:AS6" si="5">IF(AK7="",NA(),AK7)</f>
        <v>0</v>
      </c>
      <c r="AL6" s="20">
        <f t="shared" si="5"/>
        <v>0</v>
      </c>
      <c r="AM6" s="20">
        <f t="shared" si="5"/>
        <v>0</v>
      </c>
      <c r="AN6" s="20">
        <f t="shared" si="5"/>
        <v>0</v>
      </c>
      <c r="AO6" s="21">
        <f t="shared" si="5"/>
        <v>7.42</v>
      </c>
      <c r="AP6" s="21">
        <f t="shared" si="5"/>
        <v>4.72</v>
      </c>
      <c r="AQ6" s="21">
        <f t="shared" si="5"/>
        <v>4.49</v>
      </c>
      <c r="AR6" s="21">
        <f t="shared" si="5"/>
        <v>5.41</v>
      </c>
      <c r="AS6" s="21">
        <f t="shared" si="5"/>
        <v>5.61</v>
      </c>
      <c r="AT6" s="20" t="str">
        <f>IF(AT7="","",IF(AT7="-","【-】","【"&amp;SUBSTITUTE(TEXT(AT7,"#,##0.00"),"-","△")&amp;"】"))</f>
        <v>【3.03】</v>
      </c>
      <c r="AU6" s="21">
        <f>IF(AU7="",NA(),AU7)</f>
        <v>132.51</v>
      </c>
      <c r="AV6" s="21">
        <f t="shared" ref="AV6:BD6" si="6">IF(AV7="",NA(),AV7)</f>
        <v>81.5</v>
      </c>
      <c r="AW6" s="21">
        <f t="shared" si="6"/>
        <v>90.16</v>
      </c>
      <c r="AX6" s="21">
        <f t="shared" si="6"/>
        <v>112.28</v>
      </c>
      <c r="AY6" s="21">
        <f t="shared" si="6"/>
        <v>118.67</v>
      </c>
      <c r="AZ6" s="21">
        <f t="shared" si="6"/>
        <v>68.180000000000007</v>
      </c>
      <c r="BA6" s="21">
        <f t="shared" si="6"/>
        <v>67.930000000000007</v>
      </c>
      <c r="BB6" s="21">
        <f t="shared" si="6"/>
        <v>68.53</v>
      </c>
      <c r="BC6" s="21">
        <f t="shared" si="6"/>
        <v>69.180000000000007</v>
      </c>
      <c r="BD6" s="21">
        <f t="shared" si="6"/>
        <v>76.319999999999993</v>
      </c>
      <c r="BE6" s="20" t="str">
        <f>IF(BE7="","",IF(BE7="-","【-】","【"&amp;SUBSTITUTE(TEXT(BE7,"#,##0.00"),"-","△")&amp;"】"))</f>
        <v>【78.43】</v>
      </c>
      <c r="BF6" s="21">
        <f>IF(BF7="",NA(),BF7)</f>
        <v>553.97</v>
      </c>
      <c r="BG6" s="21">
        <f t="shared" ref="BG6:BO6" si="7">IF(BG7="",NA(),BG7)</f>
        <v>595.14</v>
      </c>
      <c r="BH6" s="21">
        <f t="shared" si="7"/>
        <v>462.95</v>
      </c>
      <c r="BI6" s="21">
        <f t="shared" si="7"/>
        <v>465.98</v>
      </c>
      <c r="BJ6" s="21">
        <f t="shared" si="7"/>
        <v>446.83</v>
      </c>
      <c r="BK6" s="21">
        <f t="shared" si="7"/>
        <v>847.44</v>
      </c>
      <c r="BL6" s="21">
        <f t="shared" si="7"/>
        <v>857.88</v>
      </c>
      <c r="BM6" s="21">
        <f t="shared" si="7"/>
        <v>825.1</v>
      </c>
      <c r="BN6" s="21">
        <f t="shared" si="7"/>
        <v>789.87</v>
      </c>
      <c r="BO6" s="21">
        <f t="shared" si="7"/>
        <v>749.43</v>
      </c>
      <c r="BP6" s="20" t="str">
        <f>IF(BP7="","",IF(BP7="-","【-】","【"&amp;SUBSTITUTE(TEXT(BP7,"#,##0.00"),"-","△")&amp;"】"))</f>
        <v>【630.82】</v>
      </c>
      <c r="BQ6" s="21">
        <f>IF(BQ7="",NA(),BQ7)</f>
        <v>91.52</v>
      </c>
      <c r="BR6" s="21">
        <f t="shared" ref="BR6:BZ6" si="8">IF(BR7="",NA(),BR7)</f>
        <v>85.17</v>
      </c>
      <c r="BS6" s="21">
        <f t="shared" si="8"/>
        <v>103.44</v>
      </c>
      <c r="BT6" s="21">
        <f t="shared" si="8"/>
        <v>110.04</v>
      </c>
      <c r="BU6" s="21">
        <f t="shared" si="8"/>
        <v>100.67</v>
      </c>
      <c r="BV6" s="21">
        <f t="shared" si="8"/>
        <v>94.69</v>
      </c>
      <c r="BW6" s="21">
        <f t="shared" si="8"/>
        <v>94.97</v>
      </c>
      <c r="BX6" s="21">
        <f t="shared" si="8"/>
        <v>97.07</v>
      </c>
      <c r="BY6" s="21">
        <f t="shared" si="8"/>
        <v>98.06</v>
      </c>
      <c r="BZ6" s="21">
        <f t="shared" si="8"/>
        <v>98.46</v>
      </c>
      <c r="CA6" s="20" t="str">
        <f>IF(CA7="","",IF(CA7="-","【-】","【"&amp;SUBSTITUTE(TEXT(CA7,"#,##0.00"),"-","△")&amp;"】"))</f>
        <v>【97.81】</v>
      </c>
      <c r="CB6" s="21">
        <f>IF(CB7="",NA(),CB7)</f>
        <v>156.04</v>
      </c>
      <c r="CC6" s="21">
        <f t="shared" ref="CC6:CK6" si="9">IF(CC7="",NA(),CC7)</f>
        <v>161.43</v>
      </c>
      <c r="CD6" s="21">
        <f t="shared" si="9"/>
        <v>153.56</v>
      </c>
      <c r="CE6" s="21">
        <f t="shared" si="9"/>
        <v>144.26</v>
      </c>
      <c r="CF6" s="21">
        <f t="shared" si="9"/>
        <v>158.26</v>
      </c>
      <c r="CG6" s="21">
        <f t="shared" si="9"/>
        <v>159.78</v>
      </c>
      <c r="CH6" s="21">
        <f t="shared" si="9"/>
        <v>159.49</v>
      </c>
      <c r="CI6" s="21">
        <f t="shared" si="9"/>
        <v>157.81</v>
      </c>
      <c r="CJ6" s="21">
        <f t="shared" si="9"/>
        <v>157.37</v>
      </c>
      <c r="CK6" s="21">
        <f t="shared" si="9"/>
        <v>157.44999999999999</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68.31</v>
      </c>
      <c r="CS6" s="21">
        <f t="shared" si="10"/>
        <v>65.28</v>
      </c>
      <c r="CT6" s="21">
        <f t="shared" si="10"/>
        <v>64.92</v>
      </c>
      <c r="CU6" s="21">
        <f t="shared" si="10"/>
        <v>64.14</v>
      </c>
      <c r="CV6" s="21">
        <f t="shared" si="10"/>
        <v>63.71</v>
      </c>
      <c r="CW6" s="20" t="str">
        <f>IF(CW7="","",IF(CW7="-","【-】","【"&amp;SUBSTITUTE(TEXT(CW7,"#,##0.00"),"-","△")&amp;"】"))</f>
        <v>【58.94】</v>
      </c>
      <c r="CX6" s="21">
        <f>IF(CX7="",NA(),CX7)</f>
        <v>95.93</v>
      </c>
      <c r="CY6" s="21">
        <f t="shared" ref="CY6:DG6" si="11">IF(CY7="",NA(),CY7)</f>
        <v>96.72</v>
      </c>
      <c r="CZ6" s="21">
        <f t="shared" si="11"/>
        <v>96.37</v>
      </c>
      <c r="DA6" s="21">
        <f t="shared" si="11"/>
        <v>96.66</v>
      </c>
      <c r="DB6" s="21">
        <f t="shared" si="11"/>
        <v>97.1</v>
      </c>
      <c r="DC6" s="21">
        <f t="shared" si="11"/>
        <v>92.62</v>
      </c>
      <c r="DD6" s="21">
        <f t="shared" si="11"/>
        <v>92.72</v>
      </c>
      <c r="DE6" s="21">
        <f t="shared" si="11"/>
        <v>92.88</v>
      </c>
      <c r="DF6" s="21">
        <f t="shared" si="11"/>
        <v>92.9</v>
      </c>
      <c r="DG6" s="21">
        <f t="shared" si="11"/>
        <v>92.89</v>
      </c>
      <c r="DH6" s="20" t="str">
        <f>IF(DH7="","",IF(DH7="-","【-】","【"&amp;SUBSTITUTE(TEXT(DH7,"#,##0.00"),"-","△")&amp;"】"))</f>
        <v>【95.91】</v>
      </c>
      <c r="DI6" s="21">
        <f>IF(DI7="",NA(),DI7)</f>
        <v>19.649999999999999</v>
      </c>
      <c r="DJ6" s="21">
        <f t="shared" ref="DJ6:DR6" si="12">IF(DJ7="",NA(),DJ7)</f>
        <v>21.48</v>
      </c>
      <c r="DK6" s="21">
        <f t="shared" si="12"/>
        <v>23.48</v>
      </c>
      <c r="DL6" s="21">
        <f t="shared" si="12"/>
        <v>25.59</v>
      </c>
      <c r="DM6" s="21">
        <f t="shared" si="12"/>
        <v>27.6</v>
      </c>
      <c r="DN6" s="21">
        <f t="shared" si="12"/>
        <v>26.36</v>
      </c>
      <c r="DO6" s="21">
        <f t="shared" si="12"/>
        <v>23.79</v>
      </c>
      <c r="DP6" s="21">
        <f t="shared" si="12"/>
        <v>25.66</v>
      </c>
      <c r="DQ6" s="21">
        <f t="shared" si="12"/>
        <v>27.46</v>
      </c>
      <c r="DR6" s="21">
        <f t="shared" si="12"/>
        <v>29.93</v>
      </c>
      <c r="DS6" s="20" t="str">
        <f>IF(DS7="","",IF(DS7="-","【-】","【"&amp;SUBSTITUTE(TEXT(DS7,"#,##0.00"),"-","△")&amp;"】"))</f>
        <v>【41.09】</v>
      </c>
      <c r="DT6" s="20">
        <f>IF(DT7="",NA(),DT7)</f>
        <v>0</v>
      </c>
      <c r="DU6" s="20">
        <f t="shared" ref="DU6:EC6" si="13">IF(DU7="",NA(),DU7)</f>
        <v>0</v>
      </c>
      <c r="DV6" s="20">
        <f t="shared" si="13"/>
        <v>0</v>
      </c>
      <c r="DW6" s="20">
        <f t="shared" si="13"/>
        <v>0</v>
      </c>
      <c r="DX6" s="20">
        <f t="shared" si="13"/>
        <v>0</v>
      </c>
      <c r="DY6" s="21">
        <f t="shared" si="13"/>
        <v>1.43</v>
      </c>
      <c r="DZ6" s="21">
        <f t="shared" si="13"/>
        <v>1.22</v>
      </c>
      <c r="EA6" s="21">
        <f t="shared" si="13"/>
        <v>1.61</v>
      </c>
      <c r="EB6" s="21">
        <f t="shared" si="13"/>
        <v>2.08</v>
      </c>
      <c r="EC6" s="21">
        <f t="shared" si="13"/>
        <v>2.74</v>
      </c>
      <c r="ED6" s="20" t="str">
        <f>IF(ED7="","",IF(ED7="-","【-】","【"&amp;SUBSTITUTE(TEXT(ED7,"#,##0.00"),"-","△")&amp;"】"))</f>
        <v>【8.68】</v>
      </c>
      <c r="EE6" s="21">
        <f>IF(EE7="",NA(),EE7)</f>
        <v>0.31</v>
      </c>
      <c r="EF6" s="20">
        <f t="shared" ref="EF6:EN6" si="14">IF(EF7="",NA(),EF7)</f>
        <v>0</v>
      </c>
      <c r="EG6" s="20">
        <f t="shared" si="14"/>
        <v>0</v>
      </c>
      <c r="EH6" s="20">
        <f t="shared" si="14"/>
        <v>0</v>
      </c>
      <c r="EI6" s="20">
        <f t="shared" si="14"/>
        <v>0</v>
      </c>
      <c r="EJ6" s="21">
        <f t="shared" si="14"/>
        <v>0.09</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62103</v>
      </c>
      <c r="D7" s="23">
        <v>46</v>
      </c>
      <c r="E7" s="23">
        <v>17</v>
      </c>
      <c r="F7" s="23">
        <v>1</v>
      </c>
      <c r="G7" s="23">
        <v>0</v>
      </c>
      <c r="H7" s="23" t="s">
        <v>96</v>
      </c>
      <c r="I7" s="23" t="s">
        <v>97</v>
      </c>
      <c r="J7" s="23" t="s">
        <v>98</v>
      </c>
      <c r="K7" s="23" t="s">
        <v>99</v>
      </c>
      <c r="L7" s="23" t="s">
        <v>100</v>
      </c>
      <c r="M7" s="23" t="s">
        <v>101</v>
      </c>
      <c r="N7" s="24" t="s">
        <v>102</v>
      </c>
      <c r="O7" s="24">
        <v>57.26</v>
      </c>
      <c r="P7" s="24">
        <v>78.010000000000005</v>
      </c>
      <c r="Q7" s="24">
        <v>69.849999999999994</v>
      </c>
      <c r="R7" s="24">
        <v>3300</v>
      </c>
      <c r="S7" s="24">
        <v>60627</v>
      </c>
      <c r="T7" s="24">
        <v>113.02</v>
      </c>
      <c r="U7" s="24">
        <v>536.42999999999995</v>
      </c>
      <c r="V7" s="24">
        <v>47121</v>
      </c>
      <c r="W7" s="24">
        <v>15.34</v>
      </c>
      <c r="X7" s="24">
        <v>3071.77</v>
      </c>
      <c r="Y7" s="24">
        <v>100.15</v>
      </c>
      <c r="Z7" s="24">
        <v>97.08</v>
      </c>
      <c r="AA7" s="24">
        <v>109.34</v>
      </c>
      <c r="AB7" s="24">
        <v>112.36</v>
      </c>
      <c r="AC7" s="24">
        <v>105.01</v>
      </c>
      <c r="AD7" s="24">
        <v>106.99</v>
      </c>
      <c r="AE7" s="24">
        <v>107.85</v>
      </c>
      <c r="AF7" s="24">
        <v>108.04</v>
      </c>
      <c r="AG7" s="24">
        <v>107.49</v>
      </c>
      <c r="AH7" s="24">
        <v>107.64</v>
      </c>
      <c r="AI7" s="24">
        <v>105.91</v>
      </c>
      <c r="AJ7" s="24">
        <v>0.92</v>
      </c>
      <c r="AK7" s="24">
        <v>0</v>
      </c>
      <c r="AL7" s="24">
        <v>0</v>
      </c>
      <c r="AM7" s="24">
        <v>0</v>
      </c>
      <c r="AN7" s="24">
        <v>0</v>
      </c>
      <c r="AO7" s="24">
        <v>7.42</v>
      </c>
      <c r="AP7" s="24">
        <v>4.72</v>
      </c>
      <c r="AQ7" s="24">
        <v>4.49</v>
      </c>
      <c r="AR7" s="24">
        <v>5.41</v>
      </c>
      <c r="AS7" s="24">
        <v>5.61</v>
      </c>
      <c r="AT7" s="24">
        <v>3.03</v>
      </c>
      <c r="AU7" s="24">
        <v>132.51</v>
      </c>
      <c r="AV7" s="24">
        <v>81.5</v>
      </c>
      <c r="AW7" s="24">
        <v>90.16</v>
      </c>
      <c r="AX7" s="24">
        <v>112.28</v>
      </c>
      <c r="AY7" s="24">
        <v>118.67</v>
      </c>
      <c r="AZ7" s="24">
        <v>68.180000000000007</v>
      </c>
      <c r="BA7" s="24">
        <v>67.930000000000007</v>
      </c>
      <c r="BB7" s="24">
        <v>68.53</v>
      </c>
      <c r="BC7" s="24">
        <v>69.180000000000007</v>
      </c>
      <c r="BD7" s="24">
        <v>76.319999999999993</v>
      </c>
      <c r="BE7" s="24">
        <v>78.430000000000007</v>
      </c>
      <c r="BF7" s="24">
        <v>553.97</v>
      </c>
      <c r="BG7" s="24">
        <v>595.14</v>
      </c>
      <c r="BH7" s="24">
        <v>462.95</v>
      </c>
      <c r="BI7" s="24">
        <v>465.98</v>
      </c>
      <c r="BJ7" s="24">
        <v>446.83</v>
      </c>
      <c r="BK7" s="24">
        <v>847.44</v>
      </c>
      <c r="BL7" s="24">
        <v>857.88</v>
      </c>
      <c r="BM7" s="24">
        <v>825.1</v>
      </c>
      <c r="BN7" s="24">
        <v>789.87</v>
      </c>
      <c r="BO7" s="24">
        <v>749.43</v>
      </c>
      <c r="BP7" s="24">
        <v>630.82000000000005</v>
      </c>
      <c r="BQ7" s="24">
        <v>91.52</v>
      </c>
      <c r="BR7" s="24">
        <v>85.17</v>
      </c>
      <c r="BS7" s="24">
        <v>103.44</v>
      </c>
      <c r="BT7" s="24">
        <v>110.04</v>
      </c>
      <c r="BU7" s="24">
        <v>100.67</v>
      </c>
      <c r="BV7" s="24">
        <v>94.69</v>
      </c>
      <c r="BW7" s="24">
        <v>94.97</v>
      </c>
      <c r="BX7" s="24">
        <v>97.07</v>
      </c>
      <c r="BY7" s="24">
        <v>98.06</v>
      </c>
      <c r="BZ7" s="24">
        <v>98.46</v>
      </c>
      <c r="CA7" s="24">
        <v>97.81</v>
      </c>
      <c r="CB7" s="24">
        <v>156.04</v>
      </c>
      <c r="CC7" s="24">
        <v>161.43</v>
      </c>
      <c r="CD7" s="24">
        <v>153.56</v>
      </c>
      <c r="CE7" s="24">
        <v>144.26</v>
      </c>
      <c r="CF7" s="24">
        <v>158.26</v>
      </c>
      <c r="CG7" s="24">
        <v>159.78</v>
      </c>
      <c r="CH7" s="24">
        <v>159.49</v>
      </c>
      <c r="CI7" s="24">
        <v>157.81</v>
      </c>
      <c r="CJ7" s="24">
        <v>157.37</v>
      </c>
      <c r="CK7" s="24">
        <v>157.44999999999999</v>
      </c>
      <c r="CL7" s="24">
        <v>138.75</v>
      </c>
      <c r="CM7" s="24" t="s">
        <v>102</v>
      </c>
      <c r="CN7" s="24" t="s">
        <v>102</v>
      </c>
      <c r="CO7" s="24" t="s">
        <v>102</v>
      </c>
      <c r="CP7" s="24" t="s">
        <v>102</v>
      </c>
      <c r="CQ7" s="24" t="s">
        <v>102</v>
      </c>
      <c r="CR7" s="24">
        <v>68.31</v>
      </c>
      <c r="CS7" s="24">
        <v>65.28</v>
      </c>
      <c r="CT7" s="24">
        <v>64.92</v>
      </c>
      <c r="CU7" s="24">
        <v>64.14</v>
      </c>
      <c r="CV7" s="24">
        <v>63.71</v>
      </c>
      <c r="CW7" s="24">
        <v>58.94</v>
      </c>
      <c r="CX7" s="24">
        <v>95.93</v>
      </c>
      <c r="CY7" s="24">
        <v>96.72</v>
      </c>
      <c r="CZ7" s="24">
        <v>96.37</v>
      </c>
      <c r="DA7" s="24">
        <v>96.66</v>
      </c>
      <c r="DB7" s="24">
        <v>97.1</v>
      </c>
      <c r="DC7" s="24">
        <v>92.62</v>
      </c>
      <c r="DD7" s="24">
        <v>92.72</v>
      </c>
      <c r="DE7" s="24">
        <v>92.88</v>
      </c>
      <c r="DF7" s="24">
        <v>92.9</v>
      </c>
      <c r="DG7" s="24">
        <v>92.89</v>
      </c>
      <c r="DH7" s="24">
        <v>95.91</v>
      </c>
      <c r="DI7" s="24">
        <v>19.649999999999999</v>
      </c>
      <c r="DJ7" s="24">
        <v>21.48</v>
      </c>
      <c r="DK7" s="24">
        <v>23.48</v>
      </c>
      <c r="DL7" s="24">
        <v>25.59</v>
      </c>
      <c r="DM7" s="24">
        <v>27.6</v>
      </c>
      <c r="DN7" s="24">
        <v>26.36</v>
      </c>
      <c r="DO7" s="24">
        <v>23.79</v>
      </c>
      <c r="DP7" s="24">
        <v>25.66</v>
      </c>
      <c r="DQ7" s="24">
        <v>27.46</v>
      </c>
      <c r="DR7" s="24">
        <v>29.93</v>
      </c>
      <c r="DS7" s="24">
        <v>41.09</v>
      </c>
      <c r="DT7" s="24">
        <v>0</v>
      </c>
      <c r="DU7" s="24">
        <v>0</v>
      </c>
      <c r="DV7" s="24">
        <v>0</v>
      </c>
      <c r="DW7" s="24">
        <v>0</v>
      </c>
      <c r="DX7" s="24">
        <v>0</v>
      </c>
      <c r="DY7" s="24">
        <v>1.43</v>
      </c>
      <c r="DZ7" s="24">
        <v>1.22</v>
      </c>
      <c r="EA7" s="24">
        <v>1.61</v>
      </c>
      <c r="EB7" s="24">
        <v>2.08</v>
      </c>
      <c r="EC7" s="24">
        <v>2.74</v>
      </c>
      <c r="ED7" s="24">
        <v>8.68</v>
      </c>
      <c r="EE7" s="24">
        <v>0.31</v>
      </c>
      <c r="EF7" s="24">
        <v>0</v>
      </c>
      <c r="EG7" s="24">
        <v>0</v>
      </c>
      <c r="EH7" s="24">
        <v>0</v>
      </c>
      <c r="EI7" s="24">
        <v>0</v>
      </c>
      <c r="EJ7" s="24">
        <v>0.09</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髙橋裕東</cp:lastModifiedBy>
  <dcterms:modified xsi:type="dcterms:W3CDTF">2025-03-04T01:42:12Z</dcterms:modified>
</cp:coreProperties>
</file>