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7 公表・総務省報告\01 公表・総務省報告\タイトル変更\"/>
    </mc:Choice>
  </mc:AlternateContent>
  <bookViews>
    <workbookView xWindow="28680" yWindow="-120" windowWidth="29040" windowHeight="159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O34" i="10"/>
  <c r="CO35" i="10" s="1"/>
  <c r="CO36" i="10" s="1"/>
  <c r="BW34" i="10"/>
  <c r="BW35" i="10" s="1"/>
  <c r="BW36" i="10" s="1"/>
  <c r="BW37" i="10" s="1"/>
  <c r="BW38" i="10" s="1"/>
  <c r="BW39" i="10" s="1"/>
  <c r="BW40"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<sst xmlns="http://schemas.openxmlformats.org/spreadsheetml/2006/main" count="1125" uniqueCount="604">
  <si>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</si>
  <si>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</si>
  <si>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</si>
  <si>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</si>
  <si>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</si>
  <si>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</si>
  <si>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</si>
  <si>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</si>
  <si>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</si>
  <si>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</si>
  <si>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</si>
  <si>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</si>
  <si>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</si>
  <si>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</si>
  <si>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</si>
  <si>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</si>
  <si>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</si>
  <si>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</si>
  <si>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</si>
  <si>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</si>
  <si>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</si>
  <si>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</si>
  <si>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</si>
  <si>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</si>
  <si>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</si>
  <si>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</si>
  <si>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</si>
  <si>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</si>
  <si>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</si>
  <si>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</si>
  <si>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</si>
  <si>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</si>
  <si>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</si>
  <si>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</si>
  <si>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</si>
  <si>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</si>
  <si>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</si>
  <si>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</si>
  <si>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</si>
  <si>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</si>
  <si>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</si>
  <si>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</si>
  <si>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</si>
  <si>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</si>
  <si>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</si>
  <si>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</si>
  <si>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</si>
  <si>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</si>
  <si>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</si>
  <si>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</si>
  <si>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</si>
  <si>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</si>
  <si>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</si>
  <si>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</si>
  <si>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</si>
  <si>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</si>
  <si>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</si>
  <si>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</si>
  <si>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</si>
  <si>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</si>
  <si>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</si>
  <si>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</si>
  <si>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</si>
  <si>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</si>
  <si>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</si>
  <si>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</si>
  <si>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</si>
  <si>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</si>
  <si>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</si>
  <si>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</si>
  <si>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</si>
  <si>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</si>
  <si>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</si>
  <si>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</si>
  <si>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</si>
  <si>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</si>
  <si>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</si>
  <si>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</si>
  <si>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</si>
  <si>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</si>
  <si>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</si>
  <si>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</si>
  <si>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</si>
  <si>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</si>
  <si>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</si>
  <si>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</si>
  <si>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</si>
  <si>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</si>
  <si>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</si>
  <si>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</si>
  <si>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</si>
  <si>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</si>
  <si>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</si>
  <si>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</si>
  <si>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</si>
  <si>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</si>
  <si>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</si>
  <si>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</si>
  <si>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</si>
  <si>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</si>
  <si>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</si>
  <si>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</si>
  <si>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</si>
  <si>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</si>
  <si>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</si>
  <si>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</si>
  <si>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</si>
  <si>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</si>
  <si>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</si>
  <si>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</si>
  <si>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</si>
  <si>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</si>
  <si>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</si>
  <si>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</si>
  <si>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</si>
  <si>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</si>
  <si>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</si>
  <si>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</si>
  <si>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</si>
  <si>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</si>
  <si>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</si>
  <si>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</si>
  <si>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</si>
  <si>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</si>
  <si>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</si>
  <si>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</si>
  <si>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</si>
  <si>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</si>
  <si>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</si>
  <si>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</si>
  <si>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</si>
  <si>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</si>
  <si>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</si>
  <si>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</si>
  <si>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</si>
  <si>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</si>
  <si>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</si>
  <si>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</si>
  <si>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</si>
  <si>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</si>
  <si>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</si>
  <si>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</si>
  <si>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</si>
  <si>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</si>
  <si>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</si>
  <si>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</si>
  <si>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</si>
  <si>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</si>
  <si>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</si>
  <si>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</si>
  <si>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</si>
  <si>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</si>
  <si>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</si>
  <si>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</si>
  <si>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</si>
  <si>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</si>
  <si>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</si>
  <si>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</si>
  <si>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</si>
  <si>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</si>
  <si>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</si>
  <si>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</si>
  <si>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</si>
  <si>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</si>
  <si>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</si>
  <si>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</si>
  <si>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</si>
  <si>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</si>
  <si>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</si>
  <si>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</si>
  <si>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</si>
  <si>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</si>
  <si>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</si>
  <si>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</si>
  <si>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</si>
  <si>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</si>
  <si>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</si>
  <si>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</si>
  <si>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</si>
  <si>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</si>
  <si>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</si>
  <si>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</si>
  <si>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</si>
  <si>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</si>
  <si>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</si>
  <si>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</si>
  <si>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</si>
  <si>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</si>
  <si>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</si>
  <si>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</si>
  <si>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</si>
  <si>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</si>
  <si>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</si>
  <si>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</si>
  <si>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</si>
  <si>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</si>
  <si>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</si>
  <si>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</si>
  <si>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</si>
  <si>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</si>
  <si>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</si>
  <si>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</si>
  <si>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</si>
  <si>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</si>
  <si>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</si>
  <si>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</si>
  <si>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</si>
  <si>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</si>
  <si>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</si>
  <si>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</si>
  <si>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</si>
  <si>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</si>
  <si>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</si>
  <si>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</si>
  <si>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</si>
  <si>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</si>
  <si>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</si>
  <si>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</si>
  <si>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</si>
  <si>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山形県中山町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</si>
  <si>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</si>
  <si>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</si>
  <si>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</si>
  <si>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</si>
  <si>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</si>
  <si>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</si>
  <si>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</si>
  <si>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</si>
  <si>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</si>
  <si>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</si>
  <si>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</si>
  <si>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</si>
  <si>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</si>
  <si>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</si>
  <si>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</si>
  <si>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</si>
  <si>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</si>
  <si>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</si>
  <si>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</si>
  <si>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</si>
  <si>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</si>
  <si>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</si>
  <si>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</si>
  <si>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</si>
  <si>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</si>
  <si>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</si>
  <si>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</si>
  <si>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</si>
  <si>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</si>
  <si>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</si>
  <si>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</si>
  <si>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</si>
  <si>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</si>
  <si>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</si>
  <si>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</si>
  <si>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</si>
  <si>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</si>
  <si>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</si>
  <si>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</si>
  <si>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</si>
  <si>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</si>
  <si>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</si>
  <si>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</si>
  <si>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</si>
  <si>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</si>
  <si>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</si>
  <si>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</si>
  <si>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</si>
  <si>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</si>
  <si>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</si>
  <si>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</si>
  <si>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</si>
  <si>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</si>
  <si>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</si>
  <si>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</si>
  <si>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</si>
  <si>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</si>
  <si>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</si>
  <si>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</si>
  <si>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</si>
  <si>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</si>
  <si>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</si>
  <si>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</si>
  <si>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</si>
  <si>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</si>
  <si>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</si>
  <si>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</si>
  <si>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</si>
  <si>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</si>
  <si>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</si>
  <si>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</si>
  <si>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</si>
  <si>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</si>
  <si>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</si>
  <si>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</si>
  <si>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</si>
  <si>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</si>
  <si>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</si>
  <si>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</si>
  <si>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</si>
  <si>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</si>
  <si>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</si>
  <si>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</si>
  <si>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</si>
  <si>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</si>
  <si>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</si>
  <si>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</si>
  <si>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</si>
  <si>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</si>
  <si>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</si>
  <si>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</si>
  <si>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</si>
  <si>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</si>
  <si>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</si>
  <si>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</si>
  <si>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</si>
  <si>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</si>
  <si>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</si>
  <si>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</si>
  <si>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</si>
  <si>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</si>
  <si>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</si>
  <si>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</si>
  <si>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</si>
  <si>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</si>
  <si>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</si>
  <si>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</si>
  <si>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</si>
  <si>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</si>
  <si>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</si>
  <si>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</si>
  <si>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</si>
  <si>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</si>
  <si>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</si>
  <si>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</si>
  <si>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</si>
  <si>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</si>
  <si>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</si>
  <si>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</si>
  <si>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</si>
  <si>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</si>
  <si>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</si>
  <si>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</si>
  <si>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</si>
  <si>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</si>
  <si>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</si>
  <si>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</si>
  <si>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</si>
  <si>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</si>
  <si>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</si>
  <si>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</si>
  <si>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</si>
  <si>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</si>
  <si>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</si>
  <si>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</si>
  <si>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</si>
  <si>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</si>
  <si>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</si>
  <si>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</si>
  <si>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</si>
  <si>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</si>
  <si>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</si>
  <si>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</si>
  <si>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</si>
  <si>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</si>
  <si>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</si>
  <si>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</si>
  <si>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</si>
  <si>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</si>
  <si>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</si>
  <si>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</si>
  <si>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</si>
  <si>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</si>
  <si>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山形県中山町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</si>
  <si>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</si>
  <si>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</si>
  <si>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</si>
  <si>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</si>
  <si>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</si>
  <si>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</si>
  <si>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</si>
  <si>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</si>
  <si>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</si>
  <si>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</si>
  <si>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</si>
  <si>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</si>
  <si>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</si>
  <si>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</si>
  <si>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</si>
  <si>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</si>
  <si>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</si>
  <si>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</si>
  <si>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</si>
  <si>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</si>
  <si>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</si>
  <si>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</si>
  <si>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</si>
  <si>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</si>
  <si>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</si>
  <si>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</si>
  <si>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</si>
  <si>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</si>
  <si>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</si>
  <si>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</si>
  <si>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</si>
  <si>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</si>
  <si>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</si>
  <si>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</si>
  <si>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</si>
  <si>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</si>
  <si>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</si>
  <si>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</si>
  <si>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</si>
  <si>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</si>
  <si>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</si>
  <si>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</si>
  <si>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</si>
  <si>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</si>
  <si>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</si>
  <si>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</si>
  <si>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</si>
  <si>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</si>
  <si>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</si>
  <si>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</si>
  <si>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</si>
  <si>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</si>
  <si>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</si>
  <si>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</si>
  <si>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</si>
  <si>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</si>
  <si>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</si>
  <si>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</si>
  <si>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</si>
  <si>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</si>
  <si>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</si>
  <si>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</si>
  <si>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</si>
  <si>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</si>
  <si>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</si>
  <si>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</si>
  <si>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</si>
  <si>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</si>
  <si>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</si>
  <si>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</si>
  <si>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</si>
  <si>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</si>
  <si>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</si>
  <si>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</si>
  <si>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</si>
  <si>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</si>
  <si>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</si>
  <si>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</si>
  <si>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</si>
  <si>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</si>
  <si>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</si>
  <si>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</si>
  <si>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</si>
  <si>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</si>
  <si>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</si>
  <si>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</si>
  <si>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</si>
  <si>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</si>
  <si>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</si>
  <si>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</si>
  <si>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</si>
  <si>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</si>
  <si>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</si>
  <si>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</si>
  <si>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</si>
  <si>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</si>
  <si>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</si>
  <si>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</si>
  <si>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</si>
  <si>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</si>
  <si>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</si>
  <si>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</si>
  <si>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</si>
  <si>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</si>
  <si>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</si>
  <si>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</si>
  <si>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</si>
  <si>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</si>
  <si>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</si>
  <si>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</si>
  <si>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</si>
  <si>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</si>
  <si>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</si>
  <si>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</si>
  <si>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</si>
  <si>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</si>
  <si>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</si>
  <si>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</si>
  <si>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</si>
  <si>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</si>
  <si>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</si>
  <si>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</si>
  <si>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</si>
  <si>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</si>
  <si>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</si>
  <si>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</si>
  <si>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</si>
  <si>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</si>
  <si>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</si>
  <si>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</si>
  <si>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</si>
  <si>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</si>
  <si>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</si>
  <si>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</si>
  <si>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</si>
  <si>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</si>
  <si>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</si>
  <si>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</si>
  <si>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</si>
  <si>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</si>
  <si>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</si>
  <si>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</si>
  <si>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</si>
  <si>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</si>
  <si>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</si>
  <si>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</si>
  <si>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</si>
  <si>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</si>
  <si>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</si>
  <si>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</si>
  <si>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</si>
  <si>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</si>
  <si>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</si>
  <si>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</si>
  <si>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</si>
  <si>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</si>
  <si>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</si>
  <si>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</si>
  <si>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</si>
  <si>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</si>
  <si>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</si>
  <si>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</si>
  <si>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</si>
  <si>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</si>
  <si>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</si>
  <si>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</si>
  <si>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</si>
  <si>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</si>
  <si>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</si>
  <si>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</si>
  <si>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</si>
  <si>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</si>
  <si>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</si>
  <si>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</si>
  <si>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</si>
  <si>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</si>
  <si>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</si>
  <si>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</si>
  <si>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</si>
  <si>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</si>
  <si>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</si>
  <si>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</si>
  <si>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</si>
  <si>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</si>
  <si>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</si>
  <si>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</si>
  <si>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</si>
  <si>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</si>
  <si>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</si>
  <si>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</si>
  <si>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</si>
  <si>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</si>
  <si>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</si>
  <si>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</si>
  <si>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</si>
  <si>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</si>
  <si>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1.17</t>
  </si>
  <si>
    <t>▲ 0.50</t>
  </si>
  <si>
    <t>一般会計</t>
  </si>
  <si>
    <t>介護保険特別会計</t>
  </si>
  <si>
    <t>国民健康保険特別会計</t>
  </si>
  <si>
    <t>公共下水道事業特別会計</t>
  </si>
  <si>
    <t>農業集落排水特別会計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</si>
  <si>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</si>
  <si>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</si>
  <si>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</si>
  <si>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</si>
  <si>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</si>
  <si>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</si>
  <si>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</si>
  <si>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</si>
  <si>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</si>
  <si>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山形県消防補償等組合</t>
    <rPh sb="0" eb="3">
      <t>ヤマガタケン</t>
    </rPh>
    <rPh sb="3" eb="5">
      <t>ショウボウ</t>
    </rPh>
    <rPh sb="5" eb="7">
      <t>ホショウ</t>
    </rPh>
    <rPh sb="7" eb="8">
      <t>トウ</t>
    </rPh>
    <rPh sb="8" eb="10">
      <t>クミアイ</t>
    </rPh>
    <phoneticPr fontId="38"/>
  </si>
  <si>
    <t>-</t>
    <phoneticPr fontId="2"/>
  </si>
  <si>
    <t>山形県自治会館管理組合</t>
    <rPh sb="0" eb="3">
      <t>ヤマガタケン</t>
    </rPh>
    <rPh sb="3" eb="5">
      <t>ジチ</t>
    </rPh>
    <rPh sb="5" eb="7">
      <t>カイカン</t>
    </rPh>
    <rPh sb="7" eb="9">
      <t>カンリ</t>
    </rPh>
    <rPh sb="9" eb="11">
      <t>クミアイ</t>
    </rPh>
    <phoneticPr fontId="38"/>
  </si>
  <si>
    <t>山形県市町村職員退職手当組合</t>
    <rPh sb="0" eb="3">
      <t>ヤマガタケン</t>
    </rPh>
    <rPh sb="3" eb="6">
      <t>シチョウソン</t>
    </rPh>
    <rPh sb="6" eb="8">
      <t>ショクイン</t>
    </rPh>
    <rPh sb="8" eb="10">
      <t>タイショク</t>
    </rPh>
    <rPh sb="10" eb="12">
      <t>テアテ</t>
    </rPh>
    <rPh sb="12" eb="14">
      <t>クミアイ</t>
    </rPh>
    <phoneticPr fontId="38"/>
  </si>
  <si>
    <t>山形広域環境事務組合</t>
    <rPh sb="0" eb="2">
      <t>ヤマガタ</t>
    </rPh>
    <rPh sb="2" eb="4">
      <t>コウイキ</t>
    </rPh>
    <rPh sb="4" eb="6">
      <t>カンキョウ</t>
    </rPh>
    <rPh sb="6" eb="8">
      <t>ジム</t>
    </rPh>
    <rPh sb="8" eb="10">
      <t>クミアイ</t>
    </rPh>
    <phoneticPr fontId="38"/>
  </si>
  <si>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8"/>
  </si>
  <si>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8"/>
  </si>
  <si>
    <t>最上川中部水道企業団</t>
    <rPh sb="0" eb="2">
      <t>モガミ</t>
    </rPh>
    <rPh sb="2" eb="3">
      <t>ガワ</t>
    </rPh>
    <rPh sb="3" eb="5">
      <t>チュウブ</t>
    </rPh>
    <rPh sb="5" eb="7">
      <t>スイドウ</t>
    </rPh>
    <rPh sb="7" eb="9">
      <t>キギョウ</t>
    </rPh>
    <rPh sb="9" eb="10">
      <t>ダン</t>
    </rPh>
    <phoneticPr fontId="38"/>
  </si>
  <si>
    <t>中山町振興公社</t>
    <phoneticPr fontId="2"/>
  </si>
  <si>
    <t>中山町商工観光公社</t>
    <phoneticPr fontId="2"/>
  </si>
  <si>
    <t>○</t>
    <phoneticPr fontId="2"/>
  </si>
  <si>
    <t>山形県東村山郡中山町土地開発公社</t>
    <phoneticPr fontId="2"/>
  </si>
  <si>
    <t>-</t>
    <phoneticPr fontId="2"/>
  </si>
  <si>
    <t>中山町ふるさと応援基金</t>
    <rPh sb="0" eb="3">
      <t>ナカヤママチ</t>
    </rPh>
    <phoneticPr fontId="5"/>
  </si>
  <si>
    <t>中山町消防施設等整備基金</t>
    <rPh sb="0" eb="3">
      <t>ナカヤママチ</t>
    </rPh>
    <phoneticPr fontId="5"/>
  </si>
  <si>
    <t>中山町小・中学校施設等整備基金</t>
    <rPh sb="0" eb="3">
      <t>ナカヤママチ</t>
    </rPh>
    <rPh sb="8" eb="10">
      <t>シセツ</t>
    </rPh>
    <rPh sb="10" eb="11">
      <t>トウ</t>
    </rPh>
    <phoneticPr fontId="5"/>
  </si>
  <si>
    <t>中山町ひまわり温泉整備基金</t>
    <rPh sb="0" eb="3">
      <t>ナカヤママチ</t>
    </rPh>
    <phoneticPr fontId="5"/>
  </si>
  <si>
    <t>中山町地域福祉基金</t>
    <rPh sb="0" eb="3">
      <t>ナカヤママチ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</si>
</sst>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7455-4E6D-9651-BB554F014D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15181</c:v>
                </c:pt>
                <c:pt idx="1">
                  <c:v>77616</c:v>
                </c:pt>
                <c:pt idx="2">
                  <c:v>22951</c:v>
                </c:pt>
                <c:pt idx="3">
                  <c:v>14466</c:v>
                </c:pt>
                <c:pt idx="4">
                  <c:v>24132</c:v>
                </c:pt>
              </c:numCache>
            </c:numRef>
          </c:val>
          <c:smooth val="0"/>
          <c:extLst>
            <c:ext xmlns:c16="http://schemas.microsoft.com/office/drawing/2014/chart" uri="{C3380CC4-5D6E-409C-BE32-E72D297353CC}">
              <c16:uniqueId val="{00000001-7455-4E6D-9651-BB554F014D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9.15</c:v>
                </c:pt>
                <c:pt idx="1">
                  <c:v>8.9600000000000009</c:v>
                </c:pt>
                <c:pt idx="2">
                  <c:v>12.41</c:v>
                </c:pt>
                <c:pt idx="3">
                  <c:v>9.35</c:v>
                </c:pt>
                <c:pt idx="4">
                  <c:v>8.1300000000000008</c:v>
                </c:pt>
              </c:numCache>
            </c:numRef>
          </c:val>
          <c:extLst>
            <c:ext xmlns:c16="http://schemas.microsoft.com/office/drawing/2014/chart" uri="{C3380CC4-5D6E-409C-BE32-E72D297353CC}">
              <c16:uniqueId val="{00000000-7FD0-49CB-B6E3-F4DAC0EB11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29.6</c:v>
                </c:pt>
                <c:pt idx="1">
                  <c:v>28.15</c:v>
                </c:pt>
                <c:pt idx="2">
                  <c:v>22.27</c:v>
                </c:pt>
                <c:pt idx="3">
                  <c:v>31.15</c:v>
                </c:pt>
                <c:pt idx="4">
                  <c:v>34.94</c:v>
                </c:pt>
              </c:numCache>
            </c:numRef>
          </c:val>
          <c:extLst>
            <c:ext xmlns:c16="http://schemas.microsoft.com/office/drawing/2014/chart" uri="{C3380CC4-5D6E-409C-BE32-E72D297353CC}">
              <c16:uniqueId val="{00000001-7FD0-49CB-B6E3-F4DAC0EB11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1.27</c:v>
                </c:pt>
                <c:pt idx="1">
                  <c:v>-1.17</c:v>
                </c:pt>
                <c:pt idx="2">
                  <c:v>-0.5</c:v>
                </c:pt>
                <c:pt idx="3">
                  <c:v>8.23</c:v>
                </c:pt>
                <c:pt idx="4">
                  <c:v>1.1399999999999999</c:v>
                </c:pt>
              </c:numCache>
            </c:numRef>
          </c:val>
          <c:smooth val="0"/>
          <c:extLst>
            <c:ext xmlns:c16="http://schemas.microsoft.com/office/drawing/2014/chart" uri="{C3380CC4-5D6E-409C-BE32-E72D297353CC}">
              <c16:uniqueId val="{00000002-7FD0-49CB-B6E3-F4DAC0EB11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53-451B-959E-87E73B6251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53-451B-959E-87E73B6251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53-451B-959E-87E73B6251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453-451B-959E-87E73B6251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4-2453-451B-959E-87E73B62517B}"/>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5-2453-451B-959E-87E73B62517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c:v>
                </c:pt>
                <c:pt idx="2">
                  <c:v>#N/A</c:v>
                </c:pt>
                <c:pt idx="3">
                  <c:v>0.34</c:v>
                </c:pt>
                <c:pt idx="4">
                  <c:v>#N/A</c:v>
                </c:pt>
                <c:pt idx="5">
                  <c:v>0.22</c:v>
                </c:pt>
                <c:pt idx="6">
                  <c:v>#N/A</c:v>
                </c:pt>
                <c:pt idx="7">
                  <c:v>0.41</c:v>
                </c:pt>
                <c:pt idx="8">
                  <c:v>#N/A</c:v>
                </c:pt>
                <c:pt idx="9">
                  <c:v>0.33</c:v>
                </c:pt>
              </c:numCache>
            </c:numRef>
          </c:val>
          <c:extLst>
            <c:ext xmlns:c16="http://schemas.microsoft.com/office/drawing/2014/chart" uri="{C3380CC4-5D6E-409C-BE32-E72D297353CC}">
              <c16:uniqueId val="{00000006-2453-451B-959E-87E73B62517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c:v>
                </c:pt>
                <c:pt idx="2">
                  <c:v>#N/A</c:v>
                </c:pt>
                <c:pt idx="3">
                  <c:v>0.77</c:v>
                </c:pt>
                <c:pt idx="4">
                  <c:v>#N/A</c:v>
                </c:pt>
                <c:pt idx="5">
                  <c:v>0.96</c:v>
                </c:pt>
                <c:pt idx="6">
                  <c:v>#N/A</c:v>
                </c:pt>
                <c:pt idx="7">
                  <c:v>1</c:v>
                </c:pt>
                <c:pt idx="8">
                  <c:v>#N/A</c:v>
                </c:pt>
                <c:pt idx="9">
                  <c:v>0.96</c:v>
                </c:pt>
              </c:numCache>
            </c:numRef>
          </c:val>
          <c:extLst>
            <c:ext xmlns:c16="http://schemas.microsoft.com/office/drawing/2014/chart" uri="{C3380CC4-5D6E-409C-BE32-E72D297353CC}">
              <c16:uniqueId val="{00000007-2453-451B-959E-87E73B62517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1.03</c:v>
                </c:pt>
                <c:pt idx="2">
                  <c:v>#N/A</c:v>
                </c:pt>
                <c:pt idx="3">
                  <c:v>0.6</c:v>
                </c:pt>
                <c:pt idx="4">
                  <c:v>#N/A</c:v>
                </c:pt>
                <c:pt idx="5">
                  <c:v>0.69</c:v>
                </c:pt>
                <c:pt idx="6">
                  <c:v>#N/A</c:v>
                </c:pt>
                <c:pt idx="7">
                  <c:v>0.7</c:v>
                </c:pt>
                <c:pt idx="8">
                  <c:v>#N/A</c:v>
                </c:pt>
                <c:pt idx="9">
                  <c:v>2.14</c:v>
                </c:pt>
              </c:numCache>
            </c:numRef>
          </c:val>
          <c:extLst>
            <c:ext xmlns:c16="http://schemas.microsoft.com/office/drawing/2014/chart" uri="{C3380CC4-5D6E-409C-BE32-E72D297353CC}">
              <c16:uniqueId val="{00000008-2453-451B-959E-87E73B6251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9.15</c:v>
                </c:pt>
                <c:pt idx="2">
                  <c:v>#N/A</c:v>
                </c:pt>
                <c:pt idx="3">
                  <c:v>8.9499999999999993</c:v>
                </c:pt>
                <c:pt idx="4">
                  <c:v>#N/A</c:v>
                </c:pt>
                <c:pt idx="5">
                  <c:v>12.41</c:v>
                </c:pt>
                <c:pt idx="6">
                  <c:v>#N/A</c:v>
                </c:pt>
                <c:pt idx="7">
                  <c:v>9.34</c:v>
                </c:pt>
                <c:pt idx="8">
                  <c:v>#N/A</c:v>
                </c:pt>
                <c:pt idx="9">
                  <c:v>8.1300000000000008</c:v>
                </c:pt>
              </c:numCache>
            </c:numRef>
          </c:val>
          <c:extLst>
            <c:ext xmlns:c16="http://schemas.microsoft.com/office/drawing/2014/chart" uri="{C3380CC4-5D6E-409C-BE32-E72D297353CC}">
              <c16:uniqueId val="{00000009-2453-451B-959E-87E73B6251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417</c:v>
                </c:pt>
                <c:pt idx="5">
                  <c:v>430</c:v>
                </c:pt>
                <c:pt idx="8">
                  <c:v>430</c:v>
                </c:pt>
                <c:pt idx="11">
                  <c:v>428</c:v>
                </c:pt>
                <c:pt idx="14">
                  <c:v>409</c:v>
                </c:pt>
              </c:numCache>
            </c:numRef>
          </c:val>
          <c:extLst>
            <c:ext xmlns:c16="http://schemas.microsoft.com/office/drawing/2014/chart" uri="{C3380CC4-5D6E-409C-BE32-E72D297353CC}">
              <c16:uniqueId val="{00000000-8B89-4F2F-9EFF-F3B9B530F6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89-4F2F-9EFF-F3B9B530F6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89-4F2F-9EFF-F3B9B530F6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4</c:v>
                </c:pt>
                <c:pt idx="6">
                  <c:v>17</c:v>
                </c:pt>
                <c:pt idx="9">
                  <c:v>31</c:v>
                </c:pt>
                <c:pt idx="12">
                  <c:v>40</c:v>
                </c:pt>
              </c:numCache>
            </c:numRef>
          </c:val>
          <c:extLst>
            <c:ext xmlns:c16="http://schemas.microsoft.com/office/drawing/2014/chart" uri="{C3380CC4-5D6E-409C-BE32-E72D297353CC}">
              <c16:uniqueId val="{00000003-8B89-4F2F-9EFF-F3B9B530F6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253</c:v>
                </c:pt>
                <c:pt idx="3">
                  <c:v>248</c:v>
                </c:pt>
                <c:pt idx="6">
                  <c:v>254</c:v>
                </c:pt>
                <c:pt idx="9">
                  <c:v>243</c:v>
                </c:pt>
                <c:pt idx="12">
                  <c:v>240</c:v>
                </c:pt>
              </c:numCache>
            </c:numRef>
          </c:val>
          <c:extLst>
            <c:ext xmlns:c16="http://schemas.microsoft.com/office/drawing/2014/chart" uri="{C3380CC4-5D6E-409C-BE32-E72D297353CC}">
              <c16:uniqueId val="{00000004-8B89-4F2F-9EFF-F3B9B530F6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89-4F2F-9EFF-F3B9B530F6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89-4F2F-9EFF-F3B9B530F6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477</c:v>
                </c:pt>
                <c:pt idx="3">
                  <c:v>498</c:v>
                </c:pt>
                <c:pt idx="6">
                  <c:v>504</c:v>
                </c:pt>
                <c:pt idx="9">
                  <c:v>491</c:v>
                </c:pt>
                <c:pt idx="12">
                  <c:v>495</c:v>
                </c:pt>
              </c:numCache>
            </c:numRef>
          </c:val>
          <c:extLst>
            <c:ext xmlns:c16="http://schemas.microsoft.com/office/drawing/2014/chart" uri="{C3380CC4-5D6E-409C-BE32-E72D297353CC}">
              <c16:uniqueId val="{00000007-8B89-4F2F-9EFF-F3B9B530F6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315</c:v>
                </c:pt>
                <c:pt idx="2">
                  <c:v>#N/A</c:v>
                </c:pt>
                <c:pt idx="3">
                  <c:v>#N/A</c:v>
                </c:pt>
                <c:pt idx="4">
                  <c:v>320</c:v>
                </c:pt>
                <c:pt idx="5">
                  <c:v>#N/A</c:v>
                </c:pt>
                <c:pt idx="6">
                  <c:v>#N/A</c:v>
                </c:pt>
                <c:pt idx="7">
                  <c:v>345</c:v>
                </c:pt>
                <c:pt idx="8">
                  <c:v>#N/A</c:v>
                </c:pt>
                <c:pt idx="9">
                  <c:v>#N/A</c:v>
                </c:pt>
                <c:pt idx="10">
                  <c:v>337</c:v>
                </c:pt>
                <c:pt idx="11">
                  <c:v>#N/A</c:v>
                </c:pt>
                <c:pt idx="12">
                  <c:v>#N/A</c:v>
                </c:pt>
                <c:pt idx="13">
                  <c:v>366</c:v>
                </c:pt>
                <c:pt idx="14">
                  <c:v>#N/A</c:v>
                </c:pt>
              </c:numCache>
            </c:numRef>
          </c:val>
          <c:smooth val="0"/>
          <c:extLst>
            <c:ext xmlns:c16="http://schemas.microsoft.com/office/drawing/2014/chart" uri="{C3380CC4-5D6E-409C-BE32-E72D297353CC}">
              <c16:uniqueId val="{00000008-8B89-4F2F-9EFF-F3B9B530F6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5275</c:v>
                </c:pt>
                <c:pt idx="5">
                  <c:v>5238</c:v>
                </c:pt>
                <c:pt idx="8">
                  <c:v>5056</c:v>
                </c:pt>
                <c:pt idx="11">
                  <c:v>4792</c:v>
                </c:pt>
                <c:pt idx="14">
                  <c:v>4566</c:v>
                </c:pt>
              </c:numCache>
            </c:numRef>
          </c:val>
          <c:extLst>
            <c:ext xmlns:c16="http://schemas.microsoft.com/office/drawing/2014/chart" uri="{C3380CC4-5D6E-409C-BE32-E72D297353CC}">
              <c16:uniqueId val="{00000000-0465-4F6C-A0DB-3DA3F4CDDA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c:v>
                </c:pt>
                <c:pt idx="5">
                  <c:v>60</c:v>
                </c:pt>
                <c:pt idx="8">
                  <c:v>69</c:v>
                </c:pt>
                <c:pt idx="11">
                  <c:v>70</c:v>
                </c:pt>
                <c:pt idx="14">
                  <c:v>57</c:v>
                </c:pt>
              </c:numCache>
            </c:numRef>
          </c:val>
          <c:extLst>
            <c:ext xmlns:c16="http://schemas.microsoft.com/office/drawing/2014/chart" uri="{C3380CC4-5D6E-409C-BE32-E72D297353CC}">
              <c16:uniqueId val="{00000001-0465-4F6C-A0DB-3DA3F4CDDA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1996</c:v>
                </c:pt>
                <c:pt idx="5">
                  <c:v>1934</c:v>
                </c:pt>
                <c:pt idx="8">
                  <c:v>1808</c:v>
                </c:pt>
                <c:pt idx="11">
                  <c:v>2299</c:v>
                </c:pt>
                <c:pt idx="14">
                  <c:v>2513</c:v>
                </c:pt>
              </c:numCache>
            </c:numRef>
          </c:val>
          <c:extLst>
            <c:ext xmlns:c16="http://schemas.microsoft.com/office/drawing/2014/chart" uri="{C3380CC4-5D6E-409C-BE32-E72D297353CC}">
              <c16:uniqueId val="{00000002-0465-4F6C-A0DB-3DA3F4CDDA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65-4F6C-A0DB-3DA3F4CDDA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65-4F6C-A0DB-3DA3F4CDDA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85</c:v>
                </c:pt>
                <c:pt idx="3">
                  <c:v>39</c:v>
                </c:pt>
                <c:pt idx="6">
                  <c:v>0</c:v>
                </c:pt>
                <c:pt idx="9">
                  <c:v>0</c:v>
                </c:pt>
                <c:pt idx="12">
                  <c:v>0</c:v>
                </c:pt>
              </c:numCache>
            </c:numRef>
          </c:val>
          <c:extLst>
            <c:ext xmlns:c16="http://schemas.microsoft.com/office/drawing/2014/chart" uri="{C3380CC4-5D6E-409C-BE32-E72D297353CC}">
              <c16:uniqueId val="{00000005-0465-4F6C-A0DB-3DA3F4CDDA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594</c:v>
                </c:pt>
                <c:pt idx="3">
                  <c:v>564</c:v>
                </c:pt>
                <c:pt idx="6">
                  <c:v>540</c:v>
                </c:pt>
                <c:pt idx="9">
                  <c:v>509</c:v>
                </c:pt>
                <c:pt idx="12">
                  <c:v>502</c:v>
                </c:pt>
              </c:numCache>
            </c:numRef>
          </c:val>
          <c:extLst>
            <c:ext xmlns:c16="http://schemas.microsoft.com/office/drawing/2014/chart" uri="{C3380CC4-5D6E-409C-BE32-E72D297353CC}">
              <c16:uniqueId val="{00000006-0465-4F6C-A0DB-3DA3F4CDDA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450</c:v>
                </c:pt>
                <c:pt idx="3">
                  <c:v>461</c:v>
                </c:pt>
                <c:pt idx="6">
                  <c:v>468</c:v>
                </c:pt>
                <c:pt idx="9">
                  <c:v>447</c:v>
                </c:pt>
                <c:pt idx="12">
                  <c:v>419</c:v>
                </c:pt>
              </c:numCache>
            </c:numRef>
          </c:val>
          <c:extLst>
            <c:ext xmlns:c16="http://schemas.microsoft.com/office/drawing/2014/chart" uri="{C3380CC4-5D6E-409C-BE32-E72D297353CC}">
              <c16:uniqueId val="{00000007-0465-4F6C-A0DB-3DA3F4CDDA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3284</c:v>
                </c:pt>
                <c:pt idx="3">
                  <c:v>3137</c:v>
                </c:pt>
                <c:pt idx="6">
                  <c:v>2973</c:v>
                </c:pt>
                <c:pt idx="9">
                  <c:v>2761</c:v>
                </c:pt>
                <c:pt idx="12">
                  <c:v>2524</c:v>
                </c:pt>
              </c:numCache>
            </c:numRef>
          </c:val>
          <c:extLst>
            <c:ext xmlns:c16="http://schemas.microsoft.com/office/drawing/2014/chart" uri="{C3380CC4-5D6E-409C-BE32-E72D297353CC}">
              <c16:uniqueId val="{00000008-0465-4F6C-A0DB-3DA3F4CDDA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474</c:v>
                </c:pt>
                <c:pt idx="3">
                  <c:v>76</c:v>
                </c:pt>
                <c:pt idx="6">
                  <c:v>51</c:v>
                </c:pt>
                <c:pt idx="9">
                  <c:v>25</c:v>
                </c:pt>
                <c:pt idx="12">
                  <c:v>0</c:v>
                </c:pt>
              </c:numCache>
            </c:numRef>
          </c:val>
          <c:extLst>
            <c:ext xmlns:c16="http://schemas.microsoft.com/office/drawing/2014/chart" uri="{C3380CC4-5D6E-409C-BE32-E72D297353CC}">
              <c16:uniqueId val="{00000009-0465-4F6C-A0DB-3DA3F4CDDA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5638</c:v>
                </c:pt>
                <c:pt idx="3">
                  <c:v>5773</c:v>
                </c:pt>
                <c:pt idx="6">
                  <c:v>5501</c:v>
                </c:pt>
                <c:pt idx="9">
                  <c:v>5234</c:v>
                </c:pt>
                <c:pt idx="12">
                  <c:v>4954</c:v>
                </c:pt>
              </c:numCache>
            </c:numRef>
          </c:val>
          <c:extLst>
            <c:ext xmlns:c16="http://schemas.microsoft.com/office/drawing/2014/chart" uri="{C3380CC4-5D6E-409C-BE32-E72D297353CC}">
              <c16:uniqueId val="{0000000A-0465-4F6C-A0DB-3DA3F4CDDA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3238</c:v>
                </c:pt>
                <c:pt idx="2">
                  <c:v>#N/A</c:v>
                </c:pt>
                <c:pt idx="3">
                  <c:v>#N/A</c:v>
                </c:pt>
                <c:pt idx="4">
                  <c:v>2818</c:v>
                </c:pt>
                <c:pt idx="5">
                  <c:v>#N/A</c:v>
                </c:pt>
                <c:pt idx="6">
                  <c:v>#N/A</c:v>
                </c:pt>
                <c:pt idx="7">
                  <c:v>2600</c:v>
                </c:pt>
                <c:pt idx="8">
                  <c:v>#N/A</c:v>
                </c:pt>
                <c:pt idx="9">
                  <c:v>#N/A</c:v>
                </c:pt>
                <c:pt idx="10">
                  <c:v>1815</c:v>
                </c:pt>
                <c:pt idx="11">
                  <c:v>#N/A</c:v>
                </c:pt>
                <c:pt idx="12">
                  <c:v>#N/A</c:v>
                </c:pt>
                <c:pt idx="13">
                  <c:v>1263</c:v>
                </c:pt>
                <c:pt idx="14">
                  <c:v>#N/A</c:v>
                </c:pt>
              </c:numCache>
            </c:numRef>
          </c:val>
          <c:smooth val="0"/>
          <c:extLst>
            <c:ext xmlns:c16="http://schemas.microsoft.com/office/drawing/2014/chart" uri="{C3380CC4-5D6E-409C-BE32-E72D297353CC}">
              <c16:uniqueId val="{0000000B-0465-4F6C-A0DB-3DA3F4CDDA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711</c:v>
                </c:pt>
                <c:pt idx="1">
                  <c:v>1069</c:v>
                </c:pt>
                <c:pt idx="2">
                  <c:v>1159</c:v>
                </c:pt>
              </c:numCache>
            </c:numRef>
          </c:val>
          <c:extLst>
            <c:ext xmlns:c16="http://schemas.microsoft.com/office/drawing/2014/chart" uri="{C3380CC4-5D6E-409C-BE32-E72D297353CC}">
              <c16:uniqueId val="{00000000-5DFB-4B60-8939-1B0E870F50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203</c:v>
                </c:pt>
                <c:pt idx="1">
                  <c:v>212</c:v>
                </c:pt>
                <c:pt idx="2">
                  <c:v>221</c:v>
                </c:pt>
              </c:numCache>
            </c:numRef>
          </c:val>
          <c:extLst>
            <c:ext xmlns:c16="http://schemas.microsoft.com/office/drawing/2014/chart" uri="{C3380CC4-5D6E-409C-BE32-E72D297353CC}">
              <c16:uniqueId val="{00000001-5DFB-4B60-8939-1B0E870F50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598</c:v>
                </c:pt>
                <c:pt idx="1">
                  <c:v>665</c:v>
                </c:pt>
                <c:pt idx="2">
                  <c:v>734</c:v>
                </c:pt>
              </c:numCache>
            </c:numRef>
          </c:val>
          <c:extLst>
            <c:ext xmlns:c16="http://schemas.microsoft.com/office/drawing/2014/chart" uri="{C3380CC4-5D6E-409C-BE32-E72D297353CC}">
              <c16:uniqueId val="{00000002-5DFB-4B60-8939-1B0E870F50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年度の中山中学校建設事業に伴い、多額の建設地方債を発行していること及び令和元年度においても多額の地方債を発行しており、令和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年度は令和元年に実施した町営住宅建設事業に係る元金償還が開始されたことにより分子が増となっている。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現時点において大規模事業の計画はないため、今後は既往債の償還に合わせて実質公債費比率も低くなる見込みである。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年度から始まった中山中学校建設事業により地方債残高が一気に増加し、事業開始前に比べ</a:t>
          </a:r>
          <a:r>
            <a:rPr kumimoji="1" lang="en-US" altLang="ja-JP" sz="1100" b="0" i="0" baseline="0">
              <a:solidFill>
                <a:schemeClr val="dk1"/>
              </a:solidFill>
              <a:effectLst/>
              <a:latin typeface="+mn-lt"/>
              <a:ea typeface="+mn-ea"/>
              <a:cs typeface="+mn-cs"/>
            </a:rPr>
            <a:t>2,000</a:t>
          </a:r>
          <a:r>
            <a:rPr kumimoji="1" lang="ja-JP" altLang="ja-JP" sz="1100" b="0" i="0" baseline="0">
              <a:solidFill>
                <a:schemeClr val="dk1"/>
              </a:solidFill>
              <a:effectLst/>
              <a:latin typeface="+mn-lt"/>
              <a:ea typeface="+mn-ea"/>
              <a:cs typeface="+mn-cs"/>
            </a:rPr>
            <a:t>百万円弱増加。令和元年度においても、町営住宅建設事業と防災行政無線整備事業の実施による多額の起債で地方債残高が増加したが、近年は大規模事業の実施がなかったこと等により既往債の償還による地方債の現在高の減少等の理由により将来負担比率は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将来負担比率の分子は平成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年度をピークに減少しており、今後も減少していくものと見込まれる。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山形県中山町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中山町ふるさと応援基金の増等により特定目的基金残高について、約</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百万円の増加した。</a:t>
          </a:r>
          <a:endParaRPr lang="ja-JP" altLang="ja-JP" sz="1400">
            <a:effectLst/>
          </a:endParaRPr>
        </a:p>
        <a:p>
          <a:r>
            <a:rPr kumimoji="1" lang="ja-JP" altLang="ja-JP" sz="1100">
              <a:solidFill>
                <a:schemeClr val="dk1"/>
              </a:solidFill>
              <a:effectLst/>
              <a:latin typeface="+mn-lt"/>
              <a:ea typeface="+mn-ea"/>
              <a:cs typeface="+mn-cs"/>
            </a:rPr>
            <a:t>　また、財政調整基金残高が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百万円増加したことにより、基金全体としては</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百万円の増加となった。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までどおり、各目的基金の適切な運用と、減債基金、財政調整基金のバランスを考え運用する。なお、財政調整基金については、今後の不測の事態への対応や公共施設の大規模修繕や更新等に備え、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・中山町ふるさと応援基金：ふるさと納税寄附金を寄附者の意思に基づき、適正に管理、運用することを目的とする。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・中山町消防施設等整備基金：消防施設及び消防資機材の整備に係る経費に充てる。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・中山町小・中学校施設等整備基金：小・中学校施設等の整備に係る経費に充てる。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・中山町ひまわり温泉整備基金：ひまわり温泉を継続的に使用し、施設及び環境整備並びに施設の維持管理に係る経費に充てる。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町地域福祉基金：町内において民間団体が行う高齢者等の保健の向上及び福祉の増進を図るための活動を支援することにより高齢者が安らかな生活を営むことができる地域社会の形成に資することを目的とす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・中山町ふるさと応援基金：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年度は、ふるさと納税が好調であったことから事業に係る経費を差し引いた金額</a:t>
          </a:r>
          <a:r>
            <a:rPr kumimoji="1" lang="en-US" altLang="ja-JP" sz="1100" b="0" i="0" baseline="0">
              <a:solidFill>
                <a:schemeClr val="dk1"/>
              </a:solidFill>
              <a:effectLst/>
              <a:latin typeface="+mn-lt"/>
              <a:ea typeface="+mn-ea"/>
              <a:cs typeface="+mn-cs"/>
            </a:rPr>
            <a:t>124</a:t>
          </a:r>
          <a:r>
            <a:rPr kumimoji="1" lang="ja-JP" altLang="ja-JP" sz="1100" b="0" i="0" baseline="0">
              <a:solidFill>
                <a:schemeClr val="dk1"/>
              </a:solidFill>
              <a:effectLst/>
              <a:latin typeface="+mn-lt"/>
              <a:ea typeface="+mn-ea"/>
              <a:cs typeface="+mn-cs"/>
            </a:rPr>
            <a:t>百万円を積立て、また、使途に沿った事業の財源として</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百万円を取崩し、</a:t>
          </a:r>
          <a:r>
            <a:rPr kumimoji="1" lang="en-US" altLang="ja-JP" sz="1100" b="0" i="0" baseline="0">
              <a:solidFill>
                <a:schemeClr val="dk1"/>
              </a:solidFill>
              <a:effectLst/>
              <a:latin typeface="+mn-lt"/>
              <a:ea typeface="+mn-ea"/>
              <a:cs typeface="+mn-cs"/>
            </a:rPr>
            <a:t>79</a:t>
          </a:r>
          <a:r>
            <a:rPr kumimoji="1" lang="ja-JP" altLang="ja-JP" sz="1100" b="0" i="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・中山町ひまわり温泉整備基金：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施設の大規模改修などに充当しており令和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百万円ほど取崩している。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・老朽化している庁舎の建設や町有施設の改修に対応するための基金の設置を検討していく。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百万円積立し、取り崩しをしなかったため前年度と比較すると</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1,159</a:t>
          </a:r>
          <a:r>
            <a:rPr kumimoji="1" lang="ja-JP" altLang="ja-JP" sz="1100">
              <a:solidFill>
                <a:schemeClr val="dk1"/>
              </a:solidFill>
              <a:effectLst/>
              <a:latin typeface="+mn-lt"/>
              <a:ea typeface="+mn-ea"/>
              <a:cs typeface="+mn-cs"/>
            </a:rPr>
            <a:t>百万円の残高となった。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災害対応や、今後検討する施設更新や大規模改修等の臨時的な財政需要に備えるため、標準財政規模の</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％の残高を確保するよう努める。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令和元年度に行った防災行政無線整備事業に係る地方債について、将来の償還に充てるため、毎年度</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百万円の積立てを実施している。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上記積立を継続し、同地方債の償還に合わせ、その財源として取り崩しを予定している。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10,722
10,659
31.15
5,682,282
5,404,017
269,621
3,315,720
4,954,258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近年はほぼ横ばいの状況であり、県平均と同値であるが全国平均を大きく下回っている。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町税の徴収率向上、滞納処分対策などに取り組んでいるが、財政基盤が強いとは言えないため、今後も財政の健全化や人口減少緩和、町民の所得向上等による基盤強化に努める。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165629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279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a:p>
          <a:r>
            <a:rPr kumimoji="1" lang="ja-JP" altLang="ja-JP" sz="1100" b="0" i="0" baseline="0">
              <a:solidFill>
                <a:schemeClr val="dk1"/>
              </a:solidFill>
              <a:effectLst/>
              <a:latin typeface="+mn-lt"/>
              <a:ea typeface="+mn-ea"/>
              <a:cs typeface="+mn-cs"/>
            </a:rPr>
            <a:t>　歳出では、会計年度任用職員に係る人件費の増や物価・燃料費高騰等による物件費の増加等により</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ポイント悪化</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ている。</a:t>
          </a:r>
          <a:endParaRPr lang="ja-JP" altLang="ja-JP" sz="1400">
            <a:effectLst/>
          </a:endParaRPr>
        </a:p>
        <a:p>
          <a:r>
            <a:rPr kumimoji="1" lang="ja-JP" altLang="ja-JP" sz="1100" b="0" i="0" baseline="0">
              <a:solidFill>
                <a:schemeClr val="dk1"/>
              </a:solidFill>
              <a:effectLst/>
              <a:latin typeface="+mn-lt"/>
              <a:ea typeface="+mn-ea"/>
              <a:cs typeface="+mn-cs"/>
            </a:rPr>
            <a:t>　類似団体との比較では依然として下位に位置しており、今後も引き続き経常的な経費の削減に取り組み、加えて町税の徴収率向上などの歳入確保に努めていく。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65</xdr:row>
      <xdr:rowOff>99568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7838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65</xdr:row>
      <xdr:rowOff>65786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7838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100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10160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969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116095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8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会計年度任用職員に係る人件費の増や物価・燃料費高騰等による物件費の増加等により増となり、人口１人当たり人件費・物件費は前年度と比べ増加している。定員管理の適正化や事務事業の見直しにより経費節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140564</xdr:rowOff>
    </xdr:from>
    <xdr:to>
      <xdr:col>23</xdr:col>
      <xdr:colOff>133350</xdr:colOff>
      <xdr:row>82</xdr:row>
      <xdr:rowOff>1180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8014"/>
          <a:ext cx="8382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131683</xdr:rowOff>
    </xdr:from>
    <xdr:to>
      <xdr:col>19</xdr:col>
      <xdr:colOff>133350</xdr:colOff>
      <xdr:row>81</xdr:row>
      <xdr:rowOff>140564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19133"/>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2812</xdr:rowOff>
    </xdr:from>
    <xdr:to>
      <xdr:col>15</xdr:col>
      <xdr:colOff>82550</xdr:colOff>
      <xdr:row>81</xdr:row>
      <xdr:rowOff>131683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0262"/>
          <a:ext cx="889000" cy="12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146500</xdr:rowOff>
    </xdr:from>
    <xdr:to>
      <xdr:col>11</xdr:col>
      <xdr:colOff>31750</xdr:colOff>
      <xdr:row>81</xdr:row>
      <xdr:rowOff>2812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2500"/>
          <a:ext cx="8890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121830</xdr:rowOff>
    </xdr:from>
    <xdr:to>
      <xdr:col>23</xdr:col>
      <xdr:colOff>184150</xdr:colOff>
      <xdr:row>82</xdr:row>
      <xdr:rowOff>51980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138357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89764</xdr:rowOff>
    </xdr:from>
    <xdr:to>
      <xdr:col>19</xdr:col>
      <xdr:colOff>184150</xdr:colOff>
      <xdr:row>82</xdr:row>
      <xdr:rowOff>19914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30091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4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80883</xdr:rowOff>
    </xdr:from>
    <xdr:to>
      <xdr:col>15</xdr:col>
      <xdr:colOff>133350</xdr:colOff>
      <xdr:row>82</xdr:row>
      <xdr:rowOff>11033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21210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3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123462</xdr:rowOff>
    </xdr:from>
    <xdr:to>
      <xdr:col>11</xdr:col>
      <xdr:colOff>82550</xdr:colOff>
      <xdr:row>81</xdr:row>
      <xdr:rowOff>53612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63789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95700</xdr:rowOff>
    </xdr:from>
    <xdr:to>
      <xdr:col>7</xdr:col>
      <xdr:colOff>31750</xdr:colOff>
      <xdr:row>81</xdr:row>
      <xdr:rowOff>25850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36027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全国町村平均と比較すると</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ポイント高く、類似団体内の順位は下位に位置している。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当町は職員の絶対数が少なく、退職に伴う経験年数階層における職員の分布が数値に与える影響が大きい状況ではあるが、引き続き計画的な職員採用も含め給与水準の適正化に努める。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89</xdr:row>
      <xdr:rowOff>2822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07166"/>
          <a:ext cx="8382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117828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071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87</xdr:row>
      <xdr:rowOff>144639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3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134055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607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95549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83255</xdr:rowOff>
    </xdr:from>
    <xdr:to>
      <xdr:col>64</xdr:col>
      <xdr:colOff>152400</xdr:colOff>
      <xdr:row>89</xdr:row>
      <xdr:rowOff>13405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169632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昨年よりも数値は</a:t>
          </a:r>
          <a:r>
            <a:rPr kumimoji="1" lang="en-US" altLang="ja-JP" sz="1100" b="0" i="0" baseline="0">
              <a:solidFill>
                <a:schemeClr val="dk1"/>
              </a:solidFill>
              <a:effectLst/>
              <a:latin typeface="+mn-lt"/>
              <a:ea typeface="+mn-ea"/>
              <a:cs typeface="+mn-cs"/>
            </a:rPr>
            <a:t>0.05</a:t>
          </a:r>
          <a:r>
            <a:rPr kumimoji="1" lang="ja-JP" altLang="ja-JP" sz="1100" b="0" i="0" baseline="0">
              <a:solidFill>
                <a:schemeClr val="dk1"/>
              </a:solidFill>
              <a:effectLst/>
              <a:latin typeface="+mn-lt"/>
              <a:ea typeface="+mn-ea"/>
              <a:cs typeface="+mn-cs"/>
            </a:rPr>
            <a:t>ポイントと微増、類似団体の中で上位に位置している。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年々業務量が増大する中、団塊世代の退職に伴う若年職員の割合増等により業務に支障の無い体制を確保しなければならない。今後も事務事業の最適化を前提に、持続可能な行政運営のため定員適正化計画の更新や再任用・会計年度任用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108373</xdr:rowOff>
    </xdr:from>
    <xdr:to>
      <xdr:col>81</xdr:col>
      <xdr:colOff>44450</xdr:colOff>
      <xdr:row>59</xdr:row>
      <xdr:rowOff>114119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23923"/>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98032</xdr:rowOff>
    </xdr:from>
    <xdr:to>
      <xdr:col>77</xdr:col>
      <xdr:colOff>44450</xdr:colOff>
      <xdr:row>59</xdr:row>
      <xdr:rowOff>108373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21358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94585</xdr:rowOff>
    </xdr:from>
    <xdr:to>
      <xdr:col>72</xdr:col>
      <xdr:colOff>203200</xdr:colOff>
      <xdr:row>59</xdr:row>
      <xdr:rowOff>98032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21013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55517</xdr:rowOff>
    </xdr:from>
    <xdr:to>
      <xdr:col>68</xdr:col>
      <xdr:colOff>152400</xdr:colOff>
      <xdr:row>59</xdr:row>
      <xdr:rowOff>94585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71067"/>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79846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57573</xdr:rowOff>
    </xdr:from>
    <xdr:to>
      <xdr:col>77</xdr:col>
      <xdr:colOff>95250</xdr:colOff>
      <xdr:row>59</xdr:row>
      <xdr:rowOff>159173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169350</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47232</xdr:rowOff>
    </xdr:from>
    <xdr:to>
      <xdr:col>73</xdr:col>
      <xdr:colOff>44450</xdr:colOff>
      <xdr:row>59</xdr:row>
      <xdr:rowOff>148832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159009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43785</xdr:rowOff>
    </xdr:from>
    <xdr:to>
      <xdr:col>68</xdr:col>
      <xdr:colOff>203200</xdr:colOff>
      <xdr:row>59</xdr:row>
      <xdr:rowOff>145385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155562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4717</xdr:rowOff>
    </xdr:from>
    <xdr:to>
      <xdr:col>64</xdr:col>
      <xdr:colOff>152400</xdr:colOff>
      <xdr:row>59</xdr:row>
      <xdr:rowOff>106317</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116494</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年度までの中山中学校建設事業により、多額の建設地方債を発行したこと及び令和元年度に防災行政無線整備事業や町営住宅整備事業の実施により多額の起債を発行したことで、令和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12.2</a:t>
          </a:r>
          <a:r>
            <a:rPr kumimoji="1" lang="ja-JP" altLang="ja-JP" sz="1100" b="0" i="0" baseline="0">
              <a:solidFill>
                <a:schemeClr val="dk1"/>
              </a:solidFill>
              <a:effectLst/>
              <a:latin typeface="+mn-lt"/>
              <a:ea typeface="+mn-ea"/>
              <a:cs typeface="+mn-cs"/>
            </a:rPr>
            <a:t>ポイントまで悪化した。令和４年度は町営住宅整備事業債の元金償還開始等の影響により前年比で</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ポイント悪化している。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今後はより一層、事業実施の必要性を十分に勘案し、財源については補助金等を積極的に活用することで、新たな起債の抑制を図る必要がある。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75671</xdr:rowOff>
    </xdr:from>
    <xdr:to>
      <xdr:col>81</xdr:col>
      <xdr:colOff>44450</xdr:colOff>
      <xdr:row>42</xdr:row>
      <xdr:rowOff>85725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727657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75671</xdr:rowOff>
    </xdr:from>
    <xdr:to>
      <xdr:col>77</xdr:col>
      <xdr:colOff>44450</xdr:colOff>
      <xdr:row>42</xdr:row>
      <xdr:rowOff>105833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2765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105833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106363</xdr:rowOff>
    </xdr:from>
    <xdr:to>
      <xdr:col>68</xdr:col>
      <xdr:colOff>152400</xdr:colOff>
      <xdr:row>42</xdr:row>
      <xdr:rowOff>25400</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71358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34925</xdr:rowOff>
    </xdr:from>
    <xdr:to>
      <xdr:col>81</xdr:col>
      <xdr:colOff>95250</xdr:colOff>
      <xdr:row>42</xdr:row>
      <xdr:rowOff>136525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7002</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24871</xdr:rowOff>
    </xdr:from>
    <xdr:to>
      <xdr:col>77</xdr:col>
      <xdr:colOff>95250</xdr:colOff>
      <xdr:row>42</xdr:row>
      <xdr:rowOff>126471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111248</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31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55563</xdr:rowOff>
    </xdr:from>
    <xdr:to>
      <xdr:col>64</xdr:col>
      <xdr:colOff>152400</xdr:colOff>
      <xdr:row>41</xdr:row>
      <xdr:rowOff>157163</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141940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年度の中山中学校建設事業に係る基金の取崩しと地方債の発行、平成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年度には町営住宅建設事業の債務負担行為の影響もありピークの</a:t>
          </a:r>
          <a:r>
            <a:rPr kumimoji="1" lang="en-US" altLang="ja-JP" sz="1100" b="0" i="0" baseline="0">
              <a:solidFill>
                <a:schemeClr val="dk1"/>
              </a:solidFill>
              <a:effectLst/>
              <a:latin typeface="+mn-lt"/>
              <a:ea typeface="+mn-ea"/>
              <a:cs typeface="+mn-cs"/>
            </a:rPr>
            <a:t>125.5</a:t>
          </a:r>
          <a:r>
            <a:rPr kumimoji="1" lang="ja-JP" altLang="ja-JP" sz="1100" b="0" i="0" baseline="0">
              <a:solidFill>
                <a:schemeClr val="dk1"/>
              </a:solidFill>
              <a:effectLst/>
              <a:latin typeface="+mn-lt"/>
              <a:ea typeface="+mn-ea"/>
              <a:cs typeface="+mn-cs"/>
            </a:rPr>
            <a:t>となったが、令和元年度に同事業が完了、その後の大規模事業抑制と既往債の償還が進んだことや普通交付税の増により昨年度比で</a:t>
          </a:r>
          <a:r>
            <a:rPr kumimoji="1" lang="en-US" altLang="ja-JP" sz="1100" b="0" i="0" baseline="0">
              <a:solidFill>
                <a:schemeClr val="dk1"/>
              </a:solidFill>
              <a:effectLst/>
              <a:latin typeface="+mn-lt"/>
              <a:ea typeface="+mn-ea"/>
              <a:cs typeface="+mn-cs"/>
            </a:rPr>
            <a:t>33.6</a:t>
          </a:r>
          <a:r>
            <a:rPr kumimoji="1" lang="ja-JP" altLang="ja-JP" sz="1100" b="0" i="0" baseline="0">
              <a:solidFill>
                <a:schemeClr val="dk1"/>
              </a:solidFill>
              <a:effectLst/>
              <a:latin typeface="+mn-lt"/>
              <a:ea typeface="+mn-ea"/>
              <a:cs typeface="+mn-cs"/>
            </a:rPr>
            <a:t>ポイント良化しており、今後も良化傾向が続くと見込まれる。しかし、未だに類似団体内順位では下位に位置していることから起債の抑制、各基金の取り崩しを控えるなどの対策をすることで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68701</xdr:rowOff>
    </xdr:from>
    <xdr:to>
      <xdr:col>81</xdr:col>
      <xdr:colOff>44450</xdr:colOff>
      <xdr:row>17</xdr:row>
      <xdr:rowOff>90291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6179800" y="2811901"/>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90291</xdr:rowOff>
    </xdr:from>
    <xdr:to>
      <xdr:col>77</xdr:col>
      <xdr:colOff>44450</xdr:colOff>
      <xdr:row>19</xdr:row>
      <xdr:rowOff>133471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3004941"/>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133471</xdr:rowOff>
    </xdr:from>
    <xdr:to>
      <xdr:col>72</xdr:col>
      <xdr:colOff>203200</xdr:colOff>
      <xdr:row>20</xdr:row>
      <xdr:rowOff>128633</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4401800" y="3391021"/>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128633</xdr:rowOff>
    </xdr:from>
    <xdr:to>
      <xdr:col>68</xdr:col>
      <xdr:colOff>152400</xdr:colOff>
      <xdr:row>21</xdr:row>
      <xdr:rowOff>154819</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flipV="1">
          <a:off x="13512800" y="3557633"/>
          <a:ext cx="8890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17901</xdr:rowOff>
    </xdr:from>
    <xdr:to>
      <xdr:col>81</xdr:col>
      <xdr:colOff>95250</xdr:colOff>
      <xdr:row>16</xdr:row>
      <xdr:rowOff>119501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161428</xdr:rowOff>
    </xdr:from>
    <xdr:ext cx="762000" cy="25904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7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39491</xdr:rowOff>
    </xdr:from>
    <xdr:to>
      <xdr:col>77</xdr:col>
      <xdr:colOff>95250</xdr:colOff>
      <xdr:row>17</xdr:row>
      <xdr:rowOff>141091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9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125868</xdr:rowOff>
    </xdr:from>
    <xdr:ext cx="7366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304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82671</xdr:rowOff>
    </xdr:from>
    <xdr:to>
      <xdr:col>73</xdr:col>
      <xdr:colOff>44450</xdr:colOff>
      <xdr:row>20</xdr:row>
      <xdr:rowOff>12821</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33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169048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342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77833</xdr:rowOff>
    </xdr:from>
    <xdr:to>
      <xdr:col>68</xdr:col>
      <xdr:colOff>203200</xdr:colOff>
      <xdr:row>21</xdr:row>
      <xdr:rowOff>7983</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164210</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359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104019</xdr:rowOff>
    </xdr:from>
    <xdr:to>
      <xdr:col>64</xdr:col>
      <xdr:colOff>152400</xdr:colOff>
      <xdr:row>22</xdr:row>
      <xdr:rowOff>34169</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18946</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37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10,722
10,659
31.15
5,682,282
5,404,017
269,621
3,315,720
4,954,258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類似団体内順位では中位、全国平均比では</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ポイント低く、県内平均比では</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ポイント高い。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令和４年度は会計年度任用職員の増員等により人件費決算額は前年度より増加し、経常収支比率では普通交付税等の歳入増により前年度比</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ポイント悪化している。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2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2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令和４年度は学校給食の公会計化や物価・燃油価格高騰等により物件費決算額は増加し、経常収支比率は</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ポイント悪化している。引き続き物価や燃料単価、電気料等の値上がり等、経常経費の増加要因により増加が見込まれるため、業務の見直し等により、抑制に努めていく必要がある。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16</xdr:row>
      <xdr:rowOff>98425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53030"/>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81280</xdr:rowOff>
    </xdr:from>
    <xdr:to>
      <xdr:col>78</xdr:col>
      <xdr:colOff>69850</xdr:colOff>
      <xdr:row>15</xdr:row>
      <xdr:rowOff>121285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53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121285</xdr:rowOff>
    </xdr:from>
    <xdr:to>
      <xdr:col>73</xdr:col>
      <xdr:colOff>180975</xdr:colOff>
      <xdr:row>15</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930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15</xdr:row>
      <xdr:rowOff>132715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81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19702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30480</xdr:rowOff>
    </xdr:from>
    <xdr:to>
      <xdr:col>78</xdr:col>
      <xdr:colOff>120650</xdr:colOff>
      <xdr:row>15</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116857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70485</xdr:rowOff>
    </xdr:from>
    <xdr:to>
      <xdr:col>74</xdr:col>
      <xdr:colOff>31750</xdr:colOff>
      <xdr:row>16</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156862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22242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会計年度任用職員制度により臨時保育士賃金等を扶助費から除いて整理したことにより大きく改善しているが、相当分が人件費として計上されている。令和４年度においては障害者自立支援事業や子育て医療給付事業の増等の影響に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ポイント増加となった。今後も高齢化による医療費等の増や子育て世帯への支援等の需要は大きくなるため、町財政を圧迫しないよう、適正な管理に努める。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710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その他に係る経常収支比率が類似団体を大きく上回っているのは、特別会計に対する繰出金が主な要因である。高齢化に伴う介護保険、後期高齢者医療特別会計への繰出金の増加や、公共下水道特別会計の資本費平準化債償還に伴う繰出金が必要となっている。下水道事業については主だった建設事業は完了したため、繰出金の減少が見込まれるが、今後の経営状況を見極め料金の改定も検討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60</xdr:row>
      <xdr:rowOff>111760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633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20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60</xdr:row>
      <xdr:rowOff>96520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208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96520</xdr:rowOff>
    </xdr:from>
    <xdr:to>
      <xdr:col>73</xdr:col>
      <xdr:colOff>180975</xdr:colOff>
      <xdr:row>60</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38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60</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43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19067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106680</xdr:rowOff>
    </xdr:from>
    <xdr:to>
      <xdr:col>65</xdr:col>
      <xdr:colOff>53975</xdr:colOff>
      <xdr:row>61</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21607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令和４年度は消防事務委託料や新型コロナウイルス感染症対応地方創生臨時交付金を活用した各種補助事業の増により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ポイント増加している。今後も</a:t>
          </a:r>
          <a:r>
            <a:rPr kumimoji="1" lang="ja-JP" altLang="ja-JP" sz="1100" b="0" i="0" baseline="0">
              <a:solidFill>
                <a:schemeClr val="dk1"/>
              </a:solidFill>
              <a:effectLst/>
              <a:latin typeface="+mn-lt"/>
              <a:ea typeface="+mn-ea"/>
              <a:cs typeface="+mn-cs"/>
            </a:rPr>
            <a:t>単独補助金の適正化も含め、引き続き事務事業の見直しを進めていく。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62230</xdr:rowOff>
    </xdr:from>
    <xdr:to>
      <xdr:col>82</xdr:col>
      <xdr:colOff>107950</xdr:colOff>
      <xdr:row>33</xdr:row>
      <xdr:rowOff>123190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5720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24130</xdr:rowOff>
    </xdr:from>
    <xdr:to>
      <xdr:col>78</xdr:col>
      <xdr:colOff>69850</xdr:colOff>
      <xdr:row>33</xdr:row>
      <xdr:rowOff>123190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568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24130</xdr:rowOff>
    </xdr:from>
    <xdr:to>
      <xdr:col>73</xdr:col>
      <xdr:colOff>180975</xdr:colOff>
      <xdr:row>33</xdr:row>
      <xdr:rowOff>62230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568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62230</xdr:rowOff>
    </xdr:from>
    <xdr:to>
      <xdr:col>69</xdr:col>
      <xdr:colOff>92075</xdr:colOff>
      <xdr:row>33</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572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xdr:rowOff>
    </xdr:from>
    <xdr:to>
      <xdr:col>82</xdr:col>
      <xdr:colOff>158750</xdr:colOff>
      <xdr:row>33</xdr:row>
      <xdr:rowOff>113030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27957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72390</xdr:rowOff>
    </xdr:from>
    <xdr:to>
      <xdr:col>78</xdr:col>
      <xdr:colOff>120650</xdr:colOff>
      <xdr:row>34</xdr:row>
      <xdr:rowOff>2540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12717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144780</xdr:rowOff>
    </xdr:from>
    <xdr:to>
      <xdr:col>74</xdr:col>
      <xdr:colOff>31750</xdr:colOff>
      <xdr:row>33</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85107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11430</xdr:rowOff>
    </xdr:from>
    <xdr:to>
      <xdr:col>69</xdr:col>
      <xdr:colOff>142875</xdr:colOff>
      <xdr:row>33</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123207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26670</xdr:rowOff>
    </xdr:from>
    <xdr:to>
      <xdr:col>65</xdr:col>
      <xdr:colOff>53975</xdr:colOff>
      <xdr:row>33</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138447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全国平均より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ポイント、県内平均より</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ポイント低いものの、類似団体内では平均的な値となっている。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の中山中学校建設事業により、多額の建設地方債を発行、令和元年度にも多額の地方債を発行により今後数年は比率の増加が見込まれるが、新たな大規模事業の計画は無く多額の起債が無いことから、中期的に割合が低下していくものと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51563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212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88137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120142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公債費以外の比率は、近年改善傾向にあったものの、令和４年度は前年度から</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ポイント悪化し、引き続き類似団体順位は下位に位置していることから、特に物件費、補助費等の抑制や歳入の確保に努めていく。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66928"/>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69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78</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144145</xdr:rowOff>
    </xdr:from>
    <xdr:to>
      <xdr:col>29</xdr:col>
      <xdr:colOff>127000</xdr:colOff>
      <xdr:row>18</xdr:row>
      <xdr:rowOff>163614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7870"/>
          <a:ext cx="647700" cy="1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163614</xdr:rowOff>
    </xdr:from>
    <xdr:to>
      <xdr:col>26</xdr:col>
      <xdr:colOff>50800</xdr:colOff>
      <xdr:row>19</xdr:row>
      <xdr:rowOff>11351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97339"/>
          <a:ext cx="698500" cy="1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11351</xdr:rowOff>
    </xdr:from>
    <xdr:to>
      <xdr:col>22</xdr:col>
      <xdr:colOff>114300</xdr:colOff>
      <xdr:row>19</xdr:row>
      <xdr:rowOff>65385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16526"/>
          <a:ext cx="698500" cy="54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65385</xdr:rowOff>
    </xdr:from>
    <xdr:to>
      <xdr:col>18</xdr:col>
      <xdr:colOff>177800</xdr:colOff>
      <xdr:row>19</xdr:row>
      <xdr:rowOff>77683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70560"/>
          <a:ext cx="698500" cy="1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93345</xdr:rowOff>
    </xdr:from>
    <xdr:to>
      <xdr:col>29</xdr:col>
      <xdr:colOff>177800</xdr:colOff>
      <xdr:row>19</xdr:row>
      <xdr:rowOff>23495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112814</xdr:rowOff>
    </xdr:from>
    <xdr:to>
      <xdr:col>26</xdr:col>
      <xdr:colOff>101600</xdr:colOff>
      <xdr:row>19</xdr:row>
      <xdr:rowOff>42964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4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27741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3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132001</xdr:rowOff>
    </xdr:from>
    <xdr:to>
      <xdr:col>22</xdr:col>
      <xdr:colOff>165100</xdr:colOff>
      <xdr:row>19</xdr:row>
      <xdr:rowOff>62151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46928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5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14585</xdr:rowOff>
    </xdr:from>
    <xdr:to>
      <xdr:col>19</xdr:col>
      <xdr:colOff>38100</xdr:colOff>
      <xdr:row>19</xdr:row>
      <xdr:rowOff>116185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1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100962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0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26883</xdr:rowOff>
    </xdr:from>
    <xdr:to>
      <xdr:col>15</xdr:col>
      <xdr:colOff>101600</xdr:colOff>
      <xdr:row>19</xdr:row>
      <xdr:rowOff>128483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3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113260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293878</xdr:rowOff>
    </xdr:from>
    <xdr:to>
      <xdr:col>29</xdr:col>
      <xdr:colOff>127000</xdr:colOff>
      <xdr:row>36</xdr:row>
      <xdr:rowOff>13119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04228"/>
          <a:ext cx="6477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8586</xdr:rowOff>
    </xdr:from>
    <xdr:to>
      <xdr:col>26</xdr:col>
      <xdr:colOff>50800</xdr:colOff>
      <xdr:row>36</xdr:row>
      <xdr:rowOff>13119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61836"/>
          <a:ext cx="698500" cy="4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8586</xdr:rowOff>
    </xdr:from>
    <xdr:to>
      <xdr:col>22</xdr:col>
      <xdr:colOff>114300</xdr:colOff>
      <xdr:row>36</xdr:row>
      <xdr:rowOff>58172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61836"/>
          <a:ext cx="698500" cy="4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58172</xdr:rowOff>
    </xdr:from>
    <xdr:to>
      <xdr:col>18</xdr:col>
      <xdr:colOff>177800</xdr:colOff>
      <xdr:row>36</xdr:row>
      <xdr:rowOff>72060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1422"/>
          <a:ext cx="698500" cy="1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243078</xdr:rowOff>
    </xdr:from>
    <xdr:to>
      <xdr:col>29</xdr:col>
      <xdr:colOff>177800</xdr:colOff>
      <xdr:row>36</xdr:row>
      <xdr:rowOff>1778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88155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305219</xdr:rowOff>
    </xdr:from>
    <xdr:to>
      <xdr:col>26</xdr:col>
      <xdr:colOff>101600</xdr:colOff>
      <xdr:row>36</xdr:row>
      <xdr:rowOff>63919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74096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8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300686</xdr:rowOff>
    </xdr:from>
    <xdr:to>
      <xdr:col>22</xdr:col>
      <xdr:colOff>165100</xdr:colOff>
      <xdr:row>36</xdr:row>
      <xdr:rowOff>59386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69563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7372</xdr:rowOff>
    </xdr:from>
    <xdr:to>
      <xdr:col>19</xdr:col>
      <xdr:colOff>38100</xdr:colOff>
      <xdr:row>36</xdr:row>
      <xdr:rowOff>108972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119149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2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21260</xdr:rowOff>
    </xdr:from>
    <xdr:to>
      <xdr:col>15</xdr:col>
      <xdr:colOff>101600</xdr:colOff>
      <xdr:row>36</xdr:row>
      <xdr:rowOff>122860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133037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10,722
10,659
31.15
5,682,282
5,404,017
269,621
3,315,720
4,954,258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49657</xdr:rowOff>
    </xdr:from>
    <xdr:to>
      <xdr:col>24</xdr:col>
      <xdr:colOff>63500</xdr:colOff>
      <xdr:row>37</xdr:row>
      <xdr:rowOff>82194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3307"/>
          <a:ext cx="8382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82194</xdr:rowOff>
    </xdr:from>
    <xdr:to>
      <xdr:col>19</xdr:col>
      <xdr:colOff>177800</xdr:colOff>
      <xdr:row>37</xdr:row>
      <xdr:rowOff>91834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5844"/>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91834</xdr:rowOff>
    </xdr:from>
    <xdr:to>
      <xdr:col>15</xdr:col>
      <xdr:colOff>50800</xdr:colOff>
      <xdr:row>38</xdr:row>
      <xdr:rowOff>75273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5484"/>
          <a:ext cx="889000" cy="1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75273</xdr:rowOff>
    </xdr:from>
    <xdr:to>
      <xdr:col>10</xdr:col>
      <xdr:colOff>114300</xdr:colOff>
      <xdr:row>38</xdr:row>
      <xdr:rowOff>100330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0373"/>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170307</xdr:rowOff>
    </xdr:from>
    <xdr:to>
      <xdr:col>24</xdr:col>
      <xdr:colOff>114300</xdr:colOff>
      <xdr:row>37</xdr:row>
      <xdr:rowOff>100457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148734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31394</xdr:rowOff>
    </xdr:from>
    <xdr:to>
      <xdr:col>20</xdr:col>
      <xdr:colOff>38100</xdr:colOff>
      <xdr:row>37</xdr:row>
      <xdr:rowOff>132994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124121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41034</xdr:rowOff>
    </xdr:from>
    <xdr:to>
      <xdr:col>15</xdr:col>
      <xdr:colOff>101600</xdr:colOff>
      <xdr:row>37</xdr:row>
      <xdr:rowOff>142634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133761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24473</xdr:rowOff>
    </xdr:from>
    <xdr:to>
      <xdr:col>10</xdr:col>
      <xdr:colOff>165100</xdr:colOff>
      <xdr:row>38</xdr:row>
      <xdr:rowOff>126073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117200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49530</xdr:rowOff>
    </xdr:from>
    <xdr:to>
      <xdr:col>6</xdr:col>
      <xdr:colOff>38100</xdr:colOff>
      <xdr:row>38</xdr:row>
      <xdr:rowOff>151130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142257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5158</xdr:rowOff>
    </xdr:from>
    <xdr:to>
      <xdr:col>24</xdr:col>
      <xdr:colOff>63500</xdr:colOff>
      <xdr:row>57</xdr:row>
      <xdr:rowOff>48256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77808"/>
          <a:ext cx="8382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40495</xdr:rowOff>
    </xdr:from>
    <xdr:to>
      <xdr:col>19</xdr:col>
      <xdr:colOff>177800</xdr:colOff>
      <xdr:row>57</xdr:row>
      <xdr:rowOff>48256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3145"/>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40495</xdr:rowOff>
    </xdr:from>
    <xdr:to>
      <xdr:col>15</xdr:col>
      <xdr:colOff>50800</xdr:colOff>
      <xdr:row>57</xdr:row>
      <xdr:rowOff>123492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3145"/>
          <a:ext cx="889000" cy="8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123492</xdr:rowOff>
    </xdr:from>
    <xdr:to>
      <xdr:col>10</xdr:col>
      <xdr:colOff>114300</xdr:colOff>
      <xdr:row>57</xdr:row>
      <xdr:rowOff>149854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96142"/>
          <a:ext cx="8890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125808</xdr:rowOff>
    </xdr:from>
    <xdr:to>
      <xdr:col>24</xdr:col>
      <xdr:colOff>114300</xdr:colOff>
      <xdr:row>57</xdr:row>
      <xdr:rowOff>55958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104235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168906</xdr:rowOff>
    </xdr:from>
    <xdr:to>
      <xdr:col>20</xdr:col>
      <xdr:colOff>38100</xdr:colOff>
      <xdr:row>57</xdr:row>
      <xdr:rowOff>99056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90183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161145</xdr:rowOff>
    </xdr:from>
    <xdr:to>
      <xdr:col>15</xdr:col>
      <xdr:colOff>101600</xdr:colOff>
      <xdr:row>57</xdr:row>
      <xdr:rowOff>91295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107822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72692</xdr:rowOff>
    </xdr:from>
    <xdr:to>
      <xdr:col>10</xdr:col>
      <xdr:colOff>165100</xdr:colOff>
      <xdr:row>58</xdr:row>
      <xdr:rowOff>2842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165419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99054</xdr:rowOff>
    </xdr:from>
    <xdr:to>
      <xdr:col>6</xdr:col>
      <xdr:colOff>38100</xdr:colOff>
      <xdr:row>58</xdr:row>
      <xdr:rowOff>29204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20331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91891</xdr:rowOff>
    </xdr:from>
    <xdr:to>
      <xdr:col>24</xdr:col>
      <xdr:colOff>63500</xdr:colOff>
      <xdr:row>77</xdr:row>
      <xdr:rowOff>73406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22091"/>
          <a:ext cx="838200" cy="15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91891</xdr:rowOff>
    </xdr:from>
    <xdr:to>
      <xdr:col>19</xdr:col>
      <xdr:colOff>177800</xdr:colOff>
      <xdr:row>77</xdr:row>
      <xdr:rowOff>40520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22091"/>
          <a:ext cx="889000" cy="1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40520</xdr:rowOff>
    </xdr:from>
    <xdr:to>
      <xdr:col>15</xdr:col>
      <xdr:colOff>50800</xdr:colOff>
      <xdr:row>78</xdr:row>
      <xdr:rowOff>11945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4217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160666</xdr:rowOff>
    </xdr:from>
    <xdr:to>
      <xdr:col>10</xdr:col>
      <xdr:colOff>114300</xdr:colOff>
      <xdr:row>78</xdr:row>
      <xdr:rowOff>11945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62316"/>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22606</xdr:rowOff>
    </xdr:from>
    <xdr:to>
      <xdr:col>24</xdr:col>
      <xdr:colOff>114300</xdr:colOff>
      <xdr:row>77</xdr:row>
      <xdr:rowOff>124206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45483</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41091</xdr:rowOff>
    </xdr:from>
    <xdr:to>
      <xdr:col>20</xdr:col>
      <xdr:colOff>38100</xdr:colOff>
      <xdr:row>76</xdr:row>
      <xdr:rowOff>142691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159217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161170</xdr:rowOff>
    </xdr:from>
    <xdr:to>
      <xdr:col>15</xdr:col>
      <xdr:colOff>101600</xdr:colOff>
      <xdr:row>77</xdr:row>
      <xdr:rowOff>91320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107847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132595</xdr:rowOff>
    </xdr:from>
    <xdr:to>
      <xdr:col>10</xdr:col>
      <xdr:colOff>165100</xdr:colOff>
      <xdr:row>78</xdr:row>
      <xdr:rowOff>62745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79272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0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109866</xdr:rowOff>
    </xdr:from>
    <xdr:to>
      <xdr:col>6</xdr:col>
      <xdr:colOff>38100</xdr:colOff>
      <xdr:row>78</xdr:row>
      <xdr:rowOff>40016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56543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08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8271</xdr:rowOff>
    </xdr:from>
    <xdr:to>
      <xdr:col>24</xdr:col>
      <xdr:colOff>63500</xdr:colOff>
      <xdr:row>97</xdr:row>
      <xdr:rowOff>114717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38921"/>
          <a:ext cx="838200" cy="1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8271</xdr:rowOff>
    </xdr:from>
    <xdr:to>
      <xdr:col>19</xdr:col>
      <xdr:colOff>177800</xdr:colOff>
      <xdr:row>98</xdr:row>
      <xdr:rowOff>154787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38921"/>
          <a:ext cx="889000" cy="31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136908</xdr:rowOff>
    </xdr:from>
    <xdr:to>
      <xdr:col>15</xdr:col>
      <xdr:colOff>50800</xdr:colOff>
      <xdr:row>98</xdr:row>
      <xdr:rowOff>154787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39008"/>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136908</xdr:rowOff>
    </xdr:from>
    <xdr:to>
      <xdr:col>10</xdr:col>
      <xdr:colOff>114300</xdr:colOff>
      <xdr:row>98</xdr:row>
      <xdr:rowOff>159702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39008"/>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63917</xdr:rowOff>
    </xdr:from>
    <xdr:to>
      <xdr:col>24</xdr:col>
      <xdr:colOff>114300</xdr:colOff>
      <xdr:row>97</xdr:row>
      <xdr:rowOff>165517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42344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128921</xdr:rowOff>
    </xdr:from>
    <xdr:to>
      <xdr:col>20</xdr:col>
      <xdr:colOff>38100</xdr:colOff>
      <xdr:row>97</xdr:row>
      <xdr:rowOff>59071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50198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103987</xdr:rowOff>
    </xdr:from>
    <xdr:to>
      <xdr:col>15</xdr:col>
      <xdr:colOff>101600</xdr:colOff>
      <xdr:row>99</xdr:row>
      <xdr:rowOff>34137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25264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9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86108</xdr:rowOff>
    </xdr:from>
    <xdr:to>
      <xdr:col>10</xdr:col>
      <xdr:colOff>165100</xdr:colOff>
      <xdr:row>99</xdr:row>
      <xdr:rowOff>16258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7385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108902</xdr:rowOff>
    </xdr:from>
    <xdr:to>
      <xdr:col>6</xdr:col>
      <xdr:colOff>38100</xdr:colOff>
      <xdr:row>99</xdr:row>
      <xdr:rowOff>39052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30179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157718</xdr:rowOff>
    </xdr:from>
    <xdr:to>
      <xdr:col>55</xdr:col>
      <xdr:colOff>0</xdr:colOff>
      <xdr:row>37</xdr:row>
      <xdr:rowOff>16041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29918"/>
          <a:ext cx="838200" cy="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67805</xdr:rowOff>
    </xdr:from>
    <xdr:to>
      <xdr:col>50</xdr:col>
      <xdr:colOff>114300</xdr:colOff>
      <xdr:row>37</xdr:row>
      <xdr:rowOff>16041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97105"/>
          <a:ext cx="889000" cy="46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67805</xdr:rowOff>
    </xdr:from>
    <xdr:to>
      <xdr:col>45</xdr:col>
      <xdr:colOff>177800</xdr:colOff>
      <xdr:row>37</xdr:row>
      <xdr:rowOff>85293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97105"/>
          <a:ext cx="889000" cy="5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85293</xdr:rowOff>
    </xdr:from>
    <xdr:to>
      <xdr:col>41</xdr:col>
      <xdr:colOff>50800</xdr:colOff>
      <xdr:row>37</xdr:row>
      <xdr:rowOff>110110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28943"/>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106918</xdr:rowOff>
    </xdr:from>
    <xdr:to>
      <xdr:col>55</xdr:col>
      <xdr:colOff>50800</xdr:colOff>
      <xdr:row>37</xdr:row>
      <xdr:rowOff>37068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21845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136691</xdr:rowOff>
    </xdr:from>
    <xdr:to>
      <xdr:col>50</xdr:col>
      <xdr:colOff>165100</xdr:colOff>
      <xdr:row>37</xdr:row>
      <xdr:rowOff>66841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57968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17005</xdr:rowOff>
    </xdr:from>
    <xdr:to>
      <xdr:col>46</xdr:col>
      <xdr:colOff>38100</xdr:colOff>
      <xdr:row>34</xdr:row>
      <xdr:rowOff>118605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109732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34493</xdr:rowOff>
    </xdr:from>
    <xdr:to>
      <xdr:col>41</xdr:col>
      <xdr:colOff>101600</xdr:colOff>
      <xdr:row>37</xdr:row>
      <xdr:rowOff>136093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127220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59310</xdr:rowOff>
    </xdr:from>
    <xdr:to>
      <xdr:col>36</xdr:col>
      <xdr:colOff>165100</xdr:colOff>
      <xdr:row>37</xdr:row>
      <xdr:rowOff>160910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152037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20070</xdr:rowOff>
    </xdr:from>
    <xdr:to>
      <xdr:col>55</xdr:col>
      <xdr:colOff>0</xdr:colOff>
      <xdr:row>59</xdr:row>
      <xdr:rowOff>51636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35620"/>
          <a:ext cx="8382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23927</xdr:rowOff>
    </xdr:from>
    <xdr:to>
      <xdr:col>50</xdr:col>
      <xdr:colOff>114300</xdr:colOff>
      <xdr:row>59</xdr:row>
      <xdr:rowOff>51636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139477"/>
          <a:ext cx="8890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16857</xdr:rowOff>
    </xdr:from>
    <xdr:to>
      <xdr:col>45</xdr:col>
      <xdr:colOff>177800</xdr:colOff>
      <xdr:row>59</xdr:row>
      <xdr:rowOff>23927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60957"/>
          <a:ext cx="889000" cy="17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16857</xdr:rowOff>
    </xdr:from>
    <xdr:to>
      <xdr:col>41</xdr:col>
      <xdr:colOff>50800</xdr:colOff>
      <xdr:row>59</xdr:row>
      <xdr:rowOff>49302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60957"/>
          <a:ext cx="889000" cy="20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140720</xdr:rowOff>
    </xdr:from>
    <xdr:to>
      <xdr:col>55</xdr:col>
      <xdr:colOff>50800</xdr:colOff>
      <xdr:row>59</xdr:row>
      <xdr:rowOff>70870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55647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836</xdr:rowOff>
    </xdr:from>
    <xdr:to>
      <xdr:col>50</xdr:col>
      <xdr:colOff>165100</xdr:colOff>
      <xdr:row>59</xdr:row>
      <xdr:rowOff>102436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1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93563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2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144577</xdr:rowOff>
    </xdr:from>
    <xdr:to>
      <xdr:col>46</xdr:col>
      <xdr:colOff>38100</xdr:colOff>
      <xdr:row>59</xdr:row>
      <xdr:rowOff>74727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65854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137507</xdr:rowOff>
    </xdr:from>
    <xdr:to>
      <xdr:col>41</xdr:col>
      <xdr:colOff>101600</xdr:colOff>
      <xdr:row>58</xdr:row>
      <xdr:rowOff>67657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58784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169952</xdr:rowOff>
    </xdr:from>
    <xdr:to>
      <xdr:col>36</xdr:col>
      <xdr:colOff>165100</xdr:colOff>
      <xdr:row>59</xdr:row>
      <xdr:rowOff>100102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91229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2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106101</xdr:rowOff>
    </xdr:from>
    <xdr:to>
      <xdr:col>55</xdr:col>
      <xdr:colOff>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79201"/>
          <a:ext cx="838200" cy="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131173</xdr:rowOff>
    </xdr:from>
    <xdr:to>
      <xdr:col>50</xdr:col>
      <xdr:colOff>114300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04273"/>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18546</xdr:rowOff>
    </xdr:from>
    <xdr:to>
      <xdr:col>45</xdr:col>
      <xdr:colOff>177800</xdr:colOff>
      <xdr:row>78</xdr:row>
      <xdr:rowOff>131173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91646"/>
          <a:ext cx="889000" cy="1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18546</xdr:rowOff>
    </xdr:from>
    <xdr:to>
      <xdr:col>41</xdr:col>
      <xdr:colOff>50800</xdr:colOff>
      <xdr:row>78</xdr:row>
      <xdr:rowOff>136505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91646"/>
          <a:ext cx="889000" cy="1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55301</xdr:rowOff>
    </xdr:from>
    <xdr:to>
      <xdr:col>55</xdr:col>
      <xdr:colOff>50800</xdr:colOff>
      <xdr:row>78</xdr:row>
      <xdr:rowOff>156901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141678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80373</xdr:rowOff>
    </xdr:from>
    <xdr:to>
      <xdr:col>46</xdr:col>
      <xdr:colOff>38100</xdr:colOff>
      <xdr:row>79</xdr:row>
      <xdr:rowOff>10523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1650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139196</xdr:rowOff>
    </xdr:from>
    <xdr:to>
      <xdr:col>41</xdr:col>
      <xdr:colOff>101600</xdr:colOff>
      <xdr:row>78</xdr:row>
      <xdr:rowOff>69346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60473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85705</xdr:rowOff>
    </xdr:from>
    <xdr:to>
      <xdr:col>36</xdr:col>
      <xdr:colOff>165100</xdr:colOff>
      <xdr:row>79</xdr:row>
      <xdr:rowOff>15855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6982</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551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78989</xdr:rowOff>
    </xdr:from>
    <xdr:to>
      <xdr:col>55</xdr:col>
      <xdr:colOff>0</xdr:colOff>
      <xdr:row>98</xdr:row>
      <xdr:rowOff>84365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81089"/>
          <a:ext cx="8382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47081</xdr:rowOff>
    </xdr:from>
    <xdr:to>
      <xdr:col>50</xdr:col>
      <xdr:colOff>114300</xdr:colOff>
      <xdr:row>98</xdr:row>
      <xdr:rowOff>84365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49181"/>
          <a:ext cx="889000" cy="3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110705</xdr:rowOff>
    </xdr:from>
    <xdr:to>
      <xdr:col>45</xdr:col>
      <xdr:colOff>177800</xdr:colOff>
      <xdr:row>98</xdr:row>
      <xdr:rowOff>47081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41355"/>
          <a:ext cx="889000" cy="10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110705</xdr:rowOff>
    </xdr:from>
    <xdr:to>
      <xdr:col>41</xdr:col>
      <xdr:colOff>50800</xdr:colOff>
      <xdr:row>98</xdr:row>
      <xdr:rowOff>74476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41355"/>
          <a:ext cx="889000" cy="1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28189</xdr:rowOff>
    </xdr:from>
    <xdr:to>
      <xdr:col>55</xdr:col>
      <xdr:colOff>50800</xdr:colOff>
      <xdr:row>98</xdr:row>
      <xdr:rowOff>129789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114566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33565</xdr:rowOff>
    </xdr:from>
    <xdr:to>
      <xdr:col>50</xdr:col>
      <xdr:colOff>165100</xdr:colOff>
      <xdr:row>98</xdr:row>
      <xdr:rowOff>135165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167731</xdr:rowOff>
    </xdr:from>
    <xdr:to>
      <xdr:col>46</xdr:col>
      <xdr:colOff>38100</xdr:colOff>
      <xdr:row>98</xdr:row>
      <xdr:rowOff>97881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89008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59905</xdr:rowOff>
    </xdr:from>
    <xdr:to>
      <xdr:col>41</xdr:col>
      <xdr:colOff>101600</xdr:colOff>
      <xdr:row>97</xdr:row>
      <xdr:rowOff>161505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152632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23676</xdr:rowOff>
    </xdr:from>
    <xdr:to>
      <xdr:col>36</xdr:col>
      <xdr:colOff>165100</xdr:colOff>
      <xdr:row>98</xdr:row>
      <xdr:rowOff>125276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116403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84333</xdr:rowOff>
    </xdr:from>
    <xdr:to>
      <xdr:col>85</xdr:col>
      <xdr:colOff>127000</xdr:colOff>
      <xdr:row>39</xdr:row>
      <xdr:rowOff>88519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70883"/>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77860</xdr:rowOff>
    </xdr:from>
    <xdr:to>
      <xdr:col>81</xdr:col>
      <xdr:colOff>50800</xdr:colOff>
      <xdr:row>39</xdr:row>
      <xdr:rowOff>84333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64410"/>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77860</xdr:rowOff>
    </xdr:from>
    <xdr:to>
      <xdr:col>76</xdr:col>
      <xdr:colOff>114300</xdr:colOff>
      <xdr:row>39</xdr:row>
      <xdr:rowOff>96867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64410"/>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96867</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834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37719</xdr:rowOff>
    </xdr:from>
    <xdr:to>
      <xdr:col>85</xdr:col>
      <xdr:colOff>177800</xdr:colOff>
      <xdr:row>39</xdr:row>
      <xdr:rowOff>139319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33533</xdr:rowOff>
    </xdr:from>
    <xdr:to>
      <xdr:col>81</xdr:col>
      <xdr:colOff>101600</xdr:colOff>
      <xdr:row>39</xdr:row>
      <xdr:rowOff>135133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126260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27060</xdr:rowOff>
    </xdr:from>
    <xdr:to>
      <xdr:col>76</xdr:col>
      <xdr:colOff>165100</xdr:colOff>
      <xdr:row>39</xdr:row>
      <xdr:rowOff>128660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119787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0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46067</xdr:rowOff>
    </xdr:from>
    <xdr:to>
      <xdr:col>72</xdr:col>
      <xdr:colOff>38100</xdr:colOff>
      <xdr:row>39</xdr:row>
      <xdr:rowOff>147667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138794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82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35618</xdr:rowOff>
    </xdr:from>
    <xdr:to>
      <xdr:col>85</xdr:col>
      <xdr:colOff>127000</xdr:colOff>
      <xdr:row>77</xdr:row>
      <xdr:rowOff>43948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37268"/>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38681</xdr:rowOff>
    </xdr:from>
    <xdr:to>
      <xdr:col>81</xdr:col>
      <xdr:colOff>50800</xdr:colOff>
      <xdr:row>77</xdr:row>
      <xdr:rowOff>43948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240331"/>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38681</xdr:rowOff>
    </xdr:from>
    <xdr:to>
      <xdr:col>76</xdr:col>
      <xdr:colOff>114300</xdr:colOff>
      <xdr:row>77</xdr:row>
      <xdr:rowOff>47558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240331"/>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47558</xdr:rowOff>
    </xdr:from>
    <xdr:to>
      <xdr:col>71</xdr:col>
      <xdr:colOff>177800</xdr:colOff>
      <xdr:row>77</xdr:row>
      <xdr:rowOff>64901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249208"/>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156268</xdr:rowOff>
    </xdr:from>
    <xdr:to>
      <xdr:col>85</xdr:col>
      <xdr:colOff>177800</xdr:colOff>
      <xdr:row>77</xdr:row>
      <xdr:rowOff>86418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1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134695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164598</xdr:rowOff>
    </xdr:from>
    <xdr:to>
      <xdr:col>81</xdr:col>
      <xdr:colOff>101600</xdr:colOff>
      <xdr:row>77</xdr:row>
      <xdr:rowOff>94748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85875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2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159331</xdr:rowOff>
    </xdr:from>
    <xdr:to>
      <xdr:col>76</xdr:col>
      <xdr:colOff>165100</xdr:colOff>
      <xdr:row>77</xdr:row>
      <xdr:rowOff>89481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80608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8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168208</xdr:rowOff>
    </xdr:from>
    <xdr:to>
      <xdr:col>72</xdr:col>
      <xdr:colOff>38100</xdr:colOff>
      <xdr:row>77</xdr:row>
      <xdr:rowOff>98358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89485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9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14101</xdr:rowOff>
    </xdr:from>
    <xdr:to>
      <xdr:col>67</xdr:col>
      <xdr:colOff>101600</xdr:colOff>
      <xdr:row>77</xdr:row>
      <xdr:rowOff>115701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106828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0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89692</xdr:rowOff>
    </xdr:from>
    <xdr:to>
      <xdr:col>85</xdr:col>
      <xdr:colOff>127000</xdr:colOff>
      <xdr:row>98</xdr:row>
      <xdr:rowOff>37123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20342"/>
          <a:ext cx="838200" cy="1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89692</xdr:rowOff>
    </xdr:from>
    <xdr:to>
      <xdr:col>81</xdr:col>
      <xdr:colOff>50800</xdr:colOff>
      <xdr:row>98</xdr:row>
      <xdr:rowOff>84187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20342"/>
          <a:ext cx="889000" cy="16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84187</xdr:rowOff>
    </xdr:from>
    <xdr:to>
      <xdr:col>76</xdr:col>
      <xdr:colOff>114300</xdr:colOff>
      <xdr:row>98</xdr:row>
      <xdr:rowOff>93377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86287"/>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70594</xdr:rowOff>
    </xdr:from>
    <xdr:to>
      <xdr:col>71</xdr:col>
      <xdr:colOff>177800</xdr:colOff>
      <xdr:row>98</xdr:row>
      <xdr:rowOff>93377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72694"/>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157773</xdr:rowOff>
    </xdr:from>
    <xdr:to>
      <xdr:col>85</xdr:col>
      <xdr:colOff>177800</xdr:colOff>
      <xdr:row>98</xdr:row>
      <xdr:rowOff>87923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72700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0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38892</xdr:rowOff>
    </xdr:from>
    <xdr:to>
      <xdr:col>81</xdr:col>
      <xdr:colOff>101600</xdr:colOff>
      <xdr:row>97</xdr:row>
      <xdr:rowOff>140492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131619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33387</xdr:rowOff>
    </xdr:from>
    <xdr:to>
      <xdr:col>76</xdr:col>
      <xdr:colOff>165100</xdr:colOff>
      <xdr:row>98</xdr:row>
      <xdr:rowOff>134987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126114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2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42577</xdr:rowOff>
    </xdr:from>
    <xdr:to>
      <xdr:col>72</xdr:col>
      <xdr:colOff>38100</xdr:colOff>
      <xdr:row>98</xdr:row>
      <xdr:rowOff>144177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135304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19794</xdr:rowOff>
    </xdr:from>
    <xdr:to>
      <xdr:col>67</xdr:col>
      <xdr:colOff>101600</xdr:colOff>
      <xdr:row>98</xdr:row>
      <xdr:rowOff>121394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112521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40511</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9127361"/>
          <a:ext cx="1269" cy="9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158638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40511</xdr:rowOff>
    </xdr:from>
    <xdr:to>
      <xdr:col>116</xdr:col>
      <xdr:colOff>152400</xdr:colOff>
      <xdr:row>53</xdr:row>
      <xdr:rowOff>40511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1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50798</xdr:rowOff>
    </xdr:from>
    <xdr:to>
      <xdr:col>116</xdr:col>
      <xdr:colOff>63500</xdr:colOff>
      <xdr:row>57</xdr:row>
      <xdr:rowOff>69040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651998"/>
          <a:ext cx="8382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142994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5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164567</xdr:rowOff>
    </xdr:from>
    <xdr:to>
      <xdr:col>116</xdr:col>
      <xdr:colOff>114300</xdr:colOff>
      <xdr:row>58</xdr:row>
      <xdr:rowOff>94717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38407</xdr:rowOff>
    </xdr:from>
    <xdr:to>
      <xdr:col>111</xdr:col>
      <xdr:colOff>177800</xdr:colOff>
      <xdr:row>56</xdr:row>
      <xdr:rowOff>50798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125257"/>
          <a:ext cx="889000" cy="5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155971</xdr:rowOff>
    </xdr:from>
    <xdr:to>
      <xdr:col>112</xdr:col>
      <xdr:colOff>38100</xdr:colOff>
      <xdr:row>58</xdr:row>
      <xdr:rowOff>86121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2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77248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146993</xdr:rowOff>
    </xdr:from>
    <xdr:to>
      <xdr:col>107</xdr:col>
      <xdr:colOff>50800</xdr:colOff>
      <xdr:row>53</xdr:row>
      <xdr:rowOff>38407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8890943"/>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154325</xdr:rowOff>
    </xdr:from>
    <xdr:to>
      <xdr:col>107</xdr:col>
      <xdr:colOff>101600</xdr:colOff>
      <xdr:row>58</xdr:row>
      <xdr:rowOff>84475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75602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146993</xdr:rowOff>
    </xdr:from>
    <xdr:to>
      <xdr:col>102</xdr:col>
      <xdr:colOff>114300</xdr:colOff>
      <xdr:row>52</xdr:row>
      <xdr:rowOff>17650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8890943"/>
          <a:ext cx="889000" cy="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150805</xdr:rowOff>
    </xdr:from>
    <xdr:to>
      <xdr:col>102</xdr:col>
      <xdr:colOff>165100</xdr:colOff>
      <xdr:row>58</xdr:row>
      <xdr:rowOff>80955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72082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1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154988</xdr:rowOff>
    </xdr:from>
    <xdr:to>
      <xdr:col>98</xdr:col>
      <xdr:colOff>38100</xdr:colOff>
      <xdr:row>58</xdr:row>
      <xdr:rowOff>85138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76265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18240</xdr:rowOff>
    </xdr:from>
    <xdr:to>
      <xdr:col>116</xdr:col>
      <xdr:colOff>114300</xdr:colOff>
      <xdr:row>57</xdr:row>
      <xdr:rowOff>119840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9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41117</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171448</xdr:rowOff>
    </xdr:from>
    <xdr:to>
      <xdr:col>112</xdr:col>
      <xdr:colOff>38100</xdr:colOff>
      <xdr:row>56</xdr:row>
      <xdr:rowOff>101598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118125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159057</xdr:rowOff>
    </xdr:from>
    <xdr:to>
      <xdr:col>107</xdr:col>
      <xdr:colOff>101600</xdr:colOff>
      <xdr:row>53</xdr:row>
      <xdr:rowOff>89207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0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105734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8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96193</xdr:rowOff>
    </xdr:from>
    <xdr:to>
      <xdr:col>102</xdr:col>
      <xdr:colOff>165100</xdr:colOff>
      <xdr:row>52</xdr:row>
      <xdr:rowOff>26343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88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42870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861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138300</xdr:rowOff>
    </xdr:from>
    <xdr:to>
      <xdr:col>98</xdr:col>
      <xdr:colOff>38100</xdr:colOff>
      <xdr:row>52</xdr:row>
      <xdr:rowOff>68450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8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84977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86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168275</xdr:rowOff>
    </xdr:from>
    <xdr:to>
      <xdr:col>116</xdr:col>
      <xdr:colOff>63500</xdr:colOff>
      <xdr:row>75</xdr:row>
      <xdr:rowOff>53975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555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36030</xdr:rowOff>
    </xdr:from>
    <xdr:to>
      <xdr:col>111</xdr:col>
      <xdr:colOff>177800</xdr:colOff>
      <xdr:row>75</xdr:row>
      <xdr:rowOff>53975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894780"/>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36030</xdr:rowOff>
    </xdr:from>
    <xdr:to>
      <xdr:col>107</xdr:col>
      <xdr:colOff>50800</xdr:colOff>
      <xdr:row>75</xdr:row>
      <xdr:rowOff>94127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94780"/>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94127</xdr:rowOff>
    </xdr:from>
    <xdr:to>
      <xdr:col>102</xdr:col>
      <xdr:colOff>114300</xdr:colOff>
      <xdr:row>75</xdr:row>
      <xdr:rowOff>112105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52877"/>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117475</xdr:rowOff>
    </xdr:from>
    <xdr:to>
      <xdr:col>116</xdr:col>
      <xdr:colOff>114300</xdr:colOff>
      <xdr:row>75</xdr:row>
      <xdr:rowOff>47625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140352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3175</xdr:rowOff>
    </xdr:from>
    <xdr:to>
      <xdr:col>112</xdr:col>
      <xdr:colOff>38100</xdr:colOff>
      <xdr:row>75</xdr:row>
      <xdr:rowOff>104775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121302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156680</xdr:rowOff>
    </xdr:from>
    <xdr:to>
      <xdr:col>107</xdr:col>
      <xdr:colOff>101600</xdr:colOff>
      <xdr:row>75</xdr:row>
      <xdr:rowOff>86830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103357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43327</xdr:rowOff>
    </xdr:from>
    <xdr:to>
      <xdr:col>102</xdr:col>
      <xdr:colOff>165100</xdr:colOff>
      <xdr:row>75</xdr:row>
      <xdr:rowOff>144927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136055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9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61305</xdr:rowOff>
    </xdr:from>
    <xdr:to>
      <xdr:col>98</xdr:col>
      <xdr:colOff>38100</xdr:colOff>
      <xdr:row>75</xdr:row>
      <xdr:rowOff>162905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154032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504,012</a:t>
          </a:r>
          <a:r>
            <a:rPr kumimoji="1" lang="ja-JP" altLang="ja-JP" sz="1100" b="0" i="0" baseline="0">
              <a:solidFill>
                <a:schemeClr val="dk1"/>
              </a:solidFill>
              <a:effectLst/>
              <a:latin typeface="+mn-lt"/>
              <a:ea typeface="+mn-ea"/>
              <a:cs typeface="+mn-cs"/>
            </a:rPr>
            <a:t>円となっている。人件費は、住民一人当たり</a:t>
          </a:r>
          <a:r>
            <a:rPr kumimoji="1" lang="en-US" altLang="ja-JP" sz="1100" b="0" i="0" baseline="0">
              <a:solidFill>
                <a:schemeClr val="dk1"/>
              </a:solidFill>
              <a:effectLst/>
              <a:latin typeface="+mn-lt"/>
              <a:ea typeface="+mn-ea"/>
              <a:cs typeface="+mn-cs"/>
            </a:rPr>
            <a:t>86,590</a:t>
          </a:r>
          <a:r>
            <a:rPr kumimoji="1" lang="ja-JP" altLang="ja-JP" sz="1100" b="0" i="0" baseline="0">
              <a:solidFill>
                <a:schemeClr val="dk1"/>
              </a:solidFill>
              <a:effectLst/>
              <a:latin typeface="+mn-lt"/>
              <a:ea typeface="+mn-ea"/>
              <a:cs typeface="+mn-cs"/>
            </a:rPr>
            <a:t>円で類似団体平均と比べて低い水準にあり、令和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月からの会計年度任用職員制の導入による増等が要因で、前年と比較し増加している。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扶助費は、住民一人当たり</a:t>
          </a:r>
          <a:r>
            <a:rPr kumimoji="1" lang="en-US" altLang="ja-JP" sz="1100" b="0" i="0" baseline="0">
              <a:solidFill>
                <a:schemeClr val="dk1"/>
              </a:solidFill>
              <a:effectLst/>
              <a:latin typeface="+mn-lt"/>
              <a:ea typeface="+mn-ea"/>
              <a:cs typeface="+mn-cs"/>
            </a:rPr>
            <a:t>60,030</a:t>
          </a:r>
          <a:r>
            <a:rPr kumimoji="1" lang="ja-JP" altLang="ja-JP" sz="1100" b="0" i="0" baseline="0">
              <a:solidFill>
                <a:schemeClr val="dk1"/>
              </a:solidFill>
              <a:effectLst/>
              <a:latin typeface="+mn-lt"/>
              <a:ea typeface="+mn-ea"/>
              <a:cs typeface="+mn-cs"/>
            </a:rPr>
            <a:t>円となっており類似団体平均と比べて低い水準にあり、障害者自立支援事業や子育て世帯への給付事業等が要因である。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普通建設事業費のうち新規整備は、浸水害対策水防拠点施設建設工事の実施等により、住民一人当たり</a:t>
          </a:r>
          <a:r>
            <a:rPr kumimoji="1" lang="en-US" altLang="ja-JP" sz="1100" b="0" i="0" baseline="0">
              <a:solidFill>
                <a:schemeClr val="dk1"/>
              </a:solidFill>
              <a:effectLst/>
              <a:latin typeface="+mn-lt"/>
              <a:ea typeface="+mn-ea"/>
              <a:cs typeface="+mn-cs"/>
            </a:rPr>
            <a:t>7,349</a:t>
          </a:r>
          <a:r>
            <a:rPr kumimoji="1" lang="ja-JP" altLang="ja-JP" sz="1100" b="0" i="0" baseline="0">
              <a:solidFill>
                <a:schemeClr val="dk1"/>
              </a:solidFill>
              <a:effectLst/>
              <a:latin typeface="+mn-lt"/>
              <a:ea typeface="+mn-ea"/>
              <a:cs typeface="+mn-cs"/>
            </a:rPr>
            <a:t>円となっている。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10,722
10,659
31.15
5,682,282
5,404,017
269,621
3,315,720
4,954,258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149987</xdr:rowOff>
    </xdr:from>
    <xdr:to>
      <xdr:col>24</xdr:col>
      <xdr:colOff>63500</xdr:colOff>
      <xdr:row>37</xdr:row>
      <xdr:rowOff>48260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22187"/>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170235</xdr:rowOff>
    </xdr:from>
    <xdr:to>
      <xdr:col>19</xdr:col>
      <xdr:colOff>177800</xdr:colOff>
      <xdr:row>37</xdr:row>
      <xdr:rowOff>48260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42435"/>
          <a:ext cx="8890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170235</xdr:rowOff>
    </xdr:from>
    <xdr:to>
      <xdr:col>15</xdr:col>
      <xdr:colOff>50800</xdr:colOff>
      <xdr:row>37</xdr:row>
      <xdr:rowOff>48913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42435"/>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6459</xdr:rowOff>
    </xdr:from>
    <xdr:to>
      <xdr:col>10</xdr:col>
      <xdr:colOff>114300</xdr:colOff>
      <xdr:row>37</xdr:row>
      <xdr:rowOff>48913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501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99187</xdr:rowOff>
    </xdr:from>
    <xdr:to>
      <xdr:col>24</xdr:col>
      <xdr:colOff>114300</xdr:colOff>
      <xdr:row>37</xdr:row>
      <xdr:rowOff>29337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122064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168910</xdr:rowOff>
    </xdr:from>
    <xdr:to>
      <xdr:col>20</xdr:col>
      <xdr:colOff>38100</xdr:colOff>
      <xdr:row>37</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119435</xdr:rowOff>
    </xdr:from>
    <xdr:to>
      <xdr:col>15</xdr:col>
      <xdr:colOff>101600</xdr:colOff>
      <xdr:row>37</xdr:row>
      <xdr:rowOff>49585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66112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169563</xdr:rowOff>
    </xdr:from>
    <xdr:to>
      <xdr:col>10</xdr:col>
      <xdr:colOff>165100</xdr:colOff>
      <xdr:row>37</xdr:row>
      <xdr:rowOff>99713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90840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127109</xdr:rowOff>
    </xdr:from>
    <xdr:to>
      <xdr:col>6</xdr:col>
      <xdr:colOff>38100</xdr:colOff>
      <xdr:row>37</xdr:row>
      <xdr:rowOff>57259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48386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146969</xdr:rowOff>
    </xdr:from>
    <xdr:to>
      <xdr:col>24</xdr:col>
      <xdr:colOff>63500</xdr:colOff>
      <xdr:row>57</xdr:row>
      <xdr:rowOff>67691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48169"/>
          <a:ext cx="8382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80797</xdr:rowOff>
    </xdr:from>
    <xdr:to>
      <xdr:col>19</xdr:col>
      <xdr:colOff>177800</xdr:colOff>
      <xdr:row>56</xdr:row>
      <xdr:rowOff>146969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10547"/>
          <a:ext cx="889000" cy="23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80797</xdr:rowOff>
    </xdr:from>
    <xdr:to>
      <xdr:col>15</xdr:col>
      <xdr:colOff>50800</xdr:colOff>
      <xdr:row>57</xdr:row>
      <xdr:rowOff>147110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10547"/>
          <a:ext cx="889000" cy="40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147110</xdr:rowOff>
    </xdr:from>
    <xdr:to>
      <xdr:col>10</xdr:col>
      <xdr:colOff>114300</xdr:colOff>
      <xdr:row>58</xdr:row>
      <xdr:rowOff>3093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976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16891</xdr:rowOff>
    </xdr:from>
    <xdr:to>
      <xdr:col>24</xdr:col>
      <xdr:colOff>114300</xdr:colOff>
      <xdr:row>57</xdr:row>
      <xdr:rowOff>118491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103268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96169</xdr:rowOff>
    </xdr:from>
    <xdr:to>
      <xdr:col>20</xdr:col>
      <xdr:colOff>38100</xdr:colOff>
      <xdr:row>57</xdr:row>
      <xdr:rowOff>26319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17446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9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29997</xdr:rowOff>
    </xdr:from>
    <xdr:to>
      <xdr:col>15</xdr:col>
      <xdr:colOff>101600</xdr:colOff>
      <xdr:row>55</xdr:row>
      <xdr:rowOff>131597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122724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96310</xdr:rowOff>
    </xdr:from>
    <xdr:to>
      <xdr:col>10</xdr:col>
      <xdr:colOff>165100</xdr:colOff>
      <xdr:row>58</xdr:row>
      <xdr:rowOff>26460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17587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123743</xdr:rowOff>
    </xdr:from>
    <xdr:to>
      <xdr:col>6</xdr:col>
      <xdr:colOff>38100</xdr:colOff>
      <xdr:row>58</xdr:row>
      <xdr:rowOff>53893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45020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158128</xdr:rowOff>
    </xdr:from>
    <xdr:to>
      <xdr:col>24</xdr:col>
      <xdr:colOff>63500</xdr:colOff>
      <xdr:row>77</xdr:row>
      <xdr:rowOff>27533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88328"/>
          <a:ext cx="838200" cy="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158128</xdr:rowOff>
    </xdr:from>
    <xdr:to>
      <xdr:col>19</xdr:col>
      <xdr:colOff>177800</xdr:colOff>
      <xdr:row>78</xdr:row>
      <xdr:rowOff>143383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88328"/>
          <a:ext cx="889000" cy="3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143383</xdr:rowOff>
    </xdr:from>
    <xdr:to>
      <xdr:col>15</xdr:col>
      <xdr:colOff>50800</xdr:colOff>
      <xdr:row>79</xdr:row>
      <xdr:rowOff>106629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16483"/>
          <a:ext cx="889000" cy="1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106629</xdr:rowOff>
    </xdr:from>
    <xdr:to>
      <xdr:col>10</xdr:col>
      <xdr:colOff>114300</xdr:colOff>
      <xdr:row>79</xdr:row>
      <xdr:rowOff>125082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51179"/>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148183</xdr:rowOff>
    </xdr:from>
    <xdr:to>
      <xdr:col>24</xdr:col>
      <xdr:colOff>114300</xdr:colOff>
      <xdr:row>77</xdr:row>
      <xdr:rowOff>78333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126610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5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107328</xdr:rowOff>
    </xdr:from>
    <xdr:to>
      <xdr:col>20</xdr:col>
      <xdr:colOff>38100</xdr:colOff>
      <xdr:row>77</xdr:row>
      <xdr:rowOff>37478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28605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92583</xdr:rowOff>
    </xdr:from>
    <xdr:to>
      <xdr:col>15</xdr:col>
      <xdr:colOff>101600</xdr:colOff>
      <xdr:row>79</xdr:row>
      <xdr:rowOff>22733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13860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55829</xdr:rowOff>
    </xdr:from>
    <xdr:to>
      <xdr:col>10</xdr:col>
      <xdr:colOff>165100</xdr:colOff>
      <xdr:row>79</xdr:row>
      <xdr:rowOff>157429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6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148556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9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74282</xdr:rowOff>
    </xdr:from>
    <xdr:to>
      <xdr:col>6</xdr:col>
      <xdr:colOff>38100</xdr:colOff>
      <xdr:row>80</xdr:row>
      <xdr:rowOff>4432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167009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71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161798</xdr:rowOff>
    </xdr:from>
    <xdr:to>
      <xdr:col>24</xdr:col>
      <xdr:colOff>63500</xdr:colOff>
      <xdr:row>99</xdr:row>
      <xdr:rowOff>14491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63898"/>
          <a:ext cx="8382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161798</xdr:rowOff>
    </xdr:from>
    <xdr:to>
      <xdr:col>19</xdr:col>
      <xdr:colOff>177800</xdr:colOff>
      <xdr:row>99</xdr:row>
      <xdr:rowOff>105270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3898"/>
          <a:ext cx="889000" cy="1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105270</xdr:rowOff>
    </xdr:from>
    <xdr:to>
      <xdr:col>15</xdr:col>
      <xdr:colOff>50800</xdr:colOff>
      <xdr:row>99</xdr:row>
      <xdr:rowOff>108586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7882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108586</xdr:rowOff>
    </xdr:from>
    <xdr:to>
      <xdr:col>10</xdr:col>
      <xdr:colOff>114300</xdr:colOff>
      <xdr:row>99</xdr:row>
      <xdr:rowOff>139179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82136"/>
          <a:ext cx="8890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135141</xdr:rowOff>
    </xdr:from>
    <xdr:to>
      <xdr:col>24</xdr:col>
      <xdr:colOff>114300</xdr:colOff>
      <xdr:row>99</xdr:row>
      <xdr:rowOff>65291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50068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110998</xdr:rowOff>
    </xdr:from>
    <xdr:to>
      <xdr:col>20</xdr:col>
      <xdr:colOff>38100</xdr:colOff>
      <xdr:row>99</xdr:row>
      <xdr:rowOff>41148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32275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54470</xdr:rowOff>
    </xdr:from>
    <xdr:to>
      <xdr:col>15</xdr:col>
      <xdr:colOff>101600</xdr:colOff>
      <xdr:row>99</xdr:row>
      <xdr:rowOff>156070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147197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57786</xdr:rowOff>
    </xdr:from>
    <xdr:to>
      <xdr:col>10</xdr:col>
      <xdr:colOff>165100</xdr:colOff>
      <xdr:row>99</xdr:row>
      <xdr:rowOff>159386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150513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2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88379</xdr:rowOff>
    </xdr:from>
    <xdr:to>
      <xdr:col>6</xdr:col>
      <xdr:colOff>38100</xdr:colOff>
      <xdr:row>100</xdr:row>
      <xdr:rowOff>18529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6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9656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5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32715</xdr:rowOff>
    </xdr:from>
    <xdr:to>
      <xdr:col>55</xdr:col>
      <xdr:colOff>0</xdr:colOff>
      <xdr:row>36</xdr:row>
      <xdr:rowOff>64719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0491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16713</xdr:rowOff>
    </xdr:from>
    <xdr:to>
      <xdr:col>50</xdr:col>
      <xdr:colOff>114300</xdr:colOff>
      <xdr:row>36</xdr:row>
      <xdr:rowOff>64719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88913"/>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16713</xdr:rowOff>
    </xdr:from>
    <xdr:to>
      <xdr:col>45</xdr:col>
      <xdr:colOff>177800</xdr:colOff>
      <xdr:row>36</xdr:row>
      <xdr:rowOff>35001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8891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19914</xdr:rowOff>
    </xdr:from>
    <xdr:to>
      <xdr:col>41</xdr:col>
      <xdr:colOff>50800</xdr:colOff>
      <xdr:row>36</xdr:row>
      <xdr:rowOff>35001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9211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153365</xdr:rowOff>
    </xdr:from>
    <xdr:to>
      <xdr:col>55</xdr:col>
      <xdr:colOff>50800</xdr:colOff>
      <xdr:row>36</xdr:row>
      <xdr:rowOff>83515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4792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0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13919</xdr:rowOff>
    </xdr:from>
    <xdr:to>
      <xdr:col>50</xdr:col>
      <xdr:colOff>165100</xdr:colOff>
      <xdr:row>36</xdr:row>
      <xdr:rowOff>115519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132046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596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137363</xdr:rowOff>
    </xdr:from>
    <xdr:to>
      <xdr:col>46</xdr:col>
      <xdr:colOff>38100</xdr:colOff>
      <xdr:row>36</xdr:row>
      <xdr:rowOff>67513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84040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155651</xdr:rowOff>
    </xdr:from>
    <xdr:to>
      <xdr:col>41</xdr:col>
      <xdr:colOff>101600</xdr:colOff>
      <xdr:row>36</xdr:row>
      <xdr:rowOff>85801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102328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31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140564</xdr:rowOff>
    </xdr:from>
    <xdr:to>
      <xdr:col>36</xdr:col>
      <xdr:colOff>165100</xdr:colOff>
      <xdr:row>36</xdr:row>
      <xdr:rowOff>70714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87241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84356</xdr:rowOff>
    </xdr:from>
    <xdr:to>
      <xdr:col>55</xdr:col>
      <xdr:colOff>0</xdr:colOff>
      <xdr:row>58</xdr:row>
      <xdr:rowOff>104160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8456"/>
          <a:ext cx="838200" cy="1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104160</xdr:rowOff>
    </xdr:from>
    <xdr:to>
      <xdr:col>50</xdr:col>
      <xdr:colOff>114300</xdr:colOff>
      <xdr:row>58</xdr:row>
      <xdr:rowOff>121427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8260"/>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120079</xdr:rowOff>
    </xdr:from>
    <xdr:to>
      <xdr:col>45</xdr:col>
      <xdr:colOff>177800</xdr:colOff>
      <xdr:row>58</xdr:row>
      <xdr:rowOff>121427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64179"/>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120079</xdr:rowOff>
    </xdr:from>
    <xdr:to>
      <xdr:col>41</xdr:col>
      <xdr:colOff>50800</xdr:colOff>
      <xdr:row>58</xdr:row>
      <xdr:rowOff>121793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417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33556</xdr:rowOff>
    </xdr:from>
    <xdr:to>
      <xdr:col>55</xdr:col>
      <xdr:colOff>50800</xdr:colOff>
      <xdr:row>58</xdr:row>
      <xdr:rowOff>135156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119933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53360</xdr:rowOff>
    </xdr:from>
    <xdr:to>
      <xdr:col>50</xdr:col>
      <xdr:colOff>165100</xdr:colOff>
      <xdr:row>58</xdr:row>
      <xdr:rowOff>154960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146087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70627</xdr:rowOff>
    </xdr:from>
    <xdr:to>
      <xdr:col>46</xdr:col>
      <xdr:colOff>38100</xdr:colOff>
      <xdr:row>59</xdr:row>
      <xdr:rowOff>777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163354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69279</xdr:rowOff>
    </xdr:from>
    <xdr:to>
      <xdr:col>41</xdr:col>
      <xdr:colOff>101600</xdr:colOff>
      <xdr:row>58</xdr:row>
      <xdr:rowOff>170879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162006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70993</xdr:rowOff>
    </xdr:from>
    <xdr:to>
      <xdr:col>36</xdr:col>
      <xdr:colOff>165100</xdr:colOff>
      <xdr:row>59</xdr:row>
      <xdr:rowOff>1143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101442</xdr:rowOff>
    </xdr:from>
    <xdr:to>
      <xdr:col>55</xdr:col>
      <xdr:colOff>0</xdr:colOff>
      <xdr:row>77</xdr:row>
      <xdr:rowOff>42807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31642"/>
          <a:ext cx="838200" cy="1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101409</xdr:rowOff>
    </xdr:from>
    <xdr:to>
      <xdr:col>50</xdr:col>
      <xdr:colOff>114300</xdr:colOff>
      <xdr:row>77</xdr:row>
      <xdr:rowOff>42807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60159"/>
          <a:ext cx="889000" cy="28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101409</xdr:rowOff>
    </xdr:from>
    <xdr:to>
      <xdr:col>45</xdr:col>
      <xdr:colOff>177800</xdr:colOff>
      <xdr:row>77</xdr:row>
      <xdr:rowOff>112709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60159"/>
          <a:ext cx="889000" cy="3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112709</xdr:rowOff>
    </xdr:from>
    <xdr:to>
      <xdr:col>41</xdr:col>
      <xdr:colOff>50800</xdr:colOff>
      <xdr:row>78</xdr:row>
      <xdr:rowOff>96053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14359"/>
          <a:ext cx="889000" cy="1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50642</xdr:rowOff>
    </xdr:from>
    <xdr:to>
      <xdr:col>55</xdr:col>
      <xdr:colOff>50800</xdr:colOff>
      <xdr:row>76</xdr:row>
      <xdr:rowOff>152242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73519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3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163457</xdr:rowOff>
    </xdr:from>
    <xdr:to>
      <xdr:col>50</xdr:col>
      <xdr:colOff>165100</xdr:colOff>
      <xdr:row>77</xdr:row>
      <xdr:rowOff>93607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84734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50609</xdr:rowOff>
    </xdr:from>
    <xdr:to>
      <xdr:col>46</xdr:col>
      <xdr:colOff>38100</xdr:colOff>
      <xdr:row>75</xdr:row>
      <xdr:rowOff>152209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168736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61909</xdr:rowOff>
    </xdr:from>
    <xdr:to>
      <xdr:col>41</xdr:col>
      <xdr:colOff>101600</xdr:colOff>
      <xdr:row>77</xdr:row>
      <xdr:rowOff>163509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6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8586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45253</xdr:rowOff>
    </xdr:from>
    <xdr:to>
      <xdr:col>36</xdr:col>
      <xdr:colOff>165100</xdr:colOff>
      <xdr:row>78</xdr:row>
      <xdr:rowOff>146853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137980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3386</xdr:rowOff>
    </xdr:from>
    <xdr:to>
      <xdr:col>55</xdr:col>
      <xdr:colOff>0</xdr:colOff>
      <xdr:row>98</xdr:row>
      <xdr:rowOff>19833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05486"/>
          <a:ext cx="8382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91777</xdr:rowOff>
    </xdr:from>
    <xdr:to>
      <xdr:col>50</xdr:col>
      <xdr:colOff>114300</xdr:colOff>
      <xdr:row>98</xdr:row>
      <xdr:rowOff>3386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22427"/>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107090</xdr:rowOff>
    </xdr:from>
    <xdr:to>
      <xdr:col>45</xdr:col>
      <xdr:colOff>177800</xdr:colOff>
      <xdr:row>97</xdr:row>
      <xdr:rowOff>91777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66290"/>
          <a:ext cx="889000" cy="1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107090</xdr:rowOff>
    </xdr:from>
    <xdr:to>
      <xdr:col>41</xdr:col>
      <xdr:colOff>50800</xdr:colOff>
      <xdr:row>97</xdr:row>
      <xdr:rowOff>55423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66290"/>
          <a:ext cx="889000" cy="1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107889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140483</xdr:rowOff>
    </xdr:from>
    <xdr:to>
      <xdr:col>55</xdr:col>
      <xdr:colOff>50800</xdr:colOff>
      <xdr:row>98</xdr:row>
      <xdr:rowOff>70633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55410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124036</xdr:rowOff>
    </xdr:from>
    <xdr:to>
      <xdr:col>50</xdr:col>
      <xdr:colOff>165100</xdr:colOff>
      <xdr:row>98</xdr:row>
      <xdr:rowOff>54186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45313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40977</xdr:rowOff>
    </xdr:from>
    <xdr:to>
      <xdr:col>46</xdr:col>
      <xdr:colOff>38100</xdr:colOff>
      <xdr:row>97</xdr:row>
      <xdr:rowOff>142577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159104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4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56290</xdr:rowOff>
    </xdr:from>
    <xdr:to>
      <xdr:col>41</xdr:col>
      <xdr:colOff>101600</xdr:colOff>
      <xdr:row>96</xdr:row>
      <xdr:rowOff>157890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2967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9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4623</xdr:rowOff>
    </xdr:from>
    <xdr:to>
      <xdr:col>36</xdr:col>
      <xdr:colOff>165100</xdr:colOff>
      <xdr:row>97</xdr:row>
      <xdr:rowOff>106223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122750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115316</xdr:rowOff>
    </xdr:from>
    <xdr:to>
      <xdr:col>85</xdr:col>
      <xdr:colOff>127000</xdr:colOff>
      <xdr:row>38</xdr:row>
      <xdr:rowOff>166027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58966"/>
          <a:ext cx="838200" cy="2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130099</xdr:rowOff>
    </xdr:from>
    <xdr:to>
      <xdr:col>81</xdr:col>
      <xdr:colOff>50800</xdr:colOff>
      <xdr:row>38</xdr:row>
      <xdr:rowOff>166027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45199"/>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66681</xdr:rowOff>
    </xdr:from>
    <xdr:to>
      <xdr:col>76</xdr:col>
      <xdr:colOff>114300</xdr:colOff>
      <xdr:row>38</xdr:row>
      <xdr:rowOff>130099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38881"/>
          <a:ext cx="889000" cy="40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66681</xdr:rowOff>
    </xdr:from>
    <xdr:to>
      <xdr:col>71</xdr:col>
      <xdr:colOff>177800</xdr:colOff>
      <xdr:row>39</xdr:row>
      <xdr:rowOff>43250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38881"/>
          <a:ext cx="889000" cy="4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77443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64516</xdr:rowOff>
    </xdr:from>
    <xdr:to>
      <xdr:col>85</xdr:col>
      <xdr:colOff>177800</xdr:colOff>
      <xdr:row>37</xdr:row>
      <xdr:rowOff>166115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87393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115227</xdr:rowOff>
    </xdr:from>
    <xdr:to>
      <xdr:col>81</xdr:col>
      <xdr:colOff>101600</xdr:colOff>
      <xdr:row>39</xdr:row>
      <xdr:rowOff>45377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36504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2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79299</xdr:rowOff>
    </xdr:from>
    <xdr:to>
      <xdr:col>76</xdr:col>
      <xdr:colOff>165100</xdr:colOff>
      <xdr:row>39</xdr:row>
      <xdr:rowOff>9449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15881</xdr:rowOff>
    </xdr:from>
    <xdr:to>
      <xdr:col>72</xdr:col>
      <xdr:colOff>38100</xdr:colOff>
      <xdr:row>36</xdr:row>
      <xdr:rowOff>117481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134008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163900</xdr:rowOff>
    </xdr:from>
    <xdr:to>
      <xdr:col>67</xdr:col>
      <xdr:colOff>101600</xdr:colOff>
      <xdr:row>39</xdr:row>
      <xdr:rowOff>94050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85177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92051</xdr:rowOff>
    </xdr:from>
    <xdr:to>
      <xdr:col>85</xdr:col>
      <xdr:colOff>127000</xdr:colOff>
      <xdr:row>57</xdr:row>
      <xdr:rowOff>92101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64701"/>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51323</xdr:rowOff>
    </xdr:from>
    <xdr:to>
      <xdr:col>81</xdr:col>
      <xdr:colOff>50800</xdr:colOff>
      <xdr:row>57</xdr:row>
      <xdr:rowOff>92101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23973"/>
          <a:ext cx="889000" cy="4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51323</xdr:rowOff>
    </xdr:from>
    <xdr:to>
      <xdr:col>76</xdr:col>
      <xdr:colOff>114300</xdr:colOff>
      <xdr:row>57</xdr:row>
      <xdr:rowOff>126378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3973"/>
          <a:ext cx="889000" cy="7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116008</xdr:rowOff>
    </xdr:from>
    <xdr:to>
      <xdr:col>71</xdr:col>
      <xdr:colOff>177800</xdr:colOff>
      <xdr:row>57</xdr:row>
      <xdr:rowOff>126378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88658"/>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41251</xdr:rowOff>
    </xdr:from>
    <xdr:to>
      <xdr:col>85</xdr:col>
      <xdr:colOff>177800</xdr:colOff>
      <xdr:row>57</xdr:row>
      <xdr:rowOff>142851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127628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41301</xdr:rowOff>
    </xdr:from>
    <xdr:to>
      <xdr:col>81</xdr:col>
      <xdr:colOff>101600</xdr:colOff>
      <xdr:row>57</xdr:row>
      <xdr:rowOff>142901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134028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523</xdr:rowOff>
    </xdr:from>
    <xdr:to>
      <xdr:col>76</xdr:col>
      <xdr:colOff>165100</xdr:colOff>
      <xdr:row>57</xdr:row>
      <xdr:rowOff>102123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93250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75578</xdr:rowOff>
    </xdr:from>
    <xdr:to>
      <xdr:col>72</xdr:col>
      <xdr:colOff>38100</xdr:colOff>
      <xdr:row>58</xdr:row>
      <xdr:rowOff>5728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168305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65208</xdr:rowOff>
    </xdr:from>
    <xdr:to>
      <xdr:col>67</xdr:col>
      <xdr:colOff>101600</xdr:colOff>
      <xdr:row>57</xdr:row>
      <xdr:rowOff>166808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157935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84333</xdr:rowOff>
    </xdr:from>
    <xdr:to>
      <xdr:col>85</xdr:col>
      <xdr:colOff>127000</xdr:colOff>
      <xdr:row>79</xdr:row>
      <xdr:rowOff>88520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28883"/>
          <a:ext cx="8382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77860</xdr:rowOff>
    </xdr:from>
    <xdr:to>
      <xdr:col>81</xdr:col>
      <xdr:colOff>50800</xdr:colOff>
      <xdr:row>79</xdr:row>
      <xdr:rowOff>84333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22410"/>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77860</xdr:rowOff>
    </xdr:from>
    <xdr:to>
      <xdr:col>76</xdr:col>
      <xdr:colOff>114300</xdr:colOff>
      <xdr:row>79</xdr:row>
      <xdr:rowOff>96867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22410"/>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96867</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141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37720</xdr:rowOff>
    </xdr:from>
    <xdr:to>
      <xdr:col>85</xdr:col>
      <xdr:colOff>177800</xdr:colOff>
      <xdr:row>79</xdr:row>
      <xdr:rowOff>139320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33533</xdr:rowOff>
    </xdr:from>
    <xdr:to>
      <xdr:col>81</xdr:col>
      <xdr:colOff>101600</xdr:colOff>
      <xdr:row>79</xdr:row>
      <xdr:rowOff>135133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126260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27060</xdr:rowOff>
    </xdr:from>
    <xdr:to>
      <xdr:col>76</xdr:col>
      <xdr:colOff>165100</xdr:colOff>
      <xdr:row>79</xdr:row>
      <xdr:rowOff>128660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119787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6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46067</xdr:rowOff>
    </xdr:from>
    <xdr:to>
      <xdr:col>72</xdr:col>
      <xdr:colOff>38100</xdr:colOff>
      <xdr:row>79</xdr:row>
      <xdr:rowOff>147667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138794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35618</xdr:rowOff>
    </xdr:from>
    <xdr:to>
      <xdr:col>85</xdr:col>
      <xdr:colOff>127000</xdr:colOff>
      <xdr:row>97</xdr:row>
      <xdr:rowOff>43948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66268"/>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38681</xdr:rowOff>
    </xdr:from>
    <xdr:to>
      <xdr:col>81</xdr:col>
      <xdr:colOff>50800</xdr:colOff>
      <xdr:row>97</xdr:row>
      <xdr:rowOff>43948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69331"/>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38681</xdr:rowOff>
    </xdr:from>
    <xdr:to>
      <xdr:col>76</xdr:col>
      <xdr:colOff>114300</xdr:colOff>
      <xdr:row>97</xdr:row>
      <xdr:rowOff>47558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69331"/>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47558</xdr:rowOff>
    </xdr:from>
    <xdr:to>
      <xdr:col>71</xdr:col>
      <xdr:colOff>177800</xdr:colOff>
      <xdr:row>97</xdr:row>
      <xdr:rowOff>64901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78208"/>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156268</xdr:rowOff>
    </xdr:from>
    <xdr:to>
      <xdr:col>85</xdr:col>
      <xdr:colOff>177800</xdr:colOff>
      <xdr:row>97</xdr:row>
      <xdr:rowOff>86418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134695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164598</xdr:rowOff>
    </xdr:from>
    <xdr:to>
      <xdr:col>81</xdr:col>
      <xdr:colOff>101600</xdr:colOff>
      <xdr:row>97</xdr:row>
      <xdr:rowOff>94748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85875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1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159331</xdr:rowOff>
    </xdr:from>
    <xdr:to>
      <xdr:col>76</xdr:col>
      <xdr:colOff>165100</xdr:colOff>
      <xdr:row>97</xdr:row>
      <xdr:rowOff>89481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80608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168208</xdr:rowOff>
    </xdr:from>
    <xdr:to>
      <xdr:col>72</xdr:col>
      <xdr:colOff>38100</xdr:colOff>
      <xdr:row>97</xdr:row>
      <xdr:rowOff>98358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89485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2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14101</xdr:rowOff>
    </xdr:from>
    <xdr:to>
      <xdr:col>67</xdr:col>
      <xdr:colOff>101600</xdr:colOff>
      <xdr:row>97</xdr:row>
      <xdr:rowOff>115701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106828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504,012</a:t>
          </a:r>
          <a:r>
            <a:rPr kumimoji="1" lang="ja-JP" altLang="ja-JP" sz="1100" b="0" i="0" baseline="0">
              <a:solidFill>
                <a:schemeClr val="dk1"/>
              </a:solidFill>
              <a:effectLst/>
              <a:latin typeface="+mn-lt"/>
              <a:ea typeface="+mn-ea"/>
              <a:cs typeface="+mn-cs"/>
            </a:rPr>
            <a:t>円となっている。主な構成項目である民生費は住民一人当たり</a:t>
          </a:r>
          <a:r>
            <a:rPr kumimoji="1" lang="en-US" altLang="ja-JP" sz="1100" b="0" i="0" baseline="0">
              <a:solidFill>
                <a:schemeClr val="dk1"/>
              </a:solidFill>
              <a:effectLst/>
              <a:latin typeface="+mn-lt"/>
              <a:ea typeface="+mn-ea"/>
              <a:cs typeface="+mn-cs"/>
            </a:rPr>
            <a:t>148,332</a:t>
          </a:r>
          <a:r>
            <a:rPr kumimoji="1" lang="ja-JP" altLang="ja-JP" sz="1100" b="0" i="0" baseline="0">
              <a:solidFill>
                <a:schemeClr val="dk1"/>
              </a:solidFill>
              <a:effectLst/>
              <a:latin typeface="+mn-lt"/>
              <a:ea typeface="+mn-ea"/>
              <a:cs typeface="+mn-cs"/>
            </a:rPr>
            <a:t>円と前年より</a:t>
          </a:r>
          <a:r>
            <a:rPr kumimoji="1" lang="en-US" altLang="ja-JP" sz="1100" b="0" i="0" baseline="0">
              <a:solidFill>
                <a:schemeClr val="dk1"/>
              </a:solidFill>
              <a:effectLst/>
              <a:latin typeface="+mn-lt"/>
              <a:ea typeface="+mn-ea"/>
              <a:cs typeface="+mn-cs"/>
            </a:rPr>
            <a:t>3,217</a:t>
          </a:r>
          <a:r>
            <a:rPr kumimoji="1" lang="ja-JP" altLang="ja-JP" sz="1100" b="0" i="0" baseline="0">
              <a:solidFill>
                <a:schemeClr val="dk1"/>
              </a:solidFill>
              <a:effectLst/>
              <a:latin typeface="+mn-lt"/>
              <a:ea typeface="+mn-ea"/>
              <a:cs typeface="+mn-cs"/>
            </a:rPr>
            <a:t>円減少し、類似団体内順位でも下位である。主な要因としては、子育て世帯に対する臨時特別給付金事業の減等によるものである。</a:t>
          </a:r>
          <a:endParaRPr lang="ja-JP" altLang="ja-JP" sz="1400">
            <a:effectLst/>
          </a:endParaRPr>
        </a:p>
        <a:p>
          <a:r>
            <a:rPr kumimoji="1" lang="ja-JP" altLang="ja-JP" sz="1100" b="0" i="0" baseline="0">
              <a:solidFill>
                <a:schemeClr val="dk1"/>
              </a:solidFill>
              <a:effectLst/>
              <a:latin typeface="+mn-lt"/>
              <a:ea typeface="+mn-ea"/>
              <a:cs typeface="+mn-cs"/>
            </a:rPr>
            <a:t>総務費は、ふるさと納税推進事業費の減等により、住民一人当たり前年比で</a:t>
          </a:r>
          <a:r>
            <a:rPr kumimoji="1" lang="en-US" altLang="ja-JP" sz="1100" b="0" i="0" baseline="0">
              <a:solidFill>
                <a:schemeClr val="dk1"/>
              </a:solidFill>
              <a:effectLst/>
              <a:latin typeface="+mn-lt"/>
              <a:ea typeface="+mn-ea"/>
              <a:cs typeface="+mn-cs"/>
            </a:rPr>
            <a:t>25,192</a:t>
          </a:r>
          <a:r>
            <a:rPr kumimoji="1" lang="ja-JP" altLang="ja-JP" sz="1100" b="0" i="0" baseline="0">
              <a:solidFill>
                <a:schemeClr val="dk1"/>
              </a:solidFill>
              <a:effectLst/>
              <a:latin typeface="+mn-lt"/>
              <a:ea typeface="+mn-ea"/>
              <a:cs typeface="+mn-cs"/>
            </a:rPr>
            <a:t>円減少し</a:t>
          </a:r>
          <a:r>
            <a:rPr kumimoji="1" lang="en-US" altLang="ja-JP" sz="1100" b="0" i="0" baseline="0">
              <a:solidFill>
                <a:schemeClr val="dk1"/>
              </a:solidFill>
              <a:effectLst/>
              <a:latin typeface="+mn-lt"/>
              <a:ea typeface="+mn-ea"/>
              <a:cs typeface="+mn-cs"/>
            </a:rPr>
            <a:t>83,900</a:t>
          </a:r>
          <a:r>
            <a:rPr kumimoji="1" lang="ja-JP" altLang="ja-JP" sz="1100" b="0" i="0" baseline="0">
              <a:solidFill>
                <a:schemeClr val="dk1"/>
              </a:solidFill>
              <a:effectLst/>
              <a:latin typeface="+mn-lt"/>
              <a:ea typeface="+mn-ea"/>
              <a:cs typeface="+mn-cs"/>
            </a:rPr>
            <a:t>円となって減額となり、類似団体平均と比べて低い水準となった。</a:t>
          </a:r>
          <a:endParaRPr lang="ja-JP" altLang="ja-JP" sz="1400">
            <a:effectLst/>
          </a:endParaRPr>
        </a:p>
        <a:p>
          <a:r>
            <a:rPr kumimoji="1" lang="ja-JP" altLang="ja-JP" sz="1100" b="0" i="0" baseline="0">
              <a:solidFill>
                <a:schemeClr val="dk1"/>
              </a:solidFill>
              <a:effectLst/>
              <a:latin typeface="+mn-lt"/>
              <a:ea typeface="+mn-ea"/>
              <a:cs typeface="+mn-cs"/>
            </a:rPr>
            <a:t>衛生費は、新型コロナウイルスワクチン接種事業の減等により、住民一人当たり前年比</a:t>
          </a:r>
          <a:r>
            <a:rPr kumimoji="1" lang="en-US" altLang="ja-JP" sz="1100" b="0" i="0" baseline="0">
              <a:solidFill>
                <a:schemeClr val="dk1"/>
              </a:solidFill>
              <a:effectLst/>
              <a:latin typeface="+mn-lt"/>
              <a:ea typeface="+mn-ea"/>
              <a:cs typeface="+mn-cs"/>
            </a:rPr>
            <a:t>1,901</a:t>
          </a:r>
          <a:r>
            <a:rPr kumimoji="1" lang="ja-JP" altLang="ja-JP" sz="1100" b="0" i="0" baseline="0">
              <a:solidFill>
                <a:schemeClr val="dk1"/>
              </a:solidFill>
              <a:effectLst/>
              <a:latin typeface="+mn-lt"/>
              <a:ea typeface="+mn-ea"/>
              <a:cs typeface="+mn-cs"/>
            </a:rPr>
            <a:t>円減の</a:t>
          </a:r>
          <a:r>
            <a:rPr kumimoji="1" lang="en-US" altLang="ja-JP" sz="1100" b="0" i="0" baseline="0">
              <a:solidFill>
                <a:schemeClr val="dk1"/>
              </a:solidFill>
              <a:effectLst/>
              <a:latin typeface="+mn-lt"/>
              <a:ea typeface="+mn-ea"/>
              <a:cs typeface="+mn-cs"/>
            </a:rPr>
            <a:t>32,359</a:t>
          </a:r>
          <a:r>
            <a:rPr kumimoji="1" lang="ja-JP" altLang="ja-JP" sz="1100" b="0" i="0" baseline="0">
              <a:solidFill>
                <a:schemeClr val="dk1"/>
              </a:solidFill>
              <a:effectLst/>
              <a:latin typeface="+mn-lt"/>
              <a:ea typeface="+mn-ea"/>
              <a:cs typeface="+mn-cs"/>
            </a:rPr>
            <a:t>円となり、類似団体平均と比べて低い水準となっている。</a:t>
          </a:r>
          <a:endParaRPr lang="ja-JP" altLang="ja-JP" sz="1400">
            <a:effectLst/>
          </a:endParaRPr>
        </a:p>
        <a:p>
          <a:r>
            <a:rPr kumimoji="1" lang="ja-JP" altLang="ja-JP" sz="1100" b="0" i="0" baseline="0">
              <a:solidFill>
                <a:schemeClr val="dk1"/>
              </a:solidFill>
              <a:effectLst/>
              <a:latin typeface="+mn-lt"/>
              <a:ea typeface="+mn-ea"/>
              <a:cs typeface="+mn-cs"/>
            </a:rPr>
            <a:t>土木費は、除雪費の減等により、住民一人当たり前年比</a:t>
          </a:r>
          <a:r>
            <a:rPr kumimoji="1" lang="en-US" altLang="ja-JP" sz="1100" b="0" i="0" baseline="0">
              <a:solidFill>
                <a:schemeClr val="dk1"/>
              </a:solidFill>
              <a:effectLst/>
              <a:latin typeface="+mn-lt"/>
              <a:ea typeface="+mn-ea"/>
              <a:cs typeface="+mn-cs"/>
            </a:rPr>
            <a:t>4,317</a:t>
          </a:r>
          <a:r>
            <a:rPr kumimoji="1" lang="ja-JP" altLang="ja-JP" sz="1100" b="0" i="0" baseline="0">
              <a:solidFill>
                <a:schemeClr val="dk1"/>
              </a:solidFill>
              <a:effectLst/>
              <a:latin typeface="+mn-lt"/>
              <a:ea typeface="+mn-ea"/>
              <a:cs typeface="+mn-cs"/>
            </a:rPr>
            <a:t>円減少し</a:t>
          </a:r>
          <a:r>
            <a:rPr kumimoji="1" lang="en-US" altLang="ja-JP" sz="1100" b="0" i="0" baseline="0">
              <a:solidFill>
                <a:schemeClr val="dk1"/>
              </a:solidFill>
              <a:effectLst/>
              <a:latin typeface="+mn-lt"/>
              <a:ea typeface="+mn-ea"/>
              <a:cs typeface="+mn-cs"/>
            </a:rPr>
            <a:t>51,461</a:t>
          </a:r>
          <a:r>
            <a:rPr kumimoji="1" lang="ja-JP" altLang="ja-JP" sz="1100" b="0" i="0" baseline="0">
              <a:solidFill>
                <a:schemeClr val="dk1"/>
              </a:solidFill>
              <a:effectLst/>
              <a:latin typeface="+mn-lt"/>
              <a:ea typeface="+mn-ea"/>
              <a:cs typeface="+mn-cs"/>
            </a:rPr>
            <a:t>円と減額となり、類似団体平均と比べて低い水準となった。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財政調整基金残高は、前年に引き続き積立の実施により昨年度比で</a:t>
          </a:r>
          <a:r>
            <a:rPr kumimoji="1" lang="en-US" altLang="ja-JP" sz="1100" b="0" i="0" baseline="0">
              <a:solidFill>
                <a:schemeClr val="dk1"/>
              </a:solidFill>
              <a:effectLst/>
              <a:latin typeface="+mn-lt"/>
              <a:ea typeface="+mn-ea"/>
              <a:cs typeface="+mn-cs"/>
            </a:rPr>
            <a:t>3.79</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34.94</a:t>
          </a:r>
          <a:r>
            <a:rPr kumimoji="1" lang="ja-JP" altLang="ja-JP" sz="1100" b="0" i="0" baseline="0">
              <a:solidFill>
                <a:schemeClr val="dk1"/>
              </a:solidFill>
              <a:effectLst/>
              <a:latin typeface="+mn-lt"/>
              <a:ea typeface="+mn-ea"/>
              <a:cs typeface="+mn-cs"/>
            </a:rPr>
            <a:t>％となっている。実質収支額は昨年度比で</a:t>
          </a:r>
          <a:r>
            <a:rPr kumimoji="1" lang="en-US" altLang="ja-JP" sz="1100" b="0" i="0" baseline="0">
              <a:solidFill>
                <a:schemeClr val="dk1"/>
              </a:solidFill>
              <a:effectLst/>
              <a:latin typeface="+mn-lt"/>
              <a:ea typeface="+mn-ea"/>
              <a:cs typeface="+mn-cs"/>
            </a:rPr>
            <a:t>1.22</a:t>
          </a:r>
          <a:r>
            <a:rPr kumimoji="1" lang="ja-JP" altLang="ja-JP" sz="1100" b="0" i="0" baseline="0">
              <a:solidFill>
                <a:schemeClr val="dk1"/>
              </a:solidFill>
              <a:effectLst/>
              <a:latin typeface="+mn-lt"/>
              <a:ea typeface="+mn-ea"/>
              <a:cs typeface="+mn-cs"/>
            </a:rPr>
            <a:t>ポイント減の</a:t>
          </a:r>
          <a:r>
            <a:rPr kumimoji="1" lang="en-US" altLang="ja-JP" sz="1100" b="0" i="0" baseline="0">
              <a:solidFill>
                <a:schemeClr val="dk1"/>
              </a:solidFill>
              <a:effectLst/>
              <a:latin typeface="+mn-lt"/>
              <a:ea typeface="+mn-ea"/>
              <a:cs typeface="+mn-cs"/>
            </a:rPr>
            <a:t>8.13</a:t>
          </a:r>
          <a:r>
            <a:rPr kumimoji="1" lang="ja-JP" altLang="ja-JP" sz="1100" b="0" i="0" baseline="0">
              <a:solidFill>
                <a:schemeClr val="dk1"/>
              </a:solidFill>
              <a:effectLst/>
              <a:latin typeface="+mn-lt"/>
              <a:ea typeface="+mn-ea"/>
              <a:cs typeface="+mn-cs"/>
            </a:rPr>
            <a:t>％となった。実質単年度収支は、普通交付税等の減等により昨年度比で</a:t>
          </a:r>
          <a:r>
            <a:rPr kumimoji="1" lang="en-US" altLang="ja-JP" sz="1100" b="0" i="0" baseline="0">
              <a:solidFill>
                <a:schemeClr val="dk1"/>
              </a:solidFill>
              <a:effectLst/>
              <a:latin typeface="+mn-lt"/>
              <a:ea typeface="+mn-ea"/>
              <a:cs typeface="+mn-cs"/>
            </a:rPr>
            <a:t>7.09</a:t>
          </a:r>
          <a:r>
            <a:rPr kumimoji="1" lang="ja-JP" altLang="ja-JP" sz="1100" b="0" i="0" baseline="0">
              <a:solidFill>
                <a:schemeClr val="dk1"/>
              </a:solidFill>
              <a:effectLst/>
              <a:latin typeface="+mn-lt"/>
              <a:ea typeface="+mn-ea"/>
              <a:cs typeface="+mn-cs"/>
            </a:rPr>
            <a:t>ポイント減となったものの、</a:t>
          </a:r>
          <a:r>
            <a:rPr kumimoji="1" lang="en-US" altLang="ja-JP" sz="1100" b="0" i="0" baseline="0">
              <a:solidFill>
                <a:schemeClr val="dk1"/>
              </a:solidFill>
              <a:effectLst/>
              <a:latin typeface="+mn-lt"/>
              <a:ea typeface="+mn-ea"/>
              <a:cs typeface="+mn-cs"/>
            </a:rPr>
            <a:t>1.14</a:t>
          </a:r>
          <a:r>
            <a:rPr kumimoji="1" lang="ja-JP" altLang="ja-JP" sz="1100" b="0" i="0" baseline="0">
              <a:solidFill>
                <a:schemeClr val="dk1"/>
              </a:solidFill>
              <a:effectLst/>
              <a:latin typeface="+mn-lt"/>
              <a:ea typeface="+mn-ea"/>
              <a:cs typeface="+mn-cs"/>
            </a:rPr>
            <a:t>％の黒字となった。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今後も不測の事態への対応及び財政健全化の観点から、適正な水準の確保に努める。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全ての会計が黒字決算のため、連結実質赤字比率はなく、黒字額が表示されている。</a:t>
          </a:r>
          <a:endParaRPr lang="ja-JP" altLang="ja-JP" sz="1400">
            <a:effectLst/>
          </a:endParaRPr>
        </a:p>
        <a:p>
          <a:r>
            <a:rPr kumimoji="1" lang="ja-JP" altLang="ja-JP" sz="1100">
              <a:solidFill>
                <a:schemeClr val="dk1"/>
              </a:solidFill>
              <a:effectLst/>
              <a:latin typeface="+mn-lt"/>
              <a:ea typeface="+mn-ea"/>
              <a:cs typeface="+mn-cs"/>
            </a:rPr>
            <a:t>　一般会計においては、単年度において収支が均衡するように努めているため、大規模で緊急的かつ突発的な状況が発生しない限り、赤字にはならないと考えている。</a:t>
          </a:r>
          <a:endParaRPr lang="ja-JP" altLang="ja-JP" sz="1400">
            <a:effectLst/>
          </a:endParaRPr>
        </a:p>
        <a:p>
          <a:r>
            <a:rPr kumimoji="1" lang="ja-JP" altLang="ja-JP" sz="1100" b="0" i="0" baseline="0">
              <a:solidFill>
                <a:schemeClr val="dk1"/>
              </a:solidFill>
              <a:effectLst/>
              <a:latin typeface="+mn-lt"/>
              <a:ea typeface="+mn-ea"/>
              <a:cs typeface="+mn-cs"/>
            </a:rPr>
            <a:t>　各特別会計においては、人口減少により医療サービス等の受給者や下水道利用者が減少していく見込みであることから、保険料や使用料金の見直しにより料金体制の適正化を図ること等により今後も赤字額を出さないよう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 thickBot="1" x14ac:dyDescent="0.25">
      <c r="B2" s="178" t="s">
        <v>83</v>
      </c>
      <c r="C2" s="178"/>
      <c r="D2" s="179"/>
    </row>
    <row r="3" spans="1:119" ht="18.75" customHeight="1" thickBot="1" x14ac:dyDescent="0.25">
      <c r="A3" s="177"/>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5682282</v>
      </c>
      <c r="BO4" s="371"/>
      <c r="BP4" s="371"/>
      <c r="BQ4" s="371"/>
      <c r="BR4" s="371"/>
      <c r="BS4" s="371"/>
      <c r="BT4" s="371"/>
      <c r="BU4" s="372"/>
      <c r="BV4" s="370">
        <v>5976735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8.1</v>
      </c>
      <c r="CU4" s="377"/>
      <c r="CV4" s="377"/>
      <c r="CW4" s="377"/>
      <c r="CX4" s="377"/>
      <c r="CY4" s="377"/>
      <c r="CZ4" s="377"/>
      <c r="DA4" s="378"/>
      <c r="DB4" s="376">
        <v>9.3000000000000007</v>
      </c>
      <c r="DC4" s="377"/>
      <c r="DD4" s="377"/>
      <c r="DE4" s="377"/>
      <c r="DF4" s="377"/>
      <c r="DG4" s="377"/>
      <c r="DH4" s="377"/>
      <c r="DI4" s="378"/>
    </row>
    <row r="5" spans="1:119" ht="18.75" customHeight="1" x14ac:dyDescent="0.2">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5404017</v>
      </c>
      <c r="BO5" s="408"/>
      <c r="BP5" s="408"/>
      <c r="BQ5" s="408"/>
      <c r="BR5" s="408"/>
      <c r="BS5" s="408"/>
      <c r="BT5" s="408"/>
      <c r="BU5" s="409"/>
      <c r="BV5" s="407">
        <v>5624497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94.3</v>
      </c>
      <c r="CU5" s="405"/>
      <c r="CV5" s="405"/>
      <c r="CW5" s="405"/>
      <c r="CX5" s="405"/>
      <c r="CY5" s="405"/>
      <c r="CZ5" s="405"/>
      <c r="DA5" s="406"/>
      <c r="DB5" s="404">
        <v>88.8</v>
      </c>
      <c r="DC5" s="405"/>
      <c r="DD5" s="405"/>
      <c r="DE5" s="405"/>
      <c r="DF5" s="405"/>
      <c r="DG5" s="405"/>
      <c r="DH5" s="405"/>
      <c r="DI5" s="406"/>
    </row>
    <row r="6" spans="1:119" ht="18.75" customHeight="1" x14ac:dyDescent="0.2">
      <c r="A6" s="177"/>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278265</v>
      </c>
      <c r="BO6" s="408"/>
      <c r="BP6" s="408"/>
      <c r="BQ6" s="408"/>
      <c r="BR6" s="408"/>
      <c r="BS6" s="408"/>
      <c r="BT6" s="408"/>
      <c r="BU6" s="409"/>
      <c r="BV6" s="407">
        <v>352238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95.4</v>
      </c>
      <c r="CU6" s="445"/>
      <c r="CV6" s="445"/>
      <c r="CW6" s="445"/>
      <c r="CX6" s="445"/>
      <c r="CY6" s="445"/>
      <c r="CZ6" s="445"/>
      <c r="DA6" s="446"/>
      <c r="DB6" s="444">
        <v>92.9</v>
      </c>
      <c r="DC6" s="445"/>
      <c r="DD6" s="445"/>
      <c r="DE6" s="445"/>
      <c r="DF6" s="445"/>
      <c r="DG6" s="445"/>
      <c r="DH6" s="445"/>
      <c r="DI6" s="446"/>
    </row>
    <row r="7" spans="1:119" ht="18.75" customHeight="1" x14ac:dyDescent="0.2">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8644</v>
      </c>
      <c r="BO7" s="408"/>
      <c r="BP7" s="408"/>
      <c r="BQ7" s="408"/>
      <c r="BR7" s="408"/>
      <c r="BS7" s="408"/>
      <c r="BT7" s="408"/>
      <c r="BU7" s="409"/>
      <c r="BV7" s="407">
        <v>31347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3315720</v>
      </c>
      <c r="CU7" s="408"/>
      <c r="CV7" s="408"/>
      <c r="CW7" s="408"/>
      <c r="CX7" s="408"/>
      <c r="CY7" s="408"/>
      <c r="CZ7" s="408"/>
      <c r="DA7" s="409"/>
      <c r="DB7" s="407">
        <v>3433462</v>
      </c>
      <c r="DC7" s="408"/>
      <c r="DD7" s="408"/>
      <c r="DE7" s="408"/>
      <c r="DF7" s="408"/>
      <c r="DG7" s="408"/>
      <c r="DH7" s="408"/>
      <c r="DI7" s="409"/>
    </row>
    <row r="8" spans="1:119" ht="18.75" customHeight="1" thickBot="1" x14ac:dyDescent="0.25">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269621</v>
      </c>
      <c r="BO8" s="408"/>
      <c r="BP8" s="408"/>
      <c r="BQ8" s="408"/>
      <c r="BR8" s="408"/>
      <c r="BS8" s="408"/>
      <c r="BT8" s="408"/>
      <c r="BU8" s="409"/>
      <c r="BV8" s="407">
        <v>320891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0.36</v>
      </c>
      <c r="DC8" s="448"/>
      <c r="DD8" s="448"/>
      <c r="DE8" s="448"/>
      <c r="DF8" s="448"/>
      <c r="DG8" s="448"/>
      <c r="DH8" s="448"/>
      <c r="DI8" s="449"/>
    </row>
    <row r="9" spans="1:119" ht="18.75" customHeight="1" thickBot="1" x14ac:dyDescent="0.25">
      <c r="A9" s="177"/>
      <c r="B9" s="401" t="s">
        <v>114</v>
      </c>
      <c r="C9" s="402"/>
      <c r="D9" s="402"/>
      <c r="E9" s="402"/>
      <c r="F9" s="402"/>
      <c r="G9" s="402"/>
      <c r="H9" s="402"/>
      <c r="I9" s="402"/>
      <c r="J9" s="402"/>
      <c r="K9" s="450"/>
      <c r="L9" s="451" t="s">
        <v>115</v>
      </c>
      <c r="M9" s="452"/>
      <c r="N9" s="452"/>
      <c r="O9" s="452"/>
      <c r="P9" s="452"/>
      <c r="Q9" s="453"/>
      <c r="R9" s="454">
        <v>10746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-51270</v>
      </c>
      <c r="BO9" s="408"/>
      <c r="BP9" s="408"/>
      <c r="BQ9" s="408"/>
      <c r="BR9" s="408"/>
      <c r="BS9" s="408"/>
      <c r="BT9" s="408"/>
      <c r="BU9" s="409"/>
      <c r="BV9" s="407">
        <v>-75652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11.9</v>
      </c>
      <c r="CU9" s="405"/>
      <c r="CV9" s="405"/>
      <c r="CW9" s="405"/>
      <c r="CX9" s="405"/>
      <c r="CY9" s="405"/>
      <c r="CZ9" s="405"/>
      <c r="DA9" s="406"/>
      <c r="DB9" s="404">
        <v>11.5</v>
      </c>
      <c r="DC9" s="405"/>
      <c r="DD9" s="405"/>
      <c r="DE9" s="405"/>
      <c r="DF9" s="405"/>
      <c r="DG9" s="405"/>
      <c r="DH9" s="405"/>
      <c r="DI9" s="406"/>
    </row>
    <row r="10" spans="1:119" ht="18.75" customHeight="1" thickBot="1" x14ac:dyDescent="0.25">
      <c r="A10" s="177"/>
      <c r="B10" s="401"/>
      <c r="C10" s="402"/>
      <c r="D10" s="402"/>
      <c r="E10" s="402"/>
      <c r="F10" s="402"/>
      <c r="G10" s="402"/>
      <c r="H10" s="402"/>
      <c r="I10" s="402"/>
      <c r="J10" s="402"/>
      <c r="K10" s="450"/>
      <c r="L10" s="457" t="s">
        <v>121</v>
      </c>
      <c r="M10" s="437"/>
      <c r="N10" s="437"/>
      <c r="O10" s="437"/>
      <c r="P10" s="437"/>
      <c r="Q10" s="438"/>
      <c r="R10" s="458">
        <v>11363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89117</v>
      </c>
      <c r="BO10" s="408"/>
      <c r="BP10" s="408"/>
      <c r="BQ10" s="408"/>
      <c r="BR10" s="408"/>
      <c r="BS10" s="408"/>
      <c r="BT10" s="408"/>
      <c r="BU10" s="409"/>
      <c r="BV10" s="407">
        <v>358147</v>
      </c>
      <c r="BW10" s="408"/>
      <c r="BX10" s="408"/>
      <c r="BY10" s="408"/>
      <c r="BZ10" s="408"/>
      <c r="CA10" s="408"/>
      <c r="CB10" s="408"/>
      <c r="CC10" s="409"/>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77"/>
      <c r="B12" s="467" t="s">
        <v>133</v>
      </c>
      <c r="C12" s="468"/>
      <c r="D12" s="468"/>
      <c r="E12" s="468"/>
      <c r="F12" s="468"/>
      <c r="G12" s="468"/>
      <c r="H12" s="468"/>
      <c r="I12" s="468"/>
      <c r="J12" s="468"/>
      <c r="K12" s="469"/>
      <c r="L12" s="476" t="s">
        <v>134</v>
      </c>
      <c r="M12" s="477"/>
      <c r="N12" s="477"/>
      <c r="O12" s="477"/>
      <c r="P12" s="477"/>
      <c r="Q12" s="478"/>
      <c r="R12" s="479">
        <v>10722</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141</v>
      </c>
      <c r="DC12" s="448"/>
      <c r="DD12" s="448"/>
      <c r="DE12" s="448"/>
      <c r="DF12" s="448"/>
      <c r="DG12" s="448"/>
      <c r="DH12" s="448"/>
      <c r="DI12" s="449"/>
    </row>
    <row r="13" spans="1:119" ht="18.75" customHeight="1" x14ac:dyDescent="0.2">
      <c r="A13" s="177"/>
      <c r="B13" s="470"/>
      <c r="C13" s="471"/>
      <c r="D13" s="471"/>
      <c r="E13" s="471"/>
      <c r="F13" s="471"/>
      <c r="G13" s="471"/>
      <c r="H13" s="471"/>
      <c r="I13" s="471"/>
      <c r="J13" s="471"/>
      <c r="K13" s="472"/>
      <c r="L13" s="186"/>
      <c r="M13" s="498" t="s">
        <v>142</v>
      </c>
      <c r="N13" s="499"/>
      <c r="O13" s="499"/>
      <c r="P13" s="499"/>
      <c r="Q13" s="500"/>
      <c r="R13" s="491">
        <v>10659</v>
      </c>
      <c r="S13" s="492"/>
      <c r="T13" s="492"/>
      <c r="U13" s="492"/>
      <c r="V13" s="493"/>
      <c r="W13" s="423" t="s">
        <v>143</v>
      </c>
      <c r="X13" s="424"/>
      <c r="Y13" s="424"/>
      <c r="Z13" s="424"/>
      <c r="AA13" s="424"/>
      <c r="AB13" s="414"/>
      <c r="AC13" s="458">
        <v>498</v>
      </c>
      <c r="AD13" s="459"/>
      <c r="AE13" s="459"/>
      <c r="AF13" s="459"/>
      <c r="AG13" s="501"/>
      <c r="AH13" s="458">
        <v>651</v>
      </c>
      <c r="AI13" s="459"/>
      <c r="AJ13" s="459"/>
      <c r="AK13" s="459"/>
      <c r="AL13" s="460"/>
      <c r="AM13" s="436" t="s">
        <v>144</v>
      </c>
      <c r="AN13" s="437"/>
      <c r="AO13" s="437"/>
      <c r="AP13" s="437"/>
      <c r="AQ13" s="437"/>
      <c r="AR13" s="437"/>
      <c r="AS13" s="437"/>
      <c r="AT13" s="438"/>
      <c r="AU13" s="439" t="s">
        <v>138</v>
      </c>
      <c r="AV13" s="440"/>
      <c r="AW13" s="440"/>
      <c r="AX13" s="440"/>
      <c r="AY13" s="441" t="s">
        <v>145</v>
      </c>
      <c r="AZ13" s="442"/>
      <c r="BA13" s="442"/>
      <c r="BB13" s="442"/>
      <c r="BC13" s="442"/>
      <c r="BD13" s="442"/>
      <c r="BE13" s="442"/>
      <c r="BF13" s="442"/>
      <c r="BG13" s="442"/>
      <c r="BH13" s="442"/>
      <c r="BI13" s="442"/>
      <c r="BJ13" s="442"/>
      <c r="BK13" s="442"/>
      <c r="BL13" s="442"/>
      <c r="BM13" s="443"/>
      <c r="BN13" s="407">
        <v>37847</v>
      </c>
      <c r="BO13" s="408"/>
      <c r="BP13" s="408"/>
      <c r="BQ13" s="408"/>
      <c r="BR13" s="408"/>
      <c r="BS13" s="408"/>
      <c r="BT13" s="408"/>
      <c r="BU13" s="409"/>
      <c r="BV13" s="407">
        <v>282495</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12</v>
      </c>
      <c r="CU13" s="405"/>
      <c r="CV13" s="405"/>
      <c r="CW13" s="405"/>
      <c r="CX13" s="405"/>
      <c r="CY13" s="405"/>
      <c r="CZ13" s="405"/>
      <c r="DA13" s="406"/>
      <c r="DB13" s="404">
        <v>11.9</v>
      </c>
      <c r="DC13" s="405"/>
      <c r="DD13" s="405"/>
      <c r="DE13" s="405"/>
      <c r="DF13" s="405"/>
      <c r="DG13" s="405"/>
      <c r="DH13" s="405"/>
      <c r="DI13" s="406"/>
    </row>
    <row r="14" spans="1:119" ht="18.75" customHeight="1" thickBot="1" x14ac:dyDescent="0.25">
      <c r="A14" s="177"/>
      <c r="B14" s="470"/>
      <c r="C14" s="471"/>
      <c r="D14" s="471"/>
      <c r="E14" s="471"/>
      <c r="F14" s="471"/>
      <c r="G14" s="471"/>
      <c r="H14" s="471"/>
      <c r="I14" s="471"/>
      <c r="J14" s="471"/>
      <c r="K14" s="472"/>
      <c r="L14" s="488" t="s">
        <v>147</v>
      </c>
      <c r="M14" s="489"/>
      <c r="N14" s="489"/>
      <c r="O14" s="489"/>
      <c r="P14" s="489"/>
      <c r="Q14" s="490"/>
      <c r="R14" s="491">
        <v>10897</v>
      </c>
      <c r="S14" s="492"/>
      <c r="T14" s="492"/>
      <c r="U14" s="492"/>
      <c r="V14" s="493"/>
      <c r="W14" s="397"/>
      <c r="X14" s="398"/>
      <c r="Y14" s="398"/>
      <c r="Z14" s="398"/>
      <c r="AA14" s="398"/>
      <c r="AB14" s="387"/>
      <c r="AC14" s="494">
        <v>9.1999999999999993</v>
      </c>
      <c r="AD14" s="495"/>
      <c r="AE14" s="495"/>
      <c r="AF14" s="495"/>
      <c r="AG14" s="496"/>
      <c r="AH14" s="494">
        <v>11.2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43.4</v>
      </c>
      <c r="CU14" s="506"/>
      <c r="CV14" s="506"/>
      <c r="CW14" s="506"/>
      <c r="CX14" s="506"/>
      <c r="CY14" s="506"/>
      <c r="CZ14" s="506"/>
      <c r="DA14" s="507"/>
      <c r="DB14" s="505">
        <v>60.2</v>
      </c>
      <c r="DC14" s="506"/>
      <c r="DD14" s="506"/>
      <c r="DE14" s="506"/>
      <c r="DF14" s="506"/>
      <c r="DG14" s="506"/>
      <c r="DH14" s="506"/>
      <c r="DI14" s="507"/>
    </row>
    <row r="15" spans="1:119" ht="18.75" customHeight="1" x14ac:dyDescent="0.2">
      <c r="A15" s="177"/>
      <c r="B15" s="470"/>
      <c r="C15" s="471"/>
      <c r="D15" s="471"/>
      <c r="E15" s="471"/>
      <c r="F15" s="471"/>
      <c r="G15" s="471"/>
      <c r="H15" s="471"/>
      <c r="I15" s="471"/>
      <c r="J15" s="471"/>
      <c r="K15" s="472"/>
      <c r="L15" s="186"/>
      <c r="M15" s="498" t="s">
        <v>149</v>
      </c>
      <c r="N15" s="499"/>
      <c r="O15" s="499"/>
      <c r="P15" s="499"/>
      <c r="Q15" s="500"/>
      <c r="R15" s="491">
        <v>10840</v>
      </c>
      <c r="S15" s="492"/>
      <c r="T15" s="492"/>
      <c r="U15" s="492"/>
      <c r="V15" s="493"/>
      <c r="W15" s="423" t="s">
        <v>150</v>
      </c>
      <c r="X15" s="424"/>
      <c r="Y15" s="424"/>
      <c r="Z15" s="424"/>
      <c r="AA15" s="424"/>
      <c r="AB15" s="414"/>
      <c r="AC15" s="458">
        <v>1662</v>
      </c>
      <c r="AD15" s="459"/>
      <c r="AE15" s="459"/>
      <c r="AF15" s="459"/>
      <c r="AG15" s="501"/>
      <c r="AH15" s="458">
        <v>1772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1058804</v>
      </c>
      <c r="BO15" s="371"/>
      <c r="BP15" s="371"/>
      <c r="BQ15" s="371"/>
      <c r="BR15" s="371"/>
      <c r="BS15" s="371"/>
      <c r="BT15" s="371"/>
      <c r="BU15" s="372"/>
      <c r="BV15" s="370">
        <v>1028162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30.6</v>
      </c>
      <c r="AD16" s="495"/>
      <c r="AE16" s="495"/>
      <c r="AF16" s="495"/>
      <c r="AG16" s="496"/>
      <c r="AH16" s="494">
        <v>30.6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3022854</v>
      </c>
      <c r="BO16" s="408"/>
      <c r="BP16" s="408"/>
      <c r="BQ16" s="408"/>
      <c r="BR16" s="408"/>
      <c r="BS16" s="408"/>
      <c r="BT16" s="408"/>
      <c r="BU16" s="409"/>
      <c r="BV16" s="407">
        <v>3034903</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77"/>
      <c r="B17" s="473"/>
      <c r="C17" s="474"/>
      <c r="D17" s="474"/>
      <c r="E17" s="474"/>
      <c r="F17" s="474"/>
      <c r="G17" s="474"/>
      <c r="H17" s="474"/>
      <c r="I17" s="474"/>
      <c r="J17" s="474"/>
      <c r="K17" s="475"/>
      <c r="L17" s="191"/>
      <c r="M17" s="518" t="s">
        <v>156</v>
      </c>
      <c r="N17" s="519"/>
      <c r="O17" s="519"/>
      <c r="P17" s="519"/>
      <c r="Q17" s="520"/>
      <c r="R17" s="513" t="s">
        <v>157</v>
      </c>
      <c r="S17" s="514"/>
      <c r="T17" s="514"/>
      <c r="U17" s="514"/>
      <c r="V17" s="515"/>
      <c r="W17" s="423" t="s">
        <v>158</v>
      </c>
      <c r="X17" s="424"/>
      <c r="Y17" s="424"/>
      <c r="Z17" s="424"/>
      <c r="AA17" s="424"/>
      <c r="AB17" s="414"/>
      <c r="AC17" s="458">
        <v>3278</v>
      </c>
      <c r="AD17" s="459"/>
      <c r="AE17" s="459"/>
      <c r="AF17" s="459"/>
      <c r="AG17" s="501"/>
      <c r="AH17" s="458">
        <v>3371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1311013</v>
      </c>
      <c r="BO17" s="408"/>
      <c r="BP17" s="408"/>
      <c r="BQ17" s="408"/>
      <c r="BR17" s="408"/>
      <c r="BS17" s="408"/>
      <c r="BT17" s="408"/>
      <c r="BU17" s="409"/>
      <c r="BV17" s="407">
        <v>1272528</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77"/>
      <c r="B18" s="532" t="s">
        <v>160</v>
      </c>
      <c r="C18" s="450"/>
      <c r="D18" s="450"/>
      <c r="E18" s="533"/>
      <c r="F18" s="533"/>
      <c r="G18" s="533"/>
      <c r="H18" s="533"/>
      <c r="I18" s="533"/>
      <c r="J18" s="533"/>
      <c r="K18" s="533"/>
      <c r="L18" s="534">
        <v>31.15</v>
      </c>
      <c r="M18" s="534"/>
      <c r="N18" s="534"/>
      <c r="O18" s="534"/>
      <c r="P18" s="534"/>
      <c r="Q18" s="534"/>
      <c r="R18" s="535"/>
      <c r="S18" s="535"/>
      <c r="T18" s="535"/>
      <c r="U18" s="535"/>
      <c r="V18" s="536"/>
      <c r="W18" s="425"/>
      <c r="X18" s="426"/>
      <c r="Y18" s="426"/>
      <c r="Z18" s="426"/>
      <c r="AA18" s="426"/>
      <c r="AB18" s="417"/>
      <c r="AC18" s="537">
        <v>60.3</v>
      </c>
      <c r="AD18" s="538"/>
      <c r="AE18" s="538"/>
      <c r="AF18" s="538"/>
      <c r="AG18" s="539"/>
      <c r="AH18" s="537">
        <v>58.2</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3179528</v>
      </c>
      <c r="BO18" s="408"/>
      <c r="BP18" s="408"/>
      <c r="BQ18" s="408"/>
      <c r="BR18" s="408"/>
      <c r="BS18" s="408"/>
      <c r="BT18" s="408"/>
      <c r="BU18" s="409"/>
      <c r="BV18" s="407">
        <v>3112757</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77"/>
      <c r="B19" s="532" t="s">
        <v>162</v>
      </c>
      <c r="C19" s="450"/>
      <c r="D19" s="450"/>
      <c r="E19" s="533"/>
      <c r="F19" s="533"/>
      <c r="G19" s="533"/>
      <c r="H19" s="533"/>
      <c r="I19" s="533"/>
      <c r="J19" s="533"/>
      <c r="K19" s="533"/>
      <c r="L19" s="541">
        <v>345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4161995</v>
      </c>
      <c r="BO19" s="408"/>
      <c r="BP19" s="408"/>
      <c r="BQ19" s="408"/>
      <c r="BR19" s="408"/>
      <c r="BS19" s="408"/>
      <c r="BT19" s="408"/>
      <c r="BU19" s="409"/>
      <c r="BV19" s="407">
        <v>4240323</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77"/>
      <c r="B20" s="532" t="s">
        <v>164</v>
      </c>
      <c r="C20" s="450"/>
      <c r="D20" s="450"/>
      <c r="E20" s="533"/>
      <c r="F20" s="533"/>
      <c r="G20" s="533"/>
      <c r="H20" s="533"/>
      <c r="I20" s="533"/>
      <c r="J20" s="533"/>
      <c r="K20" s="533"/>
      <c r="L20" s="541">
        <v>3515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77"/>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77"/>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4954258</v>
      </c>
      <c r="BO22" s="371"/>
      <c r="BP22" s="371"/>
      <c r="BQ22" s="371"/>
      <c r="BR22" s="371"/>
      <c r="BS22" s="371"/>
      <c r="BT22" s="371"/>
      <c r="BU22" s="372"/>
      <c r="BV22" s="370">
        <v>5234413</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4461252</v>
      </c>
      <c r="BO23" s="408"/>
      <c r="BP23" s="408"/>
      <c r="BQ23" s="408"/>
      <c r="BR23" s="408"/>
      <c r="BS23" s="408"/>
      <c r="BT23" s="408"/>
      <c r="BU23" s="409"/>
      <c r="BV23" s="407">
        <v>4627651</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77"/>
      <c r="B24" s="578"/>
      <c r="C24" s="554"/>
      <c r="D24" s="555"/>
      <c r="E24" s="457" t="s">
        <v>174</v>
      </c>
      <c r="F24" s="437"/>
      <c r="G24" s="437"/>
      <c r="H24" s="437"/>
      <c r="I24" s="437"/>
      <c r="J24" s="437"/>
      <c r="K24" s="438"/>
      <c r="L24" s="458">
        <v>1</v>
      </c>
      <c r="M24" s="459"/>
      <c r="N24" s="459"/>
      <c r="O24" s="459"/>
      <c r="P24" s="501"/>
      <c r="Q24" s="458">
        <v>7380</v>
      </c>
      <c r="R24" s="459"/>
      <c r="S24" s="459"/>
      <c r="T24" s="459"/>
      <c r="U24" s="459"/>
      <c r="V24" s="501"/>
      <c r="W24" s="553"/>
      <c r="X24" s="554"/>
      <c r="Y24" s="555"/>
      <c r="Z24" s="457" t="s">
        <v>175</v>
      </c>
      <c r="AA24" s="437"/>
      <c r="AB24" s="437"/>
      <c r="AC24" s="437"/>
      <c r="AD24" s="437"/>
      <c r="AE24" s="437"/>
      <c r="AF24" s="437"/>
      <c r="AG24" s="438"/>
      <c r="AH24" s="458">
        <v>91</v>
      </c>
      <c r="AI24" s="459"/>
      <c r="AJ24" s="459"/>
      <c r="AK24" s="459"/>
      <c r="AL24" s="501"/>
      <c r="AM24" s="458">
        <v>275275</v>
      </c>
      <c r="AN24" s="459"/>
      <c r="AO24" s="459"/>
      <c r="AP24" s="459"/>
      <c r="AQ24" s="459"/>
      <c r="AR24" s="501"/>
      <c r="AS24" s="458">
        <v>3025</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3071429</v>
      </c>
      <c r="BO24" s="408"/>
      <c r="BP24" s="408"/>
      <c r="BQ24" s="408"/>
      <c r="BR24" s="408"/>
      <c r="BS24" s="408"/>
      <c r="BT24" s="408"/>
      <c r="BU24" s="409"/>
      <c r="BV24" s="407">
        <v>3171766</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77"/>
      <c r="B25" s="578"/>
      <c r="C25" s="554"/>
      <c r="D25" s="555"/>
      <c r="E25" s="457" t="s">
        <v>177</v>
      </c>
      <c r="F25" s="437"/>
      <c r="G25" s="437"/>
      <c r="H25" s="437"/>
      <c r="I25" s="437"/>
      <c r="J25" s="437"/>
      <c r="K25" s="438"/>
      <c r="L25" s="458">
        <v>1</v>
      </c>
      <c r="M25" s="459"/>
      <c r="N25" s="459"/>
      <c r="O25" s="459"/>
      <c r="P25" s="501"/>
      <c r="Q25" s="458">
        <v>6033</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132</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298012</v>
      </c>
      <c r="BO25" s="371"/>
      <c r="BP25" s="371"/>
      <c r="BQ25" s="371"/>
      <c r="BR25" s="371"/>
      <c r="BS25" s="371"/>
      <c r="BT25" s="371"/>
      <c r="BU25" s="372"/>
      <c r="BV25" s="370">
        <v>244121</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77"/>
      <c r="B26" s="578"/>
      <c r="C26" s="554"/>
      <c r="D26" s="555"/>
      <c r="E26" s="457" t="s">
        <v>181</v>
      </c>
      <c r="F26" s="437"/>
      <c r="G26" s="437"/>
      <c r="H26" s="437"/>
      <c r="I26" s="437"/>
      <c r="J26" s="437"/>
      <c r="K26" s="438"/>
      <c r="L26" s="458">
        <v>1</v>
      </c>
      <c r="M26" s="459"/>
      <c r="N26" s="459"/>
      <c r="O26" s="459"/>
      <c r="P26" s="501"/>
      <c r="Q26" s="458">
        <v>5675</v>
      </c>
      <c r="R26" s="459"/>
      <c r="S26" s="459"/>
      <c r="T26" s="459"/>
      <c r="U26" s="459"/>
      <c r="V26" s="501"/>
      <c r="W26" s="553"/>
      <c r="X26" s="554"/>
      <c r="Y26" s="555"/>
      <c r="Z26" s="457" t="s">
        <v>182</v>
      </c>
      <c r="AA26" s="559"/>
      <c r="AB26" s="559"/>
      <c r="AC26" s="559"/>
      <c r="AD26" s="559"/>
      <c r="AE26" s="559"/>
      <c r="AF26" s="559"/>
      <c r="AG26" s="560"/>
      <c r="AH26" s="458">
        <v>5</v>
      </c>
      <c r="AI26" s="459"/>
      <c r="AJ26" s="459"/>
      <c r="AK26" s="459"/>
      <c r="AL26" s="501"/>
      <c r="AM26" s="458">
        <v>18025</v>
      </c>
      <c r="AN26" s="459"/>
      <c r="AO26" s="459"/>
      <c r="AP26" s="459"/>
      <c r="AQ26" s="459"/>
      <c r="AR26" s="501"/>
      <c r="AS26" s="458">
        <v>3605</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179</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77"/>
      <c r="B27" s="578"/>
      <c r="C27" s="554"/>
      <c r="D27" s="555"/>
      <c r="E27" s="457" t="s">
        <v>184</v>
      </c>
      <c r="F27" s="437"/>
      <c r="G27" s="437"/>
      <c r="H27" s="437"/>
      <c r="I27" s="437"/>
      <c r="J27" s="437"/>
      <c r="K27" s="438"/>
      <c r="L27" s="458">
        <v>1</v>
      </c>
      <c r="M27" s="459"/>
      <c r="N27" s="459"/>
      <c r="O27" s="459"/>
      <c r="P27" s="501"/>
      <c r="Q27" s="458">
        <v>3100</v>
      </c>
      <c r="R27" s="459"/>
      <c r="S27" s="459"/>
      <c r="T27" s="459"/>
      <c r="U27" s="459"/>
      <c r="V27" s="501"/>
      <c r="W27" s="553"/>
      <c r="X27" s="554"/>
      <c r="Y27" s="555"/>
      <c r="Z27" s="457" t="s">
        <v>185</v>
      </c>
      <c r="AA27" s="437"/>
      <c r="AB27" s="437"/>
      <c r="AC27" s="437"/>
      <c r="AD27" s="437"/>
      <c r="AE27" s="437"/>
      <c r="AF27" s="437"/>
      <c r="AG27" s="438"/>
      <c r="AH27" s="458">
        <v>1</v>
      </c>
      <c r="AI27" s="459"/>
      <c r="AJ27" s="459"/>
      <c r="AK27" s="459"/>
      <c r="AL27" s="501"/>
      <c r="AM27" s="458" t="s">
        <v>186</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9" t="s">
        <v>179</v>
      </c>
      <c r="BO27" s="530"/>
      <c r="BP27" s="530"/>
      <c r="BQ27" s="530"/>
      <c r="BR27" s="530"/>
      <c r="BS27" s="530"/>
      <c r="BT27" s="530"/>
      <c r="BU27" s="531"/>
      <c r="BV27" s="529" t="s">
        <v>132</v>
      </c>
      <c r="BW27" s="530"/>
      <c r="BX27" s="530"/>
      <c r="BY27" s="530"/>
      <c r="BZ27" s="530"/>
      <c r="CA27" s="530"/>
      <c r="CB27" s="530"/>
      <c r="CC27" s="531"/>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77"/>
      <c r="B28" s="578"/>
      <c r="C28" s="554"/>
      <c r="D28" s="555"/>
      <c r="E28" s="457" t="s">
        <v>188</v>
      </c>
      <c r="F28" s="437"/>
      <c r="G28" s="437"/>
      <c r="H28" s="437"/>
      <c r="I28" s="437"/>
      <c r="J28" s="437"/>
      <c r="K28" s="438"/>
      <c r="L28" s="458">
        <v>1</v>
      </c>
      <c r="M28" s="459"/>
      <c r="N28" s="459"/>
      <c r="O28" s="459"/>
      <c r="P28" s="501"/>
      <c r="Q28" s="458">
        <v>2550</v>
      </c>
      <c r="R28" s="459"/>
      <c r="S28" s="459"/>
      <c r="T28" s="459"/>
      <c r="U28" s="459"/>
      <c r="V28" s="501"/>
      <c r="W28" s="553"/>
      <c r="X28" s="554"/>
      <c r="Y28" s="555"/>
      <c r="Z28" s="457" t="s">
        <v>189</v>
      </c>
      <c r="AA28" s="437"/>
      <c r="AB28" s="437"/>
      <c r="AC28" s="437"/>
      <c r="AD28" s="437"/>
      <c r="AE28" s="437"/>
      <c r="AF28" s="437"/>
      <c r="AG28" s="438"/>
      <c r="AH28" s="458" t="s">
        <v>132</v>
      </c>
      <c r="AI28" s="459"/>
      <c r="AJ28" s="459"/>
      <c r="AK28" s="459"/>
      <c r="AL28" s="501"/>
      <c r="AM28" s="458" t="s">
        <v>132</v>
      </c>
      <c r="AN28" s="459"/>
      <c r="AO28" s="459"/>
      <c r="AP28" s="459"/>
      <c r="AQ28" s="459"/>
      <c r="AR28" s="501"/>
      <c r="AS28" s="458" t="s">
        <v>179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1158545</v>
      </c>
      <c r="BO28" s="371"/>
      <c r="BP28" s="371"/>
      <c r="BQ28" s="371"/>
      <c r="BR28" s="371"/>
      <c r="BS28" s="371"/>
      <c r="BT28" s="371"/>
      <c r="BU28" s="372"/>
      <c r="BV28" s="370">
        <v>1069428</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77"/>
      <c r="B29" s="578"/>
      <c r="C29" s="554"/>
      <c r="D29" s="555"/>
      <c r="E29" s="457" t="s">
        <v>191</v>
      </c>
      <c r="F29" s="437"/>
      <c r="G29" s="437"/>
      <c r="H29" s="437"/>
      <c r="I29" s="437"/>
      <c r="J29" s="437"/>
      <c r="K29" s="438"/>
      <c r="L29" s="458">
        <v>8</v>
      </c>
      <c r="M29" s="459"/>
      <c r="N29" s="459"/>
      <c r="O29" s="459"/>
      <c r="P29" s="501"/>
      <c r="Q29" s="458">
        <v>2400</v>
      </c>
      <c r="R29" s="459"/>
      <c r="S29" s="459"/>
      <c r="T29" s="459"/>
      <c r="U29" s="459"/>
      <c r="V29" s="501"/>
      <c r="W29" s="556"/>
      <c r="X29" s="557"/>
      <c r="Y29" s="558"/>
      <c r="Z29" s="457" t="s">
        <v>192</v>
      </c>
      <c r="AA29" s="437"/>
      <c r="AB29" s="437"/>
      <c r="AC29" s="437"/>
      <c r="AD29" s="437"/>
      <c r="AE29" s="437"/>
      <c r="AF29" s="437"/>
      <c r="AG29" s="438"/>
      <c r="AH29" s="458">
        <v>92</v>
      </c>
      <c r="AI29" s="459"/>
      <c r="AJ29" s="459"/>
      <c r="AK29" s="459"/>
      <c r="AL29" s="501"/>
      <c r="AM29" s="458">
        <v>279461</v>
      </c>
      <c r="AN29" s="459"/>
      <c r="AO29" s="459"/>
      <c r="AP29" s="459"/>
      <c r="AQ29" s="459"/>
      <c r="AR29" s="501"/>
      <c r="AS29" s="458">
        <v>3038</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221153</v>
      </c>
      <c r="BO29" s="408"/>
      <c r="BP29" s="408"/>
      <c r="BQ29" s="408"/>
      <c r="BR29" s="408"/>
      <c r="BS29" s="408"/>
      <c r="BT29" s="408"/>
      <c r="BU29" s="409"/>
      <c r="BV29" s="407">
        <v>212028</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7">
        <v>100.9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733760</v>
      </c>
      <c r="BO30" s="530"/>
      <c r="BP30" s="530"/>
      <c r="BQ30" s="530"/>
      <c r="BR30" s="530"/>
      <c r="BS30" s="530"/>
      <c r="BT30" s="530"/>
      <c r="BU30" s="531"/>
      <c r="BV30" s="529">
        <v>665339</v>
      </c>
      <c r="BW30" s="530"/>
      <c r="BX30" s="530"/>
      <c r="BY30" s="530"/>
      <c r="BZ30" s="530"/>
      <c r="CA30" s="530"/>
      <c r="CB30" s="530"/>
      <c r="CC30" s="53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2">
      <c r="A33" s="177"/>
      <c r="B33" s="201"/>
      <c r="C33" s="431" t="s">
        <v>201</v>
      </c>
      <c r="D33" s="431"/>
      <c r="E33" s="396" t="s">
        <v>202</v>
      </c>
      <c r="F33" s="396"/>
      <c r="G33" s="396"/>
      <c r="H33" s="396"/>
      <c r="I33" s="396"/>
      <c r="J33" s="396"/>
      <c r="K33" s="396"/>
      <c r="L33" s="396"/>
      <c r="M33" s="396"/>
      <c r="N33" s="396"/>
      <c r="O33" s="396"/>
      <c r="P33" s="396"/>
      <c r="Q33" s="396"/>
      <c r="R33" s="396"/>
      <c r="S33" s="396"/>
      <c r="T33" s="202"/>
      <c r="U33" s="431" t="s">
        <v>201</v>
      </c>
      <c r="V33" s="431"/>
      <c r="W33" s="396" t="s">
        <v>203</v>
      </c>
      <c r="X33" s="396"/>
      <c r="Y33" s="396"/>
      <c r="Z33" s="396"/>
      <c r="AA33" s="396"/>
      <c r="AB33" s="396"/>
      <c r="AC33" s="396"/>
      <c r="AD33" s="396"/>
      <c r="AE33" s="396"/>
      <c r="AF33" s="396"/>
      <c r="AG33" s="396"/>
      <c r="AH33" s="396"/>
      <c r="AI33" s="396"/>
      <c r="AJ33" s="396"/>
      <c r="AK33" s="396"/>
      <c r="AL33" s="202"/>
      <c r="AM33" s="431" t="s">
        <v>201</v>
      </c>
      <c r="AN33" s="431"/>
      <c r="AO33" s="396" t="s">
        <v>203</v>
      </c>
      <c r="AP33" s="396"/>
      <c r="AQ33" s="396"/>
      <c r="AR33" s="396"/>
      <c r="AS33" s="396"/>
      <c r="AT33" s="396"/>
      <c r="AU33" s="396"/>
      <c r="AV33" s="396"/>
      <c r="AW33" s="396"/>
      <c r="AX33" s="396"/>
      <c r="AY33" s="396"/>
      <c r="AZ33" s="396"/>
      <c r="BA33" s="396"/>
      <c r="BB33" s="396"/>
      <c r="BC33" s="396"/>
      <c r="BD33" s="203"/>
      <c r="BE33" s="396" t="s">
        <v>204</v>
      </c>
      <c r="BF33" s="396"/>
      <c r="BG33" s="396" t="s">
        <v>205</v>
      </c>
      <c r="BH33" s="396"/>
      <c r="BI33" s="396"/>
      <c r="BJ33" s="396"/>
      <c r="BK33" s="396"/>
      <c r="BL33" s="396"/>
      <c r="BM33" s="396"/>
      <c r="BN33" s="396"/>
      <c r="BO33" s="396"/>
      <c r="BP33" s="396"/>
      <c r="BQ33" s="396"/>
      <c r="BR33" s="396"/>
      <c r="BS33" s="396"/>
      <c r="BT33" s="396"/>
      <c r="BU33" s="396"/>
      <c r="BV33" s="203"/>
      <c r="BW33" s="431" t="s">
        <v>204</v>
      </c>
      <c r="BX33" s="431"/>
      <c r="BY33" s="396" t="s">
        <v>206</v>
      </c>
      <c r="BZ33" s="396"/>
      <c r="CA33" s="396"/>
      <c r="CB33" s="396"/>
      <c r="CC33" s="396"/>
      <c r="CD33" s="396"/>
      <c r="CE33" s="396"/>
      <c r="CF33" s="396"/>
      <c r="CG33" s="396"/>
      <c r="CH33" s="396"/>
      <c r="CI33" s="396"/>
      <c r="CJ33" s="396"/>
      <c r="CK33" s="396"/>
      <c r="CL33" s="396"/>
      <c r="CM33" s="396"/>
      <c r="CN33" s="202"/>
      <c r="CO33" s="431" t="s">
        <v>201</v>
      </c>
      <c r="CP33" s="431"/>
      <c r="CQ33" s="396" t="s">
        <v>207</v>
      </c>
      <c r="CR33" s="396"/>
      <c r="CS33" s="396"/>
      <c r="CT33" s="396"/>
      <c r="CU33" s="396"/>
      <c r="CV33" s="396"/>
      <c r="CW33" s="396"/>
      <c r="CX33" s="396"/>
      <c r="CY33" s="396"/>
      <c r="CZ33" s="396"/>
      <c r="DA33" s="396"/>
      <c r="DB33" s="396"/>
      <c r="DC33" s="396"/>
      <c r="DD33" s="396"/>
      <c r="DE33" s="396"/>
      <c r="DF33" s="202"/>
      <c r="DG33" s="596" t="s">
        <v>208</v>
      </c>
      <c r="DH33" s="596"/>
      <c r="DI33" s="204"/>
    </row>
    <row r="34" spans="1:113" ht="32.25" customHeight="1" x14ac:dyDescent="0.2">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t="str">
        <f>IF(AO34="","",MAX(C34:D43,U34:V43)+1)</f>
        <v/>
      </c>
      <c r="AN34" s="597"/>
      <c r="AO34" s="598"/>
      <c r="AP34" s="598"/>
      <c r="AQ34" s="598"/>
      <c r="AR34" s="598"/>
      <c r="AS34" s="598"/>
      <c r="AT34" s="598"/>
      <c r="AU34" s="598"/>
      <c r="AV34" s="598"/>
      <c r="AW34" s="598"/>
      <c r="AX34" s="598"/>
      <c r="AY34" s="598"/>
      <c r="AZ34" s="598"/>
      <c r="BA34" s="598"/>
      <c r="BB34" s="598"/>
      <c r="BC34" s="598"/>
      <c r="BD34" s="177"/>
      <c r="BE34" s="597">
        <f>IF(BG34="","",MAX(C34:D43,U34:V43,AM34:AN43)+1)</f>
        <v>5</v>
      </c>
      <c r="BF34" s="597"/>
      <c r="BG34" s="598" t="str">
        <f>IF('各会計、関係団体の財政状況及び健全化判断比率'!B31="","",'各会計、関係団体の財政状況及び健全化判断比率'!B31)</f>
        <v>農業集落排水特別会計</v>
      </c>
      <c r="BH34" s="598"/>
      <c r="BI34" s="598"/>
      <c r="BJ34" s="598"/>
      <c r="BK34" s="598"/>
      <c r="BL34" s="598"/>
      <c r="BM34" s="598"/>
      <c r="BN34" s="598"/>
      <c r="BO34" s="598"/>
      <c r="BP34" s="598"/>
      <c r="BQ34" s="598"/>
      <c r="BR34" s="598"/>
      <c r="BS34" s="598"/>
      <c r="BT34" s="598"/>
      <c r="BU34" s="598"/>
      <c r="BV34" s="177"/>
      <c r="BW34" s="597">
        <f>IF(BY34="","",MAX(C34:D43,U34:V43,AM34:AN43,BE34:BF43)+1)</f>
        <v>7</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77"/>
      <c r="CO34" s="597">
        <f>IF(CQ34="","",MAX(C34:D43,U34:V43,AM34:AN43,BE34:BF43,BW34:BX43)+1)</f>
        <v>14</v>
      </c>
      <c r="CP34" s="597"/>
      <c r="CQ34" s="598" t="str">
        <f>IF('各会計、関係団体の財政状況及び健全化判断比率'!BS7="","",'各会計、関係団体の財政状況及び健全化判断比率'!BS7)</f>
        <v>中山町振興公社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2">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f t="shared" ref="BE35:BE43" si="1">IF(BG35="","",BE34+1)</f>
        <v>6</v>
      </c>
      <c r="BF35" s="597"/>
      <c r="BG35" s="598" t="str">
        <f>IF('各会計、関係団体の財政状況及び健全化判断比率'!B32="","",'各会計、関係団体の財政状況及び健全化判断比率'!B32)</f>
        <v>公共下水道事業特別会計</v>
      </c>
      <c r="BH35" s="598"/>
      <c r="BI35" s="598"/>
      <c r="BJ35" s="598"/>
      <c r="BK35" s="598"/>
      <c r="BL35" s="598"/>
      <c r="BM35" s="598"/>
      <c r="BN35" s="598"/>
      <c r="BO35" s="598"/>
      <c r="BP35" s="598"/>
      <c r="BQ35" s="598"/>
      <c r="BR35" s="598"/>
      <c r="BS35" s="598"/>
      <c r="BT35" s="598"/>
      <c r="BU35" s="598"/>
      <c r="BV35" s="177"/>
      <c r="BW35" s="597">
        <f t="shared" ref="BW35:BW43" si="2">IF(BY35="","",BW34+1)</f>
        <v>8</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77"/>
      <c r="CO35" s="597">
        <f t="shared" ref="CO35:CO43" si="3">IF(CQ35="","",CO34+1)</f>
        <v>15</v>
      </c>
      <c r="CP35" s="597"/>
      <c r="CQ35" s="598" t="str">
        <f>IF('各会計、関係団体の財政状況及び健全化判断比率'!BS8="","",'各会計、関係団体の財政状況及び健全化判断比率'!BS8)</f>
        <v>中山町商工観光公社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2">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9</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77"/>
      <c r="CO36" s="597">
        <f t="shared" si="3"/>
        <v>16</v>
      </c>
      <c r="CP36" s="597"/>
      <c r="CQ36" s="598" t="str">
        <f>IF('各会計、関係団体の財政状況及び健全化判断比率'!BS9="","",'各会計、関係団体の財政状況及び健全化判断比率'!BS9)</f>
        <v>山形県東村山郡中山町土地開発公社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4"/>
    </row>
    <row r="37" spans="1:113" ht="32.25" customHeight="1" x14ac:dyDescent="0.2">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10</v>
      </c>
      <c r="BX37" s="597"/>
      <c r="BY37" s="598" t="str">
        <f>IF('各会計、関係団体の財政状況及び健全化判断比率'!B71="","",'各会計、関係団体の財政状況及び健全化判断比率'!B71)</f>
        <v>山形広域環境事務組合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2">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11</v>
      </c>
      <c r="BX38" s="597"/>
      <c r="BY38" s="598" t="str">
        <f>IF('各会計、関係団体の財政状況及び健全化判断比率'!B72="","",'各会計、関係団体の財政状況及び健全化判断比率'!B72)</f>
        <v>山形県後期高齢者医療広域連合（普通会計分）</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2">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12</v>
      </c>
      <c r="BX39" s="597"/>
      <c r="BY39" s="598" t="str">
        <f>IF('各会計、関係団体の財政状況及び健全化判断比率'!B73="","",'各会計、関係団体の財政状況及び健全化判断比率'!B73)</f>
        <v>山形県後期高齢者医療広域連合（事業会計分）</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2">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13</v>
      </c>
      <c r="BX40" s="597"/>
      <c r="BY40" s="598" t="str">
        <f>IF('各会計、関係団体の財政状況及び健全化判断比率'!B74="","",'各会計、関係団体の財政状況及び健全化判断比率'!B74)</f>
        <v>最上川中部水道企業団</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2">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2">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2">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8QIhZyHOklLb4pk39yglLNQ5q+LELgpTLWMhMTNSoN8Q1wOGLTLCiOsDSclf2WrNrK1sAFq9L/KgXniXhYOHg==" saltValue="Doy5J/LySKNIdcmLSidFN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4" t="s">
        <v>572</v>
      </c>
      <c r="D34" s="1154"/>
      <c r="E34" s="1155"/>
      <c r="F34" s="32">
        <v>9.15</v>
      </c>
      <c r="G34" s="33">
        <v>8.9499999999999993</v>
      </c>
      <c r="H34" s="33">
        <v>12.41</v>
      </c>
      <c r="I34" s="33">
        <v>9.34</v>
      </c>
      <c r="J34" s="34">
        <v>8.1300000000000008</v>
      </c>
      <c r="K34" s="22"/>
      <c r="L34" s="22"/>
      <c r="M34" s="22"/>
      <c r="N34" s="22"/>
      <c r="O34" s="22"/>
      <c r="P34" s="22"/>
    </row>
    <row r="35" spans="1:16" ht="39" customHeight="1" x14ac:dyDescent="0.2">
      <c r="A35" s="22"/>
      <c r="B35" s="35"/>
      <c r="C35" s="1148" t="s">
        <v>573</v>
      </c>
      <c r="D35" s="1149"/>
      <c r="E35" s="1150"/>
      <c r="F35" s="36">
        <v>1.03</v>
      </c>
      <c r="G35" s="37">
        <v>0.6</v>
      </c>
      <c r="H35" s="37">
        <v>0.69</v>
      </c>
      <c r="I35" s="37">
        <v>0.7</v>
      </c>
      <c r="J35" s="38">
        <v>2.14</v>
      </c>
      <c r="K35" s="22"/>
      <c r="L35" s="22"/>
      <c r="M35" s="22"/>
      <c r="N35" s="22"/>
      <c r="O35" s="22"/>
      <c r="P35" s="22"/>
    </row>
    <row r="36" spans="1:16" ht="39" customHeight="1" x14ac:dyDescent="0.2">
      <c r="A36" s="22"/>
      <c r="B36" s="35"/>
      <c r="C36" s="1148" t="s">
        <v>574</v>
      </c>
      <c r="D36" s="1149"/>
      <c r="E36" s="1150"/>
      <c r="F36" s="36">
        <v>0.5</v>
      </c>
      <c r="G36" s="37">
        <v>0.77</v>
      </c>
      <c r="H36" s="37">
        <v>0.96</v>
      </c>
      <c r="I36" s="37">
        <v>1</v>
      </c>
      <c r="J36" s="38">
        <v>0.96</v>
      </c>
      <c r="K36" s="22"/>
      <c r="L36" s="22"/>
      <c r="M36" s="22"/>
      <c r="N36" s="22"/>
      <c r="O36" s="22"/>
      <c r="P36" s="22"/>
    </row>
    <row r="37" spans="1:16" ht="39" customHeight="1" x14ac:dyDescent="0.2">
      <c r="A37" s="22"/>
      <c r="B37" s="35"/>
      <c r="C37" s="1148" t="s">
        <v>575</v>
      </c>
      <c r="D37" s="1149"/>
      <c r="E37" s="1150"/>
      <c r="F37" s="36">
        <v>0.4</v>
      </c>
      <c r="G37" s="37">
        <v>0.34</v>
      </c>
      <c r="H37" s="37">
        <v>0.22</v>
      </c>
      <c r="I37" s="37">
        <v>0.41</v>
      </c>
      <c r="J37" s="38">
        <v>0.33</v>
      </c>
      <c r="K37" s="22"/>
      <c r="L37" s="22"/>
      <c r="M37" s="22"/>
      <c r="N37" s="22"/>
      <c r="O37" s="22"/>
      <c r="P37" s="22"/>
    </row>
    <row r="38" spans="1:16" ht="39" customHeight="1" x14ac:dyDescent="0.2">
      <c r="A38" s="22"/>
      <c r="B38" s="35"/>
      <c r="C38" s="1148" t="s">
        <v>576</v>
      </c>
      <c r="D38" s="1149"/>
      <c r="E38" s="1150"/>
      <c r="F38" s="36">
        <v>0.04</v>
      </c>
      <c r="G38" s="37">
        <v>0.03</v>
      </c>
      <c r="H38" s="37">
        <v>0.02</v>
      </c>
      <c r="I38" s="37">
        <v>0.02</v>
      </c>
      <c r="J38" s="38">
        <v>0.02</v>
      </c>
      <c r="K38" s="22"/>
      <c r="L38" s="22"/>
      <c r="M38" s="22"/>
      <c r="N38" s="22"/>
      <c r="O38" s="22"/>
      <c r="P38" s="22"/>
    </row>
    <row r="39" spans="1:16" ht="39" customHeight="1" x14ac:dyDescent="0.2">
      <c r="A39" s="22"/>
      <c r="B39" s="35"/>
      <c r="C39" s="1148" t="s">
        <v>577</v>
      </c>
      <c r="D39" s="1149"/>
      <c r="E39" s="1150"/>
      <c r="F39" s="36">
        <v>0.02</v>
      </c>
      <c r="G39" s="37">
        <v>0.04</v>
      </c>
      <c r="H39" s="37">
        <v>0.03</v>
      </c>
      <c r="I39" s="37">
        <v>0.01</v>
      </c>
      <c r="J39" s="38">
        <v>0.01</v>
      </c>
      <c r="K39" s="22"/>
      <c r="L39" s="22"/>
      <c r="M39" s="22"/>
      <c r="N39" s="22"/>
      <c r="O39" s="22"/>
      <c r="P39" s="22"/>
    </row>
    <row r="40" spans="1:16" ht="39" customHeight="1" x14ac:dyDescent="0.2">
      <c r="A40" s="22"/>
      <c r="B40" s="35"/>
      <c r="C40" s="1148"/>
      <c r="D40" s="1149"/>
      <c r="E40" s="1150"/>
      <c r="F40" s="36"/>
      <c r="G40" s="37"/>
      <c r="H40" s="37"/>
      <c r="I40" s="37"/>
      <c r="J40" s="38"/>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578</v>
      </c>
      <c r="D42" s="1149"/>
      <c r="E42" s="1150"/>
      <c r="F42" s="36" t="s">
        <v>523</v>
      </c>
      <c r="G42" s="37" t="s">
        <v>523</v>
      </c>
      <c r="H42" s="37" t="s">
        <v>523</v>
      </c>
      <c r="I42" s="37" t="s">
        <v>523</v>
      </c>
      <c r="J42" s="38" t="s">
        <v>523</v>
      </c>
      <c r="K42" s="22"/>
      <c r="L42" s="22"/>
      <c r="M42" s="22"/>
      <c r="N42" s="22"/>
      <c r="O42" s="22"/>
      <c r="P42" s="22"/>
    </row>
    <row r="43" spans="1:16" ht="39" customHeight="1" thickBot="1" x14ac:dyDescent="0.25">
      <c r="A43" s="22"/>
      <c r="B43" s="40"/>
      <c r="C43" s="1151" t="s">
        <v>579</v>
      </c>
      <c r="D43" s="1152"/>
      <c r="E43" s="1153"/>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phZjMFbtslDNbJLqEAbhpKhjHIJEBWl0D53O7i2Wcc3KoKPWjn+7Ev6rumqshd6UzN3DBK8PlQJsA4xsKVxaA==" saltValue="3/uQ2vaClfjCR7KEU0xf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6" t="s">
        <v>11</v>
      </c>
      <c r="C45" s="1157"/>
      <c r="D45" s="58"/>
      <c r="E45" s="1162" t="s">
        <v>12</v>
      </c>
      <c r="F45" s="1162"/>
      <c r="G45" s="1162"/>
      <c r="H45" s="1162"/>
      <c r="I45" s="1162"/>
      <c r="J45" s="1163"/>
      <c r="K45" s="59">
        <v>477</v>
      </c>
      <c r="L45" s="60">
        <v>498</v>
      </c>
      <c r="M45" s="60">
        <v>504</v>
      </c>
      <c r="N45" s="60">
        <v>491</v>
      </c>
      <c r="O45" s="61">
        <v>495</v>
      </c>
      <c r="P45" s="48"/>
      <c r="Q45" s="48"/>
      <c r="R45" s="48"/>
      <c r="S45" s="48"/>
      <c r="T45" s="48"/>
      <c r="U45" s="48"/>
    </row>
    <row r="46" spans="1:21" ht="30.75" customHeight="1" x14ac:dyDescent="0.2">
      <c r="A46" s="48"/>
      <c r="B46" s="1158"/>
      <c r="C46" s="1159"/>
      <c r="D46" s="62"/>
      <c r="E46" s="1164" t="s">
        <v>13</v>
      </c>
      <c r="F46" s="1164"/>
      <c r="G46" s="1164"/>
      <c r="H46" s="1164"/>
      <c r="I46" s="1164"/>
      <c r="J46" s="1165"/>
      <c r="K46" s="63" t="s">
        <v>523</v>
      </c>
      <c r="L46" s="64" t="s">
        <v>523</v>
      </c>
      <c r="M46" s="64" t="s">
        <v>523</v>
      </c>
      <c r="N46" s="64" t="s">
        <v>523</v>
      </c>
      <c r="O46" s="65" t="s">
        <v>523</v>
      </c>
      <c r="P46" s="48"/>
      <c r="Q46" s="48"/>
      <c r="R46" s="48"/>
      <c r="S46" s="48"/>
      <c r="T46" s="48"/>
      <c r="U46" s="48"/>
    </row>
    <row r="47" spans="1:21" ht="30.75" customHeight="1" x14ac:dyDescent="0.2">
      <c r="A47" s="48"/>
      <c r="B47" s="1158"/>
      <c r="C47" s="1159"/>
      <c r="D47" s="62"/>
      <c r="E47" s="1164" t="s">
        <v>14</v>
      </c>
      <c r="F47" s="1164"/>
      <c r="G47" s="1164"/>
      <c r="H47" s="1164"/>
      <c r="I47" s="1164"/>
      <c r="J47" s="1165"/>
      <c r="K47" s="63" t="s">
        <v>523</v>
      </c>
      <c r="L47" s="64" t="s">
        <v>523</v>
      </c>
      <c r="M47" s="64" t="s">
        <v>523</v>
      </c>
      <c r="N47" s="64" t="s">
        <v>523</v>
      </c>
      <c r="O47" s="65" t="s">
        <v>523</v>
      </c>
      <c r="P47" s="48"/>
      <c r="Q47" s="48"/>
      <c r="R47" s="48"/>
      <c r="S47" s="48"/>
      <c r="T47" s="48"/>
      <c r="U47" s="48"/>
    </row>
    <row r="48" spans="1:21" ht="30.75" customHeight="1" x14ac:dyDescent="0.2">
      <c r="A48" s="48"/>
      <c r="B48" s="1158"/>
      <c r="C48" s="1159"/>
      <c r="D48" s="62"/>
      <c r="E48" s="1164" t="s">
        <v>15</v>
      </c>
      <c r="F48" s="1164"/>
      <c r="G48" s="1164"/>
      <c r="H48" s="1164"/>
      <c r="I48" s="1164"/>
      <c r="J48" s="1165"/>
      <c r="K48" s="63">
        <v>253</v>
      </c>
      <c r="L48" s="64">
        <v>248</v>
      </c>
      <c r="M48" s="64">
        <v>254</v>
      </c>
      <c r="N48" s="64">
        <v>243</v>
      </c>
      <c r="O48" s="65">
        <v>240</v>
      </c>
      <c r="P48" s="48"/>
      <c r="Q48" s="48"/>
      <c r="R48" s="48"/>
      <c r="S48" s="48"/>
      <c r="T48" s="48"/>
      <c r="U48" s="48"/>
    </row>
    <row r="49" spans="1:21" ht="30.75" customHeight="1" x14ac:dyDescent="0.2">
      <c r="A49" s="48"/>
      <c r="B49" s="1158"/>
      <c r="C49" s="1159"/>
      <c r="D49" s="62"/>
      <c r="E49" s="1164" t="s">
        <v>16</v>
      </c>
      <c r="F49" s="1164"/>
      <c r="G49" s="1164"/>
      <c r="H49" s="1164"/>
      <c r="I49" s="1164"/>
      <c r="J49" s="1165"/>
      <c r="K49" s="63">
        <v>2</v>
      </c>
      <c r="L49" s="64">
        <v>4</v>
      </c>
      <c r="M49" s="64">
        <v>17</v>
      </c>
      <c r="N49" s="64">
        <v>31</v>
      </c>
      <c r="O49" s="65">
        <v>40</v>
      </c>
      <c r="P49" s="48"/>
      <c r="Q49" s="48"/>
      <c r="R49" s="48"/>
      <c r="S49" s="48"/>
      <c r="T49" s="48"/>
      <c r="U49" s="48"/>
    </row>
    <row r="50" spans="1:21" ht="30.75" customHeight="1" x14ac:dyDescent="0.2">
      <c r="A50" s="48"/>
      <c r="B50" s="1158"/>
      <c r="C50" s="1159"/>
      <c r="D50" s="62"/>
      <c r="E50" s="1164" t="s">
        <v>17</v>
      </c>
      <c r="F50" s="1164"/>
      <c r="G50" s="1164"/>
      <c r="H50" s="1164"/>
      <c r="I50" s="1164"/>
      <c r="J50" s="1165"/>
      <c r="K50" s="63" t="s">
        <v>523</v>
      </c>
      <c r="L50" s="64" t="s">
        <v>523</v>
      </c>
      <c r="M50" s="64" t="s">
        <v>523</v>
      </c>
      <c r="N50" s="64" t="s">
        <v>523</v>
      </c>
      <c r="O50" s="65" t="s">
        <v>523</v>
      </c>
      <c r="P50" s="48"/>
      <c r="Q50" s="48"/>
      <c r="R50" s="48"/>
      <c r="S50" s="48"/>
      <c r="T50" s="48"/>
      <c r="U50" s="48"/>
    </row>
    <row r="51" spans="1:21" ht="30.75" customHeight="1" x14ac:dyDescent="0.2">
      <c r="A51" s="48"/>
      <c r="B51" s="1160"/>
      <c r="C51" s="1161"/>
      <c r="D51" s="66"/>
      <c r="E51" s="1164" t="s">
        <v>18</v>
      </c>
      <c r="F51" s="1164"/>
      <c r="G51" s="1164"/>
      <c r="H51" s="1164"/>
      <c r="I51" s="1164"/>
      <c r="J51" s="1165"/>
      <c r="K51" s="63" t="s">
        <v>523</v>
      </c>
      <c r="L51" s="64" t="s">
        <v>523</v>
      </c>
      <c r="M51" s="64" t="s">
        <v>523</v>
      </c>
      <c r="N51" s="64" t="s">
        <v>523</v>
      </c>
      <c r="O51" s="65" t="s">
        <v>523</v>
      </c>
      <c r="P51" s="48"/>
      <c r="Q51" s="48"/>
      <c r="R51" s="48"/>
      <c r="S51" s="48"/>
      <c r="T51" s="48"/>
      <c r="U51" s="48"/>
    </row>
    <row r="52" spans="1:21" ht="30.75" customHeight="1" x14ac:dyDescent="0.2">
      <c r="A52" s="48"/>
      <c r="B52" s="1166" t="s">
        <v>19</v>
      </c>
      <c r="C52" s="1167"/>
      <c r="D52" s="66"/>
      <c r="E52" s="1164" t="s">
        <v>20</v>
      </c>
      <c r="F52" s="1164"/>
      <c r="G52" s="1164"/>
      <c r="H52" s="1164"/>
      <c r="I52" s="1164"/>
      <c r="J52" s="1165"/>
      <c r="K52" s="63">
        <v>417</v>
      </c>
      <c r="L52" s="64">
        <v>430</v>
      </c>
      <c r="M52" s="64">
        <v>430</v>
      </c>
      <c r="N52" s="64">
        <v>428</v>
      </c>
      <c r="O52" s="65">
        <v>409</v>
      </c>
      <c r="P52" s="48"/>
      <c r="Q52" s="48"/>
      <c r="R52" s="48"/>
      <c r="S52" s="48"/>
      <c r="T52" s="48"/>
      <c r="U52" s="48"/>
    </row>
    <row r="53" spans="1:21" ht="30.75" customHeight="1" thickBot="1" x14ac:dyDescent="0.25">
      <c r="A53" s="48"/>
      <c r="B53" s="1168" t="s">
        <v>21</v>
      </c>
      <c r="C53" s="1169"/>
      <c r="D53" s="67"/>
      <c r="E53" s="1170" t="s">
        <v>22</v>
      </c>
      <c r="F53" s="1170"/>
      <c r="G53" s="1170"/>
      <c r="H53" s="1170"/>
      <c r="I53" s="1170"/>
      <c r="J53" s="1171"/>
      <c r="K53" s="68">
        <v>315</v>
      </c>
      <c r="L53" s="69">
        <v>320</v>
      </c>
      <c r="M53" s="69">
        <v>345</v>
      </c>
      <c r="N53" s="69">
        <v>337</v>
      </c>
      <c r="O53" s="70">
        <v>366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5">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72" t="s">
        <v>26</v>
      </c>
      <c r="C58" s="1173"/>
      <c r="D58" s="1178" t="s">
        <v>27</v>
      </c>
      <c r="E58" s="1179"/>
      <c r="F58" s="1179"/>
      <c r="G58" s="1179"/>
      <c r="H58" s="1179"/>
      <c r="I58" s="1179"/>
      <c r="J58" s="1180"/>
      <c r="K58" s="83" t="s">
        <v>598</v>
      </c>
      <c r="L58" s="84" t="s">
        <v>598</v>
      </c>
      <c r="M58" s="84" t="s">
        <v>598</v>
      </c>
      <c r="N58" s="84" t="s">
        <v>598</v>
      </c>
      <c r="O58" s="85" t="s">
        <v>598</v>
      </c>
    </row>
    <row r="59" spans="1:21" ht="31.5" customHeight="1" x14ac:dyDescent="0.2">
      <c r="B59" s="1174"/>
      <c r="C59" s="1175"/>
      <c r="D59" s="1181" t="s">
        <v>28</v>
      </c>
      <c r="E59" s="1182"/>
      <c r="F59" s="1182"/>
      <c r="G59" s="1182"/>
      <c r="H59" s="1182"/>
      <c r="I59" s="1182"/>
      <c r="J59" s="1183"/>
      <c r="K59" s="86" t="s">
        <v>598</v>
      </c>
      <c r="L59" s="87" t="s">
        <v>598</v>
      </c>
      <c r="M59" s="87" t="s">
        <v>598</v>
      </c>
      <c r="N59" s="87" t="s">
        <v>598</v>
      </c>
      <c r="O59" s="88" t="s">
        <v>598</v>
      </c>
    </row>
    <row r="60" spans="1:21" ht="31.5" customHeight="1" thickBot="1" x14ac:dyDescent="0.25">
      <c r="B60" s="1176"/>
      <c r="C60" s="1177"/>
      <c r="D60" s="1184" t="s">
        <v>29</v>
      </c>
      <c r="E60" s="1185"/>
      <c r="F60" s="1185"/>
      <c r="G60" s="1185"/>
      <c r="H60" s="1185"/>
      <c r="I60" s="1185"/>
      <c r="J60" s="1186"/>
      <c r="K60" s="89" t="s">
        <v>598</v>
      </c>
      <c r="L60" s="90" t="s">
        <v>598</v>
      </c>
      <c r="M60" s="90" t="s">
        <v>598</v>
      </c>
      <c r="N60" s="90" t="s">
        <v>598</v>
      </c>
      <c r="O60" s="91" t="s">
        <v>598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X16HFobZTxdavpKbwp1y9E9y9w/d4aWzugH0Ux8Ipw+fTc1bNxR8dTPQRrAvcwuwXSjyyEoyl9uJWeaJeVZjA==" saltValue="gjphjzHVH5bfbkYjSSdtc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7" t="s">
        <v>32</v>
      </c>
      <c r="C41" s="1188"/>
      <c r="D41" s="105"/>
      <c r="E41" s="1193" t="s">
        <v>33</v>
      </c>
      <c r="F41" s="1193"/>
      <c r="G41" s="1193"/>
      <c r="H41" s="1194"/>
      <c r="I41" s="351">
        <v>5638</v>
      </c>
      <c r="J41" s="352">
        <v>5773</v>
      </c>
      <c r="K41" s="352">
        <v>5501</v>
      </c>
      <c r="L41" s="352">
        <v>5234</v>
      </c>
      <c r="M41" s="353">
        <v>4954</v>
      </c>
    </row>
    <row r="42" spans="2:13" ht="27.75" customHeight="1" x14ac:dyDescent="0.2">
      <c r="B42" s="1189"/>
      <c r="C42" s="1190"/>
      <c r="D42" s="106"/>
      <c r="E42" s="1195" t="s">
        <v>34</v>
      </c>
      <c r="F42" s="1195"/>
      <c r="G42" s="1195"/>
      <c r="H42" s="1196"/>
      <c r="I42" s="354">
        <v>474</v>
      </c>
      <c r="J42" s="355">
        <v>76</v>
      </c>
      <c r="K42" s="355">
        <v>51</v>
      </c>
      <c r="L42" s="355">
        <v>25</v>
      </c>
      <c r="M42" s="356" t="s">
        <v>523</v>
      </c>
    </row>
    <row r="43" spans="2:13" ht="27.75" customHeight="1" x14ac:dyDescent="0.2">
      <c r="B43" s="1189"/>
      <c r="C43" s="1190"/>
      <c r="D43" s="106"/>
      <c r="E43" s="1195" t="s">
        <v>35</v>
      </c>
      <c r="F43" s="1195"/>
      <c r="G43" s="1195"/>
      <c r="H43" s="1196"/>
      <c r="I43" s="354">
        <v>3284</v>
      </c>
      <c r="J43" s="355">
        <v>3137</v>
      </c>
      <c r="K43" s="355">
        <v>2973</v>
      </c>
      <c r="L43" s="355">
        <v>2761</v>
      </c>
      <c r="M43" s="356">
        <v>2524</v>
      </c>
    </row>
    <row r="44" spans="2:13" ht="27.75" customHeight="1" x14ac:dyDescent="0.2">
      <c r="B44" s="1189"/>
      <c r="C44" s="1190"/>
      <c r="D44" s="106"/>
      <c r="E44" s="1195" t="s">
        <v>36</v>
      </c>
      <c r="F44" s="1195"/>
      <c r="G44" s="1195"/>
      <c r="H44" s="1196"/>
      <c r="I44" s="354">
        <v>450</v>
      </c>
      <c r="J44" s="355">
        <v>461</v>
      </c>
      <c r="K44" s="355">
        <v>468</v>
      </c>
      <c r="L44" s="355">
        <v>447</v>
      </c>
      <c r="M44" s="356">
        <v>419</v>
      </c>
    </row>
    <row r="45" spans="2:13" ht="27.75" customHeight="1" x14ac:dyDescent="0.2">
      <c r="B45" s="1189"/>
      <c r="C45" s="1190"/>
      <c r="D45" s="106"/>
      <c r="E45" s="1195" t="s">
        <v>37</v>
      </c>
      <c r="F45" s="1195"/>
      <c r="G45" s="1195"/>
      <c r="H45" s="1196"/>
      <c r="I45" s="354">
        <v>594</v>
      </c>
      <c r="J45" s="355">
        <v>564</v>
      </c>
      <c r="K45" s="355">
        <v>540</v>
      </c>
      <c r="L45" s="355">
        <v>509</v>
      </c>
      <c r="M45" s="356">
        <v>502</v>
      </c>
    </row>
    <row r="46" spans="2:13" ht="27.75" customHeight="1" x14ac:dyDescent="0.2">
      <c r="B46" s="1189"/>
      <c r="C46" s="1190"/>
      <c r="D46" s="107"/>
      <c r="E46" s="1195" t="s">
        <v>38</v>
      </c>
      <c r="F46" s="1195"/>
      <c r="G46" s="1195"/>
      <c r="H46" s="1196"/>
      <c r="I46" s="354">
        <v>85</v>
      </c>
      <c r="J46" s="355">
        <v>39</v>
      </c>
      <c r="K46" s="355" t="s">
        <v>523</v>
      </c>
      <c r="L46" s="355" t="s">
        <v>523</v>
      </c>
      <c r="M46" s="356" t="s">
        <v>523</v>
      </c>
    </row>
    <row r="47" spans="2:13" ht="27.75" customHeight="1" x14ac:dyDescent="0.2">
      <c r="B47" s="1189"/>
      <c r="C47" s="1190"/>
      <c r="D47" s="108"/>
      <c r="E47" s="1197" t="s">
        <v>39</v>
      </c>
      <c r="F47" s="1198"/>
      <c r="G47" s="1198"/>
      <c r="H47" s="1199"/>
      <c r="I47" s="354" t="s">
        <v>523</v>
      </c>
      <c r="J47" s="355" t="s">
        <v>523</v>
      </c>
      <c r="K47" s="355" t="s">
        <v>523</v>
      </c>
      <c r="L47" s="355" t="s">
        <v>523</v>
      </c>
      <c r="M47" s="356" t="s">
        <v>523</v>
      </c>
    </row>
    <row r="48" spans="2:13" ht="27.75" customHeight="1" x14ac:dyDescent="0.2">
      <c r="B48" s="1189"/>
      <c r="C48" s="1190"/>
      <c r="D48" s="106"/>
      <c r="E48" s="1195" t="s">
        <v>40</v>
      </c>
      <c r="F48" s="1195"/>
      <c r="G48" s="1195"/>
      <c r="H48" s="1196"/>
      <c r="I48" s="354" t="s">
        <v>523</v>
      </c>
      <c r="J48" s="355" t="s">
        <v>523</v>
      </c>
      <c r="K48" s="355" t="s">
        <v>523</v>
      </c>
      <c r="L48" s="355" t="s">
        <v>523</v>
      </c>
      <c r="M48" s="356" t="s">
        <v>523</v>
      </c>
    </row>
    <row r="49" spans="2:13" ht="27.75" customHeight="1" x14ac:dyDescent="0.2">
      <c r="B49" s="1191"/>
      <c r="C49" s="1192"/>
      <c r="D49" s="106"/>
      <c r="E49" s="1195" t="s">
        <v>41</v>
      </c>
      <c r="F49" s="1195"/>
      <c r="G49" s="1195"/>
      <c r="H49" s="1196"/>
      <c r="I49" s="354" t="s">
        <v>523</v>
      </c>
      <c r="J49" s="355" t="s">
        <v>523</v>
      </c>
      <c r="K49" s="355" t="s">
        <v>523</v>
      </c>
      <c r="L49" s="355" t="s">
        <v>523</v>
      </c>
      <c r="M49" s="356" t="s">
        <v>523</v>
      </c>
    </row>
    <row r="50" spans="2:13" ht="27.75" customHeight="1" x14ac:dyDescent="0.2">
      <c r="B50" s="1200" t="s">
        <v>42</v>
      </c>
      <c r="C50" s="1201"/>
      <c r="D50" s="109"/>
      <c r="E50" s="1195" t="s">
        <v>43</v>
      </c>
      <c r="F50" s="1195"/>
      <c r="G50" s="1195"/>
      <c r="H50" s="1196"/>
      <c r="I50" s="354">
        <v>1996</v>
      </c>
      <c r="J50" s="355">
        <v>1934</v>
      </c>
      <c r="K50" s="355">
        <v>1808</v>
      </c>
      <c r="L50" s="355">
        <v>2299</v>
      </c>
      <c r="M50" s="356">
        <v>2513</v>
      </c>
    </row>
    <row r="51" spans="2:13" ht="27.75" customHeight="1" x14ac:dyDescent="0.2">
      <c r="B51" s="1189"/>
      <c r="C51" s="1190"/>
      <c r="D51" s="106"/>
      <c r="E51" s="1195" t="s">
        <v>44</v>
      </c>
      <c r="F51" s="1195"/>
      <c r="G51" s="1195"/>
      <c r="H51" s="1196"/>
      <c r="I51" s="354">
        <v>17</v>
      </c>
      <c r="J51" s="355">
        <v>60</v>
      </c>
      <c r="K51" s="355">
        <v>69</v>
      </c>
      <c r="L51" s="355">
        <v>70</v>
      </c>
      <c r="M51" s="356">
        <v>57</v>
      </c>
    </row>
    <row r="52" spans="2:13" ht="27.75" customHeight="1" x14ac:dyDescent="0.2">
      <c r="B52" s="1191"/>
      <c r="C52" s="1192"/>
      <c r="D52" s="106"/>
      <c r="E52" s="1195" t="s">
        <v>45</v>
      </c>
      <c r="F52" s="1195"/>
      <c r="G52" s="1195"/>
      <c r="H52" s="1196"/>
      <c r="I52" s="354">
        <v>5275</v>
      </c>
      <c r="J52" s="355">
        <v>5238</v>
      </c>
      <c r="K52" s="355">
        <v>5056</v>
      </c>
      <c r="L52" s="355">
        <v>4792</v>
      </c>
      <c r="M52" s="356">
        <v>4566</v>
      </c>
    </row>
    <row r="53" spans="2:13" ht="27.75" customHeight="1" thickBot="1" x14ac:dyDescent="0.25">
      <c r="B53" s="1202" t="s">
        <v>46</v>
      </c>
      <c r="C53" s="1203"/>
      <c r="D53" s="110"/>
      <c r="E53" s="1204" t="s">
        <v>47</v>
      </c>
      <c r="F53" s="1204"/>
      <c r="G53" s="1204"/>
      <c r="H53" s="1205"/>
      <c r="I53" s="357">
        <v>3238</v>
      </c>
      <c r="J53" s="358">
        <v>2818</v>
      </c>
      <c r="K53" s="358">
        <v>2600</v>
      </c>
      <c r="L53" s="358">
        <v>1815</v>
      </c>
      <c r="M53" s="359">
        <v>1263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a4z1H105aGzXlH1JAkf9MNIjj9MZJluCX4x1/7oHr+eA9L6dH+S6+Pj4JqliqgweHnpq/K6X7c8W/0XubkjsHQ==" saltValue="gGWTcAcJaEDq/PU/xpiD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4" t="s">
        <v>50</v>
      </c>
      <c r="D55" s="1214"/>
      <c r="E55" s="1215"/>
      <c r="F55" s="122">
        <v>711</v>
      </c>
      <c r="G55" s="122">
        <v>1069</v>
      </c>
      <c r="H55" s="123">
        <v>1159</v>
      </c>
    </row>
    <row r="56" spans="2:8" ht="52.5" customHeight="1" x14ac:dyDescent="0.2">
      <c r="B56" s="124"/>
      <c r="C56" s="1216" t="s">
        <v>51</v>
      </c>
      <c r="D56" s="1216"/>
      <c r="E56" s="1217"/>
      <c r="F56" s="125">
        <v>203</v>
      </c>
      <c r="G56" s="125">
        <v>212</v>
      </c>
      <c r="H56" s="126">
        <v>221</v>
      </c>
    </row>
    <row r="57" spans="2:8" ht="53.25" customHeight="1" x14ac:dyDescent="0.2">
      <c r="B57" s="124"/>
      <c r="C57" s="1218" t="s">
        <v>52</v>
      </c>
      <c r="D57" s="1218"/>
      <c r="E57" s="1219"/>
      <c r="F57" s="127">
        <v>598</v>
      </c>
      <c r="G57" s="127">
        <v>665</v>
      </c>
      <c r="H57" s="128">
        <v>734</v>
      </c>
    </row>
    <row r="58" spans="2:8" ht="45.75" customHeight="1" x14ac:dyDescent="0.2">
      <c r="B58" s="129"/>
      <c r="C58" s="1206" t="s">
        <v>599</v>
      </c>
      <c r="D58" s="1207"/>
      <c r="E58" s="1208"/>
      <c r="F58" s="360">
        <v>169</v>
      </c>
      <c r="G58" s="360">
        <v>247</v>
      </c>
      <c r="H58" s="361">
        <v>326</v>
      </c>
    </row>
    <row r="59" spans="2:8" ht="45.75" customHeight="1" x14ac:dyDescent="0.2">
      <c r="B59" s="129"/>
      <c r="C59" s="1206" t="s">
        <v>600</v>
      </c>
      <c r="D59" s="1207"/>
      <c r="E59" s="1208"/>
      <c r="F59" s="360">
        <v>169</v>
      </c>
      <c r="G59" s="360">
        <v>169</v>
      </c>
      <c r="H59" s="361">
        <v>169</v>
      </c>
    </row>
    <row r="60" spans="2:8" ht="45.75" customHeight="1" x14ac:dyDescent="0.2">
      <c r="B60" s="129"/>
      <c r="C60" s="1206" t="s">
        <v>601</v>
      </c>
      <c r="D60" s="1207"/>
      <c r="E60" s="1208"/>
      <c r="F60" s="360">
        <v>121</v>
      </c>
      <c r="G60" s="360">
        <v>107</v>
      </c>
      <c r="H60" s="361">
        <v>107</v>
      </c>
    </row>
    <row r="61" spans="2:8" ht="45.75" customHeight="1" x14ac:dyDescent="0.2">
      <c r="B61" s="129"/>
      <c r="C61" s="1206" t="s">
        <v>602</v>
      </c>
      <c r="D61" s="1207"/>
      <c r="E61" s="1208"/>
      <c r="F61" s="360">
        <v>44</v>
      </c>
      <c r="G61" s="360">
        <v>54</v>
      </c>
      <c r="H61" s="361">
        <v>48</v>
      </c>
    </row>
    <row r="62" spans="2:8" ht="45.75" customHeight="1" thickBot="1" x14ac:dyDescent="0.25">
      <c r="B62" s="130"/>
      <c r="C62" s="1209" t="s">
        <v>603</v>
      </c>
      <c r="D62" s="1210"/>
      <c r="E62" s="1211"/>
      <c r="F62" s="362">
        <v>41</v>
      </c>
      <c r="G62" s="362">
        <v>41</v>
      </c>
      <c r="H62" s="363">
        <v>41</v>
      </c>
    </row>
    <row r="63" spans="2:8" ht="52.5" customHeight="1" thickBot="1" x14ac:dyDescent="0.25">
      <c r="B63" s="131"/>
      <c r="C63" s="1212" t="s">
        <v>53</v>
      </c>
      <c r="D63" s="1212"/>
      <c r="E63" s="1213"/>
      <c r="F63" s="132">
        <v>1513</v>
      </c>
      <c r="G63" s="132">
        <v>1947</v>
      </c>
      <c r="H63" s="133">
        <v>2113</v>
      </c>
    </row>
    <row r="64" spans="2:8" ht="13.2" x14ac:dyDescent="0.2"/>
  </sheetData>
  <sheetProtection algorithmName="SHA-512" hashValue="1ICuN33O8YGrObybhOuouYw7kHnJOXcQSBOcPy4wxPAwD9UbkMExrq1AaOO6GzeWzcnz3sFKaJsmqRkH8dYxMg==" saltValue="NZ3SHQvJIa6orZ03C9NI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562</v>
      </c>
      <c r="G2" s="147"/>
      <c r="H2" s="148"/>
    </row>
    <row r="3" spans="1:8" x14ac:dyDescent="0.2">
      <c r="A3" s="144" t="s">
        <v>555</v>
      </c>
      <c r="B3" s="149"/>
      <c r="C3" s="150"/>
      <c r="D3" s="151">
        <v>15181</v>
      </c>
      <c r="E3" s="152"/>
      <c r="F3" s="153">
        <v>108252</v>
      </c>
      <c r="G3" s="154"/>
      <c r="H3" s="155"/>
    </row>
    <row r="4" spans="1:8" x14ac:dyDescent="0.2">
      <c r="A4" s="156"/>
      <c r="B4" s="157"/>
      <c r="C4" s="158"/>
      <c r="D4" s="159">
        <v>10413</v>
      </c>
      <c r="E4" s="160"/>
      <c r="F4" s="161">
        <v>50321</v>
      </c>
      <c r="G4" s="162"/>
      <c r="H4" s="163"/>
    </row>
    <row r="5" spans="1:8" x14ac:dyDescent="0.2">
      <c r="A5" s="144" t="s">
        <v>557</v>
      </c>
      <c r="B5" s="149"/>
      <c r="C5" s="150"/>
      <c r="D5" s="151">
        <v>77616</v>
      </c>
      <c r="E5" s="152"/>
      <c r="F5" s="153">
        <v>93492</v>
      </c>
      <c r="G5" s="154"/>
      <c r="H5" s="155"/>
    </row>
    <row r="6" spans="1:8" x14ac:dyDescent="0.2">
      <c r="A6" s="156"/>
      <c r="B6" s="157"/>
      <c r="C6" s="158"/>
      <c r="D6" s="159">
        <v>45091</v>
      </c>
      <c r="E6" s="160"/>
      <c r="F6" s="161">
        <v>53316</v>
      </c>
      <c r="G6" s="162"/>
      <c r="H6" s="163"/>
    </row>
    <row r="7" spans="1:8" x14ac:dyDescent="0.2">
      <c r="A7" s="144" t="s">
        <v>558</v>
      </c>
      <c r="B7" s="149"/>
      <c r="C7" s="150"/>
      <c r="D7" s="151">
        <v>22951</v>
      </c>
      <c r="E7" s="152"/>
      <c r="F7" s="153">
        <v>94796</v>
      </c>
      <c r="G7" s="154"/>
      <c r="H7" s="155"/>
    </row>
    <row r="8" spans="1:8" x14ac:dyDescent="0.2">
      <c r="A8" s="156"/>
      <c r="B8" s="157"/>
      <c r="C8" s="158"/>
      <c r="D8" s="159">
        <v>8834</v>
      </c>
      <c r="E8" s="160"/>
      <c r="F8" s="161">
        <v>55781</v>
      </c>
      <c r="G8" s="162"/>
      <c r="H8" s="163"/>
    </row>
    <row r="9" spans="1:8" x14ac:dyDescent="0.2">
      <c r="A9" s="144" t="s">
        <v>559</v>
      </c>
      <c r="B9" s="149"/>
      <c r="C9" s="150"/>
      <c r="D9" s="151">
        <v>14466</v>
      </c>
      <c r="E9" s="152"/>
      <c r="F9" s="153">
        <v>85942</v>
      </c>
      <c r="G9" s="154"/>
      <c r="H9" s="155"/>
    </row>
    <row r="10" spans="1:8" x14ac:dyDescent="0.2">
      <c r="A10" s="156"/>
      <c r="B10" s="157"/>
      <c r="C10" s="158"/>
      <c r="D10" s="159">
        <v>6790</v>
      </c>
      <c r="E10" s="160"/>
      <c r="F10" s="161">
        <v>48630</v>
      </c>
      <c r="G10" s="162"/>
      <c r="H10" s="163"/>
    </row>
    <row r="11" spans="1:8" x14ac:dyDescent="0.2">
      <c r="A11" s="144" t="s">
        <v>560</v>
      </c>
      <c r="B11" s="149"/>
      <c r="C11" s="150"/>
      <c r="D11" s="151">
        <v>24132</v>
      </c>
      <c r="E11" s="152"/>
      <c r="F11" s="153">
        <v>95007</v>
      </c>
      <c r="G11" s="154"/>
      <c r="H11" s="155"/>
    </row>
    <row r="12" spans="1:8" x14ac:dyDescent="0.2">
      <c r="A12" s="156"/>
      <c r="B12" s="157"/>
      <c r="C12" s="164"/>
      <c r="D12" s="159">
        <v>19679</v>
      </c>
      <c r="E12" s="160"/>
      <c r="F12" s="161">
        <v>48509</v>
      </c>
      <c r="G12" s="162"/>
      <c r="H12" s="163"/>
    </row>
    <row r="13" spans="1:8" x14ac:dyDescent="0.2">
      <c r="A13" s="144"/>
      <c r="B13" s="149"/>
      <c r="C13" s="165"/>
      <c r="D13" s="166">
        <v>30869</v>
      </c>
      <c r="E13" s="167"/>
      <c r="F13" s="168">
        <v>95498</v>
      </c>
      <c r="G13" s="169"/>
      <c r="H13" s="155"/>
    </row>
    <row r="14" spans="1:8" x14ac:dyDescent="0.2">
      <c r="A14" s="156"/>
      <c r="B14" s="157"/>
      <c r="C14" s="158"/>
      <c r="D14" s="159">
        <v>18161</v>
      </c>
      <c r="E14" s="160"/>
      <c r="F14" s="161">
        <v>51311</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9.15</v>
      </c>
      <c r="C19" s="170">
        <f>ROUND(VALUE(SUBSTITUTE(実質収支比率等に係る経年分析!G$48,"▲","-")),2)</f>
        <v>8.9600000000000009</v>
      </c>
      <c r="D19" s="170">
        <f>ROUND(VALUE(SUBSTITUTE(実質収支比率等に係る経年分析!H$48,"▲","-")),2)</f>
        <v>12.41</v>
      </c>
      <c r="E19" s="170">
        <f>ROUND(VALUE(SUBSTITUTE(実質収支比率等に係る経年分析!I$48,"▲","-")),2)</f>
        <v>9.35</v>
      </c>
      <c r="F19" s="170">
        <f>ROUND(VALUE(SUBSTITUTE(実質収支比率等に係る経年分析!J$48,"▲","-")),2)</f>
        <v>8.1300000000000008</v>
      </c>
    </row>
    <row r="20" spans="1:11" x14ac:dyDescent="0.2">
      <c r="A20" s="170" t="s">
        <v>57</v>
      </c>
      <c r="B20" s="170">
        <f>ROUND(VALUE(SUBSTITUTE(実質収支比率等に係る経年分析!F$47,"▲","-")),2)</f>
        <v>29.6</v>
      </c>
      <c r="C20" s="170">
        <f>ROUND(VALUE(SUBSTITUTE(実質収支比率等に係る経年分析!G$47,"▲","-")),2)</f>
        <v>28.15</v>
      </c>
      <c r="D20" s="170">
        <f>ROUND(VALUE(SUBSTITUTE(実質収支比率等に係る経年分析!H$47,"▲","-")),2)</f>
        <v>22.27</v>
      </c>
      <c r="E20" s="170">
        <f>ROUND(VALUE(SUBSTITUTE(実質収支比率等に係る経年分析!I$47,"▲","-")),2)</f>
        <v>31.15</v>
      </c>
      <c r="F20" s="170">
        <f>ROUND(VALUE(SUBSTITUTE(実質収支比率等に係る経年分析!J$47,"▲","-")),2)</f>
        <v>34.94</v>
      </c>
    </row>
    <row r="21" spans="1:11" x14ac:dyDescent="0.2">
      <c r="A21" s="170" t="s">
        <v>58</v>
      </c>
      <c r="B21" s="170">
        <f>IF(ISNUMBER(VALUE(SUBSTITUTE(実質収支比率等に係る経年分析!F$49,"▲","-"))),ROUND(VALUE(SUBSTITUTE(実質収支比率等に係る経年分析!F$49,"▲","-")),2),NA())</f>
        <v>1.27</v>
      </c>
      <c r="C21" s="170">
        <f>IF(ISNUMBER(VALUE(SUBSTITUTE(実質収支比率等に係る経年分析!G$49,"▲","-"))),ROUND(VALUE(SUBSTITUTE(実質収支比率等に係る経年分析!G$49,"▲","-")),2),NA())</f>
        <v>-1.17</v>
      </c>
      <c r="D21" s="170">
        <f>IF(ISNUMBER(VALUE(SUBSTITUTE(実質収支比率等に係る経年分析!H$49,"▲","-"))),ROUND(VALUE(SUBSTITUTE(実質収支比率等に係る経年分析!H$49,"▲","-")),2),NA())</f>
        <v>-0.5</v>
      </c>
      <c r="E21" s="170">
        <f>IF(ISNUMBER(VALUE(SUBSTITUTE(実質収支比率等に係る経年分析!I$49,"▲","-"))),ROUND(VALUE(SUBSTITUTE(実質収支比率等に係る経年分析!I$49,"▲","-")),2),NA())</f>
        <v>8.23</v>
      </c>
      <c r="F21" s="170">
        <f>IF(ISNUMBER(VALUE(SUBSTITUTE(実質収支比率等に係る経年分析!J$49,"▲","-"))),ROUND(VALUE(SUBSTITUTE(実質収支比率等に係る経年分析!J$49,"▲","-")),2),NA())</f>
        <v>1.1399999999999999</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2">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0.02</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0.04</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0.01</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0.01</v>
      </c>
    </row>
    <row r="32" spans="1:11" x14ac:dyDescent="0.2">
      <c r="A32" s="171" t="str">
        <f>IF(連結実質赤字比率に係る赤字・黒字の構成分析!C$38="",NA(),連結実質赤字比率に係る赤字・黒字の構成分析!C$38)</f>
        <v>農業集落排水特別会計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0.03</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0.02</v>
      </c>
    </row>
    <row r="33" spans="1:16" x14ac:dyDescent="0.2">
      <c r="A33" s="171" t="str">
        <f>IF(連結実質赤字比率に係る赤字・黒字の構成分析!C$37="",NA(),連結実質赤字比率に係る赤字・黒字の構成分析!C$37)</f>
        <v>公共下水道事業特別会計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0.4</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0.34</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0.22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0.41</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0.33</v>
      </c>
    </row>
    <row r="34" spans="1:16" x14ac:dyDescent="0.2">
      <c r="A34" s="171" t="str">
        <f>IF(連結実質赤字比率に係る赤字・黒字の構成分析!C$36="",NA(),連結実質赤字比率に係る赤字・黒字の構成分析!C$36)</f>
        <v>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0.5</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0.77</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0.96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0.96</v>
      </c>
    </row>
    <row r="35" spans="1:16" x14ac:dyDescent="0.2">
      <c r="A35" s="171" t="str">
        <f>IF(連結実質赤字比率に係る赤字・黒字の構成分析!C$35="",NA(),連結実質赤字比率に係る赤字・黒字の構成分析!C$35)</f>
        <v>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1.03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0.69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0.7</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2.14</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9.15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8.9499999999999993</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12.41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9.34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8.1300000000000008</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417</v>
      </c>
      <c r="E42" s="172"/>
      <c r="F42" s="172"/>
      <c r="G42" s="172">
        <f>'実質公債費比率（分子）の構造'!L$52</f>
        <v>430</v>
      </c>
      <c r="H42" s="172"/>
      <c r="I42" s="172"/>
      <c r="J42" s="172">
        <f>'実質公債費比率（分子）の構造'!M$52</f>
        <v>430</v>
      </c>
      <c r="K42" s="172"/>
      <c r="L42" s="172"/>
      <c r="M42" s="172">
        <f>'実質公債費比率（分子）の構造'!N$52</f>
        <v>428</v>
      </c>
      <c r="N42" s="172"/>
      <c r="O42" s="172"/>
      <c r="P42" s="172">
        <f>'実質公債費比率（分子）の構造'!O$52</f>
        <v>409</v>
      </c>
    </row>
    <row r="43" spans="1:16" x14ac:dyDescent="0.2">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68</v>
      </c>
      <c r="B45" s="172">
        <f>'実質公債費比率（分子）の構造'!K$49</f>
        <v>2</v>
      </c>
      <c r="C45" s="172"/>
      <c r="D45" s="172"/>
      <c r="E45" s="172">
        <f>'実質公債費比率（分子）の構造'!L$49</f>
        <v>4</v>
      </c>
      <c r="F45" s="172"/>
      <c r="G45" s="172"/>
      <c r="H45" s="172">
        <f>'実質公債費比率（分子）の構造'!M$49</f>
        <v>17</v>
      </c>
      <c r="I45" s="172"/>
      <c r="J45" s="172"/>
      <c r="K45" s="172">
        <f>'実質公債費比率（分子）の構造'!N$49</f>
        <v>31</v>
      </c>
      <c r="L45" s="172"/>
      <c r="M45" s="172"/>
      <c r="N45" s="172">
        <f>'実質公債費比率（分子）の構造'!O$49</f>
        <v>40</v>
      </c>
      <c r="O45" s="172"/>
      <c r="P45" s="172"/>
    </row>
    <row r="46" spans="1:16" x14ac:dyDescent="0.2">
      <c r="A46" s="172" t="s">
        <v>69</v>
      </c>
      <c r="B46" s="172">
        <f>'実質公債費比率（分子）の構造'!K$48</f>
        <v>253</v>
      </c>
      <c r="C46" s="172"/>
      <c r="D46" s="172"/>
      <c r="E46" s="172">
        <f>'実質公債費比率（分子）の構造'!L$48</f>
        <v>248</v>
      </c>
      <c r="F46" s="172"/>
      <c r="G46" s="172"/>
      <c r="H46" s="172">
        <f>'実質公債費比率（分子）の構造'!M$48</f>
        <v>254</v>
      </c>
      <c r="I46" s="172"/>
      <c r="J46" s="172"/>
      <c r="K46" s="172">
        <f>'実質公債費比率（分子）の構造'!N$48</f>
        <v>243</v>
      </c>
      <c r="L46" s="172"/>
      <c r="M46" s="172"/>
      <c r="N46" s="172">
        <f>'実質公債費比率（分子）の構造'!O$48</f>
        <v>240</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477</v>
      </c>
      <c r="C49" s="172"/>
      <c r="D49" s="172"/>
      <c r="E49" s="172">
        <f>'実質公債費比率（分子）の構造'!L$45</f>
        <v>498</v>
      </c>
      <c r="F49" s="172"/>
      <c r="G49" s="172"/>
      <c r="H49" s="172">
        <f>'実質公債費比率（分子）の構造'!M$45</f>
        <v>504</v>
      </c>
      <c r="I49" s="172"/>
      <c r="J49" s="172"/>
      <c r="K49" s="172">
        <f>'実質公債費比率（分子）の構造'!N$45</f>
        <v>491</v>
      </c>
      <c r="L49" s="172"/>
      <c r="M49" s="172"/>
      <c r="N49" s="172">
        <f>'実質公債費比率（分子）の構造'!O$45</f>
        <v>495</v>
      </c>
      <c r="O49" s="172"/>
      <c r="P49" s="172"/>
    </row>
    <row r="50" spans="1:16" x14ac:dyDescent="0.2">
      <c r="A50" s="172" t="s">
        <v>73</v>
      </c>
      <c r="B50" s="172" t="e">
        <f>NA()</f>
        <v>#N/A</v>
      </c>
      <c r="C50" s="172">
        <f>IF(ISNUMBER('実質公債費比率（分子）の構造'!K$53),'実質公債費比率（分子）の構造'!K$53,NA())</f>
        <v>315</v>
      </c>
      <c r="D50" s="172" t="e">
        <f>NA()</f>
        <v>#N/A</v>
      </c>
      <c r="E50" s="172" t="e">
        <f>NA()</f>
        <v>#N/A</v>
      </c>
      <c r="F50" s="172">
        <f>IF(ISNUMBER('実質公債費比率（分子）の構造'!L$53),'実質公債費比率（分子）の構造'!L$53,NA())</f>
        <v>320</v>
      </c>
      <c r="G50" s="172" t="e">
        <f>NA()</f>
        <v>#N/A</v>
      </c>
      <c r="H50" s="172" t="e">
        <f>NA()</f>
        <v>#N/A</v>
      </c>
      <c r="I50" s="172">
        <f>IF(ISNUMBER('実質公債費比率（分子）の構造'!M$53),'実質公債費比率（分子）の構造'!M$53,NA())</f>
        <v>345</v>
      </c>
      <c r="J50" s="172" t="e">
        <f>NA()</f>
        <v>#N/A</v>
      </c>
      <c r="K50" s="172" t="e">
        <f>NA()</f>
        <v>#N/A</v>
      </c>
      <c r="L50" s="172">
        <f>IF(ISNUMBER('実質公債費比率（分子）の構造'!N$53),'実質公債費比率（分子）の構造'!N$53,NA())</f>
        <v>337</v>
      </c>
      <c r="M50" s="172" t="e">
        <f>NA()</f>
        <v>#N/A</v>
      </c>
      <c r="N50" s="172" t="e">
        <f>NA()</f>
        <v>#N/A</v>
      </c>
      <c r="O50" s="172">
        <f>IF(ISNUMBER('実質公債費比率（分子）の構造'!O$53),'実質公債費比率（分子）の構造'!O$53,NA())</f>
        <v>366</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5275</v>
      </c>
      <c r="E56" s="171"/>
      <c r="F56" s="171"/>
      <c r="G56" s="171">
        <f>'将来負担比率（分子）の構造'!J$52</f>
        <v>5238</v>
      </c>
      <c r="H56" s="171"/>
      <c r="I56" s="171"/>
      <c r="J56" s="171">
        <f>'将来負担比率（分子）の構造'!K$52</f>
        <v>5056</v>
      </c>
      <c r="K56" s="171"/>
      <c r="L56" s="171"/>
      <c r="M56" s="171">
        <f>'将来負担比率（分子）の構造'!L$52</f>
        <v>4792</v>
      </c>
      <c r="N56" s="171"/>
      <c r="O56" s="171"/>
      <c r="P56" s="171">
        <f>'将来負担比率（分子）の構造'!M$52</f>
        <v>4566</v>
      </c>
    </row>
    <row r="57" spans="1:16" x14ac:dyDescent="0.2">
      <c r="A57" s="171" t="s">
        <v>44</v>
      </c>
      <c r="B57" s="171"/>
      <c r="C57" s="171"/>
      <c r="D57" s="171">
        <f>'将来負担比率（分子）の構造'!I$51</f>
        <v>17</v>
      </c>
      <c r="E57" s="171"/>
      <c r="F57" s="171"/>
      <c r="G57" s="171">
        <f>'将来負担比率（分子）の構造'!J$51</f>
        <v>60</v>
      </c>
      <c r="H57" s="171"/>
      <c r="I57" s="171"/>
      <c r="J57" s="171">
        <f>'将来負担比率（分子）の構造'!K$51</f>
        <v>69</v>
      </c>
      <c r="K57" s="171"/>
      <c r="L57" s="171"/>
      <c r="M57" s="171">
        <f>'将来負担比率（分子）の構造'!L$51</f>
        <v>70</v>
      </c>
      <c r="N57" s="171"/>
      <c r="O57" s="171"/>
      <c r="P57" s="171">
        <f>'将来負担比率（分子）の構造'!M$51</f>
        <v>57</v>
      </c>
    </row>
    <row r="58" spans="1:16" x14ac:dyDescent="0.2">
      <c r="A58" s="171" t="s">
        <v>43</v>
      </c>
      <c r="B58" s="171"/>
      <c r="C58" s="171"/>
      <c r="D58" s="171">
        <f>'将来負担比率（分子）の構造'!I$50</f>
        <v>1996</v>
      </c>
      <c r="E58" s="171"/>
      <c r="F58" s="171"/>
      <c r="G58" s="171">
        <f>'将来負担比率（分子）の構造'!J$50</f>
        <v>1934</v>
      </c>
      <c r="H58" s="171"/>
      <c r="I58" s="171"/>
      <c r="J58" s="171">
        <f>'将来負担比率（分子）の構造'!K$50</f>
        <v>1808</v>
      </c>
      <c r="K58" s="171"/>
      <c r="L58" s="171"/>
      <c r="M58" s="171">
        <f>'将来負担比率（分子）の構造'!L$50</f>
        <v>2299</v>
      </c>
      <c r="N58" s="171"/>
      <c r="O58" s="171"/>
      <c r="P58" s="171">
        <f>'将来負担比率（分子）の構造'!M$50</f>
        <v>2513</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f>'将来負担比率（分子）の構造'!I$46</f>
        <v>85</v>
      </c>
      <c r="C61" s="171"/>
      <c r="D61" s="171"/>
      <c r="E61" s="171">
        <f>'将来負担比率（分子）の構造'!J$46</f>
        <v>39</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594</v>
      </c>
      <c r="C62" s="171"/>
      <c r="D62" s="171"/>
      <c r="E62" s="171">
        <f>'将来負担比率（分子）の構造'!J$45</f>
        <v>564</v>
      </c>
      <c r="F62" s="171"/>
      <c r="G62" s="171"/>
      <c r="H62" s="171">
        <f>'将来負担比率（分子）の構造'!K$45</f>
        <v>540</v>
      </c>
      <c r="I62" s="171"/>
      <c r="J62" s="171"/>
      <c r="K62" s="171">
        <f>'将来負担比率（分子）の構造'!L$45</f>
        <v>509</v>
      </c>
      <c r="L62" s="171"/>
      <c r="M62" s="171"/>
      <c r="N62" s="171">
        <f>'将来負担比率（分子）の構造'!M$45</f>
        <v>502</v>
      </c>
      <c r="O62" s="171"/>
      <c r="P62" s="171"/>
    </row>
    <row r="63" spans="1:16" x14ac:dyDescent="0.2">
      <c r="A63" s="171" t="s">
        <v>36</v>
      </c>
      <c r="B63" s="171">
        <f>'将来負担比率（分子）の構造'!I$44</f>
        <v>450</v>
      </c>
      <c r="C63" s="171"/>
      <c r="D63" s="171"/>
      <c r="E63" s="171">
        <f>'将来負担比率（分子）の構造'!J$44</f>
        <v>461</v>
      </c>
      <c r="F63" s="171"/>
      <c r="G63" s="171"/>
      <c r="H63" s="171">
        <f>'将来負担比率（分子）の構造'!K$44</f>
        <v>468</v>
      </c>
      <c r="I63" s="171"/>
      <c r="J63" s="171"/>
      <c r="K63" s="171">
        <f>'将来負担比率（分子）の構造'!L$44</f>
        <v>447</v>
      </c>
      <c r="L63" s="171"/>
      <c r="M63" s="171"/>
      <c r="N63" s="171">
        <f>'将来負担比率（分子）の構造'!M$44</f>
        <v>419</v>
      </c>
      <c r="O63" s="171"/>
      <c r="P63" s="171"/>
    </row>
    <row r="64" spans="1:16" x14ac:dyDescent="0.2">
      <c r="A64" s="171" t="s">
        <v>35</v>
      </c>
      <c r="B64" s="171">
        <f>'将来負担比率（分子）の構造'!I$43</f>
        <v>3284</v>
      </c>
      <c r="C64" s="171"/>
      <c r="D64" s="171"/>
      <c r="E64" s="171">
        <f>'将来負担比率（分子）の構造'!J$43</f>
        <v>3137</v>
      </c>
      <c r="F64" s="171"/>
      <c r="G64" s="171"/>
      <c r="H64" s="171">
        <f>'将来負担比率（分子）の構造'!K$43</f>
        <v>2973</v>
      </c>
      <c r="I64" s="171"/>
      <c r="J64" s="171"/>
      <c r="K64" s="171">
        <f>'将来負担比率（分子）の構造'!L$43</f>
        <v>2761</v>
      </c>
      <c r="L64" s="171"/>
      <c r="M64" s="171"/>
      <c r="N64" s="171">
        <f>'将来負担比率（分子）の構造'!M$43</f>
        <v>2524</v>
      </c>
      <c r="O64" s="171"/>
      <c r="P64" s="171"/>
    </row>
    <row r="65" spans="1:16" x14ac:dyDescent="0.2">
      <c r="A65" s="171" t="s">
        <v>34</v>
      </c>
      <c r="B65" s="171">
        <f>'将来負担比率（分子）の構造'!I$42</f>
        <v>474</v>
      </c>
      <c r="C65" s="171"/>
      <c r="D65" s="171"/>
      <c r="E65" s="171">
        <f>'将来負担比率（分子）の構造'!J$42</f>
        <v>76</v>
      </c>
      <c r="F65" s="171"/>
      <c r="G65" s="171"/>
      <c r="H65" s="171">
        <f>'将来負担比率（分子）の構造'!K$42</f>
        <v>51</v>
      </c>
      <c r="I65" s="171"/>
      <c r="J65" s="171"/>
      <c r="K65" s="171">
        <f>'将来負担比率（分子）の構造'!L$42</f>
        <v>25</v>
      </c>
      <c r="L65" s="171"/>
      <c r="M65" s="171"/>
      <c r="N65" s="171" t="str">
        <f>'将来負担比率（分子）の構造'!M$42</f>
        <v>-</v>
      </c>
      <c r="O65" s="171"/>
      <c r="P65" s="171"/>
    </row>
    <row r="66" spans="1:16" x14ac:dyDescent="0.2">
      <c r="A66" s="171" t="s">
        <v>33</v>
      </c>
      <c r="B66" s="171">
        <f>'将来負担比率（分子）の構造'!I$41</f>
        <v>5638</v>
      </c>
      <c r="C66" s="171"/>
      <c r="D66" s="171"/>
      <c r="E66" s="171">
        <f>'将来負担比率（分子）の構造'!J$41</f>
        <v>5773</v>
      </c>
      <c r="F66" s="171"/>
      <c r="G66" s="171"/>
      <c r="H66" s="171">
        <f>'将来負担比率（分子）の構造'!K$41</f>
        <v>5501</v>
      </c>
      <c r="I66" s="171"/>
      <c r="J66" s="171"/>
      <c r="K66" s="171">
        <f>'将来負担比率（分子）の構造'!L$41</f>
        <v>5234</v>
      </c>
      <c r="L66" s="171"/>
      <c r="M66" s="171"/>
      <c r="N66" s="171">
        <f>'将来負担比率（分子）の構造'!M$41</f>
        <v>4954</v>
      </c>
      <c r="O66" s="171"/>
      <c r="P66" s="171"/>
    </row>
    <row r="67" spans="1:16" x14ac:dyDescent="0.2">
      <c r="A67" s="171" t="s">
        <v>77</v>
      </c>
      <c r="B67" s="171" t="e">
        <f>NA()</f>
        <v>#N/A</v>
      </c>
      <c r="C67" s="171">
        <f>IF(ISNUMBER('将来負担比率（分子）の構造'!I$53), IF('将来負担比率（分子）の構造'!I$53 &lt; 0, 0, '将来負担比率（分子）の構造'!I$53), NA())</f>
        <v>3238</v>
      </c>
      <c r="D67" s="171" t="e">
        <f>NA()</f>
        <v>#N/A</v>
      </c>
      <c r="E67" s="171" t="e">
        <f>NA()</f>
        <v>#N/A</v>
      </c>
      <c r="F67" s="171">
        <f>IF(ISNUMBER('将来負担比率（分子）の構造'!J$53), IF('将来負担比率（分子）の構造'!J$53 &lt; 0, 0, '将来負担比率（分子）の構造'!J$53), NA())</f>
        <v>2818</v>
      </c>
      <c r="G67" s="171" t="e">
        <f>NA()</f>
        <v>#N/A</v>
      </c>
      <c r="H67" s="171" t="e">
        <f>NA()</f>
        <v>#N/A</v>
      </c>
      <c r="I67" s="171">
        <f>IF(ISNUMBER('将来負担比率（分子）の構造'!K$53), IF('将来負担比率（分子）の構造'!K$53 &lt; 0, 0, '将来負担比率（分子）の構造'!K$53), NA())</f>
        <v>2600</v>
      </c>
      <c r="J67" s="171" t="e">
        <f>NA()</f>
        <v>#N/A</v>
      </c>
      <c r="K67" s="171" t="e">
        <f>NA()</f>
        <v>#N/A</v>
      </c>
      <c r="L67" s="171">
        <f>IF(ISNUMBER('将来負担比率（分子）の構造'!L$53), IF('将来負担比率（分子）の構造'!L$53 &lt; 0, 0, '将来負担比率（分子）の構造'!L$53), NA())</f>
        <v>1815</v>
      </c>
      <c r="M67" s="171" t="e">
        <f>NA()</f>
        <v>#N/A</v>
      </c>
      <c r="N67" s="171" t="e">
        <f>NA()</f>
        <v>#N/A</v>
      </c>
      <c r="O67" s="171">
        <f>IF(ISNUMBER('将来負担比率（分子）の構造'!M$53), IF('将来負担比率（分子）の構造'!M$53 &lt; 0, 0, '将来負担比率（分子）の構造'!M$53), NA())</f>
        <v>1263</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711</v>
      </c>
      <c r="C72" s="175">
        <f>基金残高に係る経年分析!G55</f>
        <v>1069</v>
      </c>
      <c r="D72" s="175">
        <f>基金残高に係る経年分析!H55</f>
        <v>1159</v>
      </c>
    </row>
    <row r="73" spans="1:16" x14ac:dyDescent="0.2">
      <c r="A73" s="174" t="s">
        <v>80</v>
      </c>
      <c r="B73" s="175">
        <f>基金残高に係る経年分析!F56</f>
        <v>203</v>
      </c>
      <c r="C73" s="175">
        <f>基金残高に係る経年分析!G56</f>
        <v>212</v>
      </c>
      <c r="D73" s="175">
        <f>基金残高に係る経年分析!H56</f>
        <v>221</v>
      </c>
    </row>
    <row r="74" spans="1:16" x14ac:dyDescent="0.2">
      <c r="A74" s="174" t="s">
        <v>81</v>
      </c>
      <c r="B74" s="175">
        <f>基金残高に係る経年分析!F57</f>
        <v>598</v>
      </c>
      <c r="C74" s="175">
        <f>基金残高に係る経年分析!G57</f>
        <v>665</v>
      </c>
      <c r="D74" s="175">
        <f>基金残高に係る経年分析!H57</f>
        <v>734</v>
      </c>
    </row>
  </sheetData>
  <sheetProtection algorithmName="SHA-512" hashValue="9gxk3detLgqmL0Ow9VTGMD6TiBdAqFe9z11NPGwv1+jJC9efVjwkIdBr8VSeVDfPLw4Ekm4lNOLX/u/comLygQ==" saltValue="D+aA++++cOr4beFV2xT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218</v>
      </c>
      <c r="DI1" s="603"/>
      <c r="DJ1" s="603"/>
      <c r="DK1" s="603"/>
      <c r="DL1" s="603"/>
      <c r="DM1" s="603"/>
      <c r="DN1" s="604"/>
      <c r="DO1" s="210"/>
      <c r="DP1" s="602" t="s">
        <v>219</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2">
      <c r="B2" s="211" t="s">
        <v>220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1045611</v>
      </c>
      <c r="S5" s="613"/>
      <c r="T5" s="613"/>
      <c r="U5" s="613"/>
      <c r="V5" s="613"/>
      <c r="W5" s="613"/>
      <c r="X5" s="613"/>
      <c r="Y5" s="614"/>
      <c r="Z5" s="615">
        <v>18.399999999999999</v>
      </c>
      <c r="AA5" s="615"/>
      <c r="AB5" s="615"/>
      <c r="AC5" s="615"/>
      <c r="AD5" s="616">
        <v>1045611</v>
      </c>
      <c r="AE5" s="616"/>
      <c r="AF5" s="616"/>
      <c r="AG5" s="616"/>
      <c r="AH5" s="616"/>
      <c r="AI5" s="616"/>
      <c r="AJ5" s="616"/>
      <c r="AK5" s="616"/>
      <c r="AL5" s="617">
        <v>31.4</v>
      </c>
      <c r="AM5" s="618"/>
      <c r="AN5" s="618"/>
      <c r="AO5" s="619"/>
      <c r="AP5" s="609" t="s">
        <v>232</v>
      </c>
      <c r="AQ5" s="610"/>
      <c r="AR5" s="610"/>
      <c r="AS5" s="610"/>
      <c r="AT5" s="610"/>
      <c r="AU5" s="610"/>
      <c r="AV5" s="610"/>
      <c r="AW5" s="610"/>
      <c r="AX5" s="610"/>
      <c r="AY5" s="610"/>
      <c r="AZ5" s="610"/>
      <c r="BA5" s="610"/>
      <c r="BB5" s="610"/>
      <c r="BC5" s="610"/>
      <c r="BD5" s="610"/>
      <c r="BE5" s="610"/>
      <c r="BF5" s="611"/>
      <c r="BG5" s="623">
        <v>1028916</v>
      </c>
      <c r="BH5" s="624"/>
      <c r="BI5" s="624"/>
      <c r="BJ5" s="624"/>
      <c r="BK5" s="624"/>
      <c r="BL5" s="624"/>
      <c r="BM5" s="624"/>
      <c r="BN5" s="625"/>
      <c r="BO5" s="626">
        <v>98.4</v>
      </c>
      <c r="BP5" s="626"/>
      <c r="BQ5" s="626"/>
      <c r="BR5" s="626"/>
      <c r="BS5" s="627">
        <v>4071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43015</v>
      </c>
      <c r="S6" s="624"/>
      <c r="T6" s="624"/>
      <c r="U6" s="624"/>
      <c r="V6" s="624"/>
      <c r="W6" s="624"/>
      <c r="X6" s="624"/>
      <c r="Y6" s="625"/>
      <c r="Z6" s="626">
        <v>0.8</v>
      </c>
      <c r="AA6" s="626"/>
      <c r="AB6" s="626"/>
      <c r="AC6" s="626"/>
      <c r="AD6" s="627">
        <v>43015</v>
      </c>
      <c r="AE6" s="627"/>
      <c r="AF6" s="627"/>
      <c r="AG6" s="627"/>
      <c r="AH6" s="627"/>
      <c r="AI6" s="627"/>
      <c r="AJ6" s="627"/>
      <c r="AK6" s="627"/>
      <c r="AL6" s="628">
        <v>1.3</v>
      </c>
      <c r="AM6" s="629"/>
      <c r="AN6" s="629"/>
      <c r="AO6" s="630"/>
      <c r="AP6" s="620" t="s">
        <v>237</v>
      </c>
      <c r="AQ6" s="621"/>
      <c r="AR6" s="621"/>
      <c r="AS6" s="621"/>
      <c r="AT6" s="621"/>
      <c r="AU6" s="621"/>
      <c r="AV6" s="621"/>
      <c r="AW6" s="621"/>
      <c r="AX6" s="621"/>
      <c r="AY6" s="621"/>
      <c r="AZ6" s="621"/>
      <c r="BA6" s="621"/>
      <c r="BB6" s="621"/>
      <c r="BC6" s="621"/>
      <c r="BD6" s="621"/>
      <c r="BE6" s="621"/>
      <c r="BF6" s="622"/>
      <c r="BG6" s="623">
        <v>1028916</v>
      </c>
      <c r="BH6" s="624"/>
      <c r="BI6" s="624"/>
      <c r="BJ6" s="624"/>
      <c r="BK6" s="624"/>
      <c r="BL6" s="624"/>
      <c r="BM6" s="624"/>
      <c r="BN6" s="625"/>
      <c r="BO6" s="626">
        <v>98.4</v>
      </c>
      <c r="BP6" s="626"/>
      <c r="BQ6" s="626"/>
      <c r="BR6" s="626"/>
      <c r="BS6" s="627">
        <v>4071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73311</v>
      </c>
      <c r="CS6" s="624"/>
      <c r="CT6" s="624"/>
      <c r="CU6" s="624"/>
      <c r="CV6" s="624"/>
      <c r="CW6" s="624"/>
      <c r="CX6" s="624"/>
      <c r="CY6" s="625"/>
      <c r="CZ6" s="617">
        <v>1.4</v>
      </c>
      <c r="DA6" s="618"/>
      <c r="DB6" s="618"/>
      <c r="DC6" s="634"/>
      <c r="DD6" s="632" t="s">
        <v>239</v>
      </c>
      <c r="DE6" s="624"/>
      <c r="DF6" s="624"/>
      <c r="DG6" s="624"/>
      <c r="DH6" s="624"/>
      <c r="DI6" s="624"/>
      <c r="DJ6" s="624"/>
      <c r="DK6" s="624"/>
      <c r="DL6" s="624"/>
      <c r="DM6" s="624"/>
      <c r="DN6" s="624"/>
      <c r="DO6" s="624"/>
      <c r="DP6" s="625"/>
      <c r="DQ6" s="632">
        <v>73311</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396</v>
      </c>
      <c r="S7" s="624"/>
      <c r="T7" s="624"/>
      <c r="U7" s="624"/>
      <c r="V7" s="624"/>
      <c r="W7" s="624"/>
      <c r="X7" s="624"/>
      <c r="Y7" s="625"/>
      <c r="Z7" s="626">
        <v>0</v>
      </c>
      <c r="AA7" s="626"/>
      <c r="AB7" s="626"/>
      <c r="AC7" s="626"/>
      <c r="AD7" s="627">
        <v>396</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479815</v>
      </c>
      <c r="BH7" s="624"/>
      <c r="BI7" s="624"/>
      <c r="BJ7" s="624"/>
      <c r="BK7" s="624"/>
      <c r="BL7" s="624"/>
      <c r="BM7" s="624"/>
      <c r="BN7" s="625"/>
      <c r="BO7" s="626">
        <v>45.9</v>
      </c>
      <c r="BP7" s="626"/>
      <c r="BQ7" s="626"/>
      <c r="BR7" s="626"/>
      <c r="BS7" s="627">
        <v>4071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899573</v>
      </c>
      <c r="CS7" s="624"/>
      <c r="CT7" s="624"/>
      <c r="CU7" s="624"/>
      <c r="CV7" s="624"/>
      <c r="CW7" s="624"/>
      <c r="CX7" s="624"/>
      <c r="CY7" s="625"/>
      <c r="CZ7" s="626">
        <v>16.600000000000001</v>
      </c>
      <c r="DA7" s="626"/>
      <c r="DB7" s="626"/>
      <c r="DC7" s="626"/>
      <c r="DD7" s="632">
        <v>10168</v>
      </c>
      <c r="DE7" s="624"/>
      <c r="DF7" s="624"/>
      <c r="DG7" s="624"/>
      <c r="DH7" s="624"/>
      <c r="DI7" s="624"/>
      <c r="DJ7" s="624"/>
      <c r="DK7" s="624"/>
      <c r="DL7" s="624"/>
      <c r="DM7" s="624"/>
      <c r="DN7" s="624"/>
      <c r="DO7" s="624"/>
      <c r="DP7" s="625"/>
      <c r="DQ7" s="632">
        <v>581284</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3452</v>
      </c>
      <c r="S8" s="624"/>
      <c r="T8" s="624"/>
      <c r="U8" s="624"/>
      <c r="V8" s="624"/>
      <c r="W8" s="624"/>
      <c r="X8" s="624"/>
      <c r="Y8" s="625"/>
      <c r="Z8" s="626">
        <v>0.1</v>
      </c>
      <c r="AA8" s="626"/>
      <c r="AB8" s="626"/>
      <c r="AC8" s="626"/>
      <c r="AD8" s="627">
        <v>3452</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19719</v>
      </c>
      <c r="BH8" s="624"/>
      <c r="BI8" s="624"/>
      <c r="BJ8" s="624"/>
      <c r="BK8" s="624"/>
      <c r="BL8" s="624"/>
      <c r="BM8" s="624"/>
      <c r="BN8" s="625"/>
      <c r="BO8" s="626">
        <v>1.9</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1590419</v>
      </c>
      <c r="CS8" s="624"/>
      <c r="CT8" s="624"/>
      <c r="CU8" s="624"/>
      <c r="CV8" s="624"/>
      <c r="CW8" s="624"/>
      <c r="CX8" s="624"/>
      <c r="CY8" s="625"/>
      <c r="CZ8" s="626">
        <v>29.4</v>
      </c>
      <c r="DA8" s="626"/>
      <c r="DB8" s="626"/>
      <c r="DC8" s="626"/>
      <c r="DD8" s="632">
        <v>1529</v>
      </c>
      <c r="DE8" s="624"/>
      <c r="DF8" s="624"/>
      <c r="DG8" s="624"/>
      <c r="DH8" s="624"/>
      <c r="DI8" s="624"/>
      <c r="DJ8" s="624"/>
      <c r="DK8" s="624"/>
      <c r="DL8" s="624"/>
      <c r="DM8" s="624"/>
      <c r="DN8" s="624"/>
      <c r="DO8" s="624"/>
      <c r="DP8" s="625"/>
      <c r="DQ8" s="632">
        <v>963057</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2422</v>
      </c>
      <c r="S9" s="624"/>
      <c r="T9" s="624"/>
      <c r="U9" s="624"/>
      <c r="V9" s="624"/>
      <c r="W9" s="624"/>
      <c r="X9" s="624"/>
      <c r="Y9" s="625"/>
      <c r="Z9" s="626">
        <v>0</v>
      </c>
      <c r="AA9" s="626"/>
      <c r="AB9" s="626"/>
      <c r="AC9" s="626"/>
      <c r="AD9" s="627">
        <v>2422</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420455</v>
      </c>
      <c r="BH9" s="624"/>
      <c r="BI9" s="624"/>
      <c r="BJ9" s="624"/>
      <c r="BK9" s="624"/>
      <c r="BL9" s="624"/>
      <c r="BM9" s="624"/>
      <c r="BN9" s="625"/>
      <c r="BO9" s="626">
        <v>40.200000000000003</v>
      </c>
      <c r="BP9" s="626"/>
      <c r="BQ9" s="626"/>
      <c r="BR9" s="626"/>
      <c r="BS9" s="627" t="s">
        <v>248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346954</v>
      </c>
      <c r="CS9" s="624"/>
      <c r="CT9" s="624"/>
      <c r="CU9" s="624"/>
      <c r="CV9" s="624"/>
      <c r="CW9" s="624"/>
      <c r="CX9" s="624"/>
      <c r="CY9" s="625"/>
      <c r="CZ9" s="626">
        <v>6.4</v>
      </c>
      <c r="DA9" s="626"/>
      <c r="DB9" s="626"/>
      <c r="DC9" s="626"/>
      <c r="DD9" s="632">
        <v>1248</v>
      </c>
      <c r="DE9" s="624"/>
      <c r="DF9" s="624"/>
      <c r="DG9" s="624"/>
      <c r="DH9" s="624"/>
      <c r="DI9" s="624"/>
      <c r="DJ9" s="624"/>
      <c r="DK9" s="624"/>
      <c r="DL9" s="624"/>
      <c r="DM9" s="624"/>
      <c r="DN9" s="624"/>
      <c r="DO9" s="624"/>
      <c r="DP9" s="625"/>
      <c r="DQ9" s="632">
        <v>256855</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248</v>
      </c>
      <c r="S10" s="624"/>
      <c r="T10" s="624"/>
      <c r="U10" s="624"/>
      <c r="V10" s="624"/>
      <c r="W10" s="624"/>
      <c r="X10" s="624"/>
      <c r="Y10" s="625"/>
      <c r="Z10" s="626" t="s">
        <v>248</v>
      </c>
      <c r="AA10" s="626"/>
      <c r="AB10" s="626"/>
      <c r="AC10" s="626"/>
      <c r="AD10" s="627" t="s">
        <v>239</v>
      </c>
      <c r="AE10" s="627"/>
      <c r="AF10" s="627"/>
      <c r="AG10" s="627"/>
      <c r="AH10" s="627"/>
      <c r="AI10" s="627"/>
      <c r="AJ10" s="627"/>
      <c r="AK10" s="627"/>
      <c r="AL10" s="628" t="s">
        <v>248</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19652</v>
      </c>
      <c r="BH10" s="624"/>
      <c r="BI10" s="624"/>
      <c r="BJ10" s="624"/>
      <c r="BK10" s="624"/>
      <c r="BL10" s="624"/>
      <c r="BM10" s="624"/>
      <c r="BN10" s="625"/>
      <c r="BO10" s="626">
        <v>1.9</v>
      </c>
      <c r="BP10" s="626"/>
      <c r="BQ10" s="626"/>
      <c r="BR10" s="626"/>
      <c r="BS10" s="627" t="s">
        <v>179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10546</v>
      </c>
      <c r="CS10" s="624"/>
      <c r="CT10" s="624"/>
      <c r="CU10" s="624"/>
      <c r="CV10" s="624"/>
      <c r="CW10" s="624"/>
      <c r="CX10" s="624"/>
      <c r="CY10" s="625"/>
      <c r="CZ10" s="626">
        <v>0.2</v>
      </c>
      <c r="DA10" s="626"/>
      <c r="DB10" s="626"/>
      <c r="DC10" s="626"/>
      <c r="DD10" s="632" t="s">
        <v>179</v>
      </c>
      <c r="DE10" s="624"/>
      <c r="DF10" s="624"/>
      <c r="DG10" s="624"/>
      <c r="DH10" s="624"/>
      <c r="DI10" s="624"/>
      <c r="DJ10" s="624"/>
      <c r="DK10" s="624"/>
      <c r="DL10" s="624"/>
      <c r="DM10" s="624"/>
      <c r="DN10" s="624"/>
      <c r="DO10" s="624"/>
      <c r="DP10" s="625"/>
      <c r="DQ10" s="632">
        <v>4034</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247567</v>
      </c>
      <c r="S11" s="624"/>
      <c r="T11" s="624"/>
      <c r="U11" s="624"/>
      <c r="V11" s="624"/>
      <c r="W11" s="624"/>
      <c r="X11" s="624"/>
      <c r="Y11" s="625"/>
      <c r="Z11" s="628">
        <v>4.4000000000000004</v>
      </c>
      <c r="AA11" s="629"/>
      <c r="AB11" s="629"/>
      <c r="AC11" s="635"/>
      <c r="AD11" s="632">
        <v>247567</v>
      </c>
      <c r="AE11" s="624"/>
      <c r="AF11" s="624"/>
      <c r="AG11" s="624"/>
      <c r="AH11" s="624"/>
      <c r="AI11" s="624"/>
      <c r="AJ11" s="624"/>
      <c r="AK11" s="625"/>
      <c r="AL11" s="628">
        <v>7.4</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19989</v>
      </c>
      <c r="BH11" s="624"/>
      <c r="BI11" s="624"/>
      <c r="BJ11" s="624"/>
      <c r="BK11" s="624"/>
      <c r="BL11" s="624"/>
      <c r="BM11" s="624"/>
      <c r="BN11" s="625"/>
      <c r="BO11" s="626">
        <v>1.9</v>
      </c>
      <c r="BP11" s="626"/>
      <c r="BQ11" s="626"/>
      <c r="BR11" s="626"/>
      <c r="BS11" s="627">
        <v>4071</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185097</v>
      </c>
      <c r="CS11" s="624"/>
      <c r="CT11" s="624"/>
      <c r="CU11" s="624"/>
      <c r="CV11" s="624"/>
      <c r="CW11" s="624"/>
      <c r="CX11" s="624"/>
      <c r="CY11" s="625"/>
      <c r="CZ11" s="626">
        <v>3.4</v>
      </c>
      <c r="DA11" s="626"/>
      <c r="DB11" s="626"/>
      <c r="DC11" s="626"/>
      <c r="DD11" s="632" t="s">
        <v>248</v>
      </c>
      <c r="DE11" s="624"/>
      <c r="DF11" s="624"/>
      <c r="DG11" s="624"/>
      <c r="DH11" s="624"/>
      <c r="DI11" s="624"/>
      <c r="DJ11" s="624"/>
      <c r="DK11" s="624"/>
      <c r="DL11" s="624"/>
      <c r="DM11" s="624"/>
      <c r="DN11" s="624"/>
      <c r="DO11" s="624"/>
      <c r="DP11" s="625"/>
      <c r="DQ11" s="632">
        <v>123234</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248</v>
      </c>
      <c r="S12" s="624"/>
      <c r="T12" s="624"/>
      <c r="U12" s="624"/>
      <c r="V12" s="624"/>
      <c r="W12" s="624"/>
      <c r="X12" s="624"/>
      <c r="Y12" s="625"/>
      <c r="Z12" s="626" t="s">
        <v>248</v>
      </c>
      <c r="AA12" s="626"/>
      <c r="AB12" s="626"/>
      <c r="AC12" s="626"/>
      <c r="AD12" s="627" t="s">
        <v>248</v>
      </c>
      <c r="AE12" s="627"/>
      <c r="AF12" s="627"/>
      <c r="AG12" s="627"/>
      <c r="AH12" s="627"/>
      <c r="AI12" s="627"/>
      <c r="AJ12" s="627"/>
      <c r="AK12" s="627"/>
      <c r="AL12" s="628" t="s">
        <v>248</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444970</v>
      </c>
      <c r="BH12" s="624"/>
      <c r="BI12" s="624"/>
      <c r="BJ12" s="624"/>
      <c r="BK12" s="624"/>
      <c r="BL12" s="624"/>
      <c r="BM12" s="624"/>
      <c r="BN12" s="625"/>
      <c r="BO12" s="626">
        <v>42.6</v>
      </c>
      <c r="BP12" s="626"/>
      <c r="BQ12" s="626"/>
      <c r="BR12" s="626"/>
      <c r="BS12" s="627" t="s">
        <v>248</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336056</v>
      </c>
      <c r="CS12" s="624"/>
      <c r="CT12" s="624"/>
      <c r="CU12" s="624"/>
      <c r="CV12" s="624"/>
      <c r="CW12" s="624"/>
      <c r="CX12" s="624"/>
      <c r="CY12" s="625"/>
      <c r="CZ12" s="626">
        <v>6.2</v>
      </c>
      <c r="DA12" s="626"/>
      <c r="DB12" s="626"/>
      <c r="DC12" s="626"/>
      <c r="DD12" s="632">
        <v>7932</v>
      </c>
      <c r="DE12" s="624"/>
      <c r="DF12" s="624"/>
      <c r="DG12" s="624"/>
      <c r="DH12" s="624"/>
      <c r="DI12" s="624"/>
      <c r="DJ12" s="624"/>
      <c r="DK12" s="624"/>
      <c r="DL12" s="624"/>
      <c r="DM12" s="624"/>
      <c r="DN12" s="624"/>
      <c r="DO12" s="624"/>
      <c r="DP12" s="625"/>
      <c r="DQ12" s="632">
        <v>171038</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248</v>
      </c>
      <c r="S13" s="624"/>
      <c r="T13" s="624"/>
      <c r="U13" s="624"/>
      <c r="V13" s="624"/>
      <c r="W13" s="624"/>
      <c r="X13" s="624"/>
      <c r="Y13" s="625"/>
      <c r="Z13" s="626" t="s">
        <v>239</v>
      </c>
      <c r="AA13" s="626"/>
      <c r="AB13" s="626"/>
      <c r="AC13" s="626"/>
      <c r="AD13" s="627" t="s">
        <v>179</v>
      </c>
      <c r="AE13" s="627"/>
      <c r="AF13" s="627"/>
      <c r="AG13" s="627"/>
      <c r="AH13" s="627"/>
      <c r="AI13" s="627"/>
      <c r="AJ13" s="627"/>
      <c r="AK13" s="627"/>
      <c r="AL13" s="628" t="s">
        <v>239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441880</v>
      </c>
      <c r="BH13" s="624"/>
      <c r="BI13" s="624"/>
      <c r="BJ13" s="624"/>
      <c r="BK13" s="624"/>
      <c r="BL13" s="624"/>
      <c r="BM13" s="624"/>
      <c r="BN13" s="625"/>
      <c r="BO13" s="626">
        <v>42.3</v>
      </c>
      <c r="BP13" s="626"/>
      <c r="BQ13" s="626"/>
      <c r="BR13" s="626"/>
      <c r="BS13" s="627" t="s">
        <v>239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551763</v>
      </c>
      <c r="CS13" s="624"/>
      <c r="CT13" s="624"/>
      <c r="CU13" s="624"/>
      <c r="CV13" s="624"/>
      <c r="CW13" s="624"/>
      <c r="CX13" s="624"/>
      <c r="CY13" s="625"/>
      <c r="CZ13" s="626">
        <v>10.199999999999999</v>
      </c>
      <c r="DA13" s="626"/>
      <c r="DB13" s="626"/>
      <c r="DC13" s="626"/>
      <c r="DD13" s="632">
        <v>124584</v>
      </c>
      <c r="DE13" s="624"/>
      <c r="DF13" s="624"/>
      <c r="DG13" s="624"/>
      <c r="DH13" s="624"/>
      <c r="DI13" s="624"/>
      <c r="DJ13" s="624"/>
      <c r="DK13" s="624"/>
      <c r="DL13" s="624"/>
      <c r="DM13" s="624"/>
      <c r="DN13" s="624"/>
      <c r="DO13" s="624"/>
      <c r="DP13" s="625"/>
      <c r="DQ13" s="632">
        <v>411297</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63</v>
      </c>
      <c r="S14" s="624"/>
      <c r="T14" s="624"/>
      <c r="U14" s="624"/>
      <c r="V14" s="624"/>
      <c r="W14" s="624"/>
      <c r="X14" s="624"/>
      <c r="Y14" s="625"/>
      <c r="Z14" s="626">
        <v>0</v>
      </c>
      <c r="AA14" s="626"/>
      <c r="AB14" s="626"/>
      <c r="AC14" s="626"/>
      <c r="AD14" s="627">
        <v>63</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44007</v>
      </c>
      <c r="BH14" s="624"/>
      <c r="BI14" s="624"/>
      <c r="BJ14" s="624"/>
      <c r="BK14" s="624"/>
      <c r="BL14" s="624"/>
      <c r="BM14" s="624"/>
      <c r="BN14" s="625"/>
      <c r="BO14" s="626">
        <v>4.2</v>
      </c>
      <c r="BP14" s="626"/>
      <c r="BQ14" s="626"/>
      <c r="BR14" s="626"/>
      <c r="BS14" s="627" t="s">
        <v>248</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367550</v>
      </c>
      <c r="CS14" s="624"/>
      <c r="CT14" s="624"/>
      <c r="CU14" s="624"/>
      <c r="CV14" s="624"/>
      <c r="CW14" s="624"/>
      <c r="CX14" s="624"/>
      <c r="CY14" s="625"/>
      <c r="CZ14" s="626">
        <v>6.8</v>
      </c>
      <c r="DA14" s="626"/>
      <c r="DB14" s="626"/>
      <c r="DC14" s="626"/>
      <c r="DD14" s="632">
        <v>99649</v>
      </c>
      <c r="DE14" s="624"/>
      <c r="DF14" s="624"/>
      <c r="DG14" s="624"/>
      <c r="DH14" s="624"/>
      <c r="DI14" s="624"/>
      <c r="DJ14" s="624"/>
      <c r="DK14" s="624"/>
      <c r="DL14" s="624"/>
      <c r="DM14" s="624"/>
      <c r="DN14" s="624"/>
      <c r="DO14" s="624"/>
      <c r="DP14" s="625"/>
      <c r="DQ14" s="632">
        <v>308572</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248</v>
      </c>
      <c r="AA15" s="626"/>
      <c r="AB15" s="626"/>
      <c r="AC15" s="626"/>
      <c r="AD15" s="627" t="s">
        <v>239</v>
      </c>
      <c r="AE15" s="627"/>
      <c r="AF15" s="627"/>
      <c r="AG15" s="627"/>
      <c r="AH15" s="627"/>
      <c r="AI15" s="627"/>
      <c r="AJ15" s="627"/>
      <c r="AK15" s="627"/>
      <c r="AL15" s="628" t="s">
        <v>248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60124</v>
      </c>
      <c r="BH15" s="624"/>
      <c r="BI15" s="624"/>
      <c r="BJ15" s="624"/>
      <c r="BK15" s="624"/>
      <c r="BL15" s="624"/>
      <c r="BM15" s="624"/>
      <c r="BN15" s="625"/>
      <c r="BO15" s="626">
        <v>5.8</v>
      </c>
      <c r="BP15" s="626"/>
      <c r="BQ15" s="626"/>
      <c r="BR15" s="626"/>
      <c r="BS15" s="627" t="s">
        <v>248</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513821</v>
      </c>
      <c r="CS15" s="624"/>
      <c r="CT15" s="624"/>
      <c r="CU15" s="624"/>
      <c r="CV15" s="624"/>
      <c r="CW15" s="624"/>
      <c r="CX15" s="624"/>
      <c r="CY15" s="625"/>
      <c r="CZ15" s="626">
        <v>9.5</v>
      </c>
      <c r="DA15" s="626"/>
      <c r="DB15" s="626"/>
      <c r="DC15" s="626"/>
      <c r="DD15" s="632">
        <v>13630</v>
      </c>
      <c r="DE15" s="624"/>
      <c r="DF15" s="624"/>
      <c r="DG15" s="624"/>
      <c r="DH15" s="624"/>
      <c r="DI15" s="624"/>
      <c r="DJ15" s="624"/>
      <c r="DK15" s="624"/>
      <c r="DL15" s="624"/>
      <c r="DM15" s="624"/>
      <c r="DN15" s="624"/>
      <c r="DO15" s="624"/>
      <c r="DP15" s="625"/>
      <c r="DQ15" s="632">
        <v>485578</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3715</v>
      </c>
      <c r="S16" s="624"/>
      <c r="T16" s="624"/>
      <c r="U16" s="624"/>
      <c r="V16" s="624"/>
      <c r="W16" s="624"/>
      <c r="X16" s="624"/>
      <c r="Y16" s="625"/>
      <c r="Z16" s="626">
        <v>0.1</v>
      </c>
      <c r="AA16" s="626"/>
      <c r="AB16" s="626"/>
      <c r="AC16" s="626"/>
      <c r="AD16" s="627">
        <v>3715</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248</v>
      </c>
      <c r="BH16" s="624"/>
      <c r="BI16" s="624"/>
      <c r="BJ16" s="624"/>
      <c r="BK16" s="624"/>
      <c r="BL16" s="624"/>
      <c r="BM16" s="624"/>
      <c r="BN16" s="625"/>
      <c r="BO16" s="626" t="s">
        <v>239</v>
      </c>
      <c r="BP16" s="626"/>
      <c r="BQ16" s="626"/>
      <c r="BR16" s="626"/>
      <c r="BS16" s="627" t="s">
        <v>248</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34005</v>
      </c>
      <c r="CS16" s="624"/>
      <c r="CT16" s="624"/>
      <c r="CU16" s="624"/>
      <c r="CV16" s="624"/>
      <c r="CW16" s="624"/>
      <c r="CX16" s="624"/>
      <c r="CY16" s="625"/>
      <c r="CZ16" s="626">
        <v>0.6</v>
      </c>
      <c r="DA16" s="626"/>
      <c r="DB16" s="626"/>
      <c r="DC16" s="626"/>
      <c r="DD16" s="632" t="s">
        <v>239</v>
      </c>
      <c r="DE16" s="624"/>
      <c r="DF16" s="624"/>
      <c r="DG16" s="624"/>
      <c r="DH16" s="624"/>
      <c r="DI16" s="624"/>
      <c r="DJ16" s="624"/>
      <c r="DK16" s="624"/>
      <c r="DL16" s="624"/>
      <c r="DM16" s="624"/>
      <c r="DN16" s="624"/>
      <c r="DO16" s="624"/>
      <c r="DP16" s="625"/>
      <c r="DQ16" s="632">
        <v>11394</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8117</v>
      </c>
      <c r="S17" s="624"/>
      <c r="T17" s="624"/>
      <c r="U17" s="624"/>
      <c r="V17" s="624"/>
      <c r="W17" s="624"/>
      <c r="X17" s="624"/>
      <c r="Y17" s="625"/>
      <c r="Z17" s="626">
        <v>0.1</v>
      </c>
      <c r="AA17" s="626"/>
      <c r="AB17" s="626"/>
      <c r="AC17" s="626"/>
      <c r="AD17" s="627">
        <v>8117</v>
      </c>
      <c r="AE17" s="627"/>
      <c r="AF17" s="627"/>
      <c r="AG17" s="627"/>
      <c r="AH17" s="627"/>
      <c r="AI17" s="627"/>
      <c r="AJ17" s="627"/>
      <c r="AK17" s="627"/>
      <c r="AL17" s="628">
        <v>0.2</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248</v>
      </c>
      <c r="BH17" s="624"/>
      <c r="BI17" s="624"/>
      <c r="BJ17" s="624"/>
      <c r="BK17" s="624"/>
      <c r="BL17" s="624"/>
      <c r="BM17" s="624"/>
      <c r="BN17" s="625"/>
      <c r="BO17" s="626" t="s">
        <v>248</v>
      </c>
      <c r="BP17" s="626"/>
      <c r="BQ17" s="626"/>
      <c r="BR17" s="626"/>
      <c r="BS17" s="627" t="s">
        <v>248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494922</v>
      </c>
      <c r="CS17" s="624"/>
      <c r="CT17" s="624"/>
      <c r="CU17" s="624"/>
      <c r="CV17" s="624"/>
      <c r="CW17" s="624"/>
      <c r="CX17" s="624"/>
      <c r="CY17" s="625"/>
      <c r="CZ17" s="626">
        <v>9.1999999999999993</v>
      </c>
      <c r="DA17" s="626"/>
      <c r="DB17" s="626"/>
      <c r="DC17" s="626"/>
      <c r="DD17" s="632" t="s">
        <v>239</v>
      </c>
      <c r="DE17" s="624"/>
      <c r="DF17" s="624"/>
      <c r="DG17" s="624"/>
      <c r="DH17" s="624"/>
      <c r="DI17" s="624"/>
      <c r="DJ17" s="624"/>
      <c r="DK17" s="624"/>
      <c r="DL17" s="624"/>
      <c r="DM17" s="624"/>
      <c r="DN17" s="624"/>
      <c r="DO17" s="624"/>
      <c r="DP17" s="625"/>
      <c r="DQ17" s="632">
        <v>494076</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9694</v>
      </c>
      <c r="S18" s="624"/>
      <c r="T18" s="624"/>
      <c r="U18" s="624"/>
      <c r="V18" s="624"/>
      <c r="W18" s="624"/>
      <c r="X18" s="624"/>
      <c r="Y18" s="625"/>
      <c r="Z18" s="626">
        <v>0.2</v>
      </c>
      <c r="AA18" s="626"/>
      <c r="AB18" s="626"/>
      <c r="AC18" s="626"/>
      <c r="AD18" s="627">
        <v>9694</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248</v>
      </c>
      <c r="BH18" s="624"/>
      <c r="BI18" s="624"/>
      <c r="BJ18" s="624"/>
      <c r="BK18" s="624"/>
      <c r="BL18" s="624"/>
      <c r="BM18" s="624"/>
      <c r="BN18" s="625"/>
      <c r="BO18" s="626" t="s">
        <v>248</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248</v>
      </c>
      <c r="CS18" s="624"/>
      <c r="CT18" s="624"/>
      <c r="CU18" s="624"/>
      <c r="CV18" s="624"/>
      <c r="CW18" s="624"/>
      <c r="CX18" s="624"/>
      <c r="CY18" s="625"/>
      <c r="CZ18" s="626" t="s">
        <v>248</v>
      </c>
      <c r="DA18" s="626"/>
      <c r="DB18" s="626"/>
      <c r="DC18" s="626"/>
      <c r="DD18" s="632" t="s">
        <v>239</v>
      </c>
      <c r="DE18" s="624"/>
      <c r="DF18" s="624"/>
      <c r="DG18" s="624"/>
      <c r="DH18" s="624"/>
      <c r="DI18" s="624"/>
      <c r="DJ18" s="624"/>
      <c r="DK18" s="624"/>
      <c r="DL18" s="624"/>
      <c r="DM18" s="624"/>
      <c r="DN18" s="624"/>
      <c r="DO18" s="624"/>
      <c r="DP18" s="625"/>
      <c r="DQ18" s="632" t="s">
        <v>248</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9426</v>
      </c>
      <c r="S19" s="624"/>
      <c r="T19" s="624"/>
      <c r="U19" s="624"/>
      <c r="V19" s="624"/>
      <c r="W19" s="624"/>
      <c r="X19" s="624"/>
      <c r="Y19" s="625"/>
      <c r="Z19" s="626">
        <v>0.2</v>
      </c>
      <c r="AA19" s="626"/>
      <c r="AB19" s="626"/>
      <c r="AC19" s="626"/>
      <c r="AD19" s="627">
        <v>9426</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16695</v>
      </c>
      <c r="BH19" s="624"/>
      <c r="BI19" s="624"/>
      <c r="BJ19" s="624"/>
      <c r="BK19" s="624"/>
      <c r="BL19" s="624"/>
      <c r="BM19" s="624"/>
      <c r="BN19" s="625"/>
      <c r="BO19" s="626">
        <v>1.6</v>
      </c>
      <c r="BP19" s="626"/>
      <c r="BQ19" s="626"/>
      <c r="BR19" s="626"/>
      <c r="BS19" s="627" t="s">
        <v>248</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248</v>
      </c>
      <c r="CS19" s="624"/>
      <c r="CT19" s="624"/>
      <c r="CU19" s="624"/>
      <c r="CV19" s="624"/>
      <c r="CW19" s="624"/>
      <c r="CX19" s="624"/>
      <c r="CY19" s="625"/>
      <c r="CZ19" s="626" t="s">
        <v>239</v>
      </c>
      <c r="DA19" s="626"/>
      <c r="DB19" s="626"/>
      <c r="DC19" s="626"/>
      <c r="DD19" s="632" t="s">
        <v>248</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268</v>
      </c>
      <c r="S20" s="624"/>
      <c r="T20" s="624"/>
      <c r="U20" s="624"/>
      <c r="V20" s="624"/>
      <c r="W20" s="624"/>
      <c r="X20" s="624"/>
      <c r="Y20" s="625"/>
      <c r="Z20" s="626">
        <v>0</v>
      </c>
      <c r="AA20" s="626"/>
      <c r="AB20" s="626"/>
      <c r="AC20" s="626"/>
      <c r="AD20" s="627">
        <v>268</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16695</v>
      </c>
      <c r="BH20" s="624"/>
      <c r="BI20" s="624"/>
      <c r="BJ20" s="624"/>
      <c r="BK20" s="624"/>
      <c r="BL20" s="624"/>
      <c r="BM20" s="624"/>
      <c r="BN20" s="625"/>
      <c r="BO20" s="626">
        <v>1.6</v>
      </c>
      <c r="BP20" s="626"/>
      <c r="BQ20" s="626"/>
      <c r="BR20" s="626"/>
      <c r="BS20" s="627" t="s">
        <v>248</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5404017</v>
      </c>
      <c r="CS20" s="624"/>
      <c r="CT20" s="624"/>
      <c r="CU20" s="624"/>
      <c r="CV20" s="624"/>
      <c r="CW20" s="624"/>
      <c r="CX20" s="624"/>
      <c r="CY20" s="625"/>
      <c r="CZ20" s="626">
        <v>100</v>
      </c>
      <c r="DA20" s="626"/>
      <c r="DB20" s="626"/>
      <c r="DC20" s="626"/>
      <c r="DD20" s="632">
        <v>258740</v>
      </c>
      <c r="DE20" s="624"/>
      <c r="DF20" s="624"/>
      <c r="DG20" s="624"/>
      <c r="DH20" s="624"/>
      <c r="DI20" s="624"/>
      <c r="DJ20" s="624"/>
      <c r="DK20" s="624"/>
      <c r="DL20" s="624"/>
      <c r="DM20" s="624"/>
      <c r="DN20" s="624"/>
      <c r="DO20" s="624"/>
      <c r="DP20" s="625"/>
      <c r="DQ20" s="632">
        <v>3883730</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2187574</v>
      </c>
      <c r="S21" s="624"/>
      <c r="T21" s="624"/>
      <c r="U21" s="624"/>
      <c r="V21" s="624"/>
      <c r="W21" s="624"/>
      <c r="X21" s="624"/>
      <c r="Y21" s="625"/>
      <c r="Z21" s="626">
        <v>38.5</v>
      </c>
      <c r="AA21" s="626"/>
      <c r="AB21" s="626"/>
      <c r="AC21" s="626"/>
      <c r="AD21" s="627">
        <v>1964050</v>
      </c>
      <c r="AE21" s="627"/>
      <c r="AF21" s="627"/>
      <c r="AG21" s="627"/>
      <c r="AH21" s="627"/>
      <c r="AI21" s="627"/>
      <c r="AJ21" s="627"/>
      <c r="AK21" s="627"/>
      <c r="AL21" s="628">
        <v>58.9</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16695</v>
      </c>
      <c r="BH21" s="624"/>
      <c r="BI21" s="624"/>
      <c r="BJ21" s="624"/>
      <c r="BK21" s="624"/>
      <c r="BL21" s="624"/>
      <c r="BM21" s="624"/>
      <c r="BN21" s="625"/>
      <c r="BO21" s="626">
        <v>1.6</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1964050</v>
      </c>
      <c r="S22" s="624"/>
      <c r="T22" s="624"/>
      <c r="U22" s="624"/>
      <c r="V22" s="624"/>
      <c r="W22" s="624"/>
      <c r="X22" s="624"/>
      <c r="Y22" s="625"/>
      <c r="Z22" s="626">
        <v>34.6</v>
      </c>
      <c r="AA22" s="626"/>
      <c r="AB22" s="626"/>
      <c r="AC22" s="626"/>
      <c r="AD22" s="627">
        <v>1964050</v>
      </c>
      <c r="AE22" s="627"/>
      <c r="AF22" s="627"/>
      <c r="AG22" s="627"/>
      <c r="AH22" s="627"/>
      <c r="AI22" s="627"/>
      <c r="AJ22" s="627"/>
      <c r="AK22" s="627"/>
      <c r="AL22" s="628">
        <v>58.9</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248</v>
      </c>
      <c r="BH22" s="624"/>
      <c r="BI22" s="624"/>
      <c r="BJ22" s="624"/>
      <c r="BK22" s="624"/>
      <c r="BL22" s="624"/>
      <c r="BM22" s="624"/>
      <c r="BN22" s="625"/>
      <c r="BO22" s="626" t="s">
        <v>239</v>
      </c>
      <c r="BP22" s="626"/>
      <c r="BQ22" s="626"/>
      <c r="BR22" s="626"/>
      <c r="BS22" s="627" t="s">
        <v>248</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223524</v>
      </c>
      <c r="S23" s="624"/>
      <c r="T23" s="624"/>
      <c r="U23" s="624"/>
      <c r="V23" s="624"/>
      <c r="W23" s="624"/>
      <c r="X23" s="624"/>
      <c r="Y23" s="625"/>
      <c r="Z23" s="626">
        <v>3.9</v>
      </c>
      <c r="AA23" s="626"/>
      <c r="AB23" s="626"/>
      <c r="AC23" s="626"/>
      <c r="AD23" s="627" t="s">
        <v>248</v>
      </c>
      <c r="AE23" s="627"/>
      <c r="AF23" s="627"/>
      <c r="AG23" s="627"/>
      <c r="AH23" s="627"/>
      <c r="AI23" s="627"/>
      <c r="AJ23" s="627"/>
      <c r="AK23" s="627"/>
      <c r="AL23" s="628" t="s">
        <v>248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239</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248</v>
      </c>
      <c r="S24" s="624"/>
      <c r="T24" s="624"/>
      <c r="U24" s="624"/>
      <c r="V24" s="624"/>
      <c r="W24" s="624"/>
      <c r="X24" s="624"/>
      <c r="Y24" s="625"/>
      <c r="Z24" s="626" t="s">
        <v>239</v>
      </c>
      <c r="AA24" s="626"/>
      <c r="AB24" s="626"/>
      <c r="AC24" s="626"/>
      <c r="AD24" s="627" t="s">
        <v>248</v>
      </c>
      <c r="AE24" s="627"/>
      <c r="AF24" s="627"/>
      <c r="AG24" s="627"/>
      <c r="AH24" s="627"/>
      <c r="AI24" s="627"/>
      <c r="AJ24" s="627"/>
      <c r="AK24" s="627"/>
      <c r="AL24" s="628" t="s">
        <v>248</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248</v>
      </c>
      <c r="BH24" s="624"/>
      <c r="BI24" s="624"/>
      <c r="BJ24" s="624"/>
      <c r="BK24" s="624"/>
      <c r="BL24" s="624"/>
      <c r="BM24" s="624"/>
      <c r="BN24" s="625"/>
      <c r="BO24" s="626" t="s">
        <v>248</v>
      </c>
      <c r="BP24" s="626"/>
      <c r="BQ24" s="626"/>
      <c r="BR24" s="626"/>
      <c r="BS24" s="627" t="s">
        <v>239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2066987</v>
      </c>
      <c r="CS24" s="613"/>
      <c r="CT24" s="613"/>
      <c r="CU24" s="613"/>
      <c r="CV24" s="613"/>
      <c r="CW24" s="613"/>
      <c r="CX24" s="613"/>
      <c r="CY24" s="614"/>
      <c r="CZ24" s="617">
        <v>38.200000000000003</v>
      </c>
      <c r="DA24" s="618"/>
      <c r="DB24" s="618"/>
      <c r="DC24" s="634"/>
      <c r="DD24" s="657">
        <v>1598152</v>
      </c>
      <c r="DE24" s="613"/>
      <c r="DF24" s="613"/>
      <c r="DG24" s="613"/>
      <c r="DH24" s="613"/>
      <c r="DI24" s="613"/>
      <c r="DJ24" s="613"/>
      <c r="DK24" s="614"/>
      <c r="DL24" s="657">
        <v>1526394</v>
      </c>
      <c r="DM24" s="613"/>
      <c r="DN24" s="613"/>
      <c r="DO24" s="613"/>
      <c r="DP24" s="613"/>
      <c r="DQ24" s="613"/>
      <c r="DR24" s="613"/>
      <c r="DS24" s="613"/>
      <c r="DT24" s="613"/>
      <c r="DU24" s="613"/>
      <c r="DV24" s="614"/>
      <c r="DW24" s="617">
        <v>45.3</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3551626</v>
      </c>
      <c r="S25" s="624"/>
      <c r="T25" s="624"/>
      <c r="U25" s="624"/>
      <c r="V25" s="624"/>
      <c r="W25" s="624"/>
      <c r="X25" s="624"/>
      <c r="Y25" s="625"/>
      <c r="Z25" s="626">
        <v>62.5</v>
      </c>
      <c r="AA25" s="626"/>
      <c r="AB25" s="626"/>
      <c r="AC25" s="626"/>
      <c r="AD25" s="627">
        <v>3328102</v>
      </c>
      <c r="AE25" s="627"/>
      <c r="AF25" s="627"/>
      <c r="AG25" s="627"/>
      <c r="AH25" s="627"/>
      <c r="AI25" s="627"/>
      <c r="AJ25" s="627"/>
      <c r="AK25" s="627"/>
      <c r="AL25" s="628">
        <v>99.9</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248</v>
      </c>
      <c r="BH25" s="624"/>
      <c r="BI25" s="624"/>
      <c r="BJ25" s="624"/>
      <c r="BK25" s="624"/>
      <c r="BL25" s="624"/>
      <c r="BM25" s="624"/>
      <c r="BN25" s="625"/>
      <c r="BO25" s="626" t="s">
        <v>239</v>
      </c>
      <c r="BP25" s="626"/>
      <c r="BQ25" s="626"/>
      <c r="BR25" s="626"/>
      <c r="BS25" s="627" t="s">
        <v>248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928418</v>
      </c>
      <c r="CS25" s="653"/>
      <c r="CT25" s="653"/>
      <c r="CU25" s="653"/>
      <c r="CV25" s="653"/>
      <c r="CW25" s="653"/>
      <c r="CX25" s="653"/>
      <c r="CY25" s="654"/>
      <c r="CZ25" s="628">
        <v>17.2</v>
      </c>
      <c r="DA25" s="655"/>
      <c r="DB25" s="655"/>
      <c r="DC25" s="658"/>
      <c r="DD25" s="632">
        <v>868965</v>
      </c>
      <c r="DE25" s="653"/>
      <c r="DF25" s="653"/>
      <c r="DG25" s="653"/>
      <c r="DH25" s="653"/>
      <c r="DI25" s="653"/>
      <c r="DJ25" s="653"/>
      <c r="DK25" s="654"/>
      <c r="DL25" s="632">
        <v>848274</v>
      </c>
      <c r="DM25" s="653"/>
      <c r="DN25" s="653"/>
      <c r="DO25" s="653"/>
      <c r="DP25" s="653"/>
      <c r="DQ25" s="653"/>
      <c r="DR25" s="653"/>
      <c r="DS25" s="653"/>
      <c r="DT25" s="653"/>
      <c r="DU25" s="653"/>
      <c r="DV25" s="654"/>
      <c r="DW25" s="628">
        <v>25.1</v>
      </c>
      <c r="DX25" s="655"/>
      <c r="DY25" s="655"/>
      <c r="DZ25" s="655"/>
      <c r="EA25" s="655"/>
      <c r="EB25" s="655"/>
      <c r="EC25" s="656"/>
    </row>
    <row r="26" spans="2:133" ht="11.25" customHeight="1" x14ac:dyDescent="0.2">
      <c r="B26" s="620" t="s">
        <v>301</v>
      </c>
      <c r="C26" s="621"/>
      <c r="D26" s="621"/>
      <c r="E26" s="621"/>
      <c r="F26" s="621"/>
      <c r="G26" s="621"/>
      <c r="H26" s="621"/>
      <c r="I26" s="621"/>
      <c r="J26" s="621"/>
      <c r="K26" s="621"/>
      <c r="L26" s="621"/>
      <c r="M26" s="621"/>
      <c r="N26" s="621"/>
      <c r="O26" s="621"/>
      <c r="P26" s="621"/>
      <c r="Q26" s="622"/>
      <c r="R26" s="623">
        <v>1230</v>
      </c>
      <c r="S26" s="624"/>
      <c r="T26" s="624"/>
      <c r="U26" s="624"/>
      <c r="V26" s="624"/>
      <c r="W26" s="624"/>
      <c r="X26" s="624"/>
      <c r="Y26" s="625"/>
      <c r="Z26" s="626">
        <v>0</v>
      </c>
      <c r="AA26" s="626"/>
      <c r="AB26" s="626"/>
      <c r="AC26" s="626"/>
      <c r="AD26" s="627">
        <v>1230</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248</v>
      </c>
      <c r="BH26" s="624"/>
      <c r="BI26" s="624"/>
      <c r="BJ26" s="624"/>
      <c r="BK26" s="624"/>
      <c r="BL26" s="624"/>
      <c r="BM26" s="624"/>
      <c r="BN26" s="625"/>
      <c r="BO26" s="626" t="s">
        <v>248</v>
      </c>
      <c r="BP26" s="626"/>
      <c r="BQ26" s="626"/>
      <c r="BR26" s="626"/>
      <c r="BS26" s="627" t="s">
        <v>248</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504996</v>
      </c>
      <c r="CS26" s="624"/>
      <c r="CT26" s="624"/>
      <c r="CU26" s="624"/>
      <c r="CV26" s="624"/>
      <c r="CW26" s="624"/>
      <c r="CX26" s="624"/>
      <c r="CY26" s="625"/>
      <c r="CZ26" s="628">
        <v>9.3000000000000007</v>
      </c>
      <c r="DA26" s="655"/>
      <c r="DB26" s="655"/>
      <c r="DC26" s="658"/>
      <c r="DD26" s="632">
        <v>467713</v>
      </c>
      <c r="DE26" s="624"/>
      <c r="DF26" s="624"/>
      <c r="DG26" s="624"/>
      <c r="DH26" s="624"/>
      <c r="DI26" s="624"/>
      <c r="DJ26" s="624"/>
      <c r="DK26" s="625"/>
      <c r="DL26" s="632" t="s">
        <v>239</v>
      </c>
      <c r="DM26" s="624"/>
      <c r="DN26" s="624"/>
      <c r="DO26" s="624"/>
      <c r="DP26" s="624"/>
      <c r="DQ26" s="624"/>
      <c r="DR26" s="624"/>
      <c r="DS26" s="624"/>
      <c r="DT26" s="624"/>
      <c r="DU26" s="624"/>
      <c r="DV26" s="625"/>
      <c r="DW26" s="628" t="s">
        <v>248</v>
      </c>
      <c r="DX26" s="655"/>
      <c r="DY26" s="655"/>
      <c r="DZ26" s="655"/>
      <c r="EA26" s="655"/>
      <c r="EB26" s="655"/>
      <c r="EC26" s="656"/>
    </row>
    <row r="27" spans="2:133" ht="11.25" customHeight="1" x14ac:dyDescent="0.2">
      <c r="B27" s="620" t="s">
        <v>304</v>
      </c>
      <c r="C27" s="621"/>
      <c r="D27" s="621"/>
      <c r="E27" s="621"/>
      <c r="F27" s="621"/>
      <c r="G27" s="621"/>
      <c r="H27" s="621"/>
      <c r="I27" s="621"/>
      <c r="J27" s="621"/>
      <c r="K27" s="621"/>
      <c r="L27" s="621"/>
      <c r="M27" s="621"/>
      <c r="N27" s="621"/>
      <c r="O27" s="621"/>
      <c r="P27" s="621"/>
      <c r="Q27" s="622"/>
      <c r="R27" s="623">
        <v>2093</v>
      </c>
      <c r="S27" s="624"/>
      <c r="T27" s="624"/>
      <c r="U27" s="624"/>
      <c r="V27" s="624"/>
      <c r="W27" s="624"/>
      <c r="X27" s="624"/>
      <c r="Y27" s="625"/>
      <c r="Z27" s="626">
        <v>0</v>
      </c>
      <c r="AA27" s="626"/>
      <c r="AB27" s="626"/>
      <c r="AC27" s="626"/>
      <c r="AD27" s="627" t="s">
        <v>248</v>
      </c>
      <c r="AE27" s="627"/>
      <c r="AF27" s="627"/>
      <c r="AG27" s="627"/>
      <c r="AH27" s="627"/>
      <c r="AI27" s="627"/>
      <c r="AJ27" s="627"/>
      <c r="AK27" s="627"/>
      <c r="AL27" s="628" t="s">
        <v>248</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1045611</v>
      </c>
      <c r="BH27" s="624"/>
      <c r="BI27" s="624"/>
      <c r="BJ27" s="624"/>
      <c r="BK27" s="624"/>
      <c r="BL27" s="624"/>
      <c r="BM27" s="624"/>
      <c r="BN27" s="625"/>
      <c r="BO27" s="626">
        <v>100</v>
      </c>
      <c r="BP27" s="626"/>
      <c r="BQ27" s="626"/>
      <c r="BR27" s="626"/>
      <c r="BS27" s="627">
        <v>4071</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643647</v>
      </c>
      <c r="CS27" s="653"/>
      <c r="CT27" s="653"/>
      <c r="CU27" s="653"/>
      <c r="CV27" s="653"/>
      <c r="CW27" s="653"/>
      <c r="CX27" s="653"/>
      <c r="CY27" s="654"/>
      <c r="CZ27" s="628">
        <v>11.9</v>
      </c>
      <c r="DA27" s="655"/>
      <c r="DB27" s="655"/>
      <c r="DC27" s="658"/>
      <c r="DD27" s="632">
        <v>235111</v>
      </c>
      <c r="DE27" s="653"/>
      <c r="DF27" s="653"/>
      <c r="DG27" s="653"/>
      <c r="DH27" s="653"/>
      <c r="DI27" s="653"/>
      <c r="DJ27" s="653"/>
      <c r="DK27" s="654"/>
      <c r="DL27" s="632">
        <v>184044</v>
      </c>
      <c r="DM27" s="653"/>
      <c r="DN27" s="653"/>
      <c r="DO27" s="653"/>
      <c r="DP27" s="653"/>
      <c r="DQ27" s="653"/>
      <c r="DR27" s="653"/>
      <c r="DS27" s="653"/>
      <c r="DT27" s="653"/>
      <c r="DU27" s="653"/>
      <c r="DV27" s="654"/>
      <c r="DW27" s="628">
        <v>5.5</v>
      </c>
      <c r="DX27" s="655"/>
      <c r="DY27" s="655"/>
      <c r="DZ27" s="655"/>
      <c r="EA27" s="655"/>
      <c r="EB27" s="655"/>
      <c r="EC27" s="656"/>
    </row>
    <row r="28" spans="2:133" ht="11.25" customHeight="1" x14ac:dyDescent="0.2">
      <c r="B28" s="620" t="s">
        <v>307</v>
      </c>
      <c r="C28" s="621"/>
      <c r="D28" s="621"/>
      <c r="E28" s="621"/>
      <c r="F28" s="621"/>
      <c r="G28" s="621"/>
      <c r="H28" s="621"/>
      <c r="I28" s="621"/>
      <c r="J28" s="621"/>
      <c r="K28" s="621"/>
      <c r="L28" s="621"/>
      <c r="M28" s="621"/>
      <c r="N28" s="621"/>
      <c r="O28" s="621"/>
      <c r="P28" s="621"/>
      <c r="Q28" s="622"/>
      <c r="R28" s="623">
        <v>44432</v>
      </c>
      <c r="S28" s="624"/>
      <c r="T28" s="624"/>
      <c r="U28" s="624"/>
      <c r="V28" s="624"/>
      <c r="W28" s="624"/>
      <c r="X28" s="624"/>
      <c r="Y28" s="625"/>
      <c r="Z28" s="626">
        <v>0.8</v>
      </c>
      <c r="AA28" s="626"/>
      <c r="AB28" s="626"/>
      <c r="AC28" s="626"/>
      <c r="AD28" s="627">
        <v>1998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494922</v>
      </c>
      <c r="CS28" s="624"/>
      <c r="CT28" s="624"/>
      <c r="CU28" s="624"/>
      <c r="CV28" s="624"/>
      <c r="CW28" s="624"/>
      <c r="CX28" s="624"/>
      <c r="CY28" s="625"/>
      <c r="CZ28" s="628">
        <v>9.1999999999999993</v>
      </c>
      <c r="DA28" s="655"/>
      <c r="DB28" s="655"/>
      <c r="DC28" s="658"/>
      <c r="DD28" s="632">
        <v>494076</v>
      </c>
      <c r="DE28" s="624"/>
      <c r="DF28" s="624"/>
      <c r="DG28" s="624"/>
      <c r="DH28" s="624"/>
      <c r="DI28" s="624"/>
      <c r="DJ28" s="624"/>
      <c r="DK28" s="625"/>
      <c r="DL28" s="632">
        <v>494076</v>
      </c>
      <c r="DM28" s="624"/>
      <c r="DN28" s="624"/>
      <c r="DO28" s="624"/>
      <c r="DP28" s="624"/>
      <c r="DQ28" s="624"/>
      <c r="DR28" s="624"/>
      <c r="DS28" s="624"/>
      <c r="DT28" s="624"/>
      <c r="DU28" s="624"/>
      <c r="DV28" s="625"/>
      <c r="DW28" s="628">
        <v>14.6</v>
      </c>
      <c r="DX28" s="655"/>
      <c r="DY28" s="655"/>
      <c r="DZ28" s="655"/>
      <c r="EA28" s="655"/>
      <c r="EB28" s="655"/>
      <c r="EC28" s="656"/>
    </row>
    <row r="29" spans="2:133" ht="11.25" customHeight="1" x14ac:dyDescent="0.2">
      <c r="B29" s="620" t="s">
        <v>309</v>
      </c>
      <c r="C29" s="621"/>
      <c r="D29" s="621"/>
      <c r="E29" s="621"/>
      <c r="F29" s="621"/>
      <c r="G29" s="621"/>
      <c r="H29" s="621"/>
      <c r="I29" s="621"/>
      <c r="J29" s="621"/>
      <c r="K29" s="621"/>
      <c r="L29" s="621"/>
      <c r="M29" s="621"/>
      <c r="N29" s="621"/>
      <c r="O29" s="621"/>
      <c r="P29" s="621"/>
      <c r="Q29" s="622"/>
      <c r="R29" s="623">
        <v>23862</v>
      </c>
      <c r="S29" s="624"/>
      <c r="T29" s="624"/>
      <c r="U29" s="624"/>
      <c r="V29" s="624"/>
      <c r="W29" s="624"/>
      <c r="X29" s="624"/>
      <c r="Y29" s="625"/>
      <c r="Z29" s="626">
        <v>0.4</v>
      </c>
      <c r="AA29" s="626"/>
      <c r="AB29" s="626"/>
      <c r="AC29" s="626"/>
      <c r="AD29" s="627" t="s">
        <v>248</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494922</v>
      </c>
      <c r="CS29" s="653"/>
      <c r="CT29" s="653"/>
      <c r="CU29" s="653"/>
      <c r="CV29" s="653"/>
      <c r="CW29" s="653"/>
      <c r="CX29" s="653"/>
      <c r="CY29" s="654"/>
      <c r="CZ29" s="628">
        <v>9.1999999999999993</v>
      </c>
      <c r="DA29" s="655"/>
      <c r="DB29" s="655"/>
      <c r="DC29" s="658"/>
      <c r="DD29" s="632">
        <v>494076</v>
      </c>
      <c r="DE29" s="653"/>
      <c r="DF29" s="653"/>
      <c r="DG29" s="653"/>
      <c r="DH29" s="653"/>
      <c r="DI29" s="653"/>
      <c r="DJ29" s="653"/>
      <c r="DK29" s="654"/>
      <c r="DL29" s="632">
        <v>494076</v>
      </c>
      <c r="DM29" s="653"/>
      <c r="DN29" s="653"/>
      <c r="DO29" s="653"/>
      <c r="DP29" s="653"/>
      <c r="DQ29" s="653"/>
      <c r="DR29" s="653"/>
      <c r="DS29" s="653"/>
      <c r="DT29" s="653"/>
      <c r="DU29" s="653"/>
      <c r="DV29" s="654"/>
      <c r="DW29" s="628">
        <v>14.6</v>
      </c>
      <c r="DX29" s="655"/>
      <c r="DY29" s="655"/>
      <c r="DZ29" s="655"/>
      <c r="EA29" s="655"/>
      <c r="EB29" s="655"/>
      <c r="EC29" s="656"/>
    </row>
    <row r="30" spans="2:133" ht="11.25" customHeight="1" x14ac:dyDescent="0.2">
      <c r="B30" s="620" t="s">
        <v>312</v>
      </c>
      <c r="C30" s="621"/>
      <c r="D30" s="621"/>
      <c r="E30" s="621"/>
      <c r="F30" s="621"/>
      <c r="G30" s="621"/>
      <c r="H30" s="621"/>
      <c r="I30" s="621"/>
      <c r="J30" s="621"/>
      <c r="K30" s="621"/>
      <c r="L30" s="621"/>
      <c r="M30" s="621"/>
      <c r="N30" s="621"/>
      <c r="O30" s="621"/>
      <c r="P30" s="621"/>
      <c r="Q30" s="622"/>
      <c r="R30" s="623">
        <v>689341</v>
      </c>
      <c r="S30" s="624"/>
      <c r="T30" s="624"/>
      <c r="U30" s="624"/>
      <c r="V30" s="624"/>
      <c r="W30" s="624"/>
      <c r="X30" s="624"/>
      <c r="Y30" s="625"/>
      <c r="Z30" s="626">
        <v>12.1</v>
      </c>
      <c r="AA30" s="626"/>
      <c r="AB30" s="626"/>
      <c r="AC30" s="626"/>
      <c r="AD30" s="627" t="s">
        <v>248</v>
      </c>
      <c r="AE30" s="627"/>
      <c r="AF30" s="627"/>
      <c r="AG30" s="627"/>
      <c r="AH30" s="627"/>
      <c r="AI30" s="627"/>
      <c r="AJ30" s="627"/>
      <c r="AK30" s="627"/>
      <c r="AL30" s="628" t="s">
        <v>248</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475055</v>
      </c>
      <c r="CS30" s="624"/>
      <c r="CT30" s="624"/>
      <c r="CU30" s="624"/>
      <c r="CV30" s="624"/>
      <c r="CW30" s="624"/>
      <c r="CX30" s="624"/>
      <c r="CY30" s="625"/>
      <c r="CZ30" s="628">
        <v>8.8000000000000007</v>
      </c>
      <c r="DA30" s="655"/>
      <c r="DB30" s="655"/>
      <c r="DC30" s="658"/>
      <c r="DD30" s="632">
        <v>474209</v>
      </c>
      <c r="DE30" s="624"/>
      <c r="DF30" s="624"/>
      <c r="DG30" s="624"/>
      <c r="DH30" s="624"/>
      <c r="DI30" s="624"/>
      <c r="DJ30" s="624"/>
      <c r="DK30" s="625"/>
      <c r="DL30" s="632">
        <v>474209</v>
      </c>
      <c r="DM30" s="624"/>
      <c r="DN30" s="624"/>
      <c r="DO30" s="624"/>
      <c r="DP30" s="624"/>
      <c r="DQ30" s="624"/>
      <c r="DR30" s="624"/>
      <c r="DS30" s="624"/>
      <c r="DT30" s="624"/>
      <c r="DU30" s="624"/>
      <c r="DV30" s="625"/>
      <c r="DW30" s="628">
        <v>14.1</v>
      </c>
      <c r="DX30" s="655"/>
      <c r="DY30" s="655"/>
      <c r="DZ30" s="655"/>
      <c r="EA30" s="655"/>
      <c r="EB30" s="655"/>
      <c r="EC30" s="656"/>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248</v>
      </c>
      <c r="AA31" s="626"/>
      <c r="AB31" s="626"/>
      <c r="AC31" s="626"/>
      <c r="AD31" s="627" t="s">
        <v>239</v>
      </c>
      <c r="AE31" s="627"/>
      <c r="AF31" s="627"/>
      <c r="AG31" s="627"/>
      <c r="AH31" s="627"/>
      <c r="AI31" s="627"/>
      <c r="AJ31" s="627"/>
      <c r="AK31" s="627"/>
      <c r="AL31" s="628" t="s">
        <v>248</v>
      </c>
      <c r="AM31" s="629"/>
      <c r="AN31" s="629"/>
      <c r="AO31" s="630"/>
      <c r="AP31" s="671" t="s">
        <v>317</v>
      </c>
      <c r="AQ31" s="672"/>
      <c r="AR31" s="672"/>
      <c r="AS31" s="672"/>
      <c r="AT31" s="677" t="s">
        <v>318</v>
      </c>
      <c r="AU31" s="214"/>
      <c r="AV31" s="214"/>
      <c r="AW31" s="214"/>
      <c r="AX31" s="609" t="s">
        <v>192</v>
      </c>
      <c r="AY31" s="610"/>
      <c r="AZ31" s="610"/>
      <c r="BA31" s="610"/>
      <c r="BB31" s="610"/>
      <c r="BC31" s="610"/>
      <c r="BD31" s="610"/>
      <c r="BE31" s="610"/>
      <c r="BF31" s="611"/>
      <c r="BG31" s="670">
        <v>99.5</v>
      </c>
      <c r="BH31" s="667"/>
      <c r="BI31" s="667"/>
      <c r="BJ31" s="667"/>
      <c r="BK31" s="667"/>
      <c r="BL31" s="667"/>
      <c r="BM31" s="618">
        <v>96.7</v>
      </c>
      <c r="BN31" s="667"/>
      <c r="BO31" s="667"/>
      <c r="BP31" s="667"/>
      <c r="BQ31" s="668"/>
      <c r="BR31" s="670">
        <v>99.3</v>
      </c>
      <c r="BS31" s="667"/>
      <c r="BT31" s="667"/>
      <c r="BU31" s="667"/>
      <c r="BV31" s="667"/>
      <c r="BW31" s="667"/>
      <c r="BX31" s="618">
        <v>96.5</v>
      </c>
      <c r="BY31" s="667"/>
      <c r="BZ31" s="667"/>
      <c r="CA31" s="667"/>
      <c r="CB31" s="668"/>
      <c r="CD31" s="663"/>
      <c r="CE31" s="664"/>
      <c r="CF31" s="620" t="s">
        <v>319</v>
      </c>
      <c r="CG31" s="621"/>
      <c r="CH31" s="621"/>
      <c r="CI31" s="621"/>
      <c r="CJ31" s="621"/>
      <c r="CK31" s="621"/>
      <c r="CL31" s="621"/>
      <c r="CM31" s="621"/>
      <c r="CN31" s="621"/>
      <c r="CO31" s="621"/>
      <c r="CP31" s="621"/>
      <c r="CQ31" s="622"/>
      <c r="CR31" s="623">
        <v>19867</v>
      </c>
      <c r="CS31" s="653"/>
      <c r="CT31" s="653"/>
      <c r="CU31" s="653"/>
      <c r="CV31" s="653"/>
      <c r="CW31" s="653"/>
      <c r="CX31" s="653"/>
      <c r="CY31" s="654"/>
      <c r="CZ31" s="628">
        <v>0.4</v>
      </c>
      <c r="DA31" s="655"/>
      <c r="DB31" s="655"/>
      <c r="DC31" s="658"/>
      <c r="DD31" s="632">
        <v>19867</v>
      </c>
      <c r="DE31" s="653"/>
      <c r="DF31" s="653"/>
      <c r="DG31" s="653"/>
      <c r="DH31" s="653"/>
      <c r="DI31" s="653"/>
      <c r="DJ31" s="653"/>
      <c r="DK31" s="654"/>
      <c r="DL31" s="632">
        <v>19867</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2">
      <c r="B32" s="620" t="s">
        <v>320</v>
      </c>
      <c r="C32" s="621"/>
      <c r="D32" s="621"/>
      <c r="E32" s="621"/>
      <c r="F32" s="621"/>
      <c r="G32" s="621"/>
      <c r="H32" s="621"/>
      <c r="I32" s="621"/>
      <c r="J32" s="621"/>
      <c r="K32" s="621"/>
      <c r="L32" s="621"/>
      <c r="M32" s="621"/>
      <c r="N32" s="621"/>
      <c r="O32" s="621"/>
      <c r="P32" s="621"/>
      <c r="Q32" s="622"/>
      <c r="R32" s="623">
        <v>357220</v>
      </c>
      <c r="S32" s="624"/>
      <c r="T32" s="624"/>
      <c r="U32" s="624"/>
      <c r="V32" s="624"/>
      <c r="W32" s="624"/>
      <c r="X32" s="624"/>
      <c r="Y32" s="625"/>
      <c r="Z32" s="626">
        <v>6.3</v>
      </c>
      <c r="AA32" s="626"/>
      <c r="AB32" s="626"/>
      <c r="AC32" s="626"/>
      <c r="AD32" s="627" t="s">
        <v>239</v>
      </c>
      <c r="AE32" s="627"/>
      <c r="AF32" s="627"/>
      <c r="AG32" s="627"/>
      <c r="AH32" s="627"/>
      <c r="AI32" s="627"/>
      <c r="AJ32" s="627"/>
      <c r="AK32" s="627"/>
      <c r="AL32" s="628" t="s">
        <v>239</v>
      </c>
      <c r="AM32" s="629"/>
      <c r="AN32" s="629"/>
      <c r="AO32" s="630"/>
      <c r="AP32" s="673"/>
      <c r="AQ32" s="674"/>
      <c r="AR32" s="674"/>
      <c r="AS32" s="674"/>
      <c r="AT32" s="678"/>
      <c r="AU32" s="210" t="s">
        <v>321</v>
      </c>
      <c r="AX32" s="620" t="s">
        <v>322</v>
      </c>
      <c r="AY32" s="621"/>
      <c r="AZ32" s="621"/>
      <c r="BA32" s="621"/>
      <c r="BB32" s="621"/>
      <c r="BC32" s="621"/>
      <c r="BD32" s="621"/>
      <c r="BE32" s="621"/>
      <c r="BF32" s="622"/>
      <c r="BG32" s="680">
        <v>99.6</v>
      </c>
      <c r="BH32" s="653"/>
      <c r="BI32" s="653"/>
      <c r="BJ32" s="653"/>
      <c r="BK32" s="653"/>
      <c r="BL32" s="653"/>
      <c r="BM32" s="629">
        <v>97.4</v>
      </c>
      <c r="BN32" s="653"/>
      <c r="BO32" s="653"/>
      <c r="BP32" s="653"/>
      <c r="BQ32" s="669"/>
      <c r="BR32" s="680">
        <v>99.2</v>
      </c>
      <c r="BS32" s="653"/>
      <c r="BT32" s="653"/>
      <c r="BU32" s="653"/>
      <c r="BV32" s="653"/>
      <c r="BW32" s="653"/>
      <c r="BX32" s="629">
        <v>97</v>
      </c>
      <c r="BY32" s="653"/>
      <c r="BZ32" s="653"/>
      <c r="CA32" s="653"/>
      <c r="CB32" s="669"/>
      <c r="CD32" s="665"/>
      <c r="CE32" s="666"/>
      <c r="CF32" s="620" t="s">
        <v>323</v>
      </c>
      <c r="CG32" s="621"/>
      <c r="CH32" s="621"/>
      <c r="CI32" s="621"/>
      <c r="CJ32" s="621"/>
      <c r="CK32" s="621"/>
      <c r="CL32" s="621"/>
      <c r="CM32" s="621"/>
      <c r="CN32" s="621"/>
      <c r="CO32" s="621"/>
      <c r="CP32" s="621"/>
      <c r="CQ32" s="622"/>
      <c r="CR32" s="623" t="s">
        <v>248</v>
      </c>
      <c r="CS32" s="624"/>
      <c r="CT32" s="624"/>
      <c r="CU32" s="624"/>
      <c r="CV32" s="624"/>
      <c r="CW32" s="624"/>
      <c r="CX32" s="624"/>
      <c r="CY32" s="625"/>
      <c r="CZ32" s="628" t="s">
        <v>239</v>
      </c>
      <c r="DA32" s="655"/>
      <c r="DB32" s="655"/>
      <c r="DC32" s="658"/>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248</v>
      </c>
      <c r="DX32" s="655"/>
      <c r="DY32" s="655"/>
      <c r="DZ32" s="655"/>
      <c r="EA32" s="655"/>
      <c r="EB32" s="655"/>
      <c r="EC32" s="656"/>
    </row>
    <row r="33" spans="2:133" ht="11.25" customHeight="1" x14ac:dyDescent="0.2">
      <c r="B33" s="620" t="s">
        <v>324</v>
      </c>
      <c r="C33" s="621"/>
      <c r="D33" s="621"/>
      <c r="E33" s="621"/>
      <c r="F33" s="621"/>
      <c r="G33" s="621"/>
      <c r="H33" s="621"/>
      <c r="I33" s="621"/>
      <c r="J33" s="621"/>
      <c r="K33" s="621"/>
      <c r="L33" s="621"/>
      <c r="M33" s="621"/>
      <c r="N33" s="621"/>
      <c r="O33" s="621"/>
      <c r="P33" s="621"/>
      <c r="Q33" s="622"/>
      <c r="R33" s="623">
        <v>832</v>
      </c>
      <c r="S33" s="624"/>
      <c r="T33" s="624"/>
      <c r="U33" s="624"/>
      <c r="V33" s="624"/>
      <c r="W33" s="624"/>
      <c r="X33" s="624"/>
      <c r="Y33" s="625"/>
      <c r="Z33" s="626">
        <v>0</v>
      </c>
      <c r="AA33" s="626"/>
      <c r="AB33" s="626"/>
      <c r="AC33" s="626"/>
      <c r="AD33" s="627" t="s">
        <v>248</v>
      </c>
      <c r="AE33" s="627"/>
      <c r="AF33" s="627"/>
      <c r="AG33" s="627"/>
      <c r="AH33" s="627"/>
      <c r="AI33" s="627"/>
      <c r="AJ33" s="627"/>
      <c r="AK33" s="627"/>
      <c r="AL33" s="628" t="s">
        <v>248</v>
      </c>
      <c r="AM33" s="629"/>
      <c r="AN33" s="629"/>
      <c r="AO33" s="630"/>
      <c r="AP33" s="675"/>
      <c r="AQ33" s="676"/>
      <c r="AR33" s="676"/>
      <c r="AS33" s="676"/>
      <c r="AT33" s="679"/>
      <c r="AU33" s="215"/>
      <c r="AV33" s="215"/>
      <c r="AW33" s="215"/>
      <c r="AX33" s="644" t="s">
        <v>325</v>
      </c>
      <c r="AY33" s="645"/>
      <c r="AZ33" s="645"/>
      <c r="BA33" s="645"/>
      <c r="BB33" s="645"/>
      <c r="BC33" s="645"/>
      <c r="BD33" s="645"/>
      <c r="BE33" s="645"/>
      <c r="BF33" s="646"/>
      <c r="BG33" s="681">
        <v>99.3</v>
      </c>
      <c r="BH33" s="682"/>
      <c r="BI33" s="682"/>
      <c r="BJ33" s="682"/>
      <c r="BK33" s="682"/>
      <c r="BL33" s="682"/>
      <c r="BM33" s="683">
        <v>95.4</v>
      </c>
      <c r="BN33" s="682"/>
      <c r="BO33" s="682"/>
      <c r="BP33" s="682"/>
      <c r="BQ33" s="684"/>
      <c r="BR33" s="681">
        <v>99.3</v>
      </c>
      <c r="BS33" s="682"/>
      <c r="BT33" s="682"/>
      <c r="BU33" s="682"/>
      <c r="BV33" s="682"/>
      <c r="BW33" s="682"/>
      <c r="BX33" s="683">
        <v>95.4</v>
      </c>
      <c r="BY33" s="682"/>
      <c r="BZ33" s="682"/>
      <c r="CA33" s="682"/>
      <c r="CB33" s="684"/>
      <c r="CD33" s="620" t="s">
        <v>326</v>
      </c>
      <c r="CE33" s="621"/>
      <c r="CF33" s="621"/>
      <c r="CG33" s="621"/>
      <c r="CH33" s="621"/>
      <c r="CI33" s="621"/>
      <c r="CJ33" s="621"/>
      <c r="CK33" s="621"/>
      <c r="CL33" s="621"/>
      <c r="CM33" s="621"/>
      <c r="CN33" s="621"/>
      <c r="CO33" s="621"/>
      <c r="CP33" s="621"/>
      <c r="CQ33" s="622"/>
      <c r="CR33" s="623">
        <v>3044285</v>
      </c>
      <c r="CS33" s="653"/>
      <c r="CT33" s="653"/>
      <c r="CU33" s="653"/>
      <c r="CV33" s="653"/>
      <c r="CW33" s="653"/>
      <c r="CX33" s="653"/>
      <c r="CY33" s="654"/>
      <c r="CZ33" s="628">
        <v>56.3</v>
      </c>
      <c r="DA33" s="655"/>
      <c r="DB33" s="655"/>
      <c r="DC33" s="658"/>
      <c r="DD33" s="632">
        <v>2187174</v>
      </c>
      <c r="DE33" s="653"/>
      <c r="DF33" s="653"/>
      <c r="DG33" s="653"/>
      <c r="DH33" s="653"/>
      <c r="DI33" s="653"/>
      <c r="DJ33" s="653"/>
      <c r="DK33" s="654"/>
      <c r="DL33" s="632">
        <v>1653134</v>
      </c>
      <c r="DM33" s="653"/>
      <c r="DN33" s="653"/>
      <c r="DO33" s="653"/>
      <c r="DP33" s="653"/>
      <c r="DQ33" s="653"/>
      <c r="DR33" s="653"/>
      <c r="DS33" s="653"/>
      <c r="DT33" s="653"/>
      <c r="DU33" s="653"/>
      <c r="DV33" s="654"/>
      <c r="DW33" s="628">
        <v>49</v>
      </c>
      <c r="DX33" s="655"/>
      <c r="DY33" s="655"/>
      <c r="DZ33" s="655"/>
      <c r="EA33" s="655"/>
      <c r="EB33" s="655"/>
      <c r="EC33" s="656"/>
    </row>
    <row r="34" spans="2:133" ht="11.25" customHeight="1" x14ac:dyDescent="0.2">
      <c r="B34" s="620" t="s">
        <v>327</v>
      </c>
      <c r="C34" s="621"/>
      <c r="D34" s="621"/>
      <c r="E34" s="621"/>
      <c r="F34" s="621"/>
      <c r="G34" s="621"/>
      <c r="H34" s="621"/>
      <c r="I34" s="621"/>
      <c r="J34" s="621"/>
      <c r="K34" s="621"/>
      <c r="L34" s="621"/>
      <c r="M34" s="621"/>
      <c r="N34" s="621"/>
      <c r="O34" s="621"/>
      <c r="P34" s="621"/>
      <c r="Q34" s="622"/>
      <c r="R34" s="623">
        <v>242889</v>
      </c>
      <c r="S34" s="624"/>
      <c r="T34" s="624"/>
      <c r="U34" s="624"/>
      <c r="V34" s="624"/>
      <c r="W34" s="624"/>
      <c r="X34" s="624"/>
      <c r="Y34" s="625"/>
      <c r="Z34" s="626">
        <v>4.3</v>
      </c>
      <c r="AA34" s="626"/>
      <c r="AB34" s="626"/>
      <c r="AC34" s="626"/>
      <c r="AD34" s="627" t="s">
        <v>239</v>
      </c>
      <c r="AE34" s="627"/>
      <c r="AF34" s="627"/>
      <c r="AG34" s="627"/>
      <c r="AH34" s="627"/>
      <c r="AI34" s="627"/>
      <c r="AJ34" s="627"/>
      <c r="AK34" s="627"/>
      <c r="AL34" s="628" t="s">
        <v>248</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328</v>
      </c>
      <c r="CE34" s="621"/>
      <c r="CF34" s="621"/>
      <c r="CG34" s="621"/>
      <c r="CH34" s="621"/>
      <c r="CI34" s="621"/>
      <c r="CJ34" s="621"/>
      <c r="CK34" s="621"/>
      <c r="CL34" s="621"/>
      <c r="CM34" s="621"/>
      <c r="CN34" s="621"/>
      <c r="CO34" s="621"/>
      <c r="CP34" s="621"/>
      <c r="CQ34" s="622"/>
      <c r="CR34" s="623">
        <v>1075557</v>
      </c>
      <c r="CS34" s="624"/>
      <c r="CT34" s="624"/>
      <c r="CU34" s="624"/>
      <c r="CV34" s="624"/>
      <c r="CW34" s="624"/>
      <c r="CX34" s="624"/>
      <c r="CY34" s="625"/>
      <c r="CZ34" s="628">
        <v>19.899999999999999</v>
      </c>
      <c r="DA34" s="655"/>
      <c r="DB34" s="655"/>
      <c r="DC34" s="658"/>
      <c r="DD34" s="632">
        <v>725233</v>
      </c>
      <c r="DE34" s="624"/>
      <c r="DF34" s="624"/>
      <c r="DG34" s="624"/>
      <c r="DH34" s="624"/>
      <c r="DI34" s="624"/>
      <c r="DJ34" s="624"/>
      <c r="DK34" s="625"/>
      <c r="DL34" s="632">
        <v>591238</v>
      </c>
      <c r="DM34" s="624"/>
      <c r="DN34" s="624"/>
      <c r="DO34" s="624"/>
      <c r="DP34" s="624"/>
      <c r="DQ34" s="624"/>
      <c r="DR34" s="624"/>
      <c r="DS34" s="624"/>
      <c r="DT34" s="624"/>
      <c r="DU34" s="624"/>
      <c r="DV34" s="625"/>
      <c r="DW34" s="628">
        <v>17.5</v>
      </c>
      <c r="DX34" s="655"/>
      <c r="DY34" s="655"/>
      <c r="DZ34" s="655"/>
      <c r="EA34" s="655"/>
      <c r="EB34" s="655"/>
      <c r="EC34" s="656"/>
    </row>
    <row r="35" spans="2:133" ht="11.25" customHeight="1" x14ac:dyDescent="0.2">
      <c r="B35" s="620" t="s">
        <v>329</v>
      </c>
      <c r="C35" s="621"/>
      <c r="D35" s="621"/>
      <c r="E35" s="621"/>
      <c r="F35" s="621"/>
      <c r="G35" s="621"/>
      <c r="H35" s="621"/>
      <c r="I35" s="621"/>
      <c r="J35" s="621"/>
      <c r="K35" s="621"/>
      <c r="L35" s="621"/>
      <c r="M35" s="621"/>
      <c r="N35" s="621"/>
      <c r="O35" s="621"/>
      <c r="P35" s="621"/>
      <c r="Q35" s="622"/>
      <c r="R35" s="623">
        <v>75059</v>
      </c>
      <c r="S35" s="624"/>
      <c r="T35" s="624"/>
      <c r="U35" s="624"/>
      <c r="V35" s="624"/>
      <c r="W35" s="624"/>
      <c r="X35" s="624"/>
      <c r="Y35" s="625"/>
      <c r="Z35" s="626">
        <v>1.3</v>
      </c>
      <c r="AA35" s="626"/>
      <c r="AB35" s="626"/>
      <c r="AC35" s="626"/>
      <c r="AD35" s="627" t="s">
        <v>239</v>
      </c>
      <c r="AE35" s="627"/>
      <c r="AF35" s="627"/>
      <c r="AG35" s="627"/>
      <c r="AH35" s="627"/>
      <c r="AI35" s="627"/>
      <c r="AJ35" s="627"/>
      <c r="AK35" s="627"/>
      <c r="AL35" s="628" t="s">
        <v>239</v>
      </c>
      <c r="AM35" s="629"/>
      <c r="AN35" s="629"/>
      <c r="AO35" s="630"/>
      <c r="AP35" s="218"/>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120947</v>
      </c>
      <c r="CS35" s="653"/>
      <c r="CT35" s="653"/>
      <c r="CU35" s="653"/>
      <c r="CV35" s="653"/>
      <c r="CW35" s="653"/>
      <c r="CX35" s="653"/>
      <c r="CY35" s="654"/>
      <c r="CZ35" s="628">
        <v>2.2000000000000002</v>
      </c>
      <c r="DA35" s="655"/>
      <c r="DB35" s="655"/>
      <c r="DC35" s="658"/>
      <c r="DD35" s="632">
        <v>106052</v>
      </c>
      <c r="DE35" s="653"/>
      <c r="DF35" s="653"/>
      <c r="DG35" s="653"/>
      <c r="DH35" s="653"/>
      <c r="DI35" s="653"/>
      <c r="DJ35" s="653"/>
      <c r="DK35" s="654"/>
      <c r="DL35" s="632">
        <v>52849</v>
      </c>
      <c r="DM35" s="653"/>
      <c r="DN35" s="653"/>
      <c r="DO35" s="653"/>
      <c r="DP35" s="653"/>
      <c r="DQ35" s="653"/>
      <c r="DR35" s="653"/>
      <c r="DS35" s="653"/>
      <c r="DT35" s="653"/>
      <c r="DU35" s="653"/>
      <c r="DV35" s="654"/>
      <c r="DW35" s="628">
        <v>1.6</v>
      </c>
      <c r="DX35" s="655"/>
      <c r="DY35" s="655"/>
      <c r="DZ35" s="655"/>
      <c r="EA35" s="655"/>
      <c r="EB35" s="655"/>
      <c r="EC35" s="656"/>
    </row>
    <row r="36" spans="2:133" ht="11.25" customHeight="1" x14ac:dyDescent="0.2">
      <c r="B36" s="620" t="s">
        <v>333</v>
      </c>
      <c r="C36" s="621"/>
      <c r="D36" s="621"/>
      <c r="E36" s="621"/>
      <c r="F36" s="621"/>
      <c r="G36" s="621"/>
      <c r="H36" s="621"/>
      <c r="I36" s="621"/>
      <c r="J36" s="621"/>
      <c r="K36" s="621"/>
      <c r="L36" s="621"/>
      <c r="M36" s="621"/>
      <c r="N36" s="621"/>
      <c r="O36" s="621"/>
      <c r="P36" s="621"/>
      <c r="Q36" s="622"/>
      <c r="R36" s="623">
        <v>352238</v>
      </c>
      <c r="S36" s="624"/>
      <c r="T36" s="624"/>
      <c r="U36" s="624"/>
      <c r="V36" s="624"/>
      <c r="W36" s="624"/>
      <c r="X36" s="624"/>
      <c r="Y36" s="625"/>
      <c r="Z36" s="626">
        <v>6.2</v>
      </c>
      <c r="AA36" s="626"/>
      <c r="AB36" s="626"/>
      <c r="AC36" s="626"/>
      <c r="AD36" s="627" t="s">
        <v>239</v>
      </c>
      <c r="AE36" s="627"/>
      <c r="AF36" s="627"/>
      <c r="AG36" s="627"/>
      <c r="AH36" s="627"/>
      <c r="AI36" s="627"/>
      <c r="AJ36" s="627"/>
      <c r="AK36" s="627"/>
      <c r="AL36" s="628" t="s">
        <v>239</v>
      </c>
      <c r="AM36" s="629"/>
      <c r="AN36" s="629"/>
      <c r="AO36" s="630"/>
      <c r="AP36" s="218"/>
      <c r="AQ36" s="685" t="s">
        <v>334</v>
      </c>
      <c r="AR36" s="686"/>
      <c r="AS36" s="686"/>
      <c r="AT36" s="686"/>
      <c r="AU36" s="686"/>
      <c r="AV36" s="686"/>
      <c r="AW36" s="686"/>
      <c r="AX36" s="686"/>
      <c r="AY36" s="687"/>
      <c r="AZ36" s="612">
        <v>733415</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32046</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761895</v>
      </c>
      <c r="CS36" s="624"/>
      <c r="CT36" s="624"/>
      <c r="CU36" s="624"/>
      <c r="CV36" s="624"/>
      <c r="CW36" s="624"/>
      <c r="CX36" s="624"/>
      <c r="CY36" s="625"/>
      <c r="CZ36" s="628">
        <v>14.1</v>
      </c>
      <c r="DA36" s="655"/>
      <c r="DB36" s="655"/>
      <c r="DC36" s="658"/>
      <c r="DD36" s="632">
        <v>593170</v>
      </c>
      <c r="DE36" s="624"/>
      <c r="DF36" s="624"/>
      <c r="DG36" s="624"/>
      <c r="DH36" s="624"/>
      <c r="DI36" s="624"/>
      <c r="DJ36" s="624"/>
      <c r="DK36" s="625"/>
      <c r="DL36" s="632">
        <v>367578</v>
      </c>
      <c r="DM36" s="624"/>
      <c r="DN36" s="624"/>
      <c r="DO36" s="624"/>
      <c r="DP36" s="624"/>
      <c r="DQ36" s="624"/>
      <c r="DR36" s="624"/>
      <c r="DS36" s="624"/>
      <c r="DT36" s="624"/>
      <c r="DU36" s="624"/>
      <c r="DV36" s="625"/>
      <c r="DW36" s="628">
        <v>10.9</v>
      </c>
      <c r="DX36" s="655"/>
      <c r="DY36" s="655"/>
      <c r="DZ36" s="655"/>
      <c r="EA36" s="655"/>
      <c r="EB36" s="655"/>
      <c r="EC36" s="656"/>
    </row>
    <row r="37" spans="2:133" ht="11.25" customHeight="1" x14ac:dyDescent="0.2">
      <c r="B37" s="620" t="s">
        <v>337</v>
      </c>
      <c r="C37" s="621"/>
      <c r="D37" s="621"/>
      <c r="E37" s="621"/>
      <c r="F37" s="621"/>
      <c r="G37" s="621"/>
      <c r="H37" s="621"/>
      <c r="I37" s="621"/>
      <c r="J37" s="621"/>
      <c r="K37" s="621"/>
      <c r="L37" s="621"/>
      <c r="M37" s="621"/>
      <c r="N37" s="621"/>
      <c r="O37" s="621"/>
      <c r="P37" s="621"/>
      <c r="Q37" s="622"/>
      <c r="R37" s="623">
        <v>146560</v>
      </c>
      <c r="S37" s="624"/>
      <c r="T37" s="624"/>
      <c r="U37" s="624"/>
      <c r="V37" s="624"/>
      <c r="W37" s="624"/>
      <c r="X37" s="624"/>
      <c r="Y37" s="625"/>
      <c r="Z37" s="626">
        <v>2.6</v>
      </c>
      <c r="AA37" s="626"/>
      <c r="AB37" s="626"/>
      <c r="AC37" s="626"/>
      <c r="AD37" s="627">
        <v>1196</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245378</v>
      </c>
      <c r="BA37" s="624"/>
      <c r="BB37" s="624"/>
      <c r="BC37" s="624"/>
      <c r="BD37" s="653"/>
      <c r="BE37" s="653"/>
      <c r="BF37" s="669"/>
      <c r="BG37" s="620" t="s">
        <v>339</v>
      </c>
      <c r="BH37" s="621"/>
      <c r="BI37" s="621"/>
      <c r="BJ37" s="621"/>
      <c r="BK37" s="621"/>
      <c r="BL37" s="621"/>
      <c r="BM37" s="621"/>
      <c r="BN37" s="621"/>
      <c r="BO37" s="621"/>
      <c r="BP37" s="621"/>
      <c r="BQ37" s="621"/>
      <c r="BR37" s="621"/>
      <c r="BS37" s="621"/>
      <c r="BT37" s="621"/>
      <c r="BU37" s="622"/>
      <c r="BV37" s="623">
        <v>23977</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100848</v>
      </c>
      <c r="CS37" s="653"/>
      <c r="CT37" s="653"/>
      <c r="CU37" s="653"/>
      <c r="CV37" s="653"/>
      <c r="CW37" s="653"/>
      <c r="CX37" s="653"/>
      <c r="CY37" s="654"/>
      <c r="CZ37" s="628">
        <v>1.9</v>
      </c>
      <c r="DA37" s="655"/>
      <c r="DB37" s="655"/>
      <c r="DC37" s="658"/>
      <c r="DD37" s="632">
        <v>100848</v>
      </c>
      <c r="DE37" s="653"/>
      <c r="DF37" s="653"/>
      <c r="DG37" s="653"/>
      <c r="DH37" s="653"/>
      <c r="DI37" s="653"/>
      <c r="DJ37" s="653"/>
      <c r="DK37" s="654"/>
      <c r="DL37" s="632">
        <v>56100</v>
      </c>
      <c r="DM37" s="653"/>
      <c r="DN37" s="653"/>
      <c r="DO37" s="653"/>
      <c r="DP37" s="653"/>
      <c r="DQ37" s="653"/>
      <c r="DR37" s="653"/>
      <c r="DS37" s="653"/>
      <c r="DT37" s="653"/>
      <c r="DU37" s="653"/>
      <c r="DV37" s="654"/>
      <c r="DW37" s="628">
        <v>1.7</v>
      </c>
      <c r="DX37" s="655"/>
      <c r="DY37" s="655"/>
      <c r="DZ37" s="655"/>
      <c r="EA37" s="655"/>
      <c r="EB37" s="655"/>
      <c r="EC37" s="656"/>
    </row>
    <row r="38" spans="2:133" ht="11.25" customHeight="1" x14ac:dyDescent="0.2">
      <c r="B38" s="620" t="s">
        <v>341</v>
      </c>
      <c r="C38" s="621"/>
      <c r="D38" s="621"/>
      <c r="E38" s="621"/>
      <c r="F38" s="621"/>
      <c r="G38" s="621"/>
      <c r="H38" s="621"/>
      <c r="I38" s="621"/>
      <c r="J38" s="621"/>
      <c r="K38" s="621"/>
      <c r="L38" s="621"/>
      <c r="M38" s="621"/>
      <c r="N38" s="621"/>
      <c r="O38" s="621"/>
      <c r="P38" s="621"/>
      <c r="Q38" s="622"/>
      <c r="R38" s="623">
        <v>194900</v>
      </c>
      <c r="S38" s="624"/>
      <c r="T38" s="624"/>
      <c r="U38" s="624"/>
      <c r="V38" s="624"/>
      <c r="W38" s="624"/>
      <c r="X38" s="624"/>
      <c r="Y38" s="625"/>
      <c r="Z38" s="626">
        <v>3.4</v>
      </c>
      <c r="AA38" s="626"/>
      <c r="AB38" s="626"/>
      <c r="AC38" s="626"/>
      <c r="AD38" s="627" t="s">
        <v>248</v>
      </c>
      <c r="AE38" s="627"/>
      <c r="AF38" s="627"/>
      <c r="AG38" s="627"/>
      <c r="AH38" s="627"/>
      <c r="AI38" s="627"/>
      <c r="AJ38" s="627"/>
      <c r="AK38" s="627"/>
      <c r="AL38" s="628" t="s">
        <v>239</v>
      </c>
      <c r="AM38" s="629"/>
      <c r="AN38" s="629"/>
      <c r="AO38" s="630"/>
      <c r="AQ38" s="689" t="s">
        <v>342</v>
      </c>
      <c r="AR38" s="690"/>
      <c r="AS38" s="690"/>
      <c r="AT38" s="690"/>
      <c r="AU38" s="690"/>
      <c r="AV38" s="690"/>
      <c r="AW38" s="690"/>
      <c r="AX38" s="690"/>
      <c r="AY38" s="691"/>
      <c r="AZ38" s="623">
        <v>1642</v>
      </c>
      <c r="BA38" s="624"/>
      <c r="BB38" s="624"/>
      <c r="BC38" s="624"/>
      <c r="BD38" s="653"/>
      <c r="BE38" s="653"/>
      <c r="BF38" s="669"/>
      <c r="BG38" s="620" t="s">
        <v>343</v>
      </c>
      <c r="BH38" s="621"/>
      <c r="BI38" s="621"/>
      <c r="BJ38" s="621"/>
      <c r="BK38" s="621"/>
      <c r="BL38" s="621"/>
      <c r="BM38" s="621"/>
      <c r="BN38" s="621"/>
      <c r="BO38" s="621"/>
      <c r="BP38" s="621"/>
      <c r="BQ38" s="621"/>
      <c r="BR38" s="621"/>
      <c r="BS38" s="621"/>
      <c r="BT38" s="621"/>
      <c r="BU38" s="622"/>
      <c r="BV38" s="623">
        <v>1351</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731773</v>
      </c>
      <c r="CS38" s="624"/>
      <c r="CT38" s="624"/>
      <c r="CU38" s="624"/>
      <c r="CV38" s="624"/>
      <c r="CW38" s="624"/>
      <c r="CX38" s="624"/>
      <c r="CY38" s="625"/>
      <c r="CZ38" s="628">
        <v>13.5</v>
      </c>
      <c r="DA38" s="655"/>
      <c r="DB38" s="655"/>
      <c r="DC38" s="658"/>
      <c r="DD38" s="632">
        <v>650972</v>
      </c>
      <c r="DE38" s="624"/>
      <c r="DF38" s="624"/>
      <c r="DG38" s="624"/>
      <c r="DH38" s="624"/>
      <c r="DI38" s="624"/>
      <c r="DJ38" s="624"/>
      <c r="DK38" s="625"/>
      <c r="DL38" s="632">
        <v>641469</v>
      </c>
      <c r="DM38" s="624"/>
      <c r="DN38" s="624"/>
      <c r="DO38" s="624"/>
      <c r="DP38" s="624"/>
      <c r="DQ38" s="624"/>
      <c r="DR38" s="624"/>
      <c r="DS38" s="624"/>
      <c r="DT38" s="624"/>
      <c r="DU38" s="624"/>
      <c r="DV38" s="625"/>
      <c r="DW38" s="628">
        <v>19</v>
      </c>
      <c r="DX38" s="655"/>
      <c r="DY38" s="655"/>
      <c r="DZ38" s="655"/>
      <c r="EA38" s="655"/>
      <c r="EB38" s="655"/>
      <c r="EC38" s="656"/>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239</v>
      </c>
      <c r="AA39" s="626"/>
      <c r="AB39" s="626"/>
      <c r="AC39" s="626"/>
      <c r="AD39" s="627" t="s">
        <v>239</v>
      </c>
      <c r="AE39" s="627"/>
      <c r="AF39" s="627"/>
      <c r="AG39" s="627"/>
      <c r="AH39" s="627"/>
      <c r="AI39" s="627"/>
      <c r="AJ39" s="627"/>
      <c r="AK39" s="627"/>
      <c r="AL39" s="628" t="s">
        <v>248</v>
      </c>
      <c r="AM39" s="629"/>
      <c r="AN39" s="629"/>
      <c r="AO39" s="630"/>
      <c r="AQ39" s="689" t="s">
        <v>346</v>
      </c>
      <c r="AR39" s="690"/>
      <c r="AS39" s="690"/>
      <c r="AT39" s="690"/>
      <c r="AU39" s="690"/>
      <c r="AV39" s="690"/>
      <c r="AW39" s="690"/>
      <c r="AX39" s="690"/>
      <c r="AY39" s="691"/>
      <c r="AZ39" s="623" t="s">
        <v>239</v>
      </c>
      <c r="BA39" s="624"/>
      <c r="BB39" s="624"/>
      <c r="BC39" s="624"/>
      <c r="BD39" s="653"/>
      <c r="BE39" s="653"/>
      <c r="BF39" s="669"/>
      <c r="BG39" s="620" t="s">
        <v>347</v>
      </c>
      <c r="BH39" s="621"/>
      <c r="BI39" s="621"/>
      <c r="BJ39" s="621"/>
      <c r="BK39" s="621"/>
      <c r="BL39" s="621"/>
      <c r="BM39" s="621"/>
      <c r="BN39" s="621"/>
      <c r="BO39" s="621"/>
      <c r="BP39" s="621"/>
      <c r="BQ39" s="621"/>
      <c r="BR39" s="621"/>
      <c r="BS39" s="621"/>
      <c r="BT39" s="621"/>
      <c r="BU39" s="622"/>
      <c r="BV39" s="623">
        <v>2119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240561</v>
      </c>
      <c r="CS39" s="653"/>
      <c r="CT39" s="653"/>
      <c r="CU39" s="653"/>
      <c r="CV39" s="653"/>
      <c r="CW39" s="653"/>
      <c r="CX39" s="653"/>
      <c r="CY39" s="654"/>
      <c r="CZ39" s="628">
        <v>4.5</v>
      </c>
      <c r="DA39" s="655"/>
      <c r="DB39" s="655"/>
      <c r="DC39" s="658"/>
      <c r="DD39" s="632">
        <v>111747</v>
      </c>
      <c r="DE39" s="653"/>
      <c r="DF39" s="653"/>
      <c r="DG39" s="653"/>
      <c r="DH39" s="653"/>
      <c r="DI39" s="653"/>
      <c r="DJ39" s="653"/>
      <c r="DK39" s="654"/>
      <c r="DL39" s="632" t="s">
        <v>239</v>
      </c>
      <c r="DM39" s="653"/>
      <c r="DN39" s="653"/>
      <c r="DO39" s="653"/>
      <c r="DP39" s="653"/>
      <c r="DQ39" s="653"/>
      <c r="DR39" s="653"/>
      <c r="DS39" s="653"/>
      <c r="DT39" s="653"/>
      <c r="DU39" s="653"/>
      <c r="DV39" s="654"/>
      <c r="DW39" s="628" t="s">
        <v>248</v>
      </c>
      <c r="DX39" s="655"/>
      <c r="DY39" s="655"/>
      <c r="DZ39" s="655"/>
      <c r="EA39" s="655"/>
      <c r="EB39" s="655"/>
      <c r="EC39" s="656"/>
    </row>
    <row r="40" spans="2:133" ht="11.25" customHeight="1" x14ac:dyDescent="0.2">
      <c r="B40" s="620" t="s">
        <v>349</v>
      </c>
      <c r="C40" s="621"/>
      <c r="D40" s="621"/>
      <c r="E40" s="621"/>
      <c r="F40" s="621"/>
      <c r="G40" s="621"/>
      <c r="H40" s="621"/>
      <c r="I40" s="621"/>
      <c r="J40" s="621"/>
      <c r="K40" s="621"/>
      <c r="L40" s="621"/>
      <c r="M40" s="621"/>
      <c r="N40" s="621"/>
      <c r="O40" s="621"/>
      <c r="P40" s="621"/>
      <c r="Q40" s="622"/>
      <c r="R40" s="623">
        <v>40600</v>
      </c>
      <c r="S40" s="624"/>
      <c r="T40" s="624"/>
      <c r="U40" s="624"/>
      <c r="V40" s="624"/>
      <c r="W40" s="624"/>
      <c r="X40" s="624"/>
      <c r="Y40" s="625"/>
      <c r="Z40" s="626">
        <v>0.7</v>
      </c>
      <c r="AA40" s="626"/>
      <c r="AB40" s="626"/>
      <c r="AC40" s="626"/>
      <c r="AD40" s="627" t="s">
        <v>248</v>
      </c>
      <c r="AE40" s="627"/>
      <c r="AF40" s="627"/>
      <c r="AG40" s="627"/>
      <c r="AH40" s="627"/>
      <c r="AI40" s="627"/>
      <c r="AJ40" s="627"/>
      <c r="AK40" s="627"/>
      <c r="AL40" s="628" t="s">
        <v>248</v>
      </c>
      <c r="AM40" s="629"/>
      <c r="AN40" s="629"/>
      <c r="AO40" s="630"/>
      <c r="AQ40" s="689" t="s">
        <v>350</v>
      </c>
      <c r="AR40" s="690"/>
      <c r="AS40" s="690"/>
      <c r="AT40" s="690"/>
      <c r="AU40" s="690"/>
      <c r="AV40" s="690"/>
      <c r="AW40" s="690"/>
      <c r="AX40" s="690"/>
      <c r="AY40" s="691"/>
      <c r="AZ40" s="623" t="s">
        <v>239</v>
      </c>
      <c r="BA40" s="624"/>
      <c r="BB40" s="624"/>
      <c r="BC40" s="624"/>
      <c r="BD40" s="653"/>
      <c r="BE40" s="653"/>
      <c r="BF40" s="669"/>
      <c r="BG40" s="673" t="s">
        <v>351</v>
      </c>
      <c r="BH40" s="674"/>
      <c r="BI40" s="674"/>
      <c r="BJ40" s="674"/>
      <c r="BK40" s="674"/>
      <c r="BL40" s="219"/>
      <c r="BM40" s="621" t="s">
        <v>352</v>
      </c>
      <c r="BN40" s="621"/>
      <c r="BO40" s="621"/>
      <c r="BP40" s="621"/>
      <c r="BQ40" s="621"/>
      <c r="BR40" s="621"/>
      <c r="BS40" s="621"/>
      <c r="BT40" s="621"/>
      <c r="BU40" s="622"/>
      <c r="BV40" s="623">
        <v>97</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113552</v>
      </c>
      <c r="CS40" s="624"/>
      <c r="CT40" s="624"/>
      <c r="CU40" s="624"/>
      <c r="CV40" s="624"/>
      <c r="CW40" s="624"/>
      <c r="CX40" s="624"/>
      <c r="CY40" s="625"/>
      <c r="CZ40" s="628">
        <v>2.1</v>
      </c>
      <c r="DA40" s="655"/>
      <c r="DB40" s="655"/>
      <c r="DC40" s="658"/>
      <c r="DD40" s="632" t="s">
        <v>248</v>
      </c>
      <c r="DE40" s="624"/>
      <c r="DF40" s="624"/>
      <c r="DG40" s="624"/>
      <c r="DH40" s="624"/>
      <c r="DI40" s="624"/>
      <c r="DJ40" s="624"/>
      <c r="DK40" s="625"/>
      <c r="DL40" s="632" t="s">
        <v>239</v>
      </c>
      <c r="DM40" s="624"/>
      <c r="DN40" s="624"/>
      <c r="DO40" s="624"/>
      <c r="DP40" s="624"/>
      <c r="DQ40" s="624"/>
      <c r="DR40" s="624"/>
      <c r="DS40" s="624"/>
      <c r="DT40" s="624"/>
      <c r="DU40" s="624"/>
      <c r="DV40" s="625"/>
      <c r="DW40" s="628" t="s">
        <v>248</v>
      </c>
      <c r="DX40" s="655"/>
      <c r="DY40" s="655"/>
      <c r="DZ40" s="655"/>
      <c r="EA40" s="655"/>
      <c r="EB40" s="655"/>
      <c r="EC40" s="656"/>
    </row>
    <row r="41" spans="2:133" ht="11.25" customHeight="1" x14ac:dyDescent="0.2">
      <c r="B41" s="644" t="s">
        <v>354</v>
      </c>
      <c r="C41" s="645"/>
      <c r="D41" s="645"/>
      <c r="E41" s="645"/>
      <c r="F41" s="645"/>
      <c r="G41" s="645"/>
      <c r="H41" s="645"/>
      <c r="I41" s="645"/>
      <c r="J41" s="645"/>
      <c r="K41" s="645"/>
      <c r="L41" s="645"/>
      <c r="M41" s="645"/>
      <c r="N41" s="645"/>
      <c r="O41" s="645"/>
      <c r="P41" s="645"/>
      <c r="Q41" s="646"/>
      <c r="R41" s="698">
        <v>5682282</v>
      </c>
      <c r="S41" s="699"/>
      <c r="T41" s="699"/>
      <c r="U41" s="699"/>
      <c r="V41" s="699"/>
      <c r="W41" s="699"/>
      <c r="X41" s="699"/>
      <c r="Y41" s="700"/>
      <c r="Z41" s="701">
        <v>100</v>
      </c>
      <c r="AA41" s="701"/>
      <c r="AB41" s="701"/>
      <c r="AC41" s="701"/>
      <c r="AD41" s="702">
        <v>3332526</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105103</v>
      </c>
      <c r="BA41" s="624"/>
      <c r="BB41" s="624"/>
      <c r="BC41" s="624"/>
      <c r="BD41" s="653"/>
      <c r="BE41" s="653"/>
      <c r="BF41" s="669"/>
      <c r="BG41" s="673"/>
      <c r="BH41" s="674"/>
      <c r="BI41" s="674"/>
      <c r="BJ41" s="674"/>
      <c r="BK41" s="674"/>
      <c r="BL41" s="219"/>
      <c r="BM41" s="621" t="s">
        <v>356</v>
      </c>
      <c r="BN41" s="621"/>
      <c r="BO41" s="621"/>
      <c r="BP41" s="621"/>
      <c r="BQ41" s="621"/>
      <c r="BR41" s="621"/>
      <c r="BS41" s="621"/>
      <c r="BT41" s="621"/>
      <c r="BU41" s="622"/>
      <c r="BV41" s="623" t="s">
        <v>248</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239</v>
      </c>
      <c r="CS41" s="653"/>
      <c r="CT41" s="653"/>
      <c r="CU41" s="653"/>
      <c r="CV41" s="653"/>
      <c r="CW41" s="653"/>
      <c r="CX41" s="653"/>
      <c r="CY41" s="654"/>
      <c r="CZ41" s="628" t="s">
        <v>248</v>
      </c>
      <c r="DA41" s="655"/>
      <c r="DB41" s="655"/>
      <c r="DC41" s="658"/>
      <c r="DD41" s="632" t="s">
        <v>239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358</v>
      </c>
      <c r="AR42" s="706"/>
      <c r="AS42" s="706"/>
      <c r="AT42" s="706"/>
      <c r="AU42" s="706"/>
      <c r="AV42" s="706"/>
      <c r="AW42" s="706"/>
      <c r="AX42" s="706"/>
      <c r="AY42" s="707"/>
      <c r="AZ42" s="698">
        <v>381292</v>
      </c>
      <c r="BA42" s="699"/>
      <c r="BB42" s="699"/>
      <c r="BC42" s="699"/>
      <c r="BD42" s="682"/>
      <c r="BE42" s="682"/>
      <c r="BF42" s="684"/>
      <c r="BG42" s="675"/>
      <c r="BH42" s="676"/>
      <c r="BI42" s="676"/>
      <c r="BJ42" s="676"/>
      <c r="BK42" s="676"/>
      <c r="BL42" s="220"/>
      <c r="BM42" s="645" t="s">
        <v>359</v>
      </c>
      <c r="BN42" s="645"/>
      <c r="BO42" s="645"/>
      <c r="BP42" s="645"/>
      <c r="BQ42" s="645"/>
      <c r="BR42" s="645"/>
      <c r="BS42" s="645"/>
      <c r="BT42" s="645"/>
      <c r="BU42" s="646"/>
      <c r="BV42" s="698">
        <v>387</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292745</v>
      </c>
      <c r="CS42" s="653"/>
      <c r="CT42" s="653"/>
      <c r="CU42" s="653"/>
      <c r="CV42" s="653"/>
      <c r="CW42" s="653"/>
      <c r="CX42" s="653"/>
      <c r="CY42" s="654"/>
      <c r="CZ42" s="628">
        <v>5.4</v>
      </c>
      <c r="DA42" s="655"/>
      <c r="DB42" s="655"/>
      <c r="DC42" s="658"/>
      <c r="DD42" s="632">
        <v>98404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0" t="s">
        <v>361</v>
      </c>
      <c r="CD43" s="620" t="s">
        <v>362</v>
      </c>
      <c r="CE43" s="621"/>
      <c r="CF43" s="621"/>
      <c r="CG43" s="621"/>
      <c r="CH43" s="621"/>
      <c r="CI43" s="621"/>
      <c r="CJ43" s="621"/>
      <c r="CK43" s="621"/>
      <c r="CL43" s="621"/>
      <c r="CM43" s="621"/>
      <c r="CN43" s="621"/>
      <c r="CO43" s="621"/>
      <c r="CP43" s="621"/>
      <c r="CQ43" s="622"/>
      <c r="CR43" s="623" t="s">
        <v>248</v>
      </c>
      <c r="CS43" s="653"/>
      <c r="CT43" s="653"/>
      <c r="CU43" s="653"/>
      <c r="CV43" s="653"/>
      <c r="CW43" s="653"/>
      <c r="CX43" s="653"/>
      <c r="CY43" s="654"/>
      <c r="CZ43" s="628" t="s">
        <v>239</v>
      </c>
      <c r="DA43" s="655"/>
      <c r="DB43" s="655"/>
      <c r="DC43" s="658"/>
      <c r="DD43" s="632" t="s">
        <v>248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258740</v>
      </c>
      <c r="CS44" s="624"/>
      <c r="CT44" s="624"/>
      <c r="CU44" s="624"/>
      <c r="CV44" s="624"/>
      <c r="CW44" s="624"/>
      <c r="CX44" s="624"/>
      <c r="CY44" s="625"/>
      <c r="CZ44" s="628">
        <v>4.8</v>
      </c>
      <c r="DA44" s="629"/>
      <c r="DB44" s="629"/>
      <c r="DC44" s="635"/>
      <c r="DD44" s="632">
        <v>87010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47742</v>
      </c>
      <c r="CS45" s="653"/>
      <c r="CT45" s="653"/>
      <c r="CU45" s="653"/>
      <c r="CV45" s="653"/>
      <c r="CW45" s="653"/>
      <c r="CX45" s="653"/>
      <c r="CY45" s="654"/>
      <c r="CZ45" s="628">
        <v>0.9</v>
      </c>
      <c r="DA45" s="655"/>
      <c r="DB45" s="655"/>
      <c r="DC45" s="658"/>
      <c r="DD45" s="632">
        <v>15767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1"/>
      <c r="CD46" s="663"/>
      <c r="CE46" s="664"/>
      <c r="CF46" s="620" t="s">
        <v>367</v>
      </c>
      <c r="CG46" s="621"/>
      <c r="CH46" s="621"/>
      <c r="CI46" s="621"/>
      <c r="CJ46" s="621"/>
      <c r="CK46" s="621"/>
      <c r="CL46" s="621"/>
      <c r="CM46" s="621"/>
      <c r="CN46" s="621"/>
      <c r="CO46" s="621"/>
      <c r="CP46" s="621"/>
      <c r="CQ46" s="622"/>
      <c r="CR46" s="623">
        <v>210998</v>
      </c>
      <c r="CS46" s="624"/>
      <c r="CT46" s="624"/>
      <c r="CU46" s="624"/>
      <c r="CV46" s="624"/>
      <c r="CW46" s="624"/>
      <c r="CX46" s="624"/>
      <c r="CY46" s="625"/>
      <c r="CZ46" s="628">
        <v>3.9</v>
      </c>
      <c r="DA46" s="629"/>
      <c r="DB46" s="629"/>
      <c r="DC46" s="635"/>
      <c r="DD46" s="632">
        <v>71243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1"/>
      <c r="CD47" s="663"/>
      <c r="CE47" s="664"/>
      <c r="CF47" s="620" t="s">
        <v>368</v>
      </c>
      <c r="CG47" s="621"/>
      <c r="CH47" s="621"/>
      <c r="CI47" s="621"/>
      <c r="CJ47" s="621"/>
      <c r="CK47" s="621"/>
      <c r="CL47" s="621"/>
      <c r="CM47" s="621"/>
      <c r="CN47" s="621"/>
      <c r="CO47" s="621"/>
      <c r="CP47" s="621"/>
      <c r="CQ47" s="622"/>
      <c r="CR47" s="623">
        <v>34005</v>
      </c>
      <c r="CS47" s="653"/>
      <c r="CT47" s="653"/>
      <c r="CU47" s="653"/>
      <c r="CV47" s="653"/>
      <c r="CW47" s="653"/>
      <c r="CX47" s="653"/>
      <c r="CY47" s="654"/>
      <c r="CZ47" s="628">
        <v>0.6</v>
      </c>
      <c r="DA47" s="655"/>
      <c r="DB47" s="655"/>
      <c r="DC47" s="658"/>
      <c r="DD47" s="632">
        <v>11394</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1"/>
      <c r="CD48" s="665"/>
      <c r="CE48" s="666"/>
      <c r="CF48" s="620" t="s">
        <v>369</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248</v>
      </c>
      <c r="DA48" s="629"/>
      <c r="DB48" s="629"/>
      <c r="DC48" s="635"/>
      <c r="DD48" s="632" t="s">
        <v>239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1"/>
      <c r="CD49" s="644" t="s">
        <v>370</v>
      </c>
      <c r="CE49" s="645"/>
      <c r="CF49" s="645"/>
      <c r="CG49" s="645"/>
      <c r="CH49" s="645"/>
      <c r="CI49" s="645"/>
      <c r="CJ49" s="645"/>
      <c r="CK49" s="645"/>
      <c r="CL49" s="645"/>
      <c r="CM49" s="645"/>
      <c r="CN49" s="645"/>
      <c r="CO49" s="645"/>
      <c r="CP49" s="645"/>
      <c r="CQ49" s="646"/>
      <c r="CR49" s="698">
        <v>5404017</v>
      </c>
      <c r="CS49" s="682"/>
      <c r="CT49" s="682"/>
      <c r="CU49" s="682"/>
      <c r="CV49" s="682"/>
      <c r="CW49" s="682"/>
      <c r="CX49" s="682"/>
      <c r="CY49" s="711"/>
      <c r="CZ49" s="703">
        <v>100</v>
      </c>
      <c r="DA49" s="712"/>
      <c r="DB49" s="712"/>
      <c r="DC49" s="713"/>
      <c r="DD49" s="714">
        <v>3883730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rd5TCR8EcCWynX7Sk1zEmVdLKxR51Mp6AJ+ddhGxB9+pTMexx/Wu8uiUzmnR0wzCBy1a+3RNJNiDCEwT+pySg==" saltValue="g/VFd03mCXT0rLGJ6pCUB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372</v>
      </c>
      <c r="DK2" s="723"/>
      <c r="DL2" s="723"/>
      <c r="DM2" s="723"/>
      <c r="DN2" s="723"/>
      <c r="DO2" s="724"/>
      <c r="DP2" s="224"/>
      <c r="DQ2" s="722" t="s">
        <v>373</v>
      </c>
      <c r="DR2" s="723"/>
      <c r="DS2" s="723"/>
      <c r="DT2" s="723"/>
      <c r="DU2" s="723"/>
      <c r="DV2" s="723"/>
      <c r="DW2" s="723"/>
      <c r="DX2" s="723"/>
      <c r="DY2" s="723"/>
      <c r="DZ2" s="724"/>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28"/>
      <c r="BA5" s="228"/>
      <c r="BB5" s="228"/>
      <c r="BC5" s="228"/>
      <c r="BD5" s="228"/>
      <c r="BE5" s="229"/>
      <c r="BF5" s="229"/>
      <c r="BG5" s="229"/>
      <c r="BH5" s="229"/>
      <c r="BI5" s="229"/>
      <c r="BJ5" s="229"/>
      <c r="BK5" s="229"/>
      <c r="BL5" s="229"/>
      <c r="BM5" s="229"/>
      <c r="BN5" s="229"/>
      <c r="BO5" s="229"/>
      <c r="BP5" s="229"/>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0"/>
    </row>
    <row r="6" spans="1:131" s="231"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2">
      <c r="A7" s="232">
        <v>1</v>
      </c>
      <c r="B7" s="749" t="s">
        <v>393</v>
      </c>
      <c r="C7" s="750"/>
      <c r="D7" s="750"/>
      <c r="E7" s="750"/>
      <c r="F7" s="750"/>
      <c r="G7" s="750"/>
      <c r="H7" s="750"/>
      <c r="I7" s="750"/>
      <c r="J7" s="750"/>
      <c r="K7" s="750"/>
      <c r="L7" s="750"/>
      <c r="M7" s="750"/>
      <c r="N7" s="750"/>
      <c r="O7" s="750"/>
      <c r="P7" s="751"/>
      <c r="Q7" s="752">
        <v>5682</v>
      </c>
      <c r="R7" s="753"/>
      <c r="S7" s="753"/>
      <c r="T7" s="753"/>
      <c r="U7" s="753"/>
      <c r="V7" s="753">
        <v>5404</v>
      </c>
      <c r="W7" s="753"/>
      <c r="X7" s="753"/>
      <c r="Y7" s="753"/>
      <c r="Z7" s="753"/>
      <c r="AA7" s="753">
        <v>278</v>
      </c>
      <c r="AB7" s="753"/>
      <c r="AC7" s="753"/>
      <c r="AD7" s="753"/>
      <c r="AE7" s="754"/>
      <c r="AF7" s="755">
        <v>270</v>
      </c>
      <c r="AG7" s="756"/>
      <c r="AH7" s="756"/>
      <c r="AI7" s="756"/>
      <c r="AJ7" s="757"/>
      <c r="AK7" s="758">
        <v>75</v>
      </c>
      <c r="AL7" s="759"/>
      <c r="AM7" s="759"/>
      <c r="AN7" s="759"/>
      <c r="AO7" s="759"/>
      <c r="AP7" s="759">
        <v>4954</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594</v>
      </c>
      <c r="BT7" s="747"/>
      <c r="BU7" s="747"/>
      <c r="BV7" s="747"/>
      <c r="BW7" s="747"/>
      <c r="BX7" s="747"/>
      <c r="BY7" s="747"/>
      <c r="BZ7" s="747"/>
      <c r="CA7" s="747"/>
      <c r="CB7" s="747"/>
      <c r="CC7" s="747"/>
      <c r="CD7" s="747"/>
      <c r="CE7" s="747"/>
      <c r="CF7" s="747"/>
      <c r="CG7" s="762"/>
      <c r="CH7" s="743">
        <v>14</v>
      </c>
      <c r="CI7" s="744"/>
      <c r="CJ7" s="744"/>
      <c r="CK7" s="744"/>
      <c r="CL7" s="745"/>
      <c r="CM7" s="743">
        <v>-39</v>
      </c>
      <c r="CN7" s="744"/>
      <c r="CO7" s="744"/>
      <c r="CP7" s="744"/>
      <c r="CQ7" s="745"/>
      <c r="CR7" s="743">
        <v>32</v>
      </c>
      <c r="CS7" s="744"/>
      <c r="CT7" s="744"/>
      <c r="CU7" s="744"/>
      <c r="CV7" s="745"/>
      <c r="CW7" s="743">
        <v>46</v>
      </c>
      <c r="CX7" s="744"/>
      <c r="CY7" s="744"/>
      <c r="CZ7" s="744"/>
      <c r="DA7" s="745"/>
      <c r="DB7" s="743" t="s">
        <v>587</v>
      </c>
      <c r="DC7" s="744"/>
      <c r="DD7" s="744"/>
      <c r="DE7" s="744"/>
      <c r="DF7" s="745"/>
      <c r="DG7" s="743" t="s">
        <v>523</v>
      </c>
      <c r="DH7" s="744"/>
      <c r="DI7" s="744"/>
      <c r="DJ7" s="744"/>
      <c r="DK7" s="745"/>
      <c r="DL7" s="743" t="s">
        <v>523</v>
      </c>
      <c r="DM7" s="744"/>
      <c r="DN7" s="744"/>
      <c r="DO7" s="744"/>
      <c r="DP7" s="745"/>
      <c r="DQ7" s="743" t="s">
        <v>523</v>
      </c>
      <c r="DR7" s="744"/>
      <c r="DS7" s="744"/>
      <c r="DT7" s="744"/>
      <c r="DU7" s="745"/>
      <c r="DV7" s="746"/>
      <c r="DW7" s="747"/>
      <c r="DX7" s="747"/>
      <c r="DY7" s="747"/>
      <c r="DZ7" s="748"/>
      <c r="EA7" s="230"/>
    </row>
    <row r="8" spans="1:131" s="231" customFormat="1" ht="26.25" customHeight="1" x14ac:dyDescent="0.2">
      <c r="A8" s="23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t="s">
        <v>595</v>
      </c>
      <c r="BT8" s="774"/>
      <c r="BU8" s="774"/>
      <c r="BV8" s="774"/>
      <c r="BW8" s="774"/>
      <c r="BX8" s="774"/>
      <c r="BY8" s="774"/>
      <c r="BZ8" s="774"/>
      <c r="CA8" s="774"/>
      <c r="CB8" s="774"/>
      <c r="CC8" s="774"/>
      <c r="CD8" s="774"/>
      <c r="CE8" s="774"/>
      <c r="CF8" s="774"/>
      <c r="CG8" s="775"/>
      <c r="CH8" s="776">
        <v>1</v>
      </c>
      <c r="CI8" s="777"/>
      <c r="CJ8" s="777"/>
      <c r="CK8" s="777"/>
      <c r="CL8" s="778"/>
      <c r="CM8" s="776">
        <v>65</v>
      </c>
      <c r="CN8" s="777"/>
      <c r="CO8" s="777"/>
      <c r="CP8" s="777"/>
      <c r="CQ8" s="778"/>
      <c r="CR8" s="776">
        <v>10</v>
      </c>
      <c r="CS8" s="777"/>
      <c r="CT8" s="777"/>
      <c r="CU8" s="777"/>
      <c r="CV8" s="778"/>
      <c r="CW8" s="776" t="s">
        <v>587</v>
      </c>
      <c r="CX8" s="777"/>
      <c r="CY8" s="777"/>
      <c r="CZ8" s="777"/>
      <c r="DA8" s="778"/>
      <c r="DB8" s="776" t="s">
        <v>587</v>
      </c>
      <c r="DC8" s="777"/>
      <c r="DD8" s="777"/>
      <c r="DE8" s="777"/>
      <c r="DF8" s="778"/>
      <c r="DG8" s="776" t="s">
        <v>523</v>
      </c>
      <c r="DH8" s="777"/>
      <c r="DI8" s="777"/>
      <c r="DJ8" s="777"/>
      <c r="DK8" s="778"/>
      <c r="DL8" s="776" t="s">
        <v>523</v>
      </c>
      <c r="DM8" s="777"/>
      <c r="DN8" s="777"/>
      <c r="DO8" s="777"/>
      <c r="DP8" s="778"/>
      <c r="DQ8" s="776" t="s">
        <v>523</v>
      </c>
      <c r="DR8" s="777"/>
      <c r="DS8" s="777"/>
      <c r="DT8" s="777"/>
      <c r="DU8" s="778"/>
      <c r="DV8" s="773"/>
      <c r="DW8" s="774"/>
      <c r="DX8" s="774"/>
      <c r="DY8" s="774"/>
      <c r="DZ8" s="779"/>
      <c r="EA8" s="230"/>
    </row>
    <row r="9" spans="1:131" s="231" customFormat="1" ht="26.25" customHeight="1" x14ac:dyDescent="0.2">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t="s">
        <v>596</v>
      </c>
      <c r="BS9" s="773" t="s">
        <v>597</v>
      </c>
      <c r="BT9" s="774"/>
      <c r="BU9" s="774"/>
      <c r="BV9" s="774"/>
      <c r="BW9" s="774"/>
      <c r="BX9" s="774"/>
      <c r="BY9" s="774"/>
      <c r="BZ9" s="774"/>
      <c r="CA9" s="774"/>
      <c r="CB9" s="774"/>
      <c r="CC9" s="774"/>
      <c r="CD9" s="774"/>
      <c r="CE9" s="774"/>
      <c r="CF9" s="774"/>
      <c r="CG9" s="775"/>
      <c r="CH9" s="776">
        <v>-7</v>
      </c>
      <c r="CI9" s="777"/>
      <c r="CJ9" s="777"/>
      <c r="CK9" s="777"/>
      <c r="CL9" s="778"/>
      <c r="CM9" s="776">
        <v>249</v>
      </c>
      <c r="CN9" s="777"/>
      <c r="CO9" s="777"/>
      <c r="CP9" s="777"/>
      <c r="CQ9" s="778"/>
      <c r="CR9" s="776">
        <v>10</v>
      </c>
      <c r="CS9" s="777"/>
      <c r="CT9" s="777"/>
      <c r="CU9" s="777"/>
      <c r="CV9" s="778"/>
      <c r="CW9" s="776" t="s">
        <v>587</v>
      </c>
      <c r="CX9" s="777"/>
      <c r="CY9" s="777"/>
      <c r="CZ9" s="777"/>
      <c r="DA9" s="778"/>
      <c r="DB9" s="776" t="s">
        <v>587</v>
      </c>
      <c r="DC9" s="777"/>
      <c r="DD9" s="777"/>
      <c r="DE9" s="777"/>
      <c r="DF9" s="778"/>
      <c r="DG9" s="776" t="s">
        <v>523</v>
      </c>
      <c r="DH9" s="777"/>
      <c r="DI9" s="777"/>
      <c r="DJ9" s="777"/>
      <c r="DK9" s="778"/>
      <c r="DL9" s="776" t="s">
        <v>523</v>
      </c>
      <c r="DM9" s="777"/>
      <c r="DN9" s="777"/>
      <c r="DO9" s="777"/>
      <c r="DP9" s="778"/>
      <c r="DQ9" s="776" t="s">
        <v>523</v>
      </c>
      <c r="DR9" s="777"/>
      <c r="DS9" s="777"/>
      <c r="DT9" s="777"/>
      <c r="DU9" s="778"/>
      <c r="DV9" s="773"/>
      <c r="DW9" s="774"/>
      <c r="DX9" s="774"/>
      <c r="DY9" s="774"/>
      <c r="DZ9" s="779"/>
      <c r="EA9" s="230"/>
    </row>
    <row r="10" spans="1:131" s="231" customFormat="1" ht="26.25" customHeight="1" x14ac:dyDescent="0.2">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x14ac:dyDescent="0.2">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2">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2">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2">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2">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2">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2">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2">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2">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2">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5">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2">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5">
      <c r="A23" s="236" t="s">
        <v>395</v>
      </c>
      <c r="B23" s="789" t="s">
        <v>396</v>
      </c>
      <c r="C23" s="790"/>
      <c r="D23" s="790"/>
      <c r="E23" s="790"/>
      <c r="F23" s="790"/>
      <c r="G23" s="790"/>
      <c r="H23" s="790"/>
      <c r="I23" s="790"/>
      <c r="J23" s="790"/>
      <c r="K23" s="790"/>
      <c r="L23" s="790"/>
      <c r="M23" s="790"/>
      <c r="N23" s="790"/>
      <c r="O23" s="790"/>
      <c r="P23" s="791"/>
      <c r="Q23" s="792">
        <f>Q7</f>
        <v>5682</v>
      </c>
      <c r="R23" s="793"/>
      <c r="S23" s="793"/>
      <c r="T23" s="793"/>
      <c r="U23" s="793"/>
      <c r="V23" s="793">
        <f>V7</f>
        <v>5404</v>
      </c>
      <c r="W23" s="793"/>
      <c r="X23" s="793"/>
      <c r="Y23" s="793"/>
      <c r="Z23" s="793"/>
      <c r="AA23" s="793">
        <f>AA7</f>
        <v>278</v>
      </c>
      <c r="AB23" s="793"/>
      <c r="AC23" s="793"/>
      <c r="AD23" s="793"/>
      <c r="AE23" s="794"/>
      <c r="AF23" s="795">
        <v>270</v>
      </c>
      <c r="AG23" s="793"/>
      <c r="AH23" s="793"/>
      <c r="AI23" s="793"/>
      <c r="AJ23" s="796"/>
      <c r="AK23" s="797"/>
      <c r="AL23" s="798"/>
      <c r="AM23" s="798"/>
      <c r="AN23" s="798"/>
      <c r="AO23" s="798"/>
      <c r="AP23" s="793">
        <f>AP7</f>
        <v>4954</v>
      </c>
      <c r="AQ23" s="793"/>
      <c r="AR23" s="793"/>
      <c r="AS23" s="793"/>
      <c r="AT23" s="793"/>
      <c r="AU23" s="809"/>
      <c r="AV23" s="809"/>
      <c r="AW23" s="809"/>
      <c r="AX23" s="809"/>
      <c r="AY23" s="810"/>
      <c r="AZ23" s="811" t="s">
        <v>397</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2">
      <c r="A28" s="238">
        <v>1</v>
      </c>
      <c r="B28" s="749" t="s">
        <v>408</v>
      </c>
      <c r="C28" s="750"/>
      <c r="D28" s="750"/>
      <c r="E28" s="750"/>
      <c r="F28" s="750"/>
      <c r="G28" s="750"/>
      <c r="H28" s="750"/>
      <c r="I28" s="750"/>
      <c r="J28" s="750"/>
      <c r="K28" s="750"/>
      <c r="L28" s="750"/>
      <c r="M28" s="750"/>
      <c r="N28" s="750"/>
      <c r="O28" s="750"/>
      <c r="P28" s="751"/>
      <c r="Q28" s="822">
        <v>1201</v>
      </c>
      <c r="R28" s="823"/>
      <c r="S28" s="823"/>
      <c r="T28" s="823"/>
      <c r="U28" s="823"/>
      <c r="V28" s="823">
        <v>1169</v>
      </c>
      <c r="W28" s="823"/>
      <c r="X28" s="823"/>
      <c r="Y28" s="823"/>
      <c r="Z28" s="823"/>
      <c r="AA28" s="823">
        <v>32</v>
      </c>
      <c r="AB28" s="823"/>
      <c r="AC28" s="823"/>
      <c r="AD28" s="823"/>
      <c r="AE28" s="824"/>
      <c r="AF28" s="825">
        <v>32</v>
      </c>
      <c r="AG28" s="823"/>
      <c r="AH28" s="823"/>
      <c r="AI28" s="823"/>
      <c r="AJ28" s="826"/>
      <c r="AK28" s="827">
        <v>105</v>
      </c>
      <c r="AL28" s="828"/>
      <c r="AM28" s="828"/>
      <c r="AN28" s="828"/>
      <c r="AO28" s="828"/>
      <c r="AP28" s="828" t="s">
        <v>523</v>
      </c>
      <c r="AQ28" s="828"/>
      <c r="AR28" s="828"/>
      <c r="AS28" s="828"/>
      <c r="AT28" s="828"/>
      <c r="AU28" s="828" t="s">
        <v>523</v>
      </c>
      <c r="AV28" s="828"/>
      <c r="AW28" s="828"/>
      <c r="AX28" s="828"/>
      <c r="AY28" s="828"/>
      <c r="AZ28" s="829" t="s">
        <v>523</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2">
      <c r="A29" s="238">
        <v>2</v>
      </c>
      <c r="B29" s="780" t="s">
        <v>409</v>
      </c>
      <c r="C29" s="781"/>
      <c r="D29" s="781"/>
      <c r="E29" s="781"/>
      <c r="F29" s="781"/>
      <c r="G29" s="781"/>
      <c r="H29" s="781"/>
      <c r="I29" s="781"/>
      <c r="J29" s="781"/>
      <c r="K29" s="781"/>
      <c r="L29" s="781"/>
      <c r="M29" s="781"/>
      <c r="N29" s="781"/>
      <c r="O29" s="781"/>
      <c r="P29" s="782"/>
      <c r="Q29" s="783">
        <v>1293</v>
      </c>
      <c r="R29" s="784"/>
      <c r="S29" s="784"/>
      <c r="T29" s="784"/>
      <c r="U29" s="784"/>
      <c r="V29" s="784">
        <v>1221</v>
      </c>
      <c r="W29" s="784"/>
      <c r="X29" s="784"/>
      <c r="Y29" s="784"/>
      <c r="Z29" s="784"/>
      <c r="AA29" s="784">
        <v>71</v>
      </c>
      <c r="AB29" s="784"/>
      <c r="AC29" s="784"/>
      <c r="AD29" s="784"/>
      <c r="AE29" s="785"/>
      <c r="AF29" s="786">
        <v>71</v>
      </c>
      <c r="AG29" s="787"/>
      <c r="AH29" s="787"/>
      <c r="AI29" s="787"/>
      <c r="AJ29" s="788"/>
      <c r="AK29" s="836">
        <v>206</v>
      </c>
      <c r="AL29" s="830"/>
      <c r="AM29" s="830"/>
      <c r="AN29" s="830"/>
      <c r="AO29" s="830"/>
      <c r="AP29" s="830" t="s">
        <v>523</v>
      </c>
      <c r="AQ29" s="830"/>
      <c r="AR29" s="830"/>
      <c r="AS29" s="830"/>
      <c r="AT29" s="830"/>
      <c r="AU29" s="830" t="s">
        <v>523</v>
      </c>
      <c r="AV29" s="830"/>
      <c r="AW29" s="830"/>
      <c r="AX29" s="830"/>
      <c r="AY29" s="830"/>
      <c r="AZ29" s="831" t="s">
        <v>523</v>
      </c>
      <c r="BA29" s="832"/>
      <c r="BB29" s="832"/>
      <c r="BC29" s="832"/>
      <c r="BD29" s="833"/>
      <c r="BE29" s="834"/>
      <c r="BF29" s="834"/>
      <c r="BG29" s="834"/>
      <c r="BH29" s="834"/>
      <c r="BI29" s="835"/>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2">
      <c r="A30" s="238">
        <v>3</v>
      </c>
      <c r="B30" s="780" t="s">
        <v>410</v>
      </c>
      <c r="C30" s="781"/>
      <c r="D30" s="781"/>
      <c r="E30" s="781"/>
      <c r="F30" s="781"/>
      <c r="G30" s="781"/>
      <c r="H30" s="781"/>
      <c r="I30" s="781"/>
      <c r="J30" s="781"/>
      <c r="K30" s="781"/>
      <c r="L30" s="781"/>
      <c r="M30" s="781"/>
      <c r="N30" s="781"/>
      <c r="O30" s="781"/>
      <c r="P30" s="782"/>
      <c r="Q30" s="783">
        <v>162</v>
      </c>
      <c r="R30" s="784"/>
      <c r="S30" s="784"/>
      <c r="T30" s="784"/>
      <c r="U30" s="784"/>
      <c r="V30" s="784">
        <v>161</v>
      </c>
      <c r="W30" s="784"/>
      <c r="X30" s="784"/>
      <c r="Y30" s="784"/>
      <c r="Z30" s="784"/>
      <c r="AA30" s="784">
        <v>1</v>
      </c>
      <c r="AB30" s="784"/>
      <c r="AC30" s="784"/>
      <c r="AD30" s="784"/>
      <c r="AE30" s="785"/>
      <c r="AF30" s="786">
        <v>1</v>
      </c>
      <c r="AG30" s="787"/>
      <c r="AH30" s="787"/>
      <c r="AI30" s="787"/>
      <c r="AJ30" s="788"/>
      <c r="AK30" s="836">
        <v>47</v>
      </c>
      <c r="AL30" s="830"/>
      <c r="AM30" s="830"/>
      <c r="AN30" s="830"/>
      <c r="AO30" s="830"/>
      <c r="AP30" s="830" t="s">
        <v>523</v>
      </c>
      <c r="AQ30" s="830"/>
      <c r="AR30" s="830"/>
      <c r="AS30" s="830"/>
      <c r="AT30" s="830"/>
      <c r="AU30" s="830" t="s">
        <v>523</v>
      </c>
      <c r="AV30" s="830"/>
      <c r="AW30" s="830"/>
      <c r="AX30" s="830"/>
      <c r="AY30" s="830"/>
      <c r="AZ30" s="831" t="s">
        <v>523</v>
      </c>
      <c r="BA30" s="832"/>
      <c r="BB30" s="832"/>
      <c r="BC30" s="832"/>
      <c r="BD30" s="833"/>
      <c r="BE30" s="834"/>
      <c r="BF30" s="834"/>
      <c r="BG30" s="834"/>
      <c r="BH30" s="834"/>
      <c r="BI30" s="835"/>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2">
      <c r="A31" s="238">
        <v>4</v>
      </c>
      <c r="B31" s="780" t="s">
        <v>411</v>
      </c>
      <c r="C31" s="781"/>
      <c r="D31" s="781"/>
      <c r="E31" s="781"/>
      <c r="F31" s="781"/>
      <c r="G31" s="781"/>
      <c r="H31" s="781"/>
      <c r="I31" s="781"/>
      <c r="J31" s="781"/>
      <c r="K31" s="781"/>
      <c r="L31" s="781"/>
      <c r="M31" s="781"/>
      <c r="N31" s="781"/>
      <c r="O31" s="781"/>
      <c r="P31" s="782"/>
      <c r="Q31" s="783">
        <v>52</v>
      </c>
      <c r="R31" s="784"/>
      <c r="S31" s="784"/>
      <c r="T31" s="784"/>
      <c r="U31" s="784"/>
      <c r="V31" s="784">
        <v>51</v>
      </c>
      <c r="W31" s="784"/>
      <c r="X31" s="784"/>
      <c r="Y31" s="784"/>
      <c r="Z31" s="784"/>
      <c r="AA31" s="784">
        <v>1</v>
      </c>
      <c r="AB31" s="784"/>
      <c r="AC31" s="784"/>
      <c r="AD31" s="784"/>
      <c r="AE31" s="785"/>
      <c r="AF31" s="786">
        <v>1</v>
      </c>
      <c r="AG31" s="787"/>
      <c r="AH31" s="787"/>
      <c r="AI31" s="787"/>
      <c r="AJ31" s="788"/>
      <c r="AK31" s="836">
        <v>26</v>
      </c>
      <c r="AL31" s="830"/>
      <c r="AM31" s="830"/>
      <c r="AN31" s="830"/>
      <c r="AO31" s="830"/>
      <c r="AP31" s="830">
        <v>161</v>
      </c>
      <c r="AQ31" s="830"/>
      <c r="AR31" s="830"/>
      <c r="AS31" s="830"/>
      <c r="AT31" s="830"/>
      <c r="AU31" s="830">
        <v>157</v>
      </c>
      <c r="AV31" s="830"/>
      <c r="AW31" s="830"/>
      <c r="AX31" s="830"/>
      <c r="AY31" s="830"/>
      <c r="AZ31" s="831" t="s">
        <v>523</v>
      </c>
      <c r="BA31" s="832"/>
      <c r="BB31" s="832"/>
      <c r="BC31" s="832"/>
      <c r="BD31" s="833"/>
      <c r="BE31" s="834" t="s">
        <v>412</v>
      </c>
      <c r="BF31" s="834"/>
      <c r="BG31" s="834"/>
      <c r="BH31" s="834"/>
      <c r="BI31" s="835"/>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2">
      <c r="A32" s="238">
        <v>5</v>
      </c>
      <c r="B32" s="780" t="s">
        <v>413</v>
      </c>
      <c r="C32" s="781"/>
      <c r="D32" s="781"/>
      <c r="E32" s="781"/>
      <c r="F32" s="781"/>
      <c r="G32" s="781"/>
      <c r="H32" s="781"/>
      <c r="I32" s="781"/>
      <c r="J32" s="781"/>
      <c r="K32" s="781"/>
      <c r="L32" s="781"/>
      <c r="M32" s="781"/>
      <c r="N32" s="781"/>
      <c r="O32" s="781"/>
      <c r="P32" s="782"/>
      <c r="Q32" s="783">
        <v>494</v>
      </c>
      <c r="R32" s="784"/>
      <c r="S32" s="784"/>
      <c r="T32" s="784"/>
      <c r="U32" s="784"/>
      <c r="V32" s="784">
        <v>483</v>
      </c>
      <c r="W32" s="784"/>
      <c r="X32" s="784"/>
      <c r="Y32" s="784"/>
      <c r="Z32" s="784"/>
      <c r="AA32" s="784">
        <v>11</v>
      </c>
      <c r="AB32" s="784"/>
      <c r="AC32" s="784"/>
      <c r="AD32" s="784"/>
      <c r="AE32" s="785"/>
      <c r="AF32" s="786">
        <v>11</v>
      </c>
      <c r="AG32" s="787"/>
      <c r="AH32" s="787"/>
      <c r="AI32" s="787"/>
      <c r="AJ32" s="788"/>
      <c r="AK32" s="836">
        <v>219</v>
      </c>
      <c r="AL32" s="830"/>
      <c r="AM32" s="830"/>
      <c r="AN32" s="830"/>
      <c r="AO32" s="830"/>
      <c r="AP32" s="830">
        <v>2702</v>
      </c>
      <c r="AQ32" s="830"/>
      <c r="AR32" s="830"/>
      <c r="AS32" s="830"/>
      <c r="AT32" s="830"/>
      <c r="AU32" s="830">
        <v>2367</v>
      </c>
      <c r="AV32" s="830"/>
      <c r="AW32" s="830"/>
      <c r="AX32" s="830"/>
      <c r="AY32" s="830"/>
      <c r="AZ32" s="831" t="s">
        <v>523</v>
      </c>
      <c r="BA32" s="832"/>
      <c r="BB32" s="832"/>
      <c r="BC32" s="832"/>
      <c r="BD32" s="833"/>
      <c r="BE32" s="834" t="s">
        <v>412</v>
      </c>
      <c r="BF32" s="834"/>
      <c r="BG32" s="834"/>
      <c r="BH32" s="834"/>
      <c r="BI32" s="835"/>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2">
      <c r="A33" s="238">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6"/>
      <c r="AL33" s="830"/>
      <c r="AM33" s="830"/>
      <c r="AN33" s="830"/>
      <c r="AO33" s="830"/>
      <c r="AP33" s="830"/>
      <c r="AQ33" s="830"/>
      <c r="AR33" s="830"/>
      <c r="AS33" s="830"/>
      <c r="AT33" s="830"/>
      <c r="AU33" s="830"/>
      <c r="AV33" s="830"/>
      <c r="AW33" s="830"/>
      <c r="AX33" s="830"/>
      <c r="AY33" s="830"/>
      <c r="AZ33" s="837"/>
      <c r="BA33" s="837"/>
      <c r="BB33" s="837"/>
      <c r="BC33" s="837"/>
      <c r="BD33" s="837"/>
      <c r="BE33" s="834"/>
      <c r="BF33" s="834"/>
      <c r="BG33" s="834"/>
      <c r="BH33" s="834"/>
      <c r="BI33" s="835"/>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2">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6"/>
      <c r="AL34" s="830"/>
      <c r="AM34" s="830"/>
      <c r="AN34" s="830"/>
      <c r="AO34" s="830"/>
      <c r="AP34" s="830"/>
      <c r="AQ34" s="830"/>
      <c r="AR34" s="830"/>
      <c r="AS34" s="830"/>
      <c r="AT34" s="830"/>
      <c r="AU34" s="830"/>
      <c r="AV34" s="830"/>
      <c r="AW34" s="830"/>
      <c r="AX34" s="830"/>
      <c r="AY34" s="830"/>
      <c r="AZ34" s="837"/>
      <c r="BA34" s="837"/>
      <c r="BB34" s="837"/>
      <c r="BC34" s="837"/>
      <c r="BD34" s="837"/>
      <c r="BE34" s="834"/>
      <c r="BF34" s="834"/>
      <c r="BG34" s="834"/>
      <c r="BH34" s="834"/>
      <c r="BI34" s="835"/>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2">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6"/>
      <c r="AL35" s="830"/>
      <c r="AM35" s="830"/>
      <c r="AN35" s="830"/>
      <c r="AO35" s="830"/>
      <c r="AP35" s="830"/>
      <c r="AQ35" s="830"/>
      <c r="AR35" s="830"/>
      <c r="AS35" s="830"/>
      <c r="AT35" s="830"/>
      <c r="AU35" s="830"/>
      <c r="AV35" s="830"/>
      <c r="AW35" s="830"/>
      <c r="AX35" s="830"/>
      <c r="AY35" s="830"/>
      <c r="AZ35" s="837"/>
      <c r="BA35" s="837"/>
      <c r="BB35" s="837"/>
      <c r="BC35" s="837"/>
      <c r="BD35" s="837"/>
      <c r="BE35" s="834"/>
      <c r="BF35" s="834"/>
      <c r="BG35" s="834"/>
      <c r="BH35" s="834"/>
      <c r="BI35" s="835"/>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2">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6"/>
      <c r="AL36" s="830"/>
      <c r="AM36" s="830"/>
      <c r="AN36" s="830"/>
      <c r="AO36" s="830"/>
      <c r="AP36" s="830"/>
      <c r="AQ36" s="830"/>
      <c r="AR36" s="830"/>
      <c r="AS36" s="830"/>
      <c r="AT36" s="830"/>
      <c r="AU36" s="830"/>
      <c r="AV36" s="830"/>
      <c r="AW36" s="830"/>
      <c r="AX36" s="830"/>
      <c r="AY36" s="830"/>
      <c r="AZ36" s="837"/>
      <c r="BA36" s="837"/>
      <c r="BB36" s="837"/>
      <c r="BC36" s="837"/>
      <c r="BD36" s="837"/>
      <c r="BE36" s="834"/>
      <c r="BF36" s="834"/>
      <c r="BG36" s="834"/>
      <c r="BH36" s="834"/>
      <c r="BI36" s="835"/>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2">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6"/>
      <c r="AL37" s="830"/>
      <c r="AM37" s="830"/>
      <c r="AN37" s="830"/>
      <c r="AO37" s="830"/>
      <c r="AP37" s="830"/>
      <c r="AQ37" s="830"/>
      <c r="AR37" s="830"/>
      <c r="AS37" s="830"/>
      <c r="AT37" s="830"/>
      <c r="AU37" s="830"/>
      <c r="AV37" s="830"/>
      <c r="AW37" s="830"/>
      <c r="AX37" s="830"/>
      <c r="AY37" s="830"/>
      <c r="AZ37" s="837"/>
      <c r="BA37" s="837"/>
      <c r="BB37" s="837"/>
      <c r="BC37" s="837"/>
      <c r="BD37" s="837"/>
      <c r="BE37" s="834"/>
      <c r="BF37" s="834"/>
      <c r="BG37" s="834"/>
      <c r="BH37" s="834"/>
      <c r="BI37" s="835"/>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2">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6"/>
      <c r="AL38" s="830"/>
      <c r="AM38" s="830"/>
      <c r="AN38" s="830"/>
      <c r="AO38" s="830"/>
      <c r="AP38" s="830"/>
      <c r="AQ38" s="830"/>
      <c r="AR38" s="830"/>
      <c r="AS38" s="830"/>
      <c r="AT38" s="830"/>
      <c r="AU38" s="830"/>
      <c r="AV38" s="830"/>
      <c r="AW38" s="830"/>
      <c r="AX38" s="830"/>
      <c r="AY38" s="830"/>
      <c r="AZ38" s="837"/>
      <c r="BA38" s="837"/>
      <c r="BB38" s="837"/>
      <c r="BC38" s="837"/>
      <c r="BD38" s="837"/>
      <c r="BE38" s="834"/>
      <c r="BF38" s="834"/>
      <c r="BG38" s="834"/>
      <c r="BH38" s="834"/>
      <c r="BI38" s="835"/>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2">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6"/>
      <c r="AL39" s="830"/>
      <c r="AM39" s="830"/>
      <c r="AN39" s="830"/>
      <c r="AO39" s="830"/>
      <c r="AP39" s="830"/>
      <c r="AQ39" s="830"/>
      <c r="AR39" s="830"/>
      <c r="AS39" s="830"/>
      <c r="AT39" s="830"/>
      <c r="AU39" s="830"/>
      <c r="AV39" s="830"/>
      <c r="AW39" s="830"/>
      <c r="AX39" s="830"/>
      <c r="AY39" s="830"/>
      <c r="AZ39" s="837"/>
      <c r="BA39" s="837"/>
      <c r="BB39" s="837"/>
      <c r="BC39" s="837"/>
      <c r="BD39" s="837"/>
      <c r="BE39" s="834"/>
      <c r="BF39" s="834"/>
      <c r="BG39" s="834"/>
      <c r="BH39" s="834"/>
      <c r="BI39" s="835"/>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2">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6"/>
      <c r="AL40" s="830"/>
      <c r="AM40" s="830"/>
      <c r="AN40" s="830"/>
      <c r="AO40" s="830"/>
      <c r="AP40" s="830"/>
      <c r="AQ40" s="830"/>
      <c r="AR40" s="830"/>
      <c r="AS40" s="830"/>
      <c r="AT40" s="830"/>
      <c r="AU40" s="830"/>
      <c r="AV40" s="830"/>
      <c r="AW40" s="830"/>
      <c r="AX40" s="830"/>
      <c r="AY40" s="830"/>
      <c r="AZ40" s="837"/>
      <c r="BA40" s="837"/>
      <c r="BB40" s="837"/>
      <c r="BC40" s="837"/>
      <c r="BD40" s="837"/>
      <c r="BE40" s="834"/>
      <c r="BF40" s="834"/>
      <c r="BG40" s="834"/>
      <c r="BH40" s="834"/>
      <c r="BI40" s="835"/>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2">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6"/>
      <c r="AL41" s="830"/>
      <c r="AM41" s="830"/>
      <c r="AN41" s="830"/>
      <c r="AO41" s="830"/>
      <c r="AP41" s="830"/>
      <c r="AQ41" s="830"/>
      <c r="AR41" s="830"/>
      <c r="AS41" s="830"/>
      <c r="AT41" s="830"/>
      <c r="AU41" s="830"/>
      <c r="AV41" s="830"/>
      <c r="AW41" s="830"/>
      <c r="AX41" s="830"/>
      <c r="AY41" s="830"/>
      <c r="AZ41" s="837"/>
      <c r="BA41" s="837"/>
      <c r="BB41" s="837"/>
      <c r="BC41" s="837"/>
      <c r="BD41" s="837"/>
      <c r="BE41" s="834"/>
      <c r="BF41" s="834"/>
      <c r="BG41" s="834"/>
      <c r="BH41" s="834"/>
      <c r="BI41" s="835"/>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2">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6"/>
      <c r="AL42" s="830"/>
      <c r="AM42" s="830"/>
      <c r="AN42" s="830"/>
      <c r="AO42" s="830"/>
      <c r="AP42" s="830"/>
      <c r="AQ42" s="830"/>
      <c r="AR42" s="830"/>
      <c r="AS42" s="830"/>
      <c r="AT42" s="830"/>
      <c r="AU42" s="830"/>
      <c r="AV42" s="830"/>
      <c r="AW42" s="830"/>
      <c r="AX42" s="830"/>
      <c r="AY42" s="830"/>
      <c r="AZ42" s="837"/>
      <c r="BA42" s="837"/>
      <c r="BB42" s="837"/>
      <c r="BC42" s="837"/>
      <c r="BD42" s="837"/>
      <c r="BE42" s="834"/>
      <c r="BF42" s="834"/>
      <c r="BG42" s="834"/>
      <c r="BH42" s="834"/>
      <c r="BI42" s="835"/>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2">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6"/>
      <c r="AL43" s="830"/>
      <c r="AM43" s="830"/>
      <c r="AN43" s="830"/>
      <c r="AO43" s="830"/>
      <c r="AP43" s="830"/>
      <c r="AQ43" s="830"/>
      <c r="AR43" s="830"/>
      <c r="AS43" s="830"/>
      <c r="AT43" s="830"/>
      <c r="AU43" s="830"/>
      <c r="AV43" s="830"/>
      <c r="AW43" s="830"/>
      <c r="AX43" s="830"/>
      <c r="AY43" s="830"/>
      <c r="AZ43" s="837"/>
      <c r="BA43" s="837"/>
      <c r="BB43" s="837"/>
      <c r="BC43" s="837"/>
      <c r="BD43" s="837"/>
      <c r="BE43" s="834"/>
      <c r="BF43" s="834"/>
      <c r="BG43" s="834"/>
      <c r="BH43" s="834"/>
      <c r="BI43" s="835"/>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2">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6"/>
      <c r="AL44" s="830"/>
      <c r="AM44" s="830"/>
      <c r="AN44" s="830"/>
      <c r="AO44" s="830"/>
      <c r="AP44" s="830"/>
      <c r="AQ44" s="830"/>
      <c r="AR44" s="830"/>
      <c r="AS44" s="830"/>
      <c r="AT44" s="830"/>
      <c r="AU44" s="830"/>
      <c r="AV44" s="830"/>
      <c r="AW44" s="830"/>
      <c r="AX44" s="830"/>
      <c r="AY44" s="830"/>
      <c r="AZ44" s="837"/>
      <c r="BA44" s="837"/>
      <c r="BB44" s="837"/>
      <c r="BC44" s="837"/>
      <c r="BD44" s="837"/>
      <c r="BE44" s="834"/>
      <c r="BF44" s="834"/>
      <c r="BG44" s="834"/>
      <c r="BH44" s="834"/>
      <c r="BI44" s="835"/>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2">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6"/>
      <c r="AL45" s="830"/>
      <c r="AM45" s="830"/>
      <c r="AN45" s="830"/>
      <c r="AO45" s="830"/>
      <c r="AP45" s="830"/>
      <c r="AQ45" s="830"/>
      <c r="AR45" s="830"/>
      <c r="AS45" s="830"/>
      <c r="AT45" s="830"/>
      <c r="AU45" s="830"/>
      <c r="AV45" s="830"/>
      <c r="AW45" s="830"/>
      <c r="AX45" s="830"/>
      <c r="AY45" s="830"/>
      <c r="AZ45" s="837"/>
      <c r="BA45" s="837"/>
      <c r="BB45" s="837"/>
      <c r="BC45" s="837"/>
      <c r="BD45" s="837"/>
      <c r="BE45" s="834"/>
      <c r="BF45" s="834"/>
      <c r="BG45" s="834"/>
      <c r="BH45" s="834"/>
      <c r="BI45" s="835"/>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2">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6"/>
      <c r="AL46" s="830"/>
      <c r="AM46" s="830"/>
      <c r="AN46" s="830"/>
      <c r="AO46" s="830"/>
      <c r="AP46" s="830"/>
      <c r="AQ46" s="830"/>
      <c r="AR46" s="830"/>
      <c r="AS46" s="830"/>
      <c r="AT46" s="830"/>
      <c r="AU46" s="830"/>
      <c r="AV46" s="830"/>
      <c r="AW46" s="830"/>
      <c r="AX46" s="830"/>
      <c r="AY46" s="830"/>
      <c r="AZ46" s="837"/>
      <c r="BA46" s="837"/>
      <c r="BB46" s="837"/>
      <c r="BC46" s="837"/>
      <c r="BD46" s="837"/>
      <c r="BE46" s="834"/>
      <c r="BF46" s="834"/>
      <c r="BG46" s="834"/>
      <c r="BH46" s="834"/>
      <c r="BI46" s="835"/>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2">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6"/>
      <c r="AL47" s="830"/>
      <c r="AM47" s="830"/>
      <c r="AN47" s="830"/>
      <c r="AO47" s="830"/>
      <c r="AP47" s="830"/>
      <c r="AQ47" s="830"/>
      <c r="AR47" s="830"/>
      <c r="AS47" s="830"/>
      <c r="AT47" s="830"/>
      <c r="AU47" s="830"/>
      <c r="AV47" s="830"/>
      <c r="AW47" s="830"/>
      <c r="AX47" s="830"/>
      <c r="AY47" s="830"/>
      <c r="AZ47" s="837"/>
      <c r="BA47" s="837"/>
      <c r="BB47" s="837"/>
      <c r="BC47" s="837"/>
      <c r="BD47" s="837"/>
      <c r="BE47" s="834"/>
      <c r="BF47" s="834"/>
      <c r="BG47" s="834"/>
      <c r="BH47" s="834"/>
      <c r="BI47" s="835"/>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2">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6"/>
      <c r="AL48" s="830"/>
      <c r="AM48" s="830"/>
      <c r="AN48" s="830"/>
      <c r="AO48" s="830"/>
      <c r="AP48" s="830"/>
      <c r="AQ48" s="830"/>
      <c r="AR48" s="830"/>
      <c r="AS48" s="830"/>
      <c r="AT48" s="830"/>
      <c r="AU48" s="830"/>
      <c r="AV48" s="830"/>
      <c r="AW48" s="830"/>
      <c r="AX48" s="830"/>
      <c r="AY48" s="830"/>
      <c r="AZ48" s="837"/>
      <c r="BA48" s="837"/>
      <c r="BB48" s="837"/>
      <c r="BC48" s="837"/>
      <c r="BD48" s="837"/>
      <c r="BE48" s="834"/>
      <c r="BF48" s="834"/>
      <c r="BG48" s="834"/>
      <c r="BH48" s="834"/>
      <c r="BI48" s="835"/>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2">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6"/>
      <c r="AL49" s="830"/>
      <c r="AM49" s="830"/>
      <c r="AN49" s="830"/>
      <c r="AO49" s="830"/>
      <c r="AP49" s="830"/>
      <c r="AQ49" s="830"/>
      <c r="AR49" s="830"/>
      <c r="AS49" s="830"/>
      <c r="AT49" s="830"/>
      <c r="AU49" s="830"/>
      <c r="AV49" s="830"/>
      <c r="AW49" s="830"/>
      <c r="AX49" s="830"/>
      <c r="AY49" s="830"/>
      <c r="AZ49" s="837"/>
      <c r="BA49" s="837"/>
      <c r="BB49" s="837"/>
      <c r="BC49" s="837"/>
      <c r="BD49" s="837"/>
      <c r="BE49" s="834"/>
      <c r="BF49" s="834"/>
      <c r="BG49" s="834"/>
      <c r="BH49" s="834"/>
      <c r="BI49" s="835"/>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2">
      <c r="A50" s="234">
        <v>23</v>
      </c>
      <c r="B50" s="780"/>
      <c r="C50" s="781"/>
      <c r="D50" s="781"/>
      <c r="E50" s="781"/>
      <c r="F50" s="781"/>
      <c r="G50" s="781"/>
      <c r="H50" s="781"/>
      <c r="I50" s="781"/>
      <c r="J50" s="781"/>
      <c r="K50" s="781"/>
      <c r="L50" s="781"/>
      <c r="M50" s="781"/>
      <c r="N50" s="781"/>
      <c r="O50" s="781"/>
      <c r="P50" s="782"/>
      <c r="Q50" s="838"/>
      <c r="R50" s="839"/>
      <c r="S50" s="839"/>
      <c r="T50" s="839"/>
      <c r="U50" s="839"/>
      <c r="V50" s="839"/>
      <c r="W50" s="839"/>
      <c r="X50" s="839"/>
      <c r="Y50" s="839"/>
      <c r="Z50" s="839"/>
      <c r="AA50" s="839"/>
      <c r="AB50" s="839"/>
      <c r="AC50" s="839"/>
      <c r="AD50" s="839"/>
      <c r="AE50" s="840"/>
      <c r="AF50" s="786"/>
      <c r="AG50" s="787"/>
      <c r="AH50" s="787"/>
      <c r="AI50" s="787"/>
      <c r="AJ50" s="788"/>
      <c r="AK50" s="842"/>
      <c r="AL50" s="839"/>
      <c r="AM50" s="839"/>
      <c r="AN50" s="839"/>
      <c r="AO50" s="839"/>
      <c r="AP50" s="839"/>
      <c r="AQ50" s="839"/>
      <c r="AR50" s="839"/>
      <c r="AS50" s="839"/>
      <c r="AT50" s="839"/>
      <c r="AU50" s="839"/>
      <c r="AV50" s="839"/>
      <c r="AW50" s="839"/>
      <c r="AX50" s="839"/>
      <c r="AY50" s="839"/>
      <c r="AZ50" s="841"/>
      <c r="BA50" s="841"/>
      <c r="BB50" s="841"/>
      <c r="BC50" s="841"/>
      <c r="BD50" s="841"/>
      <c r="BE50" s="834"/>
      <c r="BF50" s="834"/>
      <c r="BG50" s="834"/>
      <c r="BH50" s="834"/>
      <c r="BI50" s="835"/>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2">
      <c r="A51" s="234">
        <v>24</v>
      </c>
      <c r="B51" s="780"/>
      <c r="C51" s="781"/>
      <c r="D51" s="781"/>
      <c r="E51" s="781"/>
      <c r="F51" s="781"/>
      <c r="G51" s="781"/>
      <c r="H51" s="781"/>
      <c r="I51" s="781"/>
      <c r="J51" s="781"/>
      <c r="K51" s="781"/>
      <c r="L51" s="781"/>
      <c r="M51" s="781"/>
      <c r="N51" s="781"/>
      <c r="O51" s="781"/>
      <c r="P51" s="782"/>
      <c r="Q51" s="838"/>
      <c r="R51" s="839"/>
      <c r="S51" s="839"/>
      <c r="T51" s="839"/>
      <c r="U51" s="839"/>
      <c r="V51" s="839"/>
      <c r="W51" s="839"/>
      <c r="X51" s="839"/>
      <c r="Y51" s="839"/>
      <c r="Z51" s="839"/>
      <c r="AA51" s="839"/>
      <c r="AB51" s="839"/>
      <c r="AC51" s="839"/>
      <c r="AD51" s="839"/>
      <c r="AE51" s="840"/>
      <c r="AF51" s="786"/>
      <c r="AG51" s="787"/>
      <c r="AH51" s="787"/>
      <c r="AI51" s="787"/>
      <c r="AJ51" s="788"/>
      <c r="AK51" s="842"/>
      <c r="AL51" s="839"/>
      <c r="AM51" s="839"/>
      <c r="AN51" s="839"/>
      <c r="AO51" s="839"/>
      <c r="AP51" s="839"/>
      <c r="AQ51" s="839"/>
      <c r="AR51" s="839"/>
      <c r="AS51" s="839"/>
      <c r="AT51" s="839"/>
      <c r="AU51" s="839"/>
      <c r="AV51" s="839"/>
      <c r="AW51" s="839"/>
      <c r="AX51" s="839"/>
      <c r="AY51" s="839"/>
      <c r="AZ51" s="841"/>
      <c r="BA51" s="841"/>
      <c r="BB51" s="841"/>
      <c r="BC51" s="841"/>
      <c r="BD51" s="841"/>
      <c r="BE51" s="834"/>
      <c r="BF51" s="834"/>
      <c r="BG51" s="834"/>
      <c r="BH51" s="834"/>
      <c r="BI51" s="835"/>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2">
      <c r="A52" s="234">
        <v>25</v>
      </c>
      <c r="B52" s="780"/>
      <c r="C52" s="781"/>
      <c r="D52" s="781"/>
      <c r="E52" s="781"/>
      <c r="F52" s="781"/>
      <c r="G52" s="781"/>
      <c r="H52" s="781"/>
      <c r="I52" s="781"/>
      <c r="J52" s="781"/>
      <c r="K52" s="781"/>
      <c r="L52" s="781"/>
      <c r="M52" s="781"/>
      <c r="N52" s="781"/>
      <c r="O52" s="781"/>
      <c r="P52" s="782"/>
      <c r="Q52" s="838"/>
      <c r="R52" s="839"/>
      <c r="S52" s="839"/>
      <c r="T52" s="839"/>
      <c r="U52" s="839"/>
      <c r="V52" s="839"/>
      <c r="W52" s="839"/>
      <c r="X52" s="839"/>
      <c r="Y52" s="839"/>
      <c r="Z52" s="839"/>
      <c r="AA52" s="839"/>
      <c r="AB52" s="839"/>
      <c r="AC52" s="839"/>
      <c r="AD52" s="839"/>
      <c r="AE52" s="840"/>
      <c r="AF52" s="786"/>
      <c r="AG52" s="787"/>
      <c r="AH52" s="787"/>
      <c r="AI52" s="787"/>
      <c r="AJ52" s="788"/>
      <c r="AK52" s="842"/>
      <c r="AL52" s="839"/>
      <c r="AM52" s="839"/>
      <c r="AN52" s="839"/>
      <c r="AO52" s="839"/>
      <c r="AP52" s="839"/>
      <c r="AQ52" s="839"/>
      <c r="AR52" s="839"/>
      <c r="AS52" s="839"/>
      <c r="AT52" s="839"/>
      <c r="AU52" s="839"/>
      <c r="AV52" s="839"/>
      <c r="AW52" s="839"/>
      <c r="AX52" s="839"/>
      <c r="AY52" s="839"/>
      <c r="AZ52" s="841"/>
      <c r="BA52" s="841"/>
      <c r="BB52" s="841"/>
      <c r="BC52" s="841"/>
      <c r="BD52" s="841"/>
      <c r="BE52" s="834"/>
      <c r="BF52" s="834"/>
      <c r="BG52" s="834"/>
      <c r="BH52" s="834"/>
      <c r="BI52" s="835"/>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2">
      <c r="A53" s="234">
        <v>26</v>
      </c>
      <c r="B53" s="780"/>
      <c r="C53" s="781"/>
      <c r="D53" s="781"/>
      <c r="E53" s="781"/>
      <c r="F53" s="781"/>
      <c r="G53" s="781"/>
      <c r="H53" s="781"/>
      <c r="I53" s="781"/>
      <c r="J53" s="781"/>
      <c r="K53" s="781"/>
      <c r="L53" s="781"/>
      <c r="M53" s="781"/>
      <c r="N53" s="781"/>
      <c r="O53" s="781"/>
      <c r="P53" s="782"/>
      <c r="Q53" s="838"/>
      <c r="R53" s="839"/>
      <c r="S53" s="839"/>
      <c r="T53" s="839"/>
      <c r="U53" s="839"/>
      <c r="V53" s="839"/>
      <c r="W53" s="839"/>
      <c r="X53" s="839"/>
      <c r="Y53" s="839"/>
      <c r="Z53" s="839"/>
      <c r="AA53" s="839"/>
      <c r="AB53" s="839"/>
      <c r="AC53" s="839"/>
      <c r="AD53" s="839"/>
      <c r="AE53" s="840"/>
      <c r="AF53" s="786"/>
      <c r="AG53" s="787"/>
      <c r="AH53" s="787"/>
      <c r="AI53" s="787"/>
      <c r="AJ53" s="788"/>
      <c r="AK53" s="842"/>
      <c r="AL53" s="839"/>
      <c r="AM53" s="839"/>
      <c r="AN53" s="839"/>
      <c r="AO53" s="839"/>
      <c r="AP53" s="839"/>
      <c r="AQ53" s="839"/>
      <c r="AR53" s="839"/>
      <c r="AS53" s="839"/>
      <c r="AT53" s="839"/>
      <c r="AU53" s="839"/>
      <c r="AV53" s="839"/>
      <c r="AW53" s="839"/>
      <c r="AX53" s="839"/>
      <c r="AY53" s="839"/>
      <c r="AZ53" s="841"/>
      <c r="BA53" s="841"/>
      <c r="BB53" s="841"/>
      <c r="BC53" s="841"/>
      <c r="BD53" s="841"/>
      <c r="BE53" s="834"/>
      <c r="BF53" s="834"/>
      <c r="BG53" s="834"/>
      <c r="BH53" s="834"/>
      <c r="BI53" s="835"/>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2">
      <c r="A54" s="234">
        <v>27</v>
      </c>
      <c r="B54" s="780"/>
      <c r="C54" s="781"/>
      <c r="D54" s="781"/>
      <c r="E54" s="781"/>
      <c r="F54" s="781"/>
      <c r="G54" s="781"/>
      <c r="H54" s="781"/>
      <c r="I54" s="781"/>
      <c r="J54" s="781"/>
      <c r="K54" s="781"/>
      <c r="L54" s="781"/>
      <c r="M54" s="781"/>
      <c r="N54" s="781"/>
      <c r="O54" s="781"/>
      <c r="P54" s="782"/>
      <c r="Q54" s="838"/>
      <c r="R54" s="839"/>
      <c r="S54" s="839"/>
      <c r="T54" s="839"/>
      <c r="U54" s="839"/>
      <c r="V54" s="839"/>
      <c r="W54" s="839"/>
      <c r="X54" s="839"/>
      <c r="Y54" s="839"/>
      <c r="Z54" s="839"/>
      <c r="AA54" s="839"/>
      <c r="AB54" s="839"/>
      <c r="AC54" s="839"/>
      <c r="AD54" s="839"/>
      <c r="AE54" s="840"/>
      <c r="AF54" s="786"/>
      <c r="AG54" s="787"/>
      <c r="AH54" s="787"/>
      <c r="AI54" s="787"/>
      <c r="AJ54" s="788"/>
      <c r="AK54" s="842"/>
      <c r="AL54" s="839"/>
      <c r="AM54" s="839"/>
      <c r="AN54" s="839"/>
      <c r="AO54" s="839"/>
      <c r="AP54" s="839"/>
      <c r="AQ54" s="839"/>
      <c r="AR54" s="839"/>
      <c r="AS54" s="839"/>
      <c r="AT54" s="839"/>
      <c r="AU54" s="839"/>
      <c r="AV54" s="839"/>
      <c r="AW54" s="839"/>
      <c r="AX54" s="839"/>
      <c r="AY54" s="839"/>
      <c r="AZ54" s="841"/>
      <c r="BA54" s="841"/>
      <c r="BB54" s="841"/>
      <c r="BC54" s="841"/>
      <c r="BD54" s="841"/>
      <c r="BE54" s="834"/>
      <c r="BF54" s="834"/>
      <c r="BG54" s="834"/>
      <c r="BH54" s="834"/>
      <c r="BI54" s="835"/>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2">
      <c r="A55" s="234">
        <v>28</v>
      </c>
      <c r="B55" s="780"/>
      <c r="C55" s="781"/>
      <c r="D55" s="781"/>
      <c r="E55" s="781"/>
      <c r="F55" s="781"/>
      <c r="G55" s="781"/>
      <c r="H55" s="781"/>
      <c r="I55" s="781"/>
      <c r="J55" s="781"/>
      <c r="K55" s="781"/>
      <c r="L55" s="781"/>
      <c r="M55" s="781"/>
      <c r="N55" s="781"/>
      <c r="O55" s="781"/>
      <c r="P55" s="782"/>
      <c r="Q55" s="838"/>
      <c r="R55" s="839"/>
      <c r="S55" s="839"/>
      <c r="T55" s="839"/>
      <c r="U55" s="839"/>
      <c r="V55" s="839"/>
      <c r="W55" s="839"/>
      <c r="X55" s="839"/>
      <c r="Y55" s="839"/>
      <c r="Z55" s="839"/>
      <c r="AA55" s="839"/>
      <c r="AB55" s="839"/>
      <c r="AC55" s="839"/>
      <c r="AD55" s="839"/>
      <c r="AE55" s="840"/>
      <c r="AF55" s="786"/>
      <c r="AG55" s="787"/>
      <c r="AH55" s="787"/>
      <c r="AI55" s="787"/>
      <c r="AJ55" s="788"/>
      <c r="AK55" s="842"/>
      <c r="AL55" s="839"/>
      <c r="AM55" s="839"/>
      <c r="AN55" s="839"/>
      <c r="AO55" s="839"/>
      <c r="AP55" s="839"/>
      <c r="AQ55" s="839"/>
      <c r="AR55" s="839"/>
      <c r="AS55" s="839"/>
      <c r="AT55" s="839"/>
      <c r="AU55" s="839"/>
      <c r="AV55" s="839"/>
      <c r="AW55" s="839"/>
      <c r="AX55" s="839"/>
      <c r="AY55" s="839"/>
      <c r="AZ55" s="841"/>
      <c r="BA55" s="841"/>
      <c r="BB55" s="841"/>
      <c r="BC55" s="841"/>
      <c r="BD55" s="841"/>
      <c r="BE55" s="834"/>
      <c r="BF55" s="834"/>
      <c r="BG55" s="834"/>
      <c r="BH55" s="834"/>
      <c r="BI55" s="835"/>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2">
      <c r="A56" s="234">
        <v>29</v>
      </c>
      <c r="B56" s="780"/>
      <c r="C56" s="781"/>
      <c r="D56" s="781"/>
      <c r="E56" s="781"/>
      <c r="F56" s="781"/>
      <c r="G56" s="781"/>
      <c r="H56" s="781"/>
      <c r="I56" s="781"/>
      <c r="J56" s="781"/>
      <c r="K56" s="781"/>
      <c r="L56" s="781"/>
      <c r="M56" s="781"/>
      <c r="N56" s="781"/>
      <c r="O56" s="781"/>
      <c r="P56" s="782"/>
      <c r="Q56" s="838"/>
      <c r="R56" s="839"/>
      <c r="S56" s="839"/>
      <c r="T56" s="839"/>
      <c r="U56" s="839"/>
      <c r="V56" s="839"/>
      <c r="W56" s="839"/>
      <c r="X56" s="839"/>
      <c r="Y56" s="839"/>
      <c r="Z56" s="839"/>
      <c r="AA56" s="839"/>
      <c r="AB56" s="839"/>
      <c r="AC56" s="839"/>
      <c r="AD56" s="839"/>
      <c r="AE56" s="840"/>
      <c r="AF56" s="786"/>
      <c r="AG56" s="787"/>
      <c r="AH56" s="787"/>
      <c r="AI56" s="787"/>
      <c r="AJ56" s="788"/>
      <c r="AK56" s="842"/>
      <c r="AL56" s="839"/>
      <c r="AM56" s="839"/>
      <c r="AN56" s="839"/>
      <c r="AO56" s="839"/>
      <c r="AP56" s="839"/>
      <c r="AQ56" s="839"/>
      <c r="AR56" s="839"/>
      <c r="AS56" s="839"/>
      <c r="AT56" s="839"/>
      <c r="AU56" s="839"/>
      <c r="AV56" s="839"/>
      <c r="AW56" s="839"/>
      <c r="AX56" s="839"/>
      <c r="AY56" s="839"/>
      <c r="AZ56" s="841"/>
      <c r="BA56" s="841"/>
      <c r="BB56" s="841"/>
      <c r="BC56" s="841"/>
      <c r="BD56" s="841"/>
      <c r="BE56" s="834"/>
      <c r="BF56" s="834"/>
      <c r="BG56" s="834"/>
      <c r="BH56" s="834"/>
      <c r="BI56" s="835"/>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2">
      <c r="A57" s="234">
        <v>30</v>
      </c>
      <c r="B57" s="780"/>
      <c r="C57" s="781"/>
      <c r="D57" s="781"/>
      <c r="E57" s="781"/>
      <c r="F57" s="781"/>
      <c r="G57" s="781"/>
      <c r="H57" s="781"/>
      <c r="I57" s="781"/>
      <c r="J57" s="781"/>
      <c r="K57" s="781"/>
      <c r="L57" s="781"/>
      <c r="M57" s="781"/>
      <c r="N57" s="781"/>
      <c r="O57" s="781"/>
      <c r="P57" s="782"/>
      <c r="Q57" s="838"/>
      <c r="R57" s="839"/>
      <c r="S57" s="839"/>
      <c r="T57" s="839"/>
      <c r="U57" s="839"/>
      <c r="V57" s="839"/>
      <c r="W57" s="839"/>
      <c r="X57" s="839"/>
      <c r="Y57" s="839"/>
      <c r="Z57" s="839"/>
      <c r="AA57" s="839"/>
      <c r="AB57" s="839"/>
      <c r="AC57" s="839"/>
      <c r="AD57" s="839"/>
      <c r="AE57" s="840"/>
      <c r="AF57" s="786"/>
      <c r="AG57" s="787"/>
      <c r="AH57" s="787"/>
      <c r="AI57" s="787"/>
      <c r="AJ57" s="788"/>
      <c r="AK57" s="842"/>
      <c r="AL57" s="839"/>
      <c r="AM57" s="839"/>
      <c r="AN57" s="839"/>
      <c r="AO57" s="839"/>
      <c r="AP57" s="839"/>
      <c r="AQ57" s="839"/>
      <c r="AR57" s="839"/>
      <c r="AS57" s="839"/>
      <c r="AT57" s="839"/>
      <c r="AU57" s="839"/>
      <c r="AV57" s="839"/>
      <c r="AW57" s="839"/>
      <c r="AX57" s="839"/>
      <c r="AY57" s="839"/>
      <c r="AZ57" s="841"/>
      <c r="BA57" s="841"/>
      <c r="BB57" s="841"/>
      <c r="BC57" s="841"/>
      <c r="BD57" s="841"/>
      <c r="BE57" s="834"/>
      <c r="BF57" s="834"/>
      <c r="BG57" s="834"/>
      <c r="BH57" s="834"/>
      <c r="BI57" s="835"/>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2">
      <c r="A58" s="234">
        <v>31</v>
      </c>
      <c r="B58" s="780"/>
      <c r="C58" s="781"/>
      <c r="D58" s="781"/>
      <c r="E58" s="781"/>
      <c r="F58" s="781"/>
      <c r="G58" s="781"/>
      <c r="H58" s="781"/>
      <c r="I58" s="781"/>
      <c r="J58" s="781"/>
      <c r="K58" s="781"/>
      <c r="L58" s="781"/>
      <c r="M58" s="781"/>
      <c r="N58" s="781"/>
      <c r="O58" s="781"/>
      <c r="P58" s="782"/>
      <c r="Q58" s="838"/>
      <c r="R58" s="839"/>
      <c r="S58" s="839"/>
      <c r="T58" s="839"/>
      <c r="U58" s="839"/>
      <c r="V58" s="839"/>
      <c r="W58" s="839"/>
      <c r="X58" s="839"/>
      <c r="Y58" s="839"/>
      <c r="Z58" s="839"/>
      <c r="AA58" s="839"/>
      <c r="AB58" s="839"/>
      <c r="AC58" s="839"/>
      <c r="AD58" s="839"/>
      <c r="AE58" s="840"/>
      <c r="AF58" s="786"/>
      <c r="AG58" s="787"/>
      <c r="AH58" s="787"/>
      <c r="AI58" s="787"/>
      <c r="AJ58" s="788"/>
      <c r="AK58" s="842"/>
      <c r="AL58" s="839"/>
      <c r="AM58" s="839"/>
      <c r="AN58" s="839"/>
      <c r="AO58" s="839"/>
      <c r="AP58" s="839"/>
      <c r="AQ58" s="839"/>
      <c r="AR58" s="839"/>
      <c r="AS58" s="839"/>
      <c r="AT58" s="839"/>
      <c r="AU58" s="839"/>
      <c r="AV58" s="839"/>
      <c r="AW58" s="839"/>
      <c r="AX58" s="839"/>
      <c r="AY58" s="839"/>
      <c r="AZ58" s="841"/>
      <c r="BA58" s="841"/>
      <c r="BB58" s="841"/>
      <c r="BC58" s="841"/>
      <c r="BD58" s="841"/>
      <c r="BE58" s="834"/>
      <c r="BF58" s="834"/>
      <c r="BG58" s="834"/>
      <c r="BH58" s="834"/>
      <c r="BI58" s="835"/>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2">
      <c r="A59" s="234">
        <v>32</v>
      </c>
      <c r="B59" s="780"/>
      <c r="C59" s="781"/>
      <c r="D59" s="781"/>
      <c r="E59" s="781"/>
      <c r="F59" s="781"/>
      <c r="G59" s="781"/>
      <c r="H59" s="781"/>
      <c r="I59" s="781"/>
      <c r="J59" s="781"/>
      <c r="K59" s="781"/>
      <c r="L59" s="781"/>
      <c r="M59" s="781"/>
      <c r="N59" s="781"/>
      <c r="O59" s="781"/>
      <c r="P59" s="782"/>
      <c r="Q59" s="838"/>
      <c r="R59" s="839"/>
      <c r="S59" s="839"/>
      <c r="T59" s="839"/>
      <c r="U59" s="839"/>
      <c r="V59" s="839"/>
      <c r="W59" s="839"/>
      <c r="X59" s="839"/>
      <c r="Y59" s="839"/>
      <c r="Z59" s="839"/>
      <c r="AA59" s="839"/>
      <c r="AB59" s="839"/>
      <c r="AC59" s="839"/>
      <c r="AD59" s="839"/>
      <c r="AE59" s="840"/>
      <c r="AF59" s="786"/>
      <c r="AG59" s="787"/>
      <c r="AH59" s="787"/>
      <c r="AI59" s="787"/>
      <c r="AJ59" s="788"/>
      <c r="AK59" s="842"/>
      <c r="AL59" s="839"/>
      <c r="AM59" s="839"/>
      <c r="AN59" s="839"/>
      <c r="AO59" s="839"/>
      <c r="AP59" s="839"/>
      <c r="AQ59" s="839"/>
      <c r="AR59" s="839"/>
      <c r="AS59" s="839"/>
      <c r="AT59" s="839"/>
      <c r="AU59" s="839"/>
      <c r="AV59" s="839"/>
      <c r="AW59" s="839"/>
      <c r="AX59" s="839"/>
      <c r="AY59" s="839"/>
      <c r="AZ59" s="841"/>
      <c r="BA59" s="841"/>
      <c r="BB59" s="841"/>
      <c r="BC59" s="841"/>
      <c r="BD59" s="841"/>
      <c r="BE59" s="834"/>
      <c r="BF59" s="834"/>
      <c r="BG59" s="834"/>
      <c r="BH59" s="834"/>
      <c r="BI59" s="835"/>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2">
      <c r="A60" s="234">
        <v>33</v>
      </c>
      <c r="B60" s="780"/>
      <c r="C60" s="781"/>
      <c r="D60" s="781"/>
      <c r="E60" s="781"/>
      <c r="F60" s="781"/>
      <c r="G60" s="781"/>
      <c r="H60" s="781"/>
      <c r="I60" s="781"/>
      <c r="J60" s="781"/>
      <c r="K60" s="781"/>
      <c r="L60" s="781"/>
      <c r="M60" s="781"/>
      <c r="N60" s="781"/>
      <c r="O60" s="781"/>
      <c r="P60" s="782"/>
      <c r="Q60" s="838"/>
      <c r="R60" s="839"/>
      <c r="S60" s="839"/>
      <c r="T60" s="839"/>
      <c r="U60" s="839"/>
      <c r="V60" s="839"/>
      <c r="W60" s="839"/>
      <c r="X60" s="839"/>
      <c r="Y60" s="839"/>
      <c r="Z60" s="839"/>
      <c r="AA60" s="839"/>
      <c r="AB60" s="839"/>
      <c r="AC60" s="839"/>
      <c r="AD60" s="839"/>
      <c r="AE60" s="840"/>
      <c r="AF60" s="786"/>
      <c r="AG60" s="787"/>
      <c r="AH60" s="787"/>
      <c r="AI60" s="787"/>
      <c r="AJ60" s="788"/>
      <c r="AK60" s="842"/>
      <c r="AL60" s="839"/>
      <c r="AM60" s="839"/>
      <c r="AN60" s="839"/>
      <c r="AO60" s="839"/>
      <c r="AP60" s="839"/>
      <c r="AQ60" s="839"/>
      <c r="AR60" s="839"/>
      <c r="AS60" s="839"/>
      <c r="AT60" s="839"/>
      <c r="AU60" s="839"/>
      <c r="AV60" s="839"/>
      <c r="AW60" s="839"/>
      <c r="AX60" s="839"/>
      <c r="AY60" s="839"/>
      <c r="AZ60" s="841"/>
      <c r="BA60" s="841"/>
      <c r="BB60" s="841"/>
      <c r="BC60" s="841"/>
      <c r="BD60" s="841"/>
      <c r="BE60" s="834"/>
      <c r="BF60" s="834"/>
      <c r="BG60" s="834"/>
      <c r="BH60" s="834"/>
      <c r="BI60" s="835"/>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5">
      <c r="A61" s="234">
        <v>34</v>
      </c>
      <c r="B61" s="780"/>
      <c r="C61" s="781"/>
      <c r="D61" s="781"/>
      <c r="E61" s="781"/>
      <c r="F61" s="781"/>
      <c r="G61" s="781"/>
      <c r="H61" s="781"/>
      <c r="I61" s="781"/>
      <c r="J61" s="781"/>
      <c r="K61" s="781"/>
      <c r="L61" s="781"/>
      <c r="M61" s="781"/>
      <c r="N61" s="781"/>
      <c r="O61" s="781"/>
      <c r="P61" s="782"/>
      <c r="Q61" s="838"/>
      <c r="R61" s="839"/>
      <c r="S61" s="839"/>
      <c r="T61" s="839"/>
      <c r="U61" s="839"/>
      <c r="V61" s="839"/>
      <c r="W61" s="839"/>
      <c r="X61" s="839"/>
      <c r="Y61" s="839"/>
      <c r="Z61" s="839"/>
      <c r="AA61" s="839"/>
      <c r="AB61" s="839"/>
      <c r="AC61" s="839"/>
      <c r="AD61" s="839"/>
      <c r="AE61" s="840"/>
      <c r="AF61" s="786"/>
      <c r="AG61" s="787"/>
      <c r="AH61" s="787"/>
      <c r="AI61" s="787"/>
      <c r="AJ61" s="788"/>
      <c r="AK61" s="842"/>
      <c r="AL61" s="839"/>
      <c r="AM61" s="839"/>
      <c r="AN61" s="839"/>
      <c r="AO61" s="839"/>
      <c r="AP61" s="839"/>
      <c r="AQ61" s="839"/>
      <c r="AR61" s="839"/>
      <c r="AS61" s="839"/>
      <c r="AT61" s="839"/>
      <c r="AU61" s="839"/>
      <c r="AV61" s="839"/>
      <c r="AW61" s="839"/>
      <c r="AX61" s="839"/>
      <c r="AY61" s="839"/>
      <c r="AZ61" s="841"/>
      <c r="BA61" s="841"/>
      <c r="BB61" s="841"/>
      <c r="BC61" s="841"/>
      <c r="BD61" s="841"/>
      <c r="BE61" s="834"/>
      <c r="BF61" s="834"/>
      <c r="BG61" s="834"/>
      <c r="BH61" s="834"/>
      <c r="BI61" s="835"/>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2">
      <c r="A62" s="234">
        <v>35</v>
      </c>
      <c r="B62" s="780"/>
      <c r="C62" s="781"/>
      <c r="D62" s="781"/>
      <c r="E62" s="781"/>
      <c r="F62" s="781"/>
      <c r="G62" s="781"/>
      <c r="H62" s="781"/>
      <c r="I62" s="781"/>
      <c r="J62" s="781"/>
      <c r="K62" s="781"/>
      <c r="L62" s="781"/>
      <c r="M62" s="781"/>
      <c r="N62" s="781"/>
      <c r="O62" s="781"/>
      <c r="P62" s="782"/>
      <c r="Q62" s="838"/>
      <c r="R62" s="839"/>
      <c r="S62" s="839"/>
      <c r="T62" s="839"/>
      <c r="U62" s="839"/>
      <c r="V62" s="839"/>
      <c r="W62" s="839"/>
      <c r="X62" s="839"/>
      <c r="Y62" s="839"/>
      <c r="Z62" s="839"/>
      <c r="AA62" s="839"/>
      <c r="AB62" s="839"/>
      <c r="AC62" s="839"/>
      <c r="AD62" s="839"/>
      <c r="AE62" s="840"/>
      <c r="AF62" s="786"/>
      <c r="AG62" s="787"/>
      <c r="AH62" s="787"/>
      <c r="AI62" s="787"/>
      <c r="AJ62" s="788"/>
      <c r="AK62" s="842"/>
      <c r="AL62" s="839"/>
      <c r="AM62" s="839"/>
      <c r="AN62" s="839"/>
      <c r="AO62" s="839"/>
      <c r="AP62" s="839"/>
      <c r="AQ62" s="839"/>
      <c r="AR62" s="839"/>
      <c r="AS62" s="839"/>
      <c r="AT62" s="839"/>
      <c r="AU62" s="839"/>
      <c r="AV62" s="839"/>
      <c r="AW62" s="839"/>
      <c r="AX62" s="839"/>
      <c r="AY62" s="839"/>
      <c r="AZ62" s="841"/>
      <c r="BA62" s="841"/>
      <c r="BB62" s="841"/>
      <c r="BC62" s="841"/>
      <c r="BD62" s="841"/>
      <c r="BE62" s="834"/>
      <c r="BF62" s="834"/>
      <c r="BG62" s="834"/>
      <c r="BH62" s="834"/>
      <c r="BI62" s="835"/>
      <c r="BJ62" s="850" t="s">
        <v>414</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5">
      <c r="A63" s="236" t="s">
        <v>395</v>
      </c>
      <c r="B63" s="789" t="s">
        <v>415</v>
      </c>
      <c r="C63" s="790"/>
      <c r="D63" s="790"/>
      <c r="E63" s="790"/>
      <c r="F63" s="790"/>
      <c r="G63" s="790"/>
      <c r="H63" s="790"/>
      <c r="I63" s="790"/>
      <c r="J63" s="790"/>
      <c r="K63" s="790"/>
      <c r="L63" s="790"/>
      <c r="M63" s="790"/>
      <c r="N63" s="790"/>
      <c r="O63" s="790"/>
      <c r="P63" s="791"/>
      <c r="Q63" s="843"/>
      <c r="R63" s="844"/>
      <c r="S63" s="844"/>
      <c r="T63" s="844"/>
      <c r="U63" s="844"/>
      <c r="V63" s="844"/>
      <c r="W63" s="844"/>
      <c r="X63" s="844"/>
      <c r="Y63" s="844"/>
      <c r="Z63" s="844"/>
      <c r="AA63" s="844"/>
      <c r="AB63" s="844"/>
      <c r="AC63" s="844"/>
      <c r="AD63" s="844"/>
      <c r="AE63" s="845"/>
      <c r="AF63" s="846">
        <v>116</v>
      </c>
      <c r="AG63" s="847"/>
      <c r="AH63" s="847"/>
      <c r="AI63" s="847"/>
      <c r="AJ63" s="848"/>
      <c r="AK63" s="849"/>
      <c r="AL63" s="844"/>
      <c r="AM63" s="844"/>
      <c r="AN63" s="844"/>
      <c r="AO63" s="844"/>
      <c r="AP63" s="847">
        <v>2863</v>
      </c>
      <c r="AQ63" s="847"/>
      <c r="AR63" s="847"/>
      <c r="AS63" s="847"/>
      <c r="AT63" s="847"/>
      <c r="AU63" s="847">
        <v>2524</v>
      </c>
      <c r="AV63" s="847"/>
      <c r="AW63" s="847"/>
      <c r="AX63" s="847"/>
      <c r="AY63" s="847"/>
      <c r="AZ63" s="851"/>
      <c r="BA63" s="851"/>
      <c r="BB63" s="851"/>
      <c r="BC63" s="851"/>
      <c r="BD63" s="851"/>
      <c r="BE63" s="852"/>
      <c r="BF63" s="852"/>
      <c r="BG63" s="852"/>
      <c r="BH63" s="852"/>
      <c r="BI63" s="853"/>
      <c r="BJ63" s="854" t="s">
        <v>416</v>
      </c>
      <c r="BK63" s="855"/>
      <c r="BL63" s="855"/>
      <c r="BM63" s="855"/>
      <c r="BN63" s="856"/>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5">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7" t="s">
        <v>422</v>
      </c>
      <c r="AG66" s="815"/>
      <c r="AH66" s="815"/>
      <c r="AI66" s="815"/>
      <c r="AJ66" s="858"/>
      <c r="AK66" s="733" t="s">
        <v>423</v>
      </c>
      <c r="AL66" s="728"/>
      <c r="AM66" s="728"/>
      <c r="AN66" s="728"/>
      <c r="AO66" s="729"/>
      <c r="AP66" s="733" t="s">
        <v>424</v>
      </c>
      <c r="AQ66" s="734"/>
      <c r="AR66" s="734"/>
      <c r="AS66" s="734"/>
      <c r="AT66" s="735"/>
      <c r="AU66" s="733" t="s">
        <v>425</v>
      </c>
      <c r="AV66" s="734"/>
      <c r="AW66" s="734"/>
      <c r="AX66" s="734"/>
      <c r="AY66" s="735"/>
      <c r="AZ66" s="733" t="s">
        <v>383</v>
      </c>
      <c r="BA66" s="734"/>
      <c r="BB66" s="734"/>
      <c r="BC66" s="734"/>
      <c r="BD66" s="740"/>
      <c r="BE66" s="237"/>
      <c r="BF66" s="237"/>
      <c r="BG66" s="237"/>
      <c r="BH66" s="237"/>
      <c r="BI66" s="237"/>
      <c r="BJ66" s="237"/>
      <c r="BK66" s="237"/>
      <c r="BL66" s="237"/>
      <c r="BM66" s="237"/>
      <c r="BN66" s="237"/>
      <c r="BO66" s="237"/>
      <c r="BP66" s="237"/>
      <c r="BQ66" s="234">
        <v>60</v>
      </c>
      <c r="BR66" s="239"/>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26"/>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18"/>
      <c r="AH67" s="818"/>
      <c r="AI67" s="818"/>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26"/>
    </row>
    <row r="68" spans="1:131" ht="26.25" customHeight="1" thickTop="1" x14ac:dyDescent="0.2">
      <c r="A68" s="232">
        <v>1</v>
      </c>
      <c r="B68" s="872" t="s">
        <v>586</v>
      </c>
      <c r="C68" s="873"/>
      <c r="D68" s="873"/>
      <c r="E68" s="873"/>
      <c r="F68" s="873"/>
      <c r="G68" s="873"/>
      <c r="H68" s="873"/>
      <c r="I68" s="873"/>
      <c r="J68" s="873"/>
      <c r="K68" s="873"/>
      <c r="L68" s="873"/>
      <c r="M68" s="873"/>
      <c r="N68" s="873"/>
      <c r="O68" s="873"/>
      <c r="P68" s="874"/>
      <c r="Q68" s="875">
        <v>1108</v>
      </c>
      <c r="R68" s="869"/>
      <c r="S68" s="869"/>
      <c r="T68" s="869"/>
      <c r="U68" s="869"/>
      <c r="V68" s="869">
        <v>1104</v>
      </c>
      <c r="W68" s="869"/>
      <c r="X68" s="869"/>
      <c r="Y68" s="869"/>
      <c r="Z68" s="869"/>
      <c r="AA68" s="869">
        <v>3</v>
      </c>
      <c r="AB68" s="869"/>
      <c r="AC68" s="869"/>
      <c r="AD68" s="869"/>
      <c r="AE68" s="869"/>
      <c r="AF68" s="869">
        <v>3</v>
      </c>
      <c r="AG68" s="869"/>
      <c r="AH68" s="869"/>
      <c r="AI68" s="869"/>
      <c r="AJ68" s="869"/>
      <c r="AK68" s="869" t="s">
        <v>587</v>
      </c>
      <c r="AL68" s="869"/>
      <c r="AM68" s="869"/>
      <c r="AN68" s="869"/>
      <c r="AO68" s="869"/>
      <c r="AP68" s="869" t="s">
        <v>587</v>
      </c>
      <c r="AQ68" s="869"/>
      <c r="AR68" s="869"/>
      <c r="AS68" s="869"/>
      <c r="AT68" s="869"/>
      <c r="AU68" s="869" t="s">
        <v>587</v>
      </c>
      <c r="AV68" s="869"/>
      <c r="AW68" s="869"/>
      <c r="AX68" s="869"/>
      <c r="AY68" s="869"/>
      <c r="AZ68" s="870"/>
      <c r="BA68" s="870"/>
      <c r="BB68" s="870"/>
      <c r="BC68" s="870"/>
      <c r="BD68" s="871"/>
      <c r="BE68" s="237"/>
      <c r="BF68" s="237"/>
      <c r="BG68" s="237"/>
      <c r="BH68" s="237"/>
      <c r="BI68" s="237"/>
      <c r="BJ68" s="237"/>
      <c r="BK68" s="237"/>
      <c r="BL68" s="237"/>
      <c r="BM68" s="237"/>
      <c r="BN68" s="237"/>
      <c r="BO68" s="237"/>
      <c r="BP68" s="237"/>
      <c r="BQ68" s="234">
        <v>62</v>
      </c>
      <c r="BR68" s="239"/>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26"/>
    </row>
    <row r="69" spans="1:131" ht="26.25" customHeight="1" x14ac:dyDescent="0.2">
      <c r="A69" s="234">
        <v>2</v>
      </c>
      <c r="B69" s="876" t="s">
        <v>588</v>
      </c>
      <c r="C69" s="877"/>
      <c r="D69" s="877"/>
      <c r="E69" s="877"/>
      <c r="F69" s="877"/>
      <c r="G69" s="877"/>
      <c r="H69" s="877"/>
      <c r="I69" s="877"/>
      <c r="J69" s="877"/>
      <c r="K69" s="877"/>
      <c r="L69" s="877"/>
      <c r="M69" s="877"/>
      <c r="N69" s="877"/>
      <c r="O69" s="877"/>
      <c r="P69" s="878"/>
      <c r="Q69" s="879">
        <v>85</v>
      </c>
      <c r="R69" s="830"/>
      <c r="S69" s="830"/>
      <c r="T69" s="830"/>
      <c r="U69" s="830"/>
      <c r="V69" s="830">
        <v>71</v>
      </c>
      <c r="W69" s="830"/>
      <c r="X69" s="830"/>
      <c r="Y69" s="830"/>
      <c r="Z69" s="830"/>
      <c r="AA69" s="830">
        <v>14</v>
      </c>
      <c r="AB69" s="830"/>
      <c r="AC69" s="830"/>
      <c r="AD69" s="830"/>
      <c r="AE69" s="830"/>
      <c r="AF69" s="830">
        <v>14</v>
      </c>
      <c r="AG69" s="830"/>
      <c r="AH69" s="830"/>
      <c r="AI69" s="830"/>
      <c r="AJ69" s="830"/>
      <c r="AK69" s="830" t="s">
        <v>523</v>
      </c>
      <c r="AL69" s="830"/>
      <c r="AM69" s="830"/>
      <c r="AN69" s="830"/>
      <c r="AO69" s="830"/>
      <c r="AP69" s="830" t="s">
        <v>523</v>
      </c>
      <c r="AQ69" s="830"/>
      <c r="AR69" s="830"/>
      <c r="AS69" s="830"/>
      <c r="AT69" s="830"/>
      <c r="AU69" s="830" t="s">
        <v>523</v>
      </c>
      <c r="AV69" s="830"/>
      <c r="AW69" s="830"/>
      <c r="AX69" s="830"/>
      <c r="AY69" s="830"/>
      <c r="AZ69" s="834"/>
      <c r="BA69" s="834"/>
      <c r="BB69" s="834"/>
      <c r="BC69" s="834"/>
      <c r="BD69" s="835"/>
      <c r="BE69" s="237"/>
      <c r="BF69" s="237"/>
      <c r="BG69" s="237"/>
      <c r="BH69" s="237"/>
      <c r="BI69" s="237"/>
      <c r="BJ69" s="237"/>
      <c r="BK69" s="237"/>
      <c r="BL69" s="237"/>
      <c r="BM69" s="237"/>
      <c r="BN69" s="237"/>
      <c r="BO69" s="237"/>
      <c r="BP69" s="237"/>
      <c r="BQ69" s="234">
        <v>63</v>
      </c>
      <c r="BR69" s="239"/>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26"/>
    </row>
    <row r="70" spans="1:131" ht="26.25" customHeight="1" x14ac:dyDescent="0.2">
      <c r="A70" s="234">
        <v>3</v>
      </c>
      <c r="B70" s="876" t="s">
        <v>589</v>
      </c>
      <c r="C70" s="877"/>
      <c r="D70" s="877"/>
      <c r="E70" s="877"/>
      <c r="F70" s="877"/>
      <c r="G70" s="877"/>
      <c r="H70" s="877"/>
      <c r="I70" s="877"/>
      <c r="J70" s="877"/>
      <c r="K70" s="877"/>
      <c r="L70" s="877"/>
      <c r="M70" s="877"/>
      <c r="N70" s="877"/>
      <c r="O70" s="877"/>
      <c r="P70" s="878"/>
      <c r="Q70" s="879">
        <v>6733</v>
      </c>
      <c r="R70" s="830"/>
      <c r="S70" s="830"/>
      <c r="T70" s="830"/>
      <c r="U70" s="830"/>
      <c r="V70" s="830">
        <v>6652</v>
      </c>
      <c r="W70" s="830"/>
      <c r="X70" s="830"/>
      <c r="Y70" s="830"/>
      <c r="Z70" s="830"/>
      <c r="AA70" s="830">
        <v>82</v>
      </c>
      <c r="AB70" s="830"/>
      <c r="AC70" s="830"/>
      <c r="AD70" s="830"/>
      <c r="AE70" s="830"/>
      <c r="AF70" s="830">
        <v>82</v>
      </c>
      <c r="AG70" s="830"/>
      <c r="AH70" s="830"/>
      <c r="AI70" s="830"/>
      <c r="AJ70" s="830"/>
      <c r="AK70" s="830" t="s">
        <v>523</v>
      </c>
      <c r="AL70" s="830"/>
      <c r="AM70" s="830"/>
      <c r="AN70" s="830"/>
      <c r="AO70" s="830"/>
      <c r="AP70" s="830" t="s">
        <v>523</v>
      </c>
      <c r="AQ70" s="830"/>
      <c r="AR70" s="830"/>
      <c r="AS70" s="830"/>
      <c r="AT70" s="830"/>
      <c r="AU70" s="830" t="s">
        <v>523</v>
      </c>
      <c r="AV70" s="830"/>
      <c r="AW70" s="830"/>
      <c r="AX70" s="830"/>
      <c r="AY70" s="830"/>
      <c r="AZ70" s="834"/>
      <c r="BA70" s="834"/>
      <c r="BB70" s="834"/>
      <c r="BC70" s="834"/>
      <c r="BD70" s="835"/>
      <c r="BE70" s="237"/>
      <c r="BF70" s="237"/>
      <c r="BG70" s="237"/>
      <c r="BH70" s="237"/>
      <c r="BI70" s="237"/>
      <c r="BJ70" s="237"/>
      <c r="BK70" s="237"/>
      <c r="BL70" s="237"/>
      <c r="BM70" s="237"/>
      <c r="BN70" s="237"/>
      <c r="BO70" s="237"/>
      <c r="BP70" s="237"/>
      <c r="BQ70" s="234">
        <v>64</v>
      </c>
      <c r="BR70" s="239"/>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26"/>
    </row>
    <row r="71" spans="1:131" ht="26.25" customHeight="1" x14ac:dyDescent="0.2">
      <c r="A71" s="234">
        <v>4</v>
      </c>
      <c r="B71" s="876" t="s">
        <v>590</v>
      </c>
      <c r="C71" s="877"/>
      <c r="D71" s="877"/>
      <c r="E71" s="877"/>
      <c r="F71" s="877"/>
      <c r="G71" s="877"/>
      <c r="H71" s="877"/>
      <c r="I71" s="877"/>
      <c r="J71" s="877"/>
      <c r="K71" s="877"/>
      <c r="L71" s="877"/>
      <c r="M71" s="877"/>
      <c r="N71" s="877"/>
      <c r="O71" s="877"/>
      <c r="P71" s="878"/>
      <c r="Q71" s="879">
        <v>3695</v>
      </c>
      <c r="R71" s="830"/>
      <c r="S71" s="830"/>
      <c r="T71" s="830"/>
      <c r="U71" s="830"/>
      <c r="V71" s="830">
        <v>3659</v>
      </c>
      <c r="W71" s="830"/>
      <c r="X71" s="830"/>
      <c r="Y71" s="830"/>
      <c r="Z71" s="830"/>
      <c r="AA71" s="830">
        <v>36</v>
      </c>
      <c r="AB71" s="830"/>
      <c r="AC71" s="830"/>
      <c r="AD71" s="830"/>
      <c r="AE71" s="830"/>
      <c r="AF71" s="830">
        <v>36</v>
      </c>
      <c r="AG71" s="830"/>
      <c r="AH71" s="830"/>
      <c r="AI71" s="830"/>
      <c r="AJ71" s="830"/>
      <c r="AK71" s="830" t="s">
        <v>587</v>
      </c>
      <c r="AL71" s="830"/>
      <c r="AM71" s="830"/>
      <c r="AN71" s="830"/>
      <c r="AO71" s="830"/>
      <c r="AP71" s="830">
        <v>12655</v>
      </c>
      <c r="AQ71" s="830"/>
      <c r="AR71" s="830"/>
      <c r="AS71" s="830"/>
      <c r="AT71" s="830"/>
      <c r="AU71" s="830">
        <v>419</v>
      </c>
      <c r="AV71" s="830"/>
      <c r="AW71" s="830"/>
      <c r="AX71" s="830"/>
      <c r="AY71" s="830"/>
      <c r="AZ71" s="834"/>
      <c r="BA71" s="834"/>
      <c r="BB71" s="834"/>
      <c r="BC71" s="834"/>
      <c r="BD71" s="835"/>
      <c r="BE71" s="237"/>
      <c r="BF71" s="237"/>
      <c r="BG71" s="237"/>
      <c r="BH71" s="237"/>
      <c r="BI71" s="237"/>
      <c r="BJ71" s="237"/>
      <c r="BK71" s="237"/>
      <c r="BL71" s="237"/>
      <c r="BM71" s="237"/>
      <c r="BN71" s="237"/>
      <c r="BO71" s="237"/>
      <c r="BP71" s="237"/>
      <c r="BQ71" s="234">
        <v>65</v>
      </c>
      <c r="BR71" s="239"/>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26"/>
    </row>
    <row r="72" spans="1:131" ht="26.25" customHeight="1" x14ac:dyDescent="0.2">
      <c r="A72" s="234">
        <v>5</v>
      </c>
      <c r="B72" s="876" t="s">
        <v>591</v>
      </c>
      <c r="C72" s="877"/>
      <c r="D72" s="877"/>
      <c r="E72" s="877"/>
      <c r="F72" s="877"/>
      <c r="G72" s="877"/>
      <c r="H72" s="877"/>
      <c r="I72" s="877"/>
      <c r="J72" s="877"/>
      <c r="K72" s="877"/>
      <c r="L72" s="877"/>
      <c r="M72" s="877"/>
      <c r="N72" s="877"/>
      <c r="O72" s="877"/>
      <c r="P72" s="878"/>
      <c r="Q72" s="879">
        <v>259</v>
      </c>
      <c r="R72" s="830"/>
      <c r="S72" s="830"/>
      <c r="T72" s="830"/>
      <c r="U72" s="830"/>
      <c r="V72" s="830">
        <v>167</v>
      </c>
      <c r="W72" s="830"/>
      <c r="X72" s="830"/>
      <c r="Y72" s="830"/>
      <c r="Z72" s="830"/>
      <c r="AA72" s="830">
        <v>92</v>
      </c>
      <c r="AB72" s="830"/>
      <c r="AC72" s="830"/>
      <c r="AD72" s="830"/>
      <c r="AE72" s="830"/>
      <c r="AF72" s="830">
        <v>92</v>
      </c>
      <c r="AG72" s="830"/>
      <c r="AH72" s="830"/>
      <c r="AI72" s="830"/>
      <c r="AJ72" s="830"/>
      <c r="AK72" s="830" t="s">
        <v>523</v>
      </c>
      <c r="AL72" s="830"/>
      <c r="AM72" s="830"/>
      <c r="AN72" s="830"/>
      <c r="AO72" s="830"/>
      <c r="AP72" s="830" t="s">
        <v>523</v>
      </c>
      <c r="AQ72" s="830"/>
      <c r="AR72" s="830"/>
      <c r="AS72" s="830"/>
      <c r="AT72" s="830"/>
      <c r="AU72" s="830" t="s">
        <v>523</v>
      </c>
      <c r="AV72" s="830"/>
      <c r="AW72" s="830"/>
      <c r="AX72" s="830"/>
      <c r="AY72" s="830"/>
      <c r="AZ72" s="834"/>
      <c r="BA72" s="834"/>
      <c r="BB72" s="834"/>
      <c r="BC72" s="834"/>
      <c r="BD72" s="835"/>
      <c r="BE72" s="237"/>
      <c r="BF72" s="237"/>
      <c r="BG72" s="237"/>
      <c r="BH72" s="237"/>
      <c r="BI72" s="237"/>
      <c r="BJ72" s="237"/>
      <c r="BK72" s="237"/>
      <c r="BL72" s="237"/>
      <c r="BM72" s="237"/>
      <c r="BN72" s="237"/>
      <c r="BO72" s="237"/>
      <c r="BP72" s="237"/>
      <c r="BQ72" s="234">
        <v>66</v>
      </c>
      <c r="BR72" s="239"/>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26"/>
    </row>
    <row r="73" spans="1:131" ht="26.25" customHeight="1" x14ac:dyDescent="0.2">
      <c r="A73" s="234">
        <v>6</v>
      </c>
      <c r="B73" s="876" t="s">
        <v>592</v>
      </c>
      <c r="C73" s="877"/>
      <c r="D73" s="877"/>
      <c r="E73" s="877"/>
      <c r="F73" s="877"/>
      <c r="G73" s="877"/>
      <c r="H73" s="877"/>
      <c r="I73" s="877"/>
      <c r="J73" s="877"/>
      <c r="K73" s="877"/>
      <c r="L73" s="877"/>
      <c r="M73" s="877"/>
      <c r="N73" s="877"/>
      <c r="O73" s="877"/>
      <c r="P73" s="878"/>
      <c r="Q73" s="879">
        <v>157883</v>
      </c>
      <c r="R73" s="830"/>
      <c r="S73" s="830"/>
      <c r="T73" s="830"/>
      <c r="U73" s="830"/>
      <c r="V73" s="830">
        <v>155213</v>
      </c>
      <c r="W73" s="830"/>
      <c r="X73" s="830"/>
      <c r="Y73" s="830"/>
      <c r="Z73" s="830"/>
      <c r="AA73" s="830">
        <v>2669</v>
      </c>
      <c r="AB73" s="830"/>
      <c r="AC73" s="830"/>
      <c r="AD73" s="830"/>
      <c r="AE73" s="830"/>
      <c r="AF73" s="830">
        <v>2669</v>
      </c>
      <c r="AG73" s="830"/>
      <c r="AH73" s="830"/>
      <c r="AI73" s="830"/>
      <c r="AJ73" s="830"/>
      <c r="AK73" s="830">
        <v>1728</v>
      </c>
      <c r="AL73" s="830"/>
      <c r="AM73" s="830"/>
      <c r="AN73" s="830"/>
      <c r="AO73" s="830"/>
      <c r="AP73" s="830" t="s">
        <v>523</v>
      </c>
      <c r="AQ73" s="830"/>
      <c r="AR73" s="830"/>
      <c r="AS73" s="830"/>
      <c r="AT73" s="830"/>
      <c r="AU73" s="830" t="s">
        <v>523</v>
      </c>
      <c r="AV73" s="830"/>
      <c r="AW73" s="830"/>
      <c r="AX73" s="830"/>
      <c r="AY73" s="830"/>
      <c r="AZ73" s="834"/>
      <c r="BA73" s="834"/>
      <c r="BB73" s="834"/>
      <c r="BC73" s="834"/>
      <c r="BD73" s="835"/>
      <c r="BE73" s="237"/>
      <c r="BF73" s="237"/>
      <c r="BG73" s="237"/>
      <c r="BH73" s="237"/>
      <c r="BI73" s="237"/>
      <c r="BJ73" s="237"/>
      <c r="BK73" s="237"/>
      <c r="BL73" s="237"/>
      <c r="BM73" s="237"/>
      <c r="BN73" s="237"/>
      <c r="BO73" s="237"/>
      <c r="BP73" s="237"/>
      <c r="BQ73" s="234">
        <v>67</v>
      </c>
      <c r="BR73" s="239"/>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26"/>
    </row>
    <row r="74" spans="1:131" ht="26.25" customHeight="1" x14ac:dyDescent="0.2">
      <c r="A74" s="234">
        <v>7</v>
      </c>
      <c r="B74" s="876" t="s">
        <v>593</v>
      </c>
      <c r="C74" s="877"/>
      <c r="D74" s="877"/>
      <c r="E74" s="877"/>
      <c r="F74" s="877"/>
      <c r="G74" s="877"/>
      <c r="H74" s="877"/>
      <c r="I74" s="877"/>
      <c r="J74" s="877"/>
      <c r="K74" s="877"/>
      <c r="L74" s="877"/>
      <c r="M74" s="877"/>
      <c r="N74" s="877"/>
      <c r="O74" s="877"/>
      <c r="P74" s="878"/>
      <c r="Q74" s="879">
        <v>597</v>
      </c>
      <c r="R74" s="830"/>
      <c r="S74" s="830"/>
      <c r="T74" s="830"/>
      <c r="U74" s="830"/>
      <c r="V74" s="830">
        <v>519</v>
      </c>
      <c r="W74" s="830"/>
      <c r="X74" s="830"/>
      <c r="Y74" s="830"/>
      <c r="Z74" s="830"/>
      <c r="AA74" s="830">
        <v>78</v>
      </c>
      <c r="AB74" s="830"/>
      <c r="AC74" s="830"/>
      <c r="AD74" s="830"/>
      <c r="AE74" s="830"/>
      <c r="AF74" s="830">
        <v>1164</v>
      </c>
      <c r="AG74" s="830"/>
      <c r="AH74" s="830"/>
      <c r="AI74" s="830"/>
      <c r="AJ74" s="830"/>
      <c r="AK74" s="830">
        <v>7</v>
      </c>
      <c r="AL74" s="830"/>
      <c r="AM74" s="830"/>
      <c r="AN74" s="830"/>
      <c r="AO74" s="830"/>
      <c r="AP74" s="830">
        <v>403</v>
      </c>
      <c r="AQ74" s="830"/>
      <c r="AR74" s="830"/>
      <c r="AS74" s="830"/>
      <c r="AT74" s="830"/>
      <c r="AU74" s="830" t="s">
        <v>587</v>
      </c>
      <c r="AV74" s="830"/>
      <c r="AW74" s="830"/>
      <c r="AX74" s="830"/>
      <c r="AY74" s="830"/>
      <c r="AZ74" s="834"/>
      <c r="BA74" s="834"/>
      <c r="BB74" s="834"/>
      <c r="BC74" s="834"/>
      <c r="BD74" s="835"/>
      <c r="BE74" s="237"/>
      <c r="BF74" s="237"/>
      <c r="BG74" s="237"/>
      <c r="BH74" s="237"/>
      <c r="BI74" s="237"/>
      <c r="BJ74" s="237"/>
      <c r="BK74" s="237"/>
      <c r="BL74" s="237"/>
      <c r="BM74" s="237"/>
      <c r="BN74" s="237"/>
      <c r="BO74" s="237"/>
      <c r="BP74" s="237"/>
      <c r="BQ74" s="234">
        <v>68</v>
      </c>
      <c r="BR74" s="239"/>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26"/>
    </row>
    <row r="75" spans="1:131" ht="26.25" customHeight="1" x14ac:dyDescent="0.2">
      <c r="A75" s="234">
        <v>8</v>
      </c>
      <c r="B75" s="876"/>
      <c r="C75" s="877"/>
      <c r="D75" s="877"/>
      <c r="E75" s="877"/>
      <c r="F75" s="877"/>
      <c r="G75" s="877"/>
      <c r="H75" s="877"/>
      <c r="I75" s="877"/>
      <c r="J75" s="877"/>
      <c r="K75" s="877"/>
      <c r="L75" s="877"/>
      <c r="M75" s="877"/>
      <c r="N75" s="877"/>
      <c r="O75" s="877"/>
      <c r="P75" s="878"/>
      <c r="Q75" s="880"/>
      <c r="R75" s="881"/>
      <c r="S75" s="881"/>
      <c r="T75" s="881"/>
      <c r="U75" s="836"/>
      <c r="V75" s="882"/>
      <c r="W75" s="881"/>
      <c r="X75" s="881"/>
      <c r="Y75" s="881"/>
      <c r="Z75" s="836"/>
      <c r="AA75" s="882"/>
      <c r="AB75" s="881"/>
      <c r="AC75" s="881"/>
      <c r="AD75" s="881"/>
      <c r="AE75" s="836"/>
      <c r="AF75" s="882"/>
      <c r="AG75" s="881"/>
      <c r="AH75" s="881"/>
      <c r="AI75" s="881"/>
      <c r="AJ75" s="836"/>
      <c r="AK75" s="882"/>
      <c r="AL75" s="881"/>
      <c r="AM75" s="881"/>
      <c r="AN75" s="881"/>
      <c r="AO75" s="836"/>
      <c r="AP75" s="882"/>
      <c r="AQ75" s="881"/>
      <c r="AR75" s="881"/>
      <c r="AS75" s="881"/>
      <c r="AT75" s="836"/>
      <c r="AU75" s="882"/>
      <c r="AV75" s="881"/>
      <c r="AW75" s="881"/>
      <c r="AX75" s="881"/>
      <c r="AY75" s="836"/>
      <c r="AZ75" s="834"/>
      <c r="BA75" s="834"/>
      <c r="BB75" s="834"/>
      <c r="BC75" s="834"/>
      <c r="BD75" s="835"/>
      <c r="BE75" s="237"/>
      <c r="BF75" s="237"/>
      <c r="BG75" s="237"/>
      <c r="BH75" s="237"/>
      <c r="BI75" s="237"/>
      <c r="BJ75" s="237"/>
      <c r="BK75" s="237"/>
      <c r="BL75" s="237"/>
      <c r="BM75" s="237"/>
      <c r="BN75" s="237"/>
      <c r="BO75" s="237"/>
      <c r="BP75" s="237"/>
      <c r="BQ75" s="234">
        <v>69</v>
      </c>
      <c r="BR75" s="239"/>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26"/>
    </row>
    <row r="76" spans="1:131" ht="26.25" customHeight="1" x14ac:dyDescent="0.2">
      <c r="A76" s="234">
        <v>9</v>
      </c>
      <c r="B76" s="876"/>
      <c r="C76" s="877"/>
      <c r="D76" s="877"/>
      <c r="E76" s="877"/>
      <c r="F76" s="877"/>
      <c r="G76" s="877"/>
      <c r="H76" s="877"/>
      <c r="I76" s="877"/>
      <c r="J76" s="877"/>
      <c r="K76" s="877"/>
      <c r="L76" s="877"/>
      <c r="M76" s="877"/>
      <c r="N76" s="877"/>
      <c r="O76" s="877"/>
      <c r="P76" s="878"/>
      <c r="Q76" s="880"/>
      <c r="R76" s="881"/>
      <c r="S76" s="881"/>
      <c r="T76" s="881"/>
      <c r="U76" s="836"/>
      <c r="V76" s="882"/>
      <c r="W76" s="881"/>
      <c r="X76" s="881"/>
      <c r="Y76" s="881"/>
      <c r="Z76" s="836"/>
      <c r="AA76" s="882"/>
      <c r="AB76" s="881"/>
      <c r="AC76" s="881"/>
      <c r="AD76" s="881"/>
      <c r="AE76" s="836"/>
      <c r="AF76" s="882"/>
      <c r="AG76" s="881"/>
      <c r="AH76" s="881"/>
      <c r="AI76" s="881"/>
      <c r="AJ76" s="836"/>
      <c r="AK76" s="882"/>
      <c r="AL76" s="881"/>
      <c r="AM76" s="881"/>
      <c r="AN76" s="881"/>
      <c r="AO76" s="836"/>
      <c r="AP76" s="882"/>
      <c r="AQ76" s="881"/>
      <c r="AR76" s="881"/>
      <c r="AS76" s="881"/>
      <c r="AT76" s="836"/>
      <c r="AU76" s="882"/>
      <c r="AV76" s="881"/>
      <c r="AW76" s="881"/>
      <c r="AX76" s="881"/>
      <c r="AY76" s="836"/>
      <c r="AZ76" s="834"/>
      <c r="BA76" s="834"/>
      <c r="BB76" s="834"/>
      <c r="BC76" s="834"/>
      <c r="BD76" s="835"/>
      <c r="BE76" s="237"/>
      <c r="BF76" s="237"/>
      <c r="BG76" s="237"/>
      <c r="BH76" s="237"/>
      <c r="BI76" s="237"/>
      <c r="BJ76" s="237"/>
      <c r="BK76" s="237"/>
      <c r="BL76" s="237"/>
      <c r="BM76" s="237"/>
      <c r="BN76" s="237"/>
      <c r="BO76" s="237"/>
      <c r="BP76" s="237"/>
      <c r="BQ76" s="234">
        <v>70</v>
      </c>
      <c r="BR76" s="239"/>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26"/>
    </row>
    <row r="77" spans="1:131" ht="26.25" customHeight="1" x14ac:dyDescent="0.2">
      <c r="A77" s="234">
        <v>10</v>
      </c>
      <c r="B77" s="876"/>
      <c r="C77" s="877"/>
      <c r="D77" s="877"/>
      <c r="E77" s="877"/>
      <c r="F77" s="877"/>
      <c r="G77" s="877"/>
      <c r="H77" s="877"/>
      <c r="I77" s="877"/>
      <c r="J77" s="877"/>
      <c r="K77" s="877"/>
      <c r="L77" s="877"/>
      <c r="M77" s="877"/>
      <c r="N77" s="877"/>
      <c r="O77" s="877"/>
      <c r="P77" s="878"/>
      <c r="Q77" s="880"/>
      <c r="R77" s="881"/>
      <c r="S77" s="881"/>
      <c r="T77" s="881"/>
      <c r="U77" s="836"/>
      <c r="V77" s="882"/>
      <c r="W77" s="881"/>
      <c r="X77" s="881"/>
      <c r="Y77" s="881"/>
      <c r="Z77" s="836"/>
      <c r="AA77" s="882"/>
      <c r="AB77" s="881"/>
      <c r="AC77" s="881"/>
      <c r="AD77" s="881"/>
      <c r="AE77" s="836"/>
      <c r="AF77" s="882"/>
      <c r="AG77" s="881"/>
      <c r="AH77" s="881"/>
      <c r="AI77" s="881"/>
      <c r="AJ77" s="836"/>
      <c r="AK77" s="882"/>
      <c r="AL77" s="881"/>
      <c r="AM77" s="881"/>
      <c r="AN77" s="881"/>
      <c r="AO77" s="836"/>
      <c r="AP77" s="882"/>
      <c r="AQ77" s="881"/>
      <c r="AR77" s="881"/>
      <c r="AS77" s="881"/>
      <c r="AT77" s="836"/>
      <c r="AU77" s="882"/>
      <c r="AV77" s="881"/>
      <c r="AW77" s="881"/>
      <c r="AX77" s="881"/>
      <c r="AY77" s="836"/>
      <c r="AZ77" s="834"/>
      <c r="BA77" s="834"/>
      <c r="BB77" s="834"/>
      <c r="BC77" s="834"/>
      <c r="BD77" s="835"/>
      <c r="BE77" s="237"/>
      <c r="BF77" s="237"/>
      <c r="BG77" s="237"/>
      <c r="BH77" s="237"/>
      <c r="BI77" s="237"/>
      <c r="BJ77" s="237"/>
      <c r="BK77" s="237"/>
      <c r="BL77" s="237"/>
      <c r="BM77" s="237"/>
      <c r="BN77" s="237"/>
      <c r="BO77" s="237"/>
      <c r="BP77" s="237"/>
      <c r="BQ77" s="234">
        <v>71</v>
      </c>
      <c r="BR77" s="239"/>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26"/>
    </row>
    <row r="78" spans="1:131" ht="26.25" customHeight="1" x14ac:dyDescent="0.2">
      <c r="A78" s="234">
        <v>11</v>
      </c>
      <c r="B78" s="876"/>
      <c r="C78" s="877"/>
      <c r="D78" s="877"/>
      <c r="E78" s="877"/>
      <c r="F78" s="877"/>
      <c r="G78" s="877"/>
      <c r="H78" s="877"/>
      <c r="I78" s="877"/>
      <c r="J78" s="877"/>
      <c r="K78" s="877"/>
      <c r="L78" s="877"/>
      <c r="M78" s="877"/>
      <c r="N78" s="877"/>
      <c r="O78" s="877"/>
      <c r="P78" s="878"/>
      <c r="Q78" s="879"/>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4"/>
      <c r="BA78" s="834"/>
      <c r="BB78" s="834"/>
      <c r="BC78" s="834"/>
      <c r="BD78" s="835"/>
      <c r="BE78" s="237"/>
      <c r="BF78" s="237"/>
      <c r="BG78" s="237"/>
      <c r="BH78" s="237"/>
      <c r="BI78" s="237"/>
      <c r="BJ78" s="226"/>
      <c r="BK78" s="226"/>
      <c r="BL78" s="226"/>
      <c r="BM78" s="226"/>
      <c r="BN78" s="226"/>
      <c r="BO78" s="237"/>
      <c r="BP78" s="237"/>
      <c r="BQ78" s="234">
        <v>72</v>
      </c>
      <c r="BR78" s="239"/>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26"/>
    </row>
    <row r="79" spans="1:131" ht="26.25" customHeight="1" x14ac:dyDescent="0.2">
      <c r="A79" s="234">
        <v>12</v>
      </c>
      <c r="B79" s="876"/>
      <c r="C79" s="877"/>
      <c r="D79" s="877"/>
      <c r="E79" s="877"/>
      <c r="F79" s="877"/>
      <c r="G79" s="877"/>
      <c r="H79" s="877"/>
      <c r="I79" s="877"/>
      <c r="J79" s="877"/>
      <c r="K79" s="877"/>
      <c r="L79" s="877"/>
      <c r="M79" s="877"/>
      <c r="N79" s="877"/>
      <c r="O79" s="877"/>
      <c r="P79" s="878"/>
      <c r="Q79" s="879"/>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4"/>
      <c r="BA79" s="834"/>
      <c r="BB79" s="834"/>
      <c r="BC79" s="834"/>
      <c r="BD79" s="835"/>
      <c r="BE79" s="237"/>
      <c r="BF79" s="237"/>
      <c r="BG79" s="237"/>
      <c r="BH79" s="237"/>
      <c r="BI79" s="237"/>
      <c r="BJ79" s="226"/>
      <c r="BK79" s="226"/>
      <c r="BL79" s="226"/>
      <c r="BM79" s="226"/>
      <c r="BN79" s="226"/>
      <c r="BO79" s="237"/>
      <c r="BP79" s="237"/>
      <c r="BQ79" s="234">
        <v>73</v>
      </c>
      <c r="BR79" s="239"/>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26"/>
    </row>
    <row r="80" spans="1:131" ht="26.25" customHeight="1" x14ac:dyDescent="0.2">
      <c r="A80" s="234">
        <v>13</v>
      </c>
      <c r="B80" s="876"/>
      <c r="C80" s="877"/>
      <c r="D80" s="877"/>
      <c r="E80" s="877"/>
      <c r="F80" s="877"/>
      <c r="G80" s="877"/>
      <c r="H80" s="877"/>
      <c r="I80" s="877"/>
      <c r="J80" s="877"/>
      <c r="K80" s="877"/>
      <c r="L80" s="877"/>
      <c r="M80" s="877"/>
      <c r="N80" s="877"/>
      <c r="O80" s="877"/>
      <c r="P80" s="878"/>
      <c r="Q80" s="879"/>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4"/>
      <c r="BA80" s="834"/>
      <c r="BB80" s="834"/>
      <c r="BC80" s="834"/>
      <c r="BD80" s="835"/>
      <c r="BE80" s="237"/>
      <c r="BF80" s="237"/>
      <c r="BG80" s="237"/>
      <c r="BH80" s="237"/>
      <c r="BI80" s="237"/>
      <c r="BJ80" s="237"/>
      <c r="BK80" s="237"/>
      <c r="BL80" s="237"/>
      <c r="BM80" s="237"/>
      <c r="BN80" s="237"/>
      <c r="BO80" s="237"/>
      <c r="BP80" s="237"/>
      <c r="BQ80" s="234">
        <v>74</v>
      </c>
      <c r="BR80" s="239"/>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26"/>
    </row>
    <row r="81" spans="1:131" ht="26.25" customHeight="1" x14ac:dyDescent="0.2">
      <c r="A81" s="234">
        <v>14</v>
      </c>
      <c r="B81" s="876"/>
      <c r="C81" s="877"/>
      <c r="D81" s="877"/>
      <c r="E81" s="877"/>
      <c r="F81" s="877"/>
      <c r="G81" s="877"/>
      <c r="H81" s="877"/>
      <c r="I81" s="877"/>
      <c r="J81" s="877"/>
      <c r="K81" s="877"/>
      <c r="L81" s="877"/>
      <c r="M81" s="877"/>
      <c r="N81" s="877"/>
      <c r="O81" s="877"/>
      <c r="P81" s="878"/>
      <c r="Q81" s="879"/>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4"/>
      <c r="BA81" s="834"/>
      <c r="BB81" s="834"/>
      <c r="BC81" s="834"/>
      <c r="BD81" s="835"/>
      <c r="BE81" s="237"/>
      <c r="BF81" s="237"/>
      <c r="BG81" s="237"/>
      <c r="BH81" s="237"/>
      <c r="BI81" s="237"/>
      <c r="BJ81" s="237"/>
      <c r="BK81" s="237"/>
      <c r="BL81" s="237"/>
      <c r="BM81" s="237"/>
      <c r="BN81" s="237"/>
      <c r="BO81" s="237"/>
      <c r="BP81" s="237"/>
      <c r="BQ81" s="234">
        <v>75</v>
      </c>
      <c r="BR81" s="239"/>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26"/>
    </row>
    <row r="82" spans="1:131" ht="26.25" customHeight="1" x14ac:dyDescent="0.2">
      <c r="A82" s="234">
        <v>15</v>
      </c>
      <c r="B82" s="876"/>
      <c r="C82" s="877"/>
      <c r="D82" s="877"/>
      <c r="E82" s="877"/>
      <c r="F82" s="877"/>
      <c r="G82" s="877"/>
      <c r="H82" s="877"/>
      <c r="I82" s="877"/>
      <c r="J82" s="877"/>
      <c r="K82" s="877"/>
      <c r="L82" s="877"/>
      <c r="M82" s="877"/>
      <c r="N82" s="877"/>
      <c r="O82" s="877"/>
      <c r="P82" s="878"/>
      <c r="Q82" s="879"/>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4"/>
      <c r="BA82" s="834"/>
      <c r="BB82" s="834"/>
      <c r="BC82" s="834"/>
      <c r="BD82" s="835"/>
      <c r="BE82" s="237"/>
      <c r="BF82" s="237"/>
      <c r="BG82" s="237"/>
      <c r="BH82" s="237"/>
      <c r="BI82" s="237"/>
      <c r="BJ82" s="237"/>
      <c r="BK82" s="237"/>
      <c r="BL82" s="237"/>
      <c r="BM82" s="237"/>
      <c r="BN82" s="237"/>
      <c r="BO82" s="237"/>
      <c r="BP82" s="237"/>
      <c r="BQ82" s="234">
        <v>76</v>
      </c>
      <c r="BR82" s="239"/>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26"/>
    </row>
    <row r="83" spans="1:131" ht="26.25" customHeight="1" x14ac:dyDescent="0.2">
      <c r="A83" s="234">
        <v>16</v>
      </c>
      <c r="B83" s="876"/>
      <c r="C83" s="877"/>
      <c r="D83" s="877"/>
      <c r="E83" s="877"/>
      <c r="F83" s="877"/>
      <c r="G83" s="877"/>
      <c r="H83" s="877"/>
      <c r="I83" s="877"/>
      <c r="J83" s="877"/>
      <c r="K83" s="877"/>
      <c r="L83" s="877"/>
      <c r="M83" s="877"/>
      <c r="N83" s="877"/>
      <c r="O83" s="877"/>
      <c r="P83" s="878"/>
      <c r="Q83" s="879"/>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4"/>
      <c r="BA83" s="834"/>
      <c r="BB83" s="834"/>
      <c r="BC83" s="834"/>
      <c r="BD83" s="835"/>
      <c r="BE83" s="237"/>
      <c r="BF83" s="237"/>
      <c r="BG83" s="237"/>
      <c r="BH83" s="237"/>
      <c r="BI83" s="237"/>
      <c r="BJ83" s="237"/>
      <c r="BK83" s="237"/>
      <c r="BL83" s="237"/>
      <c r="BM83" s="237"/>
      <c r="BN83" s="237"/>
      <c r="BO83" s="237"/>
      <c r="BP83" s="237"/>
      <c r="BQ83" s="234">
        <v>77</v>
      </c>
      <c r="BR83" s="239"/>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26"/>
    </row>
    <row r="84" spans="1:131" ht="26.25" customHeight="1" x14ac:dyDescent="0.2">
      <c r="A84" s="234">
        <v>17</v>
      </c>
      <c r="B84" s="876"/>
      <c r="C84" s="877"/>
      <c r="D84" s="877"/>
      <c r="E84" s="877"/>
      <c r="F84" s="877"/>
      <c r="G84" s="877"/>
      <c r="H84" s="877"/>
      <c r="I84" s="877"/>
      <c r="J84" s="877"/>
      <c r="K84" s="877"/>
      <c r="L84" s="877"/>
      <c r="M84" s="877"/>
      <c r="N84" s="877"/>
      <c r="O84" s="877"/>
      <c r="P84" s="878"/>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4"/>
      <c r="BA84" s="834"/>
      <c r="BB84" s="834"/>
      <c r="BC84" s="834"/>
      <c r="BD84" s="835"/>
      <c r="BE84" s="237"/>
      <c r="BF84" s="237"/>
      <c r="BG84" s="237"/>
      <c r="BH84" s="237"/>
      <c r="BI84" s="237"/>
      <c r="BJ84" s="237"/>
      <c r="BK84" s="237"/>
      <c r="BL84" s="237"/>
      <c r="BM84" s="237"/>
      <c r="BN84" s="237"/>
      <c r="BO84" s="237"/>
      <c r="BP84" s="237"/>
      <c r="BQ84" s="234">
        <v>78</v>
      </c>
      <c r="BR84" s="239"/>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26"/>
    </row>
    <row r="85" spans="1:131" ht="26.25" customHeight="1" x14ac:dyDescent="0.2">
      <c r="A85" s="234">
        <v>18</v>
      </c>
      <c r="B85" s="876"/>
      <c r="C85" s="877"/>
      <c r="D85" s="877"/>
      <c r="E85" s="877"/>
      <c r="F85" s="877"/>
      <c r="G85" s="877"/>
      <c r="H85" s="877"/>
      <c r="I85" s="877"/>
      <c r="J85" s="877"/>
      <c r="K85" s="877"/>
      <c r="L85" s="877"/>
      <c r="M85" s="877"/>
      <c r="N85" s="877"/>
      <c r="O85" s="877"/>
      <c r="P85" s="878"/>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4"/>
      <c r="BA85" s="834"/>
      <c r="BB85" s="834"/>
      <c r="BC85" s="834"/>
      <c r="BD85" s="835"/>
      <c r="BE85" s="237"/>
      <c r="BF85" s="237"/>
      <c r="BG85" s="237"/>
      <c r="BH85" s="237"/>
      <c r="BI85" s="237"/>
      <c r="BJ85" s="237"/>
      <c r="BK85" s="237"/>
      <c r="BL85" s="237"/>
      <c r="BM85" s="237"/>
      <c r="BN85" s="237"/>
      <c r="BO85" s="237"/>
      <c r="BP85" s="237"/>
      <c r="BQ85" s="234">
        <v>79</v>
      </c>
      <c r="BR85" s="239"/>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26"/>
    </row>
    <row r="86" spans="1:131" ht="26.25" customHeight="1" x14ac:dyDescent="0.2">
      <c r="A86" s="234">
        <v>19</v>
      </c>
      <c r="B86" s="876"/>
      <c r="C86" s="877"/>
      <c r="D86" s="877"/>
      <c r="E86" s="877"/>
      <c r="F86" s="877"/>
      <c r="G86" s="877"/>
      <c r="H86" s="877"/>
      <c r="I86" s="877"/>
      <c r="J86" s="877"/>
      <c r="K86" s="877"/>
      <c r="L86" s="877"/>
      <c r="M86" s="877"/>
      <c r="N86" s="877"/>
      <c r="O86" s="877"/>
      <c r="P86" s="878"/>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4"/>
      <c r="BA86" s="834"/>
      <c r="BB86" s="834"/>
      <c r="BC86" s="834"/>
      <c r="BD86" s="835"/>
      <c r="BE86" s="237"/>
      <c r="BF86" s="237"/>
      <c r="BG86" s="237"/>
      <c r="BH86" s="237"/>
      <c r="BI86" s="237"/>
      <c r="BJ86" s="237"/>
      <c r="BK86" s="237"/>
      <c r="BL86" s="237"/>
      <c r="BM86" s="237"/>
      <c r="BN86" s="237"/>
      <c r="BO86" s="237"/>
      <c r="BP86" s="237"/>
      <c r="BQ86" s="234">
        <v>80</v>
      </c>
      <c r="BR86" s="239"/>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26"/>
    </row>
    <row r="87" spans="1:131" ht="26.25" customHeight="1" x14ac:dyDescent="0.2">
      <c r="A87" s="240">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37"/>
      <c r="BF87" s="237"/>
      <c r="BG87" s="237"/>
      <c r="BH87" s="237"/>
      <c r="BI87" s="237"/>
      <c r="BJ87" s="237"/>
      <c r="BK87" s="237"/>
      <c r="BL87" s="237"/>
      <c r="BM87" s="237"/>
      <c r="BN87" s="237"/>
      <c r="BO87" s="237"/>
      <c r="BP87" s="237"/>
      <c r="BQ87" s="234">
        <v>81</v>
      </c>
      <c r="BR87" s="239"/>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26"/>
    </row>
    <row r="88" spans="1:131" ht="26.25" customHeight="1" thickBot="1" x14ac:dyDescent="0.25">
      <c r="A88" s="236" t="s">
        <v>395</v>
      </c>
      <c r="B88" s="789" t="s">
        <v>426</v>
      </c>
      <c r="C88" s="790"/>
      <c r="D88" s="790"/>
      <c r="E88" s="790"/>
      <c r="F88" s="790"/>
      <c r="G88" s="790"/>
      <c r="H88" s="790"/>
      <c r="I88" s="790"/>
      <c r="J88" s="790"/>
      <c r="K88" s="790"/>
      <c r="L88" s="790"/>
      <c r="M88" s="790"/>
      <c r="N88" s="790"/>
      <c r="O88" s="790"/>
      <c r="P88" s="791"/>
      <c r="Q88" s="843"/>
      <c r="R88" s="844"/>
      <c r="S88" s="844"/>
      <c r="T88" s="844"/>
      <c r="U88" s="844"/>
      <c r="V88" s="844"/>
      <c r="W88" s="844"/>
      <c r="X88" s="844"/>
      <c r="Y88" s="844"/>
      <c r="Z88" s="844"/>
      <c r="AA88" s="844"/>
      <c r="AB88" s="844"/>
      <c r="AC88" s="844"/>
      <c r="AD88" s="844"/>
      <c r="AE88" s="844"/>
      <c r="AF88" s="847">
        <v>4060</v>
      </c>
      <c r="AG88" s="847"/>
      <c r="AH88" s="847"/>
      <c r="AI88" s="847"/>
      <c r="AJ88" s="847"/>
      <c r="AK88" s="844"/>
      <c r="AL88" s="844"/>
      <c r="AM88" s="844"/>
      <c r="AN88" s="844"/>
      <c r="AO88" s="844"/>
      <c r="AP88" s="847">
        <v>13058</v>
      </c>
      <c r="AQ88" s="847"/>
      <c r="AR88" s="847"/>
      <c r="AS88" s="847"/>
      <c r="AT88" s="847"/>
      <c r="AU88" s="847">
        <v>419</v>
      </c>
      <c r="AV88" s="847"/>
      <c r="AW88" s="847"/>
      <c r="AX88" s="847"/>
      <c r="AY88" s="847"/>
      <c r="AZ88" s="852"/>
      <c r="BA88" s="852"/>
      <c r="BB88" s="852"/>
      <c r="BC88" s="852"/>
      <c r="BD88" s="853"/>
      <c r="BE88" s="237"/>
      <c r="BF88" s="237"/>
      <c r="BG88" s="237"/>
      <c r="BH88" s="237"/>
      <c r="BI88" s="237"/>
      <c r="BJ88" s="237"/>
      <c r="BK88" s="237"/>
      <c r="BL88" s="237"/>
      <c r="BM88" s="237"/>
      <c r="BN88" s="237"/>
      <c r="BO88" s="237"/>
      <c r="BP88" s="237"/>
      <c r="BQ88" s="234">
        <v>82</v>
      </c>
      <c r="BR88" s="239"/>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789" t="s">
        <v>427</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52</v>
      </c>
      <c r="CS102" s="855"/>
      <c r="CT102" s="855"/>
      <c r="CU102" s="855"/>
      <c r="CV102" s="894"/>
      <c r="CW102" s="893">
        <v>46</v>
      </c>
      <c r="CX102" s="855"/>
      <c r="CY102" s="855"/>
      <c r="CZ102" s="855"/>
      <c r="DA102" s="894"/>
      <c r="DB102" s="893" t="s">
        <v>587</v>
      </c>
      <c r="DC102" s="855"/>
      <c r="DD102" s="855"/>
      <c r="DE102" s="855"/>
      <c r="DF102" s="894"/>
      <c r="DG102" s="893" t="s">
        <v>587</v>
      </c>
      <c r="DH102" s="855"/>
      <c r="DI102" s="855"/>
      <c r="DJ102" s="855"/>
      <c r="DK102" s="894"/>
      <c r="DL102" s="893" t="s">
        <v>587</v>
      </c>
      <c r="DM102" s="855"/>
      <c r="DN102" s="855"/>
      <c r="DO102" s="855"/>
      <c r="DP102" s="894"/>
      <c r="DQ102" s="893" t="s">
        <v>587</v>
      </c>
      <c r="DR102" s="855"/>
      <c r="DS102" s="855"/>
      <c r="DT102" s="855"/>
      <c r="DU102" s="894"/>
      <c r="DV102" s="789"/>
      <c r="DW102" s="790"/>
      <c r="DX102" s="790"/>
      <c r="DY102" s="790"/>
      <c r="DZ102" s="917"/>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8" t="s">
        <v>428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9" t="s">
        <v>429</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20" t="s">
        <v>432</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433</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26" customFormat="1" ht="26.25" customHeight="1" x14ac:dyDescent="0.2">
      <c r="A109" s="91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435</v>
      </c>
      <c r="AB109" s="896"/>
      <c r="AC109" s="896"/>
      <c r="AD109" s="896"/>
      <c r="AE109" s="897"/>
      <c r="AF109" s="895" t="s">
        <v>436</v>
      </c>
      <c r="AG109" s="896"/>
      <c r="AH109" s="896"/>
      <c r="AI109" s="896"/>
      <c r="AJ109" s="897"/>
      <c r="AK109" s="895" t="s">
        <v>313</v>
      </c>
      <c r="AL109" s="896"/>
      <c r="AM109" s="896"/>
      <c r="AN109" s="896"/>
      <c r="AO109" s="897"/>
      <c r="AP109" s="895" t="s">
        <v>437</v>
      </c>
      <c r="AQ109" s="896"/>
      <c r="AR109" s="896"/>
      <c r="AS109" s="896"/>
      <c r="AT109" s="898"/>
      <c r="AU109" s="91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435</v>
      </c>
      <c r="BR109" s="896"/>
      <c r="BS109" s="896"/>
      <c r="BT109" s="896"/>
      <c r="BU109" s="897"/>
      <c r="BV109" s="895" t="s">
        <v>436</v>
      </c>
      <c r="BW109" s="896"/>
      <c r="BX109" s="896"/>
      <c r="BY109" s="896"/>
      <c r="BZ109" s="897"/>
      <c r="CA109" s="895" t="s">
        <v>313</v>
      </c>
      <c r="CB109" s="896"/>
      <c r="CC109" s="896"/>
      <c r="CD109" s="896"/>
      <c r="CE109" s="897"/>
      <c r="CF109" s="916" t="s">
        <v>437</v>
      </c>
      <c r="CG109" s="916"/>
      <c r="CH109" s="916"/>
      <c r="CI109" s="916"/>
      <c r="CJ109" s="916"/>
      <c r="CK109" s="895"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435</v>
      </c>
      <c r="DH109" s="896"/>
      <c r="DI109" s="896"/>
      <c r="DJ109" s="896"/>
      <c r="DK109" s="897"/>
      <c r="DL109" s="895" t="s">
        <v>436</v>
      </c>
      <c r="DM109" s="896"/>
      <c r="DN109" s="896"/>
      <c r="DO109" s="896"/>
      <c r="DP109" s="897"/>
      <c r="DQ109" s="895" t="s">
        <v>313</v>
      </c>
      <c r="DR109" s="896"/>
      <c r="DS109" s="896"/>
      <c r="DT109" s="896"/>
      <c r="DU109" s="897"/>
      <c r="DV109" s="895" t="s">
        <v>437</v>
      </c>
      <c r="DW109" s="896"/>
      <c r="DX109" s="896"/>
      <c r="DY109" s="896"/>
      <c r="DZ109" s="898"/>
    </row>
    <row r="110" spans="1:131" s="226" customFormat="1" ht="26.25" customHeight="1" x14ac:dyDescent="0.2">
      <c r="A110" s="899" t="s">
        <v>439</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504109</v>
      </c>
      <c r="AB110" s="903"/>
      <c r="AC110" s="903"/>
      <c r="AD110" s="903"/>
      <c r="AE110" s="904"/>
      <c r="AF110" s="905">
        <v>491079</v>
      </c>
      <c r="AG110" s="903"/>
      <c r="AH110" s="903"/>
      <c r="AI110" s="903"/>
      <c r="AJ110" s="904"/>
      <c r="AK110" s="905">
        <v>494922</v>
      </c>
      <c r="AL110" s="903"/>
      <c r="AM110" s="903"/>
      <c r="AN110" s="903"/>
      <c r="AO110" s="904"/>
      <c r="AP110" s="906">
        <v>17</v>
      </c>
      <c r="AQ110" s="907"/>
      <c r="AR110" s="907"/>
      <c r="AS110" s="907"/>
      <c r="AT110" s="908"/>
      <c r="AU110" s="909" t="s">
        <v>75</v>
      </c>
      <c r="AV110" s="910"/>
      <c r="AW110" s="910"/>
      <c r="AX110" s="910"/>
      <c r="AY110" s="910"/>
      <c r="AZ110" s="932" t="s">
        <v>440</v>
      </c>
      <c r="BA110" s="900"/>
      <c r="BB110" s="900"/>
      <c r="BC110" s="900"/>
      <c r="BD110" s="900"/>
      <c r="BE110" s="900"/>
      <c r="BF110" s="900"/>
      <c r="BG110" s="900"/>
      <c r="BH110" s="900"/>
      <c r="BI110" s="900"/>
      <c r="BJ110" s="900"/>
      <c r="BK110" s="900"/>
      <c r="BL110" s="900"/>
      <c r="BM110" s="900"/>
      <c r="BN110" s="900"/>
      <c r="BO110" s="900"/>
      <c r="BP110" s="901"/>
      <c r="BQ110" s="933">
        <v>5500862</v>
      </c>
      <c r="BR110" s="934"/>
      <c r="BS110" s="934"/>
      <c r="BT110" s="934"/>
      <c r="BU110" s="934"/>
      <c r="BV110" s="934">
        <v>5234413</v>
      </c>
      <c r="BW110" s="934"/>
      <c r="BX110" s="934"/>
      <c r="BY110" s="934"/>
      <c r="BZ110" s="934"/>
      <c r="CA110" s="934">
        <v>4954258</v>
      </c>
      <c r="CB110" s="934"/>
      <c r="CC110" s="934"/>
      <c r="CD110" s="934"/>
      <c r="CE110" s="934"/>
      <c r="CF110" s="947">
        <v>170.3</v>
      </c>
      <c r="CG110" s="948"/>
      <c r="CH110" s="948"/>
      <c r="CI110" s="948"/>
      <c r="CJ110" s="948"/>
      <c r="CK110" s="949" t="s">
        <v>441</v>
      </c>
      <c r="CL110" s="950"/>
      <c r="CM110" s="932" t="s">
        <v>442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248</v>
      </c>
      <c r="DH110" s="934"/>
      <c r="DI110" s="934"/>
      <c r="DJ110" s="934"/>
      <c r="DK110" s="934"/>
      <c r="DL110" s="934" t="s">
        <v>443</v>
      </c>
      <c r="DM110" s="934"/>
      <c r="DN110" s="934"/>
      <c r="DO110" s="934"/>
      <c r="DP110" s="934"/>
      <c r="DQ110" s="934" t="s">
        <v>248</v>
      </c>
      <c r="DR110" s="934"/>
      <c r="DS110" s="934"/>
      <c r="DT110" s="934"/>
      <c r="DU110" s="934"/>
      <c r="DV110" s="935" t="s">
        <v>444</v>
      </c>
      <c r="DW110" s="935"/>
      <c r="DX110" s="935"/>
      <c r="DY110" s="935"/>
      <c r="DZ110" s="936"/>
    </row>
    <row r="111" spans="1:131" s="226" customFormat="1" ht="26.25" customHeight="1" x14ac:dyDescent="0.2">
      <c r="A111" s="937" t="s">
        <v>445</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397</v>
      </c>
      <c r="AB111" s="941"/>
      <c r="AC111" s="941"/>
      <c r="AD111" s="941"/>
      <c r="AE111" s="942"/>
      <c r="AF111" s="943" t="s">
        <v>248</v>
      </c>
      <c r="AG111" s="941"/>
      <c r="AH111" s="941"/>
      <c r="AI111" s="941"/>
      <c r="AJ111" s="942"/>
      <c r="AK111" s="943" t="s">
        <v>446</v>
      </c>
      <c r="AL111" s="941"/>
      <c r="AM111" s="941"/>
      <c r="AN111" s="941"/>
      <c r="AO111" s="942"/>
      <c r="AP111" s="944" t="s">
        <v>446</v>
      </c>
      <c r="AQ111" s="945"/>
      <c r="AR111" s="945"/>
      <c r="AS111" s="945"/>
      <c r="AT111" s="946"/>
      <c r="AU111" s="911"/>
      <c r="AV111" s="912"/>
      <c r="AW111" s="912"/>
      <c r="AX111" s="912"/>
      <c r="AY111" s="912"/>
      <c r="AZ111" s="925" t="s">
        <v>447</v>
      </c>
      <c r="BA111" s="926"/>
      <c r="BB111" s="926"/>
      <c r="BC111" s="926"/>
      <c r="BD111" s="926"/>
      <c r="BE111" s="926"/>
      <c r="BF111" s="926"/>
      <c r="BG111" s="926"/>
      <c r="BH111" s="926"/>
      <c r="BI111" s="926"/>
      <c r="BJ111" s="926"/>
      <c r="BK111" s="926"/>
      <c r="BL111" s="926"/>
      <c r="BM111" s="926"/>
      <c r="BN111" s="926"/>
      <c r="BO111" s="926"/>
      <c r="BP111" s="927"/>
      <c r="BQ111" s="928">
        <v>50650</v>
      </c>
      <c r="BR111" s="929"/>
      <c r="BS111" s="929"/>
      <c r="BT111" s="929"/>
      <c r="BU111" s="929"/>
      <c r="BV111" s="929">
        <v>25400</v>
      </c>
      <c r="BW111" s="929"/>
      <c r="BX111" s="929"/>
      <c r="BY111" s="929"/>
      <c r="BZ111" s="929"/>
      <c r="CA111" s="929" t="s">
        <v>248</v>
      </c>
      <c r="CB111" s="929"/>
      <c r="CC111" s="929"/>
      <c r="CD111" s="929"/>
      <c r="CE111" s="929"/>
      <c r="CF111" s="923" t="s">
        <v>397</v>
      </c>
      <c r="CG111" s="924"/>
      <c r="CH111" s="924"/>
      <c r="CI111" s="924"/>
      <c r="CJ111" s="924"/>
      <c r="CK111" s="951"/>
      <c r="CL111" s="952"/>
      <c r="CM111" s="925" t="s">
        <v>448</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449</v>
      </c>
      <c r="DH111" s="929"/>
      <c r="DI111" s="929"/>
      <c r="DJ111" s="929"/>
      <c r="DK111" s="929"/>
      <c r="DL111" s="929" t="s">
        <v>416</v>
      </c>
      <c r="DM111" s="929"/>
      <c r="DN111" s="929"/>
      <c r="DO111" s="929"/>
      <c r="DP111" s="929"/>
      <c r="DQ111" s="929" t="s">
        <v>397</v>
      </c>
      <c r="DR111" s="929"/>
      <c r="DS111" s="929"/>
      <c r="DT111" s="929"/>
      <c r="DU111" s="929"/>
      <c r="DV111" s="930" t="s">
        <v>446</v>
      </c>
      <c r="DW111" s="930"/>
      <c r="DX111" s="930"/>
      <c r="DY111" s="930"/>
      <c r="DZ111" s="931"/>
    </row>
    <row r="112" spans="1:131" s="226" customFormat="1" ht="26.25" customHeight="1" x14ac:dyDescent="0.2">
      <c r="A112" s="955" t="s">
        <v>450</v>
      </c>
      <c r="B112" s="956"/>
      <c r="C112" s="926" t="s">
        <v>451</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444</v>
      </c>
      <c r="AB112" s="962"/>
      <c r="AC112" s="962"/>
      <c r="AD112" s="962"/>
      <c r="AE112" s="963"/>
      <c r="AF112" s="964" t="s">
        <v>248</v>
      </c>
      <c r="AG112" s="962"/>
      <c r="AH112" s="962"/>
      <c r="AI112" s="962"/>
      <c r="AJ112" s="963"/>
      <c r="AK112" s="964" t="s">
        <v>397</v>
      </c>
      <c r="AL112" s="962"/>
      <c r="AM112" s="962"/>
      <c r="AN112" s="962"/>
      <c r="AO112" s="963"/>
      <c r="AP112" s="965" t="s">
        <v>416</v>
      </c>
      <c r="AQ112" s="966"/>
      <c r="AR112" s="966"/>
      <c r="AS112" s="966"/>
      <c r="AT112" s="967"/>
      <c r="AU112" s="911"/>
      <c r="AV112" s="912"/>
      <c r="AW112" s="912"/>
      <c r="AX112" s="912"/>
      <c r="AY112" s="912"/>
      <c r="AZ112" s="925" t="s">
        <v>452</v>
      </c>
      <c r="BA112" s="926"/>
      <c r="BB112" s="926"/>
      <c r="BC112" s="926"/>
      <c r="BD112" s="926"/>
      <c r="BE112" s="926"/>
      <c r="BF112" s="926"/>
      <c r="BG112" s="926"/>
      <c r="BH112" s="926"/>
      <c r="BI112" s="926"/>
      <c r="BJ112" s="926"/>
      <c r="BK112" s="926"/>
      <c r="BL112" s="926"/>
      <c r="BM112" s="926"/>
      <c r="BN112" s="926"/>
      <c r="BO112" s="926"/>
      <c r="BP112" s="927"/>
      <c r="BQ112" s="928">
        <v>2973134</v>
      </c>
      <c r="BR112" s="929"/>
      <c r="BS112" s="929"/>
      <c r="BT112" s="929"/>
      <c r="BU112" s="929"/>
      <c r="BV112" s="929">
        <v>2760652</v>
      </c>
      <c r="BW112" s="929"/>
      <c r="BX112" s="929"/>
      <c r="BY112" s="929"/>
      <c r="BZ112" s="929"/>
      <c r="CA112" s="929">
        <v>2523675</v>
      </c>
      <c r="CB112" s="929"/>
      <c r="CC112" s="929"/>
      <c r="CD112" s="929"/>
      <c r="CE112" s="929"/>
      <c r="CF112" s="923">
        <v>86.8</v>
      </c>
      <c r="CG112" s="924"/>
      <c r="CH112" s="924"/>
      <c r="CI112" s="924"/>
      <c r="CJ112" s="924"/>
      <c r="CK112" s="951"/>
      <c r="CL112" s="952"/>
      <c r="CM112" s="925" t="s">
        <v>453</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446</v>
      </c>
      <c r="DH112" s="929"/>
      <c r="DI112" s="929"/>
      <c r="DJ112" s="929"/>
      <c r="DK112" s="929"/>
      <c r="DL112" s="929" t="s">
        <v>444</v>
      </c>
      <c r="DM112" s="929"/>
      <c r="DN112" s="929"/>
      <c r="DO112" s="929"/>
      <c r="DP112" s="929"/>
      <c r="DQ112" s="929" t="s">
        <v>397</v>
      </c>
      <c r="DR112" s="929"/>
      <c r="DS112" s="929"/>
      <c r="DT112" s="929"/>
      <c r="DU112" s="929"/>
      <c r="DV112" s="930" t="s">
        <v>446</v>
      </c>
      <c r="DW112" s="930"/>
      <c r="DX112" s="930"/>
      <c r="DY112" s="930"/>
      <c r="DZ112" s="931"/>
    </row>
    <row r="113" spans="1:130" s="226" customFormat="1" ht="26.25" customHeight="1" x14ac:dyDescent="0.2">
      <c r="A113" s="957"/>
      <c r="B113" s="958"/>
      <c r="C113" s="926" t="s">
        <v>454</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253607</v>
      </c>
      <c r="AB113" s="941"/>
      <c r="AC113" s="941"/>
      <c r="AD113" s="941"/>
      <c r="AE113" s="942"/>
      <c r="AF113" s="943">
        <v>243038</v>
      </c>
      <c r="AG113" s="941"/>
      <c r="AH113" s="941"/>
      <c r="AI113" s="941"/>
      <c r="AJ113" s="942"/>
      <c r="AK113" s="943">
        <v>240136</v>
      </c>
      <c r="AL113" s="941"/>
      <c r="AM113" s="941"/>
      <c r="AN113" s="941"/>
      <c r="AO113" s="942"/>
      <c r="AP113" s="944">
        <v>8.3000000000000007</v>
      </c>
      <c r="AQ113" s="945"/>
      <c r="AR113" s="945"/>
      <c r="AS113" s="945"/>
      <c r="AT113" s="946"/>
      <c r="AU113" s="911"/>
      <c r="AV113" s="912"/>
      <c r="AW113" s="912"/>
      <c r="AX113" s="912"/>
      <c r="AY113" s="912"/>
      <c r="AZ113" s="925" t="s">
        <v>455</v>
      </c>
      <c r="BA113" s="926"/>
      <c r="BB113" s="926"/>
      <c r="BC113" s="926"/>
      <c r="BD113" s="926"/>
      <c r="BE113" s="926"/>
      <c r="BF113" s="926"/>
      <c r="BG113" s="926"/>
      <c r="BH113" s="926"/>
      <c r="BI113" s="926"/>
      <c r="BJ113" s="926"/>
      <c r="BK113" s="926"/>
      <c r="BL113" s="926"/>
      <c r="BM113" s="926"/>
      <c r="BN113" s="926"/>
      <c r="BO113" s="926"/>
      <c r="BP113" s="927"/>
      <c r="BQ113" s="928">
        <v>467525</v>
      </c>
      <c r="BR113" s="929"/>
      <c r="BS113" s="929"/>
      <c r="BT113" s="929"/>
      <c r="BU113" s="929"/>
      <c r="BV113" s="929">
        <v>447202</v>
      </c>
      <c r="BW113" s="929"/>
      <c r="BX113" s="929"/>
      <c r="BY113" s="929"/>
      <c r="BZ113" s="929"/>
      <c r="CA113" s="929">
        <v>419410</v>
      </c>
      <c r="CB113" s="929"/>
      <c r="CC113" s="929"/>
      <c r="CD113" s="929"/>
      <c r="CE113" s="929"/>
      <c r="CF113" s="923">
        <v>14.4</v>
      </c>
      <c r="CG113" s="924"/>
      <c r="CH113" s="924"/>
      <c r="CI113" s="924"/>
      <c r="CJ113" s="924"/>
      <c r="CK113" s="951"/>
      <c r="CL113" s="952"/>
      <c r="CM113" s="925" t="s">
        <v>456</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446</v>
      </c>
      <c r="DH113" s="962"/>
      <c r="DI113" s="962"/>
      <c r="DJ113" s="962"/>
      <c r="DK113" s="963"/>
      <c r="DL113" s="964" t="s">
        <v>457</v>
      </c>
      <c r="DM113" s="962"/>
      <c r="DN113" s="962"/>
      <c r="DO113" s="962"/>
      <c r="DP113" s="963"/>
      <c r="DQ113" s="964" t="s">
        <v>457</v>
      </c>
      <c r="DR113" s="962"/>
      <c r="DS113" s="962"/>
      <c r="DT113" s="962"/>
      <c r="DU113" s="963"/>
      <c r="DV113" s="965" t="s">
        <v>446</v>
      </c>
      <c r="DW113" s="966"/>
      <c r="DX113" s="966"/>
      <c r="DY113" s="966"/>
      <c r="DZ113" s="967"/>
    </row>
    <row r="114" spans="1:130" s="226" customFormat="1" ht="26.25" customHeight="1" x14ac:dyDescent="0.2">
      <c r="A114" s="957"/>
      <c r="B114" s="958"/>
      <c r="C114" s="926" t="s">
        <v>458</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16584</v>
      </c>
      <c r="AB114" s="962"/>
      <c r="AC114" s="962"/>
      <c r="AD114" s="962"/>
      <c r="AE114" s="963"/>
      <c r="AF114" s="964">
        <v>30595</v>
      </c>
      <c r="AG114" s="962"/>
      <c r="AH114" s="962"/>
      <c r="AI114" s="962"/>
      <c r="AJ114" s="963"/>
      <c r="AK114" s="964">
        <v>40123</v>
      </c>
      <c r="AL114" s="962"/>
      <c r="AM114" s="962"/>
      <c r="AN114" s="962"/>
      <c r="AO114" s="963"/>
      <c r="AP114" s="965">
        <v>1.4</v>
      </c>
      <c r="AQ114" s="966"/>
      <c r="AR114" s="966"/>
      <c r="AS114" s="966"/>
      <c r="AT114" s="967"/>
      <c r="AU114" s="911"/>
      <c r="AV114" s="912"/>
      <c r="AW114" s="912"/>
      <c r="AX114" s="912"/>
      <c r="AY114" s="912"/>
      <c r="AZ114" s="925" t="s">
        <v>459</v>
      </c>
      <c r="BA114" s="926"/>
      <c r="BB114" s="926"/>
      <c r="BC114" s="926"/>
      <c r="BD114" s="926"/>
      <c r="BE114" s="926"/>
      <c r="BF114" s="926"/>
      <c r="BG114" s="926"/>
      <c r="BH114" s="926"/>
      <c r="BI114" s="926"/>
      <c r="BJ114" s="926"/>
      <c r="BK114" s="926"/>
      <c r="BL114" s="926"/>
      <c r="BM114" s="926"/>
      <c r="BN114" s="926"/>
      <c r="BO114" s="926"/>
      <c r="BP114" s="927"/>
      <c r="BQ114" s="928">
        <v>540389</v>
      </c>
      <c r="BR114" s="929"/>
      <c r="BS114" s="929"/>
      <c r="BT114" s="929"/>
      <c r="BU114" s="929"/>
      <c r="BV114" s="929">
        <v>508588</v>
      </c>
      <c r="BW114" s="929"/>
      <c r="BX114" s="929"/>
      <c r="BY114" s="929"/>
      <c r="BZ114" s="929"/>
      <c r="CA114" s="929">
        <v>502306</v>
      </c>
      <c r="CB114" s="929"/>
      <c r="CC114" s="929"/>
      <c r="CD114" s="929"/>
      <c r="CE114" s="929"/>
      <c r="CF114" s="923">
        <v>17.3</v>
      </c>
      <c r="CG114" s="924"/>
      <c r="CH114" s="924"/>
      <c r="CI114" s="924"/>
      <c r="CJ114" s="924"/>
      <c r="CK114" s="951"/>
      <c r="CL114" s="952"/>
      <c r="CM114" s="925" t="s">
        <v>460</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446</v>
      </c>
      <c r="DH114" s="962"/>
      <c r="DI114" s="962"/>
      <c r="DJ114" s="962"/>
      <c r="DK114" s="963"/>
      <c r="DL114" s="964" t="s">
        <v>397</v>
      </c>
      <c r="DM114" s="962"/>
      <c r="DN114" s="962"/>
      <c r="DO114" s="962"/>
      <c r="DP114" s="963"/>
      <c r="DQ114" s="964" t="s">
        <v>444</v>
      </c>
      <c r="DR114" s="962"/>
      <c r="DS114" s="962"/>
      <c r="DT114" s="962"/>
      <c r="DU114" s="963"/>
      <c r="DV114" s="965" t="s">
        <v>457</v>
      </c>
      <c r="DW114" s="966"/>
      <c r="DX114" s="966"/>
      <c r="DY114" s="966"/>
      <c r="DZ114" s="967"/>
    </row>
    <row r="115" spans="1:130" s="226" customFormat="1" ht="26.25" customHeight="1" x14ac:dyDescent="0.2">
      <c r="A115" s="957"/>
      <c r="B115" s="958"/>
      <c r="C115" s="926" t="s">
        <v>461</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397</v>
      </c>
      <c r="AB115" s="941"/>
      <c r="AC115" s="941"/>
      <c r="AD115" s="941"/>
      <c r="AE115" s="942"/>
      <c r="AF115" s="943" t="s">
        <v>248</v>
      </c>
      <c r="AG115" s="941"/>
      <c r="AH115" s="941"/>
      <c r="AI115" s="941"/>
      <c r="AJ115" s="942"/>
      <c r="AK115" s="943" t="s">
        <v>416</v>
      </c>
      <c r="AL115" s="941"/>
      <c r="AM115" s="941"/>
      <c r="AN115" s="941"/>
      <c r="AO115" s="942"/>
      <c r="AP115" s="944" t="s">
        <v>416</v>
      </c>
      <c r="AQ115" s="945"/>
      <c r="AR115" s="945"/>
      <c r="AS115" s="945"/>
      <c r="AT115" s="946"/>
      <c r="AU115" s="911"/>
      <c r="AV115" s="912"/>
      <c r="AW115" s="912"/>
      <c r="AX115" s="912"/>
      <c r="AY115" s="912"/>
      <c r="AZ115" s="925" t="s">
        <v>462</v>
      </c>
      <c r="BA115" s="926"/>
      <c r="BB115" s="926"/>
      <c r="BC115" s="926"/>
      <c r="BD115" s="926"/>
      <c r="BE115" s="926"/>
      <c r="BF115" s="926"/>
      <c r="BG115" s="926"/>
      <c r="BH115" s="926"/>
      <c r="BI115" s="926"/>
      <c r="BJ115" s="926"/>
      <c r="BK115" s="926"/>
      <c r="BL115" s="926"/>
      <c r="BM115" s="926"/>
      <c r="BN115" s="926"/>
      <c r="BO115" s="926"/>
      <c r="BP115" s="927"/>
      <c r="BQ115" s="928" t="s">
        <v>397</v>
      </c>
      <c r="BR115" s="929"/>
      <c r="BS115" s="929"/>
      <c r="BT115" s="929"/>
      <c r="BU115" s="929"/>
      <c r="BV115" s="929" t="s">
        <v>446</v>
      </c>
      <c r="BW115" s="929"/>
      <c r="BX115" s="929"/>
      <c r="BY115" s="929"/>
      <c r="BZ115" s="929"/>
      <c r="CA115" s="929" t="s">
        <v>397</v>
      </c>
      <c r="CB115" s="929"/>
      <c r="CC115" s="929"/>
      <c r="CD115" s="929"/>
      <c r="CE115" s="929"/>
      <c r="CF115" s="923" t="s">
        <v>248</v>
      </c>
      <c r="CG115" s="924"/>
      <c r="CH115" s="924"/>
      <c r="CI115" s="924"/>
      <c r="CJ115" s="924"/>
      <c r="CK115" s="951"/>
      <c r="CL115" s="952"/>
      <c r="CM115" s="925" t="s">
        <v>463</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248</v>
      </c>
      <c r="DH115" s="962"/>
      <c r="DI115" s="962"/>
      <c r="DJ115" s="962"/>
      <c r="DK115" s="963"/>
      <c r="DL115" s="964" t="s">
        <v>397</v>
      </c>
      <c r="DM115" s="962"/>
      <c r="DN115" s="962"/>
      <c r="DO115" s="962"/>
      <c r="DP115" s="963"/>
      <c r="DQ115" s="964" t="s">
        <v>457</v>
      </c>
      <c r="DR115" s="962"/>
      <c r="DS115" s="962"/>
      <c r="DT115" s="962"/>
      <c r="DU115" s="963"/>
      <c r="DV115" s="965" t="s">
        <v>397</v>
      </c>
      <c r="DW115" s="966"/>
      <c r="DX115" s="966"/>
      <c r="DY115" s="966"/>
      <c r="DZ115" s="967"/>
    </row>
    <row r="116" spans="1:130" s="226" customFormat="1" ht="26.25" customHeight="1" x14ac:dyDescent="0.2">
      <c r="A116" s="959"/>
      <c r="B116" s="960"/>
      <c r="C116" s="968" t="s">
        <v>464</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248</v>
      </c>
      <c r="AB116" s="962"/>
      <c r="AC116" s="962"/>
      <c r="AD116" s="962"/>
      <c r="AE116" s="963"/>
      <c r="AF116" s="964" t="s">
        <v>446</v>
      </c>
      <c r="AG116" s="962"/>
      <c r="AH116" s="962"/>
      <c r="AI116" s="962"/>
      <c r="AJ116" s="963"/>
      <c r="AK116" s="964" t="s">
        <v>446</v>
      </c>
      <c r="AL116" s="962"/>
      <c r="AM116" s="962"/>
      <c r="AN116" s="962"/>
      <c r="AO116" s="963"/>
      <c r="AP116" s="965" t="s">
        <v>457</v>
      </c>
      <c r="AQ116" s="966"/>
      <c r="AR116" s="966"/>
      <c r="AS116" s="966"/>
      <c r="AT116" s="967"/>
      <c r="AU116" s="911"/>
      <c r="AV116" s="912"/>
      <c r="AW116" s="912"/>
      <c r="AX116" s="912"/>
      <c r="AY116" s="912"/>
      <c r="AZ116" s="970" t="s">
        <v>465</v>
      </c>
      <c r="BA116" s="971"/>
      <c r="BB116" s="971"/>
      <c r="BC116" s="971"/>
      <c r="BD116" s="971"/>
      <c r="BE116" s="971"/>
      <c r="BF116" s="971"/>
      <c r="BG116" s="971"/>
      <c r="BH116" s="971"/>
      <c r="BI116" s="971"/>
      <c r="BJ116" s="971"/>
      <c r="BK116" s="971"/>
      <c r="BL116" s="971"/>
      <c r="BM116" s="971"/>
      <c r="BN116" s="971"/>
      <c r="BO116" s="971"/>
      <c r="BP116" s="972"/>
      <c r="BQ116" s="928" t="s">
        <v>446</v>
      </c>
      <c r="BR116" s="929"/>
      <c r="BS116" s="929"/>
      <c r="BT116" s="929"/>
      <c r="BU116" s="929"/>
      <c r="BV116" s="929" t="s">
        <v>446</v>
      </c>
      <c r="BW116" s="929"/>
      <c r="BX116" s="929"/>
      <c r="BY116" s="929"/>
      <c r="BZ116" s="929"/>
      <c r="CA116" s="929" t="s">
        <v>444</v>
      </c>
      <c r="CB116" s="929"/>
      <c r="CC116" s="929"/>
      <c r="CD116" s="929"/>
      <c r="CE116" s="929"/>
      <c r="CF116" s="923" t="s">
        <v>248</v>
      </c>
      <c r="CG116" s="924"/>
      <c r="CH116" s="924"/>
      <c r="CI116" s="924"/>
      <c r="CJ116" s="924"/>
      <c r="CK116" s="951"/>
      <c r="CL116" s="952"/>
      <c r="CM116" s="925" t="s">
        <v>466</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v>50650</v>
      </c>
      <c r="DH116" s="962"/>
      <c r="DI116" s="962"/>
      <c r="DJ116" s="962"/>
      <c r="DK116" s="963"/>
      <c r="DL116" s="964">
        <v>25400</v>
      </c>
      <c r="DM116" s="962"/>
      <c r="DN116" s="962"/>
      <c r="DO116" s="962"/>
      <c r="DP116" s="963"/>
      <c r="DQ116" s="964" t="s">
        <v>444</v>
      </c>
      <c r="DR116" s="962"/>
      <c r="DS116" s="962"/>
      <c r="DT116" s="962"/>
      <c r="DU116" s="963"/>
      <c r="DV116" s="965" t="s">
        <v>397</v>
      </c>
      <c r="DW116" s="966"/>
      <c r="DX116" s="966"/>
      <c r="DY116" s="966"/>
      <c r="DZ116" s="967"/>
    </row>
    <row r="117" spans="1:130" s="226" customFormat="1" ht="26.25" customHeight="1" x14ac:dyDescent="0.2">
      <c r="A117" s="91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467</v>
      </c>
      <c r="Z117" s="897"/>
      <c r="AA117" s="981">
        <v>774300</v>
      </c>
      <c r="AB117" s="982"/>
      <c r="AC117" s="982"/>
      <c r="AD117" s="982"/>
      <c r="AE117" s="983"/>
      <c r="AF117" s="984">
        <v>764712</v>
      </c>
      <c r="AG117" s="982"/>
      <c r="AH117" s="982"/>
      <c r="AI117" s="982"/>
      <c r="AJ117" s="983"/>
      <c r="AK117" s="984">
        <v>775181</v>
      </c>
      <c r="AL117" s="982"/>
      <c r="AM117" s="982"/>
      <c r="AN117" s="982"/>
      <c r="AO117" s="983"/>
      <c r="AP117" s="985"/>
      <c r="AQ117" s="986"/>
      <c r="AR117" s="986"/>
      <c r="AS117" s="986"/>
      <c r="AT117" s="987"/>
      <c r="AU117" s="911"/>
      <c r="AV117" s="912"/>
      <c r="AW117" s="912"/>
      <c r="AX117" s="912"/>
      <c r="AY117" s="912"/>
      <c r="AZ117" s="977" t="s">
        <v>468</v>
      </c>
      <c r="BA117" s="978"/>
      <c r="BB117" s="978"/>
      <c r="BC117" s="978"/>
      <c r="BD117" s="978"/>
      <c r="BE117" s="978"/>
      <c r="BF117" s="978"/>
      <c r="BG117" s="978"/>
      <c r="BH117" s="978"/>
      <c r="BI117" s="978"/>
      <c r="BJ117" s="978"/>
      <c r="BK117" s="978"/>
      <c r="BL117" s="978"/>
      <c r="BM117" s="978"/>
      <c r="BN117" s="978"/>
      <c r="BO117" s="978"/>
      <c r="BP117" s="979"/>
      <c r="BQ117" s="928" t="s">
        <v>397</v>
      </c>
      <c r="BR117" s="929"/>
      <c r="BS117" s="929"/>
      <c r="BT117" s="929"/>
      <c r="BU117" s="929"/>
      <c r="BV117" s="929" t="s">
        <v>457</v>
      </c>
      <c r="BW117" s="929"/>
      <c r="BX117" s="929"/>
      <c r="BY117" s="929"/>
      <c r="BZ117" s="929"/>
      <c r="CA117" s="929" t="s">
        <v>397</v>
      </c>
      <c r="CB117" s="929"/>
      <c r="CC117" s="929"/>
      <c r="CD117" s="929"/>
      <c r="CE117" s="929"/>
      <c r="CF117" s="923" t="s">
        <v>446</v>
      </c>
      <c r="CG117" s="924"/>
      <c r="CH117" s="924"/>
      <c r="CI117" s="924"/>
      <c r="CJ117" s="924"/>
      <c r="CK117" s="951"/>
      <c r="CL117" s="952"/>
      <c r="CM117" s="925" t="s">
        <v>469</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397</v>
      </c>
      <c r="DH117" s="962"/>
      <c r="DI117" s="962"/>
      <c r="DJ117" s="962"/>
      <c r="DK117" s="963"/>
      <c r="DL117" s="964" t="s">
        <v>397</v>
      </c>
      <c r="DM117" s="962"/>
      <c r="DN117" s="962"/>
      <c r="DO117" s="962"/>
      <c r="DP117" s="963"/>
      <c r="DQ117" s="964" t="s">
        <v>446</v>
      </c>
      <c r="DR117" s="962"/>
      <c r="DS117" s="962"/>
      <c r="DT117" s="962"/>
      <c r="DU117" s="963"/>
      <c r="DV117" s="965" t="s">
        <v>397</v>
      </c>
      <c r="DW117" s="966"/>
      <c r="DX117" s="966"/>
      <c r="DY117" s="966"/>
      <c r="DZ117" s="967"/>
    </row>
    <row r="118" spans="1:130" s="226" customFormat="1" ht="26.25" customHeight="1" x14ac:dyDescent="0.2">
      <c r="A118" s="91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435</v>
      </c>
      <c r="AB118" s="896"/>
      <c r="AC118" s="896"/>
      <c r="AD118" s="896"/>
      <c r="AE118" s="897"/>
      <c r="AF118" s="895" t="s">
        <v>436</v>
      </c>
      <c r="AG118" s="896"/>
      <c r="AH118" s="896"/>
      <c r="AI118" s="896"/>
      <c r="AJ118" s="897"/>
      <c r="AK118" s="895" t="s">
        <v>313</v>
      </c>
      <c r="AL118" s="896"/>
      <c r="AM118" s="896"/>
      <c r="AN118" s="896"/>
      <c r="AO118" s="897"/>
      <c r="AP118" s="973" t="s">
        <v>437</v>
      </c>
      <c r="AQ118" s="974"/>
      <c r="AR118" s="974"/>
      <c r="AS118" s="974"/>
      <c r="AT118" s="975"/>
      <c r="AU118" s="911"/>
      <c r="AV118" s="912"/>
      <c r="AW118" s="912"/>
      <c r="AX118" s="912"/>
      <c r="AY118" s="912"/>
      <c r="AZ118" s="976" t="s">
        <v>470</v>
      </c>
      <c r="BA118" s="968"/>
      <c r="BB118" s="968"/>
      <c r="BC118" s="968"/>
      <c r="BD118" s="968"/>
      <c r="BE118" s="968"/>
      <c r="BF118" s="968"/>
      <c r="BG118" s="968"/>
      <c r="BH118" s="968"/>
      <c r="BI118" s="968"/>
      <c r="BJ118" s="968"/>
      <c r="BK118" s="968"/>
      <c r="BL118" s="968"/>
      <c r="BM118" s="968"/>
      <c r="BN118" s="968"/>
      <c r="BO118" s="968"/>
      <c r="BP118" s="969"/>
      <c r="BQ118" s="1002" t="s">
        <v>446</v>
      </c>
      <c r="BR118" s="1003"/>
      <c r="BS118" s="1003"/>
      <c r="BT118" s="1003"/>
      <c r="BU118" s="1003"/>
      <c r="BV118" s="1003" t="s">
        <v>446</v>
      </c>
      <c r="BW118" s="1003"/>
      <c r="BX118" s="1003"/>
      <c r="BY118" s="1003"/>
      <c r="BZ118" s="1003"/>
      <c r="CA118" s="1003" t="s">
        <v>416</v>
      </c>
      <c r="CB118" s="1003"/>
      <c r="CC118" s="1003"/>
      <c r="CD118" s="1003"/>
      <c r="CE118" s="1003"/>
      <c r="CF118" s="923" t="s">
        <v>446</v>
      </c>
      <c r="CG118" s="924"/>
      <c r="CH118" s="924"/>
      <c r="CI118" s="924"/>
      <c r="CJ118" s="924"/>
      <c r="CK118" s="951"/>
      <c r="CL118" s="952"/>
      <c r="CM118" s="925" t="s">
        <v>471</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416</v>
      </c>
      <c r="DH118" s="962"/>
      <c r="DI118" s="962"/>
      <c r="DJ118" s="962"/>
      <c r="DK118" s="963"/>
      <c r="DL118" s="964" t="s">
        <v>397</v>
      </c>
      <c r="DM118" s="962"/>
      <c r="DN118" s="962"/>
      <c r="DO118" s="962"/>
      <c r="DP118" s="963"/>
      <c r="DQ118" s="964" t="s">
        <v>397</v>
      </c>
      <c r="DR118" s="962"/>
      <c r="DS118" s="962"/>
      <c r="DT118" s="962"/>
      <c r="DU118" s="963"/>
      <c r="DV118" s="965" t="s">
        <v>397</v>
      </c>
      <c r="DW118" s="966"/>
      <c r="DX118" s="966"/>
      <c r="DY118" s="966"/>
      <c r="DZ118" s="967"/>
    </row>
    <row r="119" spans="1:130" s="226" customFormat="1" ht="26.25" customHeight="1" x14ac:dyDescent="0.2">
      <c r="A119" s="1060" t="s">
        <v>441</v>
      </c>
      <c r="B119" s="950"/>
      <c r="C119" s="932" t="s">
        <v>442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446</v>
      </c>
      <c r="AB119" s="903"/>
      <c r="AC119" s="903"/>
      <c r="AD119" s="903"/>
      <c r="AE119" s="904"/>
      <c r="AF119" s="905" t="s">
        <v>446</v>
      </c>
      <c r="AG119" s="903"/>
      <c r="AH119" s="903"/>
      <c r="AI119" s="903"/>
      <c r="AJ119" s="904"/>
      <c r="AK119" s="905" t="s">
        <v>397</v>
      </c>
      <c r="AL119" s="903"/>
      <c r="AM119" s="903"/>
      <c r="AN119" s="903"/>
      <c r="AO119" s="904"/>
      <c r="AP119" s="906" t="s">
        <v>457</v>
      </c>
      <c r="AQ119" s="907"/>
      <c r="AR119" s="907"/>
      <c r="AS119" s="907"/>
      <c r="AT119" s="908"/>
      <c r="AU119" s="913"/>
      <c r="AV119" s="914"/>
      <c r="AW119" s="914"/>
      <c r="AX119" s="914"/>
      <c r="AY119" s="914"/>
      <c r="AZ119" s="247" t="s">
        <v>192</v>
      </c>
      <c r="BA119" s="247"/>
      <c r="BB119" s="247"/>
      <c r="BC119" s="247"/>
      <c r="BD119" s="247"/>
      <c r="BE119" s="247"/>
      <c r="BF119" s="247"/>
      <c r="BG119" s="247"/>
      <c r="BH119" s="247"/>
      <c r="BI119" s="247"/>
      <c r="BJ119" s="247"/>
      <c r="BK119" s="247"/>
      <c r="BL119" s="247"/>
      <c r="BM119" s="247"/>
      <c r="BN119" s="247"/>
      <c r="BO119" s="980" t="s">
        <v>472</v>
      </c>
      <c r="BP119" s="1008"/>
      <c r="BQ119" s="1002">
        <v>9532560</v>
      </c>
      <c r="BR119" s="1003"/>
      <c r="BS119" s="1003"/>
      <c r="BT119" s="1003"/>
      <c r="BU119" s="1003"/>
      <c r="BV119" s="1003">
        <v>8976255</v>
      </c>
      <c r="BW119" s="1003"/>
      <c r="BX119" s="1003"/>
      <c r="BY119" s="1003"/>
      <c r="BZ119" s="1003"/>
      <c r="CA119" s="1003">
        <v>8399649</v>
      </c>
      <c r="CB119" s="1003"/>
      <c r="CC119" s="1003"/>
      <c r="CD119" s="1003"/>
      <c r="CE119" s="1003"/>
      <c r="CF119" s="1004"/>
      <c r="CG119" s="1005"/>
      <c r="CH119" s="1005"/>
      <c r="CI119" s="1005"/>
      <c r="CJ119" s="1006"/>
      <c r="CK119" s="953"/>
      <c r="CL119" s="954"/>
      <c r="CM119" s="976" t="s">
        <v>473</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446</v>
      </c>
      <c r="DH119" s="989"/>
      <c r="DI119" s="989"/>
      <c r="DJ119" s="989"/>
      <c r="DK119" s="990"/>
      <c r="DL119" s="988" t="s">
        <v>416</v>
      </c>
      <c r="DM119" s="989"/>
      <c r="DN119" s="989"/>
      <c r="DO119" s="989"/>
      <c r="DP119" s="990"/>
      <c r="DQ119" s="988" t="s">
        <v>457</v>
      </c>
      <c r="DR119" s="989"/>
      <c r="DS119" s="989"/>
      <c r="DT119" s="989"/>
      <c r="DU119" s="990"/>
      <c r="DV119" s="991" t="s">
        <v>446</v>
      </c>
      <c r="DW119" s="992"/>
      <c r="DX119" s="992"/>
      <c r="DY119" s="992"/>
      <c r="DZ119" s="993"/>
    </row>
    <row r="120" spans="1:130" s="226" customFormat="1" ht="26.25" customHeight="1" x14ac:dyDescent="0.2">
      <c r="A120" s="1061"/>
      <c r="B120" s="952"/>
      <c r="C120" s="925" t="s">
        <v>448</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397</v>
      </c>
      <c r="AB120" s="962"/>
      <c r="AC120" s="962"/>
      <c r="AD120" s="962"/>
      <c r="AE120" s="963"/>
      <c r="AF120" s="964" t="s">
        <v>446</v>
      </c>
      <c r="AG120" s="962"/>
      <c r="AH120" s="962"/>
      <c r="AI120" s="962"/>
      <c r="AJ120" s="963"/>
      <c r="AK120" s="964" t="s">
        <v>397</v>
      </c>
      <c r="AL120" s="962"/>
      <c r="AM120" s="962"/>
      <c r="AN120" s="962"/>
      <c r="AO120" s="963"/>
      <c r="AP120" s="965" t="s">
        <v>397</v>
      </c>
      <c r="AQ120" s="966"/>
      <c r="AR120" s="966"/>
      <c r="AS120" s="966"/>
      <c r="AT120" s="967"/>
      <c r="AU120" s="994" t="s">
        <v>474</v>
      </c>
      <c r="AV120" s="995"/>
      <c r="AW120" s="995"/>
      <c r="AX120" s="995"/>
      <c r="AY120" s="996"/>
      <c r="AZ120" s="932" t="s">
        <v>475</v>
      </c>
      <c r="BA120" s="900"/>
      <c r="BB120" s="900"/>
      <c r="BC120" s="900"/>
      <c r="BD120" s="900"/>
      <c r="BE120" s="900"/>
      <c r="BF120" s="900"/>
      <c r="BG120" s="900"/>
      <c r="BH120" s="900"/>
      <c r="BI120" s="900"/>
      <c r="BJ120" s="900"/>
      <c r="BK120" s="900"/>
      <c r="BL120" s="900"/>
      <c r="BM120" s="900"/>
      <c r="BN120" s="900"/>
      <c r="BO120" s="900"/>
      <c r="BP120" s="901"/>
      <c r="BQ120" s="933">
        <v>1807812</v>
      </c>
      <c r="BR120" s="934"/>
      <c r="BS120" s="934"/>
      <c r="BT120" s="934"/>
      <c r="BU120" s="934"/>
      <c r="BV120" s="934">
        <v>2299471</v>
      </c>
      <c r="BW120" s="934"/>
      <c r="BX120" s="934"/>
      <c r="BY120" s="934"/>
      <c r="BZ120" s="934"/>
      <c r="CA120" s="934">
        <v>2513452</v>
      </c>
      <c r="CB120" s="934"/>
      <c r="CC120" s="934"/>
      <c r="CD120" s="934"/>
      <c r="CE120" s="934"/>
      <c r="CF120" s="947">
        <v>86.4</v>
      </c>
      <c r="CG120" s="948"/>
      <c r="CH120" s="948"/>
      <c r="CI120" s="948"/>
      <c r="CJ120" s="948"/>
      <c r="CK120" s="1009" t="s">
        <v>476</v>
      </c>
      <c r="CL120" s="1010"/>
      <c r="CM120" s="1010"/>
      <c r="CN120" s="1010"/>
      <c r="CO120" s="1011"/>
      <c r="CP120" s="1017" t="s">
        <v>477</v>
      </c>
      <c r="CQ120" s="1018"/>
      <c r="CR120" s="1018"/>
      <c r="CS120" s="1018"/>
      <c r="CT120" s="1018"/>
      <c r="CU120" s="1018"/>
      <c r="CV120" s="1018"/>
      <c r="CW120" s="1018"/>
      <c r="CX120" s="1018"/>
      <c r="CY120" s="1018"/>
      <c r="CZ120" s="1018"/>
      <c r="DA120" s="1018"/>
      <c r="DB120" s="1018"/>
      <c r="DC120" s="1018"/>
      <c r="DD120" s="1018"/>
      <c r="DE120" s="1018"/>
      <c r="DF120" s="1019"/>
      <c r="DG120" s="933">
        <v>2780617</v>
      </c>
      <c r="DH120" s="934"/>
      <c r="DI120" s="934"/>
      <c r="DJ120" s="934"/>
      <c r="DK120" s="934"/>
      <c r="DL120" s="934">
        <v>2587508</v>
      </c>
      <c r="DM120" s="934"/>
      <c r="DN120" s="934"/>
      <c r="DO120" s="934"/>
      <c r="DP120" s="934"/>
      <c r="DQ120" s="934">
        <v>2366711</v>
      </c>
      <c r="DR120" s="934"/>
      <c r="DS120" s="934"/>
      <c r="DT120" s="934"/>
      <c r="DU120" s="934"/>
      <c r="DV120" s="935">
        <v>81.400000000000006</v>
      </c>
      <c r="DW120" s="935"/>
      <c r="DX120" s="935"/>
      <c r="DY120" s="935"/>
      <c r="DZ120" s="936"/>
    </row>
    <row r="121" spans="1:130" s="226" customFormat="1" ht="26.25" customHeight="1" x14ac:dyDescent="0.2">
      <c r="A121" s="1061"/>
      <c r="B121" s="952"/>
      <c r="C121" s="977" t="s">
        <v>478</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397</v>
      </c>
      <c r="AB121" s="962"/>
      <c r="AC121" s="962"/>
      <c r="AD121" s="962"/>
      <c r="AE121" s="963"/>
      <c r="AF121" s="964" t="s">
        <v>457</v>
      </c>
      <c r="AG121" s="962"/>
      <c r="AH121" s="962"/>
      <c r="AI121" s="962"/>
      <c r="AJ121" s="963"/>
      <c r="AK121" s="964" t="s">
        <v>457</v>
      </c>
      <c r="AL121" s="962"/>
      <c r="AM121" s="962"/>
      <c r="AN121" s="962"/>
      <c r="AO121" s="963"/>
      <c r="AP121" s="965" t="s">
        <v>446</v>
      </c>
      <c r="AQ121" s="966"/>
      <c r="AR121" s="966"/>
      <c r="AS121" s="966"/>
      <c r="AT121" s="967"/>
      <c r="AU121" s="997"/>
      <c r="AV121" s="998"/>
      <c r="AW121" s="998"/>
      <c r="AX121" s="998"/>
      <c r="AY121" s="999"/>
      <c r="AZ121" s="925" t="s">
        <v>479</v>
      </c>
      <c r="BA121" s="926"/>
      <c r="BB121" s="926"/>
      <c r="BC121" s="926"/>
      <c r="BD121" s="926"/>
      <c r="BE121" s="926"/>
      <c r="BF121" s="926"/>
      <c r="BG121" s="926"/>
      <c r="BH121" s="926"/>
      <c r="BI121" s="926"/>
      <c r="BJ121" s="926"/>
      <c r="BK121" s="926"/>
      <c r="BL121" s="926"/>
      <c r="BM121" s="926"/>
      <c r="BN121" s="926"/>
      <c r="BO121" s="926"/>
      <c r="BP121" s="927"/>
      <c r="BQ121" s="928">
        <v>68863</v>
      </c>
      <c r="BR121" s="929"/>
      <c r="BS121" s="929"/>
      <c r="BT121" s="929"/>
      <c r="BU121" s="929"/>
      <c r="BV121" s="929">
        <v>69970</v>
      </c>
      <c r="BW121" s="929"/>
      <c r="BX121" s="929"/>
      <c r="BY121" s="929"/>
      <c r="BZ121" s="929"/>
      <c r="CA121" s="929">
        <v>56714</v>
      </c>
      <c r="CB121" s="929"/>
      <c r="CC121" s="929"/>
      <c r="CD121" s="929"/>
      <c r="CE121" s="929"/>
      <c r="CF121" s="923">
        <v>1.9</v>
      </c>
      <c r="CG121" s="924"/>
      <c r="CH121" s="924"/>
      <c r="CI121" s="924"/>
      <c r="CJ121" s="924"/>
      <c r="CK121" s="1012"/>
      <c r="CL121" s="1013"/>
      <c r="CM121" s="1013"/>
      <c r="CN121" s="1013"/>
      <c r="CO121" s="1014"/>
      <c r="CP121" s="1022" t="s">
        <v>480</v>
      </c>
      <c r="CQ121" s="1023"/>
      <c r="CR121" s="1023"/>
      <c r="CS121" s="1023"/>
      <c r="CT121" s="1023"/>
      <c r="CU121" s="1023"/>
      <c r="CV121" s="1023"/>
      <c r="CW121" s="1023"/>
      <c r="CX121" s="1023"/>
      <c r="CY121" s="1023"/>
      <c r="CZ121" s="1023"/>
      <c r="DA121" s="1023"/>
      <c r="DB121" s="1023"/>
      <c r="DC121" s="1023"/>
      <c r="DD121" s="1023"/>
      <c r="DE121" s="1023"/>
      <c r="DF121" s="1024"/>
      <c r="DG121" s="928">
        <v>192517</v>
      </c>
      <c r="DH121" s="929"/>
      <c r="DI121" s="929"/>
      <c r="DJ121" s="929"/>
      <c r="DK121" s="929"/>
      <c r="DL121" s="929">
        <v>173144</v>
      </c>
      <c r="DM121" s="929"/>
      <c r="DN121" s="929"/>
      <c r="DO121" s="929"/>
      <c r="DP121" s="929"/>
      <c r="DQ121" s="929">
        <v>156964</v>
      </c>
      <c r="DR121" s="929"/>
      <c r="DS121" s="929"/>
      <c r="DT121" s="929"/>
      <c r="DU121" s="929"/>
      <c r="DV121" s="930">
        <v>5.4</v>
      </c>
      <c r="DW121" s="930"/>
      <c r="DX121" s="930"/>
      <c r="DY121" s="930"/>
      <c r="DZ121" s="931"/>
    </row>
    <row r="122" spans="1:130" s="226" customFormat="1" ht="26.25" customHeight="1" x14ac:dyDescent="0.2">
      <c r="A122" s="1061"/>
      <c r="B122" s="952"/>
      <c r="C122" s="925" t="s">
        <v>460</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397</v>
      </c>
      <c r="AB122" s="962"/>
      <c r="AC122" s="962"/>
      <c r="AD122" s="962"/>
      <c r="AE122" s="963"/>
      <c r="AF122" s="964" t="s">
        <v>397</v>
      </c>
      <c r="AG122" s="962"/>
      <c r="AH122" s="962"/>
      <c r="AI122" s="962"/>
      <c r="AJ122" s="963"/>
      <c r="AK122" s="964" t="s">
        <v>248</v>
      </c>
      <c r="AL122" s="962"/>
      <c r="AM122" s="962"/>
      <c r="AN122" s="962"/>
      <c r="AO122" s="963"/>
      <c r="AP122" s="965" t="s">
        <v>416</v>
      </c>
      <c r="AQ122" s="966"/>
      <c r="AR122" s="966"/>
      <c r="AS122" s="966"/>
      <c r="AT122" s="967"/>
      <c r="AU122" s="997"/>
      <c r="AV122" s="998"/>
      <c r="AW122" s="998"/>
      <c r="AX122" s="998"/>
      <c r="AY122" s="999"/>
      <c r="AZ122" s="976" t="s">
        <v>481</v>
      </c>
      <c r="BA122" s="968"/>
      <c r="BB122" s="968"/>
      <c r="BC122" s="968"/>
      <c r="BD122" s="968"/>
      <c r="BE122" s="968"/>
      <c r="BF122" s="968"/>
      <c r="BG122" s="968"/>
      <c r="BH122" s="968"/>
      <c r="BI122" s="968"/>
      <c r="BJ122" s="968"/>
      <c r="BK122" s="968"/>
      <c r="BL122" s="968"/>
      <c r="BM122" s="968"/>
      <c r="BN122" s="968"/>
      <c r="BO122" s="968"/>
      <c r="BP122" s="969"/>
      <c r="BQ122" s="1002">
        <v>5055647</v>
      </c>
      <c r="BR122" s="1003"/>
      <c r="BS122" s="1003"/>
      <c r="BT122" s="1003"/>
      <c r="BU122" s="1003"/>
      <c r="BV122" s="1003">
        <v>4791846</v>
      </c>
      <c r="BW122" s="1003"/>
      <c r="BX122" s="1003"/>
      <c r="BY122" s="1003"/>
      <c r="BZ122" s="1003"/>
      <c r="CA122" s="1003">
        <v>4566432</v>
      </c>
      <c r="CB122" s="1003"/>
      <c r="CC122" s="1003"/>
      <c r="CD122" s="1003"/>
      <c r="CE122" s="1003"/>
      <c r="CF122" s="1020">
        <v>157</v>
      </c>
      <c r="CG122" s="1021"/>
      <c r="CH122" s="1021"/>
      <c r="CI122" s="1021"/>
      <c r="CJ122" s="1021"/>
      <c r="CK122" s="1012"/>
      <c r="CL122" s="1013"/>
      <c r="CM122" s="1013"/>
      <c r="CN122" s="1013"/>
      <c r="CO122" s="1014"/>
      <c r="CP122" s="1022"/>
      <c r="CQ122" s="1023"/>
      <c r="CR122" s="1023"/>
      <c r="CS122" s="1023"/>
      <c r="CT122" s="1023"/>
      <c r="CU122" s="1023"/>
      <c r="CV122" s="1023"/>
      <c r="CW122" s="1023"/>
      <c r="CX122" s="1023"/>
      <c r="CY122" s="1023"/>
      <c r="CZ122" s="1023"/>
      <c r="DA122" s="1023"/>
      <c r="DB122" s="1023"/>
      <c r="DC122" s="1023"/>
      <c r="DD122" s="1023"/>
      <c r="DE122" s="1023"/>
      <c r="DF122" s="1024"/>
      <c r="DG122" s="928"/>
      <c r="DH122" s="929"/>
      <c r="DI122" s="929"/>
      <c r="DJ122" s="929"/>
      <c r="DK122" s="929"/>
      <c r="DL122" s="929"/>
      <c r="DM122" s="929"/>
      <c r="DN122" s="929"/>
      <c r="DO122" s="929"/>
      <c r="DP122" s="929"/>
      <c r="DQ122" s="929"/>
      <c r="DR122" s="929"/>
      <c r="DS122" s="929"/>
      <c r="DT122" s="929"/>
      <c r="DU122" s="929"/>
      <c r="DV122" s="930"/>
      <c r="DW122" s="930"/>
      <c r="DX122" s="930"/>
      <c r="DY122" s="930"/>
      <c r="DZ122" s="931"/>
    </row>
    <row r="123" spans="1:130" s="226" customFormat="1" ht="26.25" customHeight="1" x14ac:dyDescent="0.2">
      <c r="A123" s="1061"/>
      <c r="B123" s="952"/>
      <c r="C123" s="925" t="s">
        <v>466</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397</v>
      </c>
      <c r="AB123" s="962"/>
      <c r="AC123" s="962"/>
      <c r="AD123" s="962"/>
      <c r="AE123" s="963"/>
      <c r="AF123" s="964" t="s">
        <v>416</v>
      </c>
      <c r="AG123" s="962"/>
      <c r="AH123" s="962"/>
      <c r="AI123" s="962"/>
      <c r="AJ123" s="963"/>
      <c r="AK123" s="964" t="s">
        <v>397</v>
      </c>
      <c r="AL123" s="962"/>
      <c r="AM123" s="962"/>
      <c r="AN123" s="962"/>
      <c r="AO123" s="963"/>
      <c r="AP123" s="965" t="s">
        <v>457</v>
      </c>
      <c r="AQ123" s="966"/>
      <c r="AR123" s="966"/>
      <c r="AS123" s="966"/>
      <c r="AT123" s="967"/>
      <c r="AU123" s="1000"/>
      <c r="AV123" s="1001"/>
      <c r="AW123" s="1001"/>
      <c r="AX123" s="1001"/>
      <c r="AY123" s="1001"/>
      <c r="AZ123" s="247" t="s">
        <v>192</v>
      </c>
      <c r="BA123" s="247"/>
      <c r="BB123" s="247"/>
      <c r="BC123" s="247"/>
      <c r="BD123" s="247"/>
      <c r="BE123" s="247"/>
      <c r="BF123" s="247"/>
      <c r="BG123" s="247"/>
      <c r="BH123" s="247"/>
      <c r="BI123" s="247"/>
      <c r="BJ123" s="247"/>
      <c r="BK123" s="247"/>
      <c r="BL123" s="247"/>
      <c r="BM123" s="247"/>
      <c r="BN123" s="247"/>
      <c r="BO123" s="980" t="s">
        <v>482</v>
      </c>
      <c r="BP123" s="1008"/>
      <c r="BQ123" s="1067">
        <v>6932322</v>
      </c>
      <c r="BR123" s="1034"/>
      <c r="BS123" s="1034"/>
      <c r="BT123" s="1034"/>
      <c r="BU123" s="1034"/>
      <c r="BV123" s="1034">
        <v>7161287</v>
      </c>
      <c r="BW123" s="1034"/>
      <c r="BX123" s="1034"/>
      <c r="BY123" s="1034"/>
      <c r="BZ123" s="1034"/>
      <c r="CA123" s="1034">
        <v>7136598</v>
      </c>
      <c r="CB123" s="1034"/>
      <c r="CC123" s="1034"/>
      <c r="CD123" s="1034"/>
      <c r="CE123" s="1034"/>
      <c r="CF123" s="1004"/>
      <c r="CG123" s="1005"/>
      <c r="CH123" s="1005"/>
      <c r="CI123" s="1005"/>
      <c r="CJ123" s="1006"/>
      <c r="CK123" s="1012"/>
      <c r="CL123" s="1013"/>
      <c r="CM123" s="1013"/>
      <c r="CN123" s="1013"/>
      <c r="CO123" s="1014"/>
      <c r="CP123" s="1022"/>
      <c r="CQ123" s="1023"/>
      <c r="CR123" s="1023"/>
      <c r="CS123" s="1023"/>
      <c r="CT123" s="1023"/>
      <c r="CU123" s="1023"/>
      <c r="CV123" s="1023"/>
      <c r="CW123" s="1023"/>
      <c r="CX123" s="1023"/>
      <c r="CY123" s="1023"/>
      <c r="CZ123" s="1023"/>
      <c r="DA123" s="1023"/>
      <c r="DB123" s="1023"/>
      <c r="DC123" s="1023"/>
      <c r="DD123" s="1023"/>
      <c r="DE123" s="1023"/>
      <c r="DF123" s="1024"/>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226" customFormat="1" ht="26.25" customHeight="1" thickBot="1" x14ac:dyDescent="0.25">
      <c r="A124" s="1061"/>
      <c r="B124" s="952"/>
      <c r="C124" s="925" t="s">
        <v>469</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446</v>
      </c>
      <c r="AB124" s="962"/>
      <c r="AC124" s="962"/>
      <c r="AD124" s="962"/>
      <c r="AE124" s="963"/>
      <c r="AF124" s="964" t="s">
        <v>446</v>
      </c>
      <c r="AG124" s="962"/>
      <c r="AH124" s="962"/>
      <c r="AI124" s="962"/>
      <c r="AJ124" s="963"/>
      <c r="AK124" s="964" t="s">
        <v>446</v>
      </c>
      <c r="AL124" s="962"/>
      <c r="AM124" s="962"/>
      <c r="AN124" s="962"/>
      <c r="AO124" s="963"/>
      <c r="AP124" s="965" t="s">
        <v>397</v>
      </c>
      <c r="AQ124" s="966"/>
      <c r="AR124" s="966"/>
      <c r="AS124" s="966"/>
      <c r="AT124" s="967"/>
      <c r="AU124" s="1063" t="s">
        <v>483</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93.8</v>
      </c>
      <c r="BR124" s="1030"/>
      <c r="BS124" s="1030"/>
      <c r="BT124" s="1030"/>
      <c r="BU124" s="1030"/>
      <c r="BV124" s="1030">
        <v>60.2</v>
      </c>
      <c r="BW124" s="1030"/>
      <c r="BX124" s="1030"/>
      <c r="BY124" s="1030"/>
      <c r="BZ124" s="1030"/>
      <c r="CA124" s="1030">
        <v>43.4</v>
      </c>
      <c r="CB124" s="1030"/>
      <c r="CC124" s="1030"/>
      <c r="CD124" s="1030"/>
      <c r="CE124" s="1030"/>
      <c r="CF124" s="1031"/>
      <c r="CG124" s="1032"/>
      <c r="CH124" s="1032"/>
      <c r="CI124" s="1032"/>
      <c r="CJ124" s="1033"/>
      <c r="CK124" s="1015"/>
      <c r="CL124" s="1015"/>
      <c r="CM124" s="1015"/>
      <c r="CN124" s="1015"/>
      <c r="CO124" s="1016"/>
      <c r="CP124" s="1022" t="s">
        <v>484</v>
      </c>
      <c r="CQ124" s="1023"/>
      <c r="CR124" s="1023"/>
      <c r="CS124" s="1023"/>
      <c r="CT124" s="1023"/>
      <c r="CU124" s="1023"/>
      <c r="CV124" s="1023"/>
      <c r="CW124" s="1023"/>
      <c r="CX124" s="1023"/>
      <c r="CY124" s="1023"/>
      <c r="CZ124" s="1023"/>
      <c r="DA124" s="1023"/>
      <c r="DB124" s="1023"/>
      <c r="DC124" s="1023"/>
      <c r="DD124" s="1023"/>
      <c r="DE124" s="1023"/>
      <c r="DF124" s="1024"/>
      <c r="DG124" s="1007" t="s">
        <v>457</v>
      </c>
      <c r="DH124" s="989"/>
      <c r="DI124" s="989"/>
      <c r="DJ124" s="989"/>
      <c r="DK124" s="990"/>
      <c r="DL124" s="988" t="s">
        <v>457</v>
      </c>
      <c r="DM124" s="989"/>
      <c r="DN124" s="989"/>
      <c r="DO124" s="989"/>
      <c r="DP124" s="990"/>
      <c r="DQ124" s="988" t="s">
        <v>457</v>
      </c>
      <c r="DR124" s="989"/>
      <c r="DS124" s="989"/>
      <c r="DT124" s="989"/>
      <c r="DU124" s="990"/>
      <c r="DV124" s="991" t="s">
        <v>248</v>
      </c>
      <c r="DW124" s="992"/>
      <c r="DX124" s="992"/>
      <c r="DY124" s="992"/>
      <c r="DZ124" s="993"/>
    </row>
    <row r="125" spans="1:130" s="226" customFormat="1" ht="26.25" customHeight="1" x14ac:dyDescent="0.2">
      <c r="A125" s="1061"/>
      <c r="B125" s="952"/>
      <c r="C125" s="925" t="s">
        <v>471</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457</v>
      </c>
      <c r="AB125" s="962"/>
      <c r="AC125" s="962"/>
      <c r="AD125" s="962"/>
      <c r="AE125" s="963"/>
      <c r="AF125" s="964" t="s">
        <v>449</v>
      </c>
      <c r="AG125" s="962"/>
      <c r="AH125" s="962"/>
      <c r="AI125" s="962"/>
      <c r="AJ125" s="963"/>
      <c r="AK125" s="964" t="s">
        <v>446</v>
      </c>
      <c r="AL125" s="962"/>
      <c r="AM125" s="962"/>
      <c r="AN125" s="962"/>
      <c r="AO125" s="963"/>
      <c r="AP125" s="965" t="s">
        <v>457</v>
      </c>
      <c r="AQ125" s="966"/>
      <c r="AR125" s="966"/>
      <c r="AS125" s="966"/>
      <c r="AT125" s="96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5" t="s">
        <v>485</v>
      </c>
      <c r="CL125" s="1010"/>
      <c r="CM125" s="1010"/>
      <c r="CN125" s="1010"/>
      <c r="CO125" s="1011"/>
      <c r="CP125" s="932" t="s">
        <v>486</v>
      </c>
      <c r="CQ125" s="900"/>
      <c r="CR125" s="900"/>
      <c r="CS125" s="900"/>
      <c r="CT125" s="900"/>
      <c r="CU125" s="900"/>
      <c r="CV125" s="900"/>
      <c r="CW125" s="900"/>
      <c r="CX125" s="900"/>
      <c r="CY125" s="900"/>
      <c r="CZ125" s="900"/>
      <c r="DA125" s="900"/>
      <c r="DB125" s="900"/>
      <c r="DC125" s="900"/>
      <c r="DD125" s="900"/>
      <c r="DE125" s="900"/>
      <c r="DF125" s="901"/>
      <c r="DG125" s="933" t="s">
        <v>457</v>
      </c>
      <c r="DH125" s="934"/>
      <c r="DI125" s="934"/>
      <c r="DJ125" s="934"/>
      <c r="DK125" s="934"/>
      <c r="DL125" s="934" t="s">
        <v>457</v>
      </c>
      <c r="DM125" s="934"/>
      <c r="DN125" s="934"/>
      <c r="DO125" s="934"/>
      <c r="DP125" s="934"/>
      <c r="DQ125" s="934" t="s">
        <v>248</v>
      </c>
      <c r="DR125" s="934"/>
      <c r="DS125" s="934"/>
      <c r="DT125" s="934"/>
      <c r="DU125" s="934"/>
      <c r="DV125" s="935" t="s">
        <v>457</v>
      </c>
      <c r="DW125" s="935"/>
      <c r="DX125" s="935"/>
      <c r="DY125" s="935"/>
      <c r="DZ125" s="936"/>
    </row>
    <row r="126" spans="1:130" s="226" customFormat="1" ht="26.25" customHeight="1" thickBot="1" x14ac:dyDescent="0.25">
      <c r="A126" s="1061"/>
      <c r="B126" s="952"/>
      <c r="C126" s="925" t="s">
        <v>473</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457</v>
      </c>
      <c r="AB126" s="962"/>
      <c r="AC126" s="962"/>
      <c r="AD126" s="962"/>
      <c r="AE126" s="963"/>
      <c r="AF126" s="964" t="s">
        <v>457</v>
      </c>
      <c r="AG126" s="962"/>
      <c r="AH126" s="962"/>
      <c r="AI126" s="962"/>
      <c r="AJ126" s="963"/>
      <c r="AK126" s="964" t="s">
        <v>449</v>
      </c>
      <c r="AL126" s="962"/>
      <c r="AM126" s="962"/>
      <c r="AN126" s="962"/>
      <c r="AO126" s="963"/>
      <c r="AP126" s="965" t="s">
        <v>446</v>
      </c>
      <c r="AQ126" s="966"/>
      <c r="AR126" s="966"/>
      <c r="AS126" s="966"/>
      <c r="AT126" s="96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6"/>
      <c r="CL126" s="1013"/>
      <c r="CM126" s="1013"/>
      <c r="CN126" s="1013"/>
      <c r="CO126" s="1014"/>
      <c r="CP126" s="925" t="s">
        <v>487</v>
      </c>
      <c r="CQ126" s="926"/>
      <c r="CR126" s="926"/>
      <c r="CS126" s="926"/>
      <c r="CT126" s="926"/>
      <c r="CU126" s="926"/>
      <c r="CV126" s="926"/>
      <c r="CW126" s="926"/>
      <c r="CX126" s="926"/>
      <c r="CY126" s="926"/>
      <c r="CZ126" s="926"/>
      <c r="DA126" s="926"/>
      <c r="DB126" s="926"/>
      <c r="DC126" s="926"/>
      <c r="DD126" s="926"/>
      <c r="DE126" s="926"/>
      <c r="DF126" s="927"/>
      <c r="DG126" s="928" t="s">
        <v>446</v>
      </c>
      <c r="DH126" s="929"/>
      <c r="DI126" s="929"/>
      <c r="DJ126" s="929"/>
      <c r="DK126" s="929"/>
      <c r="DL126" s="929" t="s">
        <v>457</v>
      </c>
      <c r="DM126" s="929"/>
      <c r="DN126" s="929"/>
      <c r="DO126" s="929"/>
      <c r="DP126" s="929"/>
      <c r="DQ126" s="929" t="s">
        <v>446</v>
      </c>
      <c r="DR126" s="929"/>
      <c r="DS126" s="929"/>
      <c r="DT126" s="929"/>
      <c r="DU126" s="929"/>
      <c r="DV126" s="930" t="s">
        <v>397</v>
      </c>
      <c r="DW126" s="930"/>
      <c r="DX126" s="930"/>
      <c r="DY126" s="930"/>
      <c r="DZ126" s="931"/>
    </row>
    <row r="127" spans="1:130" s="226" customFormat="1" ht="26.25" customHeight="1" x14ac:dyDescent="0.2">
      <c r="A127" s="1062"/>
      <c r="B127" s="954"/>
      <c r="C127" s="976" t="s">
        <v>488</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457</v>
      </c>
      <c r="AB127" s="962"/>
      <c r="AC127" s="962"/>
      <c r="AD127" s="962"/>
      <c r="AE127" s="963"/>
      <c r="AF127" s="964" t="s">
        <v>457</v>
      </c>
      <c r="AG127" s="962"/>
      <c r="AH127" s="962"/>
      <c r="AI127" s="962"/>
      <c r="AJ127" s="963"/>
      <c r="AK127" s="964" t="s">
        <v>457</v>
      </c>
      <c r="AL127" s="962"/>
      <c r="AM127" s="962"/>
      <c r="AN127" s="962"/>
      <c r="AO127" s="963"/>
      <c r="AP127" s="965" t="s">
        <v>457</v>
      </c>
      <c r="AQ127" s="966"/>
      <c r="AR127" s="966"/>
      <c r="AS127" s="966"/>
      <c r="AT127" s="967"/>
      <c r="AU127" s="228"/>
      <c r="AV127" s="228"/>
      <c r="AW127" s="228"/>
      <c r="AX127" s="1035" t="s">
        <v>489</v>
      </c>
      <c r="AY127" s="1036"/>
      <c r="AZ127" s="1036"/>
      <c r="BA127" s="1036"/>
      <c r="BB127" s="1036"/>
      <c r="BC127" s="1036"/>
      <c r="BD127" s="1036"/>
      <c r="BE127" s="1037"/>
      <c r="BF127" s="1038" t="s">
        <v>490</v>
      </c>
      <c r="BG127" s="1036"/>
      <c r="BH127" s="1036"/>
      <c r="BI127" s="1036"/>
      <c r="BJ127" s="1036"/>
      <c r="BK127" s="1036"/>
      <c r="BL127" s="1037"/>
      <c r="BM127" s="1038" t="s">
        <v>491</v>
      </c>
      <c r="BN127" s="1036"/>
      <c r="BO127" s="1036"/>
      <c r="BP127" s="1036"/>
      <c r="BQ127" s="1036"/>
      <c r="BR127" s="1036"/>
      <c r="BS127" s="1037"/>
      <c r="BT127" s="1038" t="s">
        <v>492</v>
      </c>
      <c r="BU127" s="1036"/>
      <c r="BV127" s="1036"/>
      <c r="BW127" s="1036"/>
      <c r="BX127" s="1036"/>
      <c r="BY127" s="1036"/>
      <c r="BZ127" s="1059"/>
      <c r="CA127" s="228"/>
      <c r="CB127" s="228"/>
      <c r="CC127" s="228"/>
      <c r="CD127" s="251"/>
      <c r="CE127" s="251"/>
      <c r="CF127" s="251"/>
      <c r="CG127" s="228"/>
      <c r="CH127" s="228"/>
      <c r="CI127" s="228"/>
      <c r="CJ127" s="250"/>
      <c r="CK127" s="1026"/>
      <c r="CL127" s="1013"/>
      <c r="CM127" s="1013"/>
      <c r="CN127" s="1013"/>
      <c r="CO127" s="1014"/>
      <c r="CP127" s="925" t="s">
        <v>493</v>
      </c>
      <c r="CQ127" s="926"/>
      <c r="CR127" s="926"/>
      <c r="CS127" s="926"/>
      <c r="CT127" s="926"/>
      <c r="CU127" s="926"/>
      <c r="CV127" s="926"/>
      <c r="CW127" s="926"/>
      <c r="CX127" s="926"/>
      <c r="CY127" s="926"/>
      <c r="CZ127" s="926"/>
      <c r="DA127" s="926"/>
      <c r="DB127" s="926"/>
      <c r="DC127" s="926"/>
      <c r="DD127" s="926"/>
      <c r="DE127" s="926"/>
      <c r="DF127" s="927"/>
      <c r="DG127" s="928" t="s">
        <v>457</v>
      </c>
      <c r="DH127" s="929"/>
      <c r="DI127" s="929"/>
      <c r="DJ127" s="929"/>
      <c r="DK127" s="929"/>
      <c r="DL127" s="929" t="s">
        <v>457</v>
      </c>
      <c r="DM127" s="929"/>
      <c r="DN127" s="929"/>
      <c r="DO127" s="929"/>
      <c r="DP127" s="929"/>
      <c r="DQ127" s="929" t="s">
        <v>397</v>
      </c>
      <c r="DR127" s="929"/>
      <c r="DS127" s="929"/>
      <c r="DT127" s="929"/>
      <c r="DU127" s="929"/>
      <c r="DV127" s="930" t="s">
        <v>457</v>
      </c>
      <c r="DW127" s="930"/>
      <c r="DX127" s="930"/>
      <c r="DY127" s="930"/>
      <c r="DZ127" s="931"/>
    </row>
    <row r="128" spans="1:130" s="226" customFormat="1" ht="26.25" customHeight="1" thickBot="1" x14ac:dyDescent="0.25">
      <c r="A128" s="1045" t="s">
        <v>494</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495</v>
      </c>
      <c r="X128" s="1047"/>
      <c r="Y128" s="1047"/>
      <c r="Z128" s="1048"/>
      <c r="AA128" s="1049">
        <v>6499</v>
      </c>
      <c r="AB128" s="1050"/>
      <c r="AC128" s="1050"/>
      <c r="AD128" s="1050"/>
      <c r="AE128" s="1051"/>
      <c r="AF128" s="1052">
        <v>3649</v>
      </c>
      <c r="AG128" s="1050"/>
      <c r="AH128" s="1050"/>
      <c r="AI128" s="1050"/>
      <c r="AJ128" s="1051"/>
      <c r="AK128" s="1052">
        <v>846</v>
      </c>
      <c r="AL128" s="1050"/>
      <c r="AM128" s="1050"/>
      <c r="AN128" s="1050"/>
      <c r="AO128" s="1051"/>
      <c r="AP128" s="1053"/>
      <c r="AQ128" s="1054"/>
      <c r="AR128" s="1054"/>
      <c r="AS128" s="1054"/>
      <c r="AT128" s="1055"/>
      <c r="AU128" s="228"/>
      <c r="AV128" s="228"/>
      <c r="AW128" s="228"/>
      <c r="AX128" s="899" t="s">
        <v>496</v>
      </c>
      <c r="AY128" s="900"/>
      <c r="AZ128" s="900"/>
      <c r="BA128" s="900"/>
      <c r="BB128" s="900"/>
      <c r="BC128" s="900"/>
      <c r="BD128" s="900"/>
      <c r="BE128" s="901"/>
      <c r="BF128" s="1056" t="s">
        <v>446</v>
      </c>
      <c r="BG128" s="1057"/>
      <c r="BH128" s="1057"/>
      <c r="BI128" s="1057"/>
      <c r="BJ128" s="1057"/>
      <c r="BK128" s="1057"/>
      <c r="BL128" s="1058"/>
      <c r="BM128" s="1056">
        <v>15</v>
      </c>
      <c r="BN128" s="1057"/>
      <c r="BO128" s="1057"/>
      <c r="BP128" s="1057"/>
      <c r="BQ128" s="1057"/>
      <c r="BR128" s="1057"/>
      <c r="BS128" s="1058"/>
      <c r="BT128" s="1056">
        <v>20</v>
      </c>
      <c r="BU128" s="1057"/>
      <c r="BV128" s="1057"/>
      <c r="BW128" s="1057"/>
      <c r="BX128" s="1057"/>
      <c r="BY128" s="1057"/>
      <c r="BZ128" s="1079"/>
      <c r="CA128" s="251"/>
      <c r="CB128" s="251"/>
      <c r="CC128" s="251"/>
      <c r="CD128" s="251"/>
      <c r="CE128" s="251"/>
      <c r="CF128" s="251"/>
      <c r="CG128" s="228"/>
      <c r="CH128" s="228"/>
      <c r="CI128" s="228"/>
      <c r="CJ128" s="250"/>
      <c r="CK128" s="1027"/>
      <c r="CL128" s="1028"/>
      <c r="CM128" s="1028"/>
      <c r="CN128" s="1028"/>
      <c r="CO128" s="1029"/>
      <c r="CP128" s="1039" t="s">
        <v>497</v>
      </c>
      <c r="CQ128" s="726"/>
      <c r="CR128" s="726"/>
      <c r="CS128" s="726"/>
      <c r="CT128" s="726"/>
      <c r="CU128" s="726"/>
      <c r="CV128" s="726"/>
      <c r="CW128" s="726"/>
      <c r="CX128" s="726"/>
      <c r="CY128" s="726"/>
      <c r="CZ128" s="726"/>
      <c r="DA128" s="726"/>
      <c r="DB128" s="726"/>
      <c r="DC128" s="726"/>
      <c r="DD128" s="726"/>
      <c r="DE128" s="726"/>
      <c r="DF128" s="1040"/>
      <c r="DG128" s="1041" t="s">
        <v>498</v>
      </c>
      <c r="DH128" s="1042"/>
      <c r="DI128" s="1042"/>
      <c r="DJ128" s="1042"/>
      <c r="DK128" s="1042"/>
      <c r="DL128" s="1042" t="s">
        <v>499</v>
      </c>
      <c r="DM128" s="1042"/>
      <c r="DN128" s="1042"/>
      <c r="DO128" s="1042"/>
      <c r="DP128" s="1042"/>
      <c r="DQ128" s="1042" t="s">
        <v>500</v>
      </c>
      <c r="DR128" s="1042"/>
      <c r="DS128" s="1042"/>
      <c r="DT128" s="1042"/>
      <c r="DU128" s="1042"/>
      <c r="DV128" s="1043" t="s">
        <v>248</v>
      </c>
      <c r="DW128" s="1043"/>
      <c r="DX128" s="1043"/>
      <c r="DY128" s="1043"/>
      <c r="DZ128" s="1044"/>
    </row>
    <row r="129" spans="1:131" s="226" customFormat="1" ht="26.25" customHeight="1" x14ac:dyDescent="0.2">
      <c r="A129" s="937" t="s">
        <v>109</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501</v>
      </c>
      <c r="X129" s="1074"/>
      <c r="Y129" s="1074"/>
      <c r="Z129" s="1075"/>
      <c r="AA129" s="961">
        <v>3194408</v>
      </c>
      <c r="AB129" s="962"/>
      <c r="AC129" s="962"/>
      <c r="AD129" s="962"/>
      <c r="AE129" s="963"/>
      <c r="AF129" s="964">
        <v>3433462</v>
      </c>
      <c r="AG129" s="962"/>
      <c r="AH129" s="962"/>
      <c r="AI129" s="962"/>
      <c r="AJ129" s="963"/>
      <c r="AK129" s="964">
        <v>3315720</v>
      </c>
      <c r="AL129" s="962"/>
      <c r="AM129" s="962"/>
      <c r="AN129" s="962"/>
      <c r="AO129" s="963"/>
      <c r="AP129" s="1076"/>
      <c r="AQ129" s="1077"/>
      <c r="AR129" s="1077"/>
      <c r="AS129" s="1077"/>
      <c r="AT129" s="1078"/>
      <c r="AU129" s="229"/>
      <c r="AV129" s="229"/>
      <c r="AW129" s="229"/>
      <c r="AX129" s="1068" t="s">
        <v>502</v>
      </c>
      <c r="AY129" s="926"/>
      <c r="AZ129" s="926"/>
      <c r="BA129" s="926"/>
      <c r="BB129" s="926"/>
      <c r="BC129" s="926"/>
      <c r="BD129" s="926"/>
      <c r="BE129" s="927"/>
      <c r="BF129" s="1069" t="s">
        <v>503</v>
      </c>
      <c r="BG129" s="1070"/>
      <c r="BH129" s="1070"/>
      <c r="BI129" s="1070"/>
      <c r="BJ129" s="1070"/>
      <c r="BK129" s="1070"/>
      <c r="BL129" s="1071"/>
      <c r="BM129" s="1069">
        <v>20</v>
      </c>
      <c r="BN129" s="1070"/>
      <c r="BO129" s="1070"/>
      <c r="BP129" s="1070"/>
      <c r="BQ129" s="1070"/>
      <c r="BR129" s="1070"/>
      <c r="BS129" s="1071"/>
      <c r="BT129" s="1069">
        <v>30</v>
      </c>
      <c r="BU129" s="1070"/>
      <c r="BV129" s="1070"/>
      <c r="BW129" s="1070"/>
      <c r="BX129" s="1070"/>
      <c r="BY129" s="1070"/>
      <c r="BZ129" s="107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37" t="s">
        <v>504</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505</v>
      </c>
      <c r="X130" s="1074"/>
      <c r="Y130" s="1074"/>
      <c r="Z130" s="1075"/>
      <c r="AA130" s="961">
        <v>423890</v>
      </c>
      <c r="AB130" s="962"/>
      <c r="AC130" s="962"/>
      <c r="AD130" s="962"/>
      <c r="AE130" s="963"/>
      <c r="AF130" s="964">
        <v>423465</v>
      </c>
      <c r="AG130" s="962"/>
      <c r="AH130" s="962"/>
      <c r="AI130" s="962"/>
      <c r="AJ130" s="963"/>
      <c r="AK130" s="964">
        <v>407209</v>
      </c>
      <c r="AL130" s="962"/>
      <c r="AM130" s="962"/>
      <c r="AN130" s="962"/>
      <c r="AO130" s="963"/>
      <c r="AP130" s="1076"/>
      <c r="AQ130" s="1077"/>
      <c r="AR130" s="1077"/>
      <c r="AS130" s="1077"/>
      <c r="AT130" s="1078"/>
      <c r="AU130" s="229"/>
      <c r="AV130" s="229"/>
      <c r="AW130" s="229"/>
      <c r="AX130" s="1068" t="s">
        <v>506</v>
      </c>
      <c r="AY130" s="926"/>
      <c r="AZ130" s="926"/>
      <c r="BA130" s="926"/>
      <c r="BB130" s="926"/>
      <c r="BC130" s="926"/>
      <c r="BD130" s="926"/>
      <c r="BE130" s="927"/>
      <c r="BF130" s="1104">
        <v>12</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507</v>
      </c>
      <c r="X131" s="1111"/>
      <c r="Y131" s="1111"/>
      <c r="Z131" s="1112"/>
      <c r="AA131" s="1007">
        <v>2770518</v>
      </c>
      <c r="AB131" s="989"/>
      <c r="AC131" s="989"/>
      <c r="AD131" s="989"/>
      <c r="AE131" s="990"/>
      <c r="AF131" s="988">
        <v>3009997</v>
      </c>
      <c r="AG131" s="989"/>
      <c r="AH131" s="989"/>
      <c r="AI131" s="989"/>
      <c r="AJ131" s="990"/>
      <c r="AK131" s="988">
        <v>2908511</v>
      </c>
      <c r="AL131" s="989"/>
      <c r="AM131" s="989"/>
      <c r="AN131" s="989"/>
      <c r="AO131" s="990"/>
      <c r="AP131" s="1113"/>
      <c r="AQ131" s="1114"/>
      <c r="AR131" s="1114"/>
      <c r="AS131" s="1114"/>
      <c r="AT131" s="1115"/>
      <c r="AU131" s="229"/>
      <c r="AV131" s="229"/>
      <c r="AW131" s="229"/>
      <c r="AX131" s="1086" t="s">
        <v>508</v>
      </c>
      <c r="AY131" s="726"/>
      <c r="AZ131" s="726"/>
      <c r="BA131" s="726"/>
      <c r="BB131" s="726"/>
      <c r="BC131" s="726"/>
      <c r="BD131" s="726"/>
      <c r="BE131" s="1040"/>
      <c r="BF131" s="1087">
        <v>43.4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093" t="s">
        <v>509</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510</v>
      </c>
      <c r="W132" s="1097"/>
      <c r="X132" s="1097"/>
      <c r="Y132" s="1097"/>
      <c r="Z132" s="1098"/>
      <c r="AA132" s="1099">
        <v>12.413238249999999</v>
      </c>
      <c r="AB132" s="1100"/>
      <c r="AC132" s="1100"/>
      <c r="AD132" s="1100"/>
      <c r="AE132" s="1101"/>
      <c r="AF132" s="1102">
        <v>11.215891579999999</v>
      </c>
      <c r="AG132" s="1100"/>
      <c r="AH132" s="1100"/>
      <c r="AI132" s="1100"/>
      <c r="AJ132" s="1101"/>
      <c r="AK132" s="1102">
        <v>12.622472459999999</v>
      </c>
      <c r="AL132" s="1100"/>
      <c r="AM132" s="1100"/>
      <c r="AN132" s="1100"/>
      <c r="AO132" s="1101"/>
      <c r="AP132" s="1004"/>
      <c r="AQ132" s="1005"/>
      <c r="AR132" s="1005"/>
      <c r="AS132" s="1005"/>
      <c r="AT132" s="110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511</v>
      </c>
      <c r="W133" s="1080"/>
      <c r="X133" s="1080"/>
      <c r="Y133" s="1080"/>
      <c r="Z133" s="1081"/>
      <c r="AA133" s="1082">
        <v>12.2</v>
      </c>
      <c r="AB133" s="1083"/>
      <c r="AC133" s="1083"/>
      <c r="AD133" s="1083"/>
      <c r="AE133" s="1084"/>
      <c r="AF133" s="1082">
        <v>11.9</v>
      </c>
      <c r="AG133" s="1083"/>
      <c r="AH133" s="1083"/>
      <c r="AI133" s="1083"/>
      <c r="AJ133" s="1084"/>
      <c r="AK133" s="1082">
        <v>12</v>
      </c>
      <c r="AL133" s="1083"/>
      <c r="AM133" s="1083"/>
      <c r="AN133" s="1083"/>
      <c r="AO133" s="1084"/>
      <c r="AP133" s="1031"/>
      <c r="AQ133" s="1032"/>
      <c r="AR133" s="1032"/>
      <c r="AS133" s="1032"/>
      <c r="AT133" s="108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OkqJDQ5AArS4czipAZ1bC4x08L9HvD0+OTJ4t99x6w9hQ3Wk5Ra6vFh3rm4WaOEiDWw78YVfsM6oftbsF7MPg==" saltValue="lxKrJymDMViXsk5buY45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NU0g3pE5PSmupW7ikxbpsAs2COM152AIbwAoUFgbUuImpLwnlXN1l/Ly1TtzucB9o5TXv3n7F7Ft2SlPQg4Cyg==" saltValue="CcPYK0cKzSG+FVkshA97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rsTCjzmpg8O102/0PP4t+HH79/Tr1othl7rPDRaT8At3UtJ8vVGFgvLDh0M+2URtliSSleVEkoxR7sR4qCTKQ==" saltValue="pi5IuHqxSUa3KKRPG04H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7" t="s">
        <v>515</v>
      </c>
      <c r="AP7" s="268"/>
      <c r="AQ7" s="269" t="s">
        <v>516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8"/>
      <c r="AP8" s="274" t="s">
        <v>517</v>
      </c>
      <c r="AQ8" s="275" t="s">
        <v>518</v>
      </c>
      <c r="AR8" s="276" t="s">
        <v>519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9" t="s">
        <v>520</v>
      </c>
      <c r="AL9" s="1120"/>
      <c r="AM9" s="1120"/>
      <c r="AN9" s="1121"/>
      <c r="AO9" s="277">
        <v>928418</v>
      </c>
      <c r="AP9" s="277">
        <v>86590</v>
      </c>
      <c r="AQ9" s="278">
        <v>104296</v>
      </c>
      <c r="AR9" s="279">
        <v>-17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9" t="s">
        <v>521</v>
      </c>
      <c r="AL10" s="1120"/>
      <c r="AM10" s="1120"/>
      <c r="AN10" s="1121"/>
      <c r="AO10" s="280">
        <v>5582</v>
      </c>
      <c r="AP10" s="280">
        <v>521</v>
      </c>
      <c r="AQ10" s="281">
        <v>16614</v>
      </c>
      <c r="AR10" s="282">
        <v>-96.9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9" t="s">
        <v>522</v>
      </c>
      <c r="AL11" s="1120"/>
      <c r="AM11" s="1120"/>
      <c r="AN11" s="1121"/>
      <c r="AO11" s="280" t="s">
        <v>523</v>
      </c>
      <c r="AP11" s="280" t="s">
        <v>523</v>
      </c>
      <c r="AQ11" s="281">
        <v>799</v>
      </c>
      <c r="AR11" s="282" t="s">
        <v>523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9" t="s">
        <v>524</v>
      </c>
      <c r="AL12" s="1120"/>
      <c r="AM12" s="1120"/>
      <c r="AN12" s="1121"/>
      <c r="AO12" s="280" t="s">
        <v>523</v>
      </c>
      <c r="AP12" s="280" t="s">
        <v>523</v>
      </c>
      <c r="AQ12" s="281" t="s">
        <v>523</v>
      </c>
      <c r="AR12" s="282" t="s">
        <v>523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9" t="s">
        <v>525</v>
      </c>
      <c r="AL13" s="1120"/>
      <c r="AM13" s="1120"/>
      <c r="AN13" s="1121"/>
      <c r="AO13" s="280">
        <v>60596</v>
      </c>
      <c r="AP13" s="280">
        <v>5652</v>
      </c>
      <c r="AQ13" s="281">
        <v>4504</v>
      </c>
      <c r="AR13" s="282">
        <v>25.5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9" t="s">
        <v>526</v>
      </c>
      <c r="AL14" s="1120"/>
      <c r="AM14" s="1120"/>
      <c r="AN14" s="1121"/>
      <c r="AO14" s="280" t="s">
        <v>523</v>
      </c>
      <c r="AP14" s="280" t="s">
        <v>523</v>
      </c>
      <c r="AQ14" s="281">
        <v>2125</v>
      </c>
      <c r="AR14" s="282" t="s">
        <v>523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2" t="s">
        <v>527</v>
      </c>
      <c r="AL15" s="1123"/>
      <c r="AM15" s="1123"/>
      <c r="AN15" s="1124"/>
      <c r="AO15" s="280">
        <v>-67148</v>
      </c>
      <c r="AP15" s="280">
        <v>-6263</v>
      </c>
      <c r="AQ15" s="281">
        <v>-7352</v>
      </c>
      <c r="AR15" s="282">
        <v>-14.8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2" t="s">
        <v>192</v>
      </c>
      <c r="AL16" s="1123"/>
      <c r="AM16" s="1123"/>
      <c r="AN16" s="1124"/>
      <c r="AO16" s="280">
        <v>927448</v>
      </c>
      <c r="AP16" s="280">
        <v>86500</v>
      </c>
      <c r="AQ16" s="281">
        <v>120986</v>
      </c>
      <c r="AR16" s="282">
        <v>-28.5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5" t="s">
        <v>532</v>
      </c>
      <c r="AL21" s="1126"/>
      <c r="AM21" s="1126"/>
      <c r="AN21" s="1127"/>
      <c r="AO21" s="293">
        <v>8.58</v>
      </c>
      <c r="AP21" s="294">
        <v>10.56</v>
      </c>
      <c r="AQ21" s="295">
        <v>-1.98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5" t="s">
        <v>533</v>
      </c>
      <c r="AL22" s="1126"/>
      <c r="AM22" s="1126"/>
      <c r="AN22" s="1127"/>
      <c r="AO22" s="298">
        <v>100.9</v>
      </c>
      <c r="AP22" s="299">
        <v>96.8</v>
      </c>
      <c r="AQ22" s="300">
        <v>4.0999999999999996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16" t="s">
        <v>534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3"/>
    </row>
    <row r="27" spans="1:46" ht="13.2" x14ac:dyDescent="0.2">
      <c r="A27" s="305"/>
      <c r="AO27" s="258"/>
      <c r="AP27" s="258"/>
      <c r="AQ27" s="258"/>
      <c r="AR27" s="258"/>
      <c r="AS27" s="258"/>
      <c r="AT27" s="258"/>
    </row>
    <row r="28" spans="1:46" ht="16.2" x14ac:dyDescent="0.2">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7" t="s">
        <v>515</v>
      </c>
      <c r="AP30" s="268"/>
      <c r="AQ30" s="269" t="s">
        <v>516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8"/>
      <c r="AP31" s="274" t="s">
        <v>517</v>
      </c>
      <c r="AQ31" s="275" t="s">
        <v>518</v>
      </c>
      <c r="AR31" s="276" t="s">
        <v>519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3" t="s">
        <v>537</v>
      </c>
      <c r="AL32" s="1134"/>
      <c r="AM32" s="1134"/>
      <c r="AN32" s="1135"/>
      <c r="AO32" s="308">
        <v>494922</v>
      </c>
      <c r="AP32" s="308">
        <v>46159</v>
      </c>
      <c r="AQ32" s="309">
        <v>60627</v>
      </c>
      <c r="AR32" s="310">
        <v>-23.9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3" t="s">
        <v>538</v>
      </c>
      <c r="AL33" s="1134"/>
      <c r="AM33" s="1134"/>
      <c r="AN33" s="1135"/>
      <c r="AO33" s="308" t="s">
        <v>523</v>
      </c>
      <c r="AP33" s="308" t="s">
        <v>523</v>
      </c>
      <c r="AQ33" s="309" t="s">
        <v>523</v>
      </c>
      <c r="AR33" s="310" t="s">
        <v>523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3" t="s">
        <v>539</v>
      </c>
      <c r="AL34" s="1134"/>
      <c r="AM34" s="1134"/>
      <c r="AN34" s="1135"/>
      <c r="AO34" s="308" t="s">
        <v>523</v>
      </c>
      <c r="AP34" s="308" t="s">
        <v>523</v>
      </c>
      <c r="AQ34" s="309" t="s">
        <v>523</v>
      </c>
      <c r="AR34" s="310" t="s">
        <v>523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3" t="s">
        <v>540</v>
      </c>
      <c r="AL35" s="1134"/>
      <c r="AM35" s="1134"/>
      <c r="AN35" s="1135"/>
      <c r="AO35" s="308">
        <v>240136</v>
      </c>
      <c r="AP35" s="308">
        <v>22397</v>
      </c>
      <c r="AQ35" s="309">
        <v>21887</v>
      </c>
      <c r="AR35" s="310">
        <v>2.2999999999999998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3" t="s">
        <v>541</v>
      </c>
      <c r="AL36" s="1134"/>
      <c r="AM36" s="1134"/>
      <c r="AN36" s="1135"/>
      <c r="AO36" s="308">
        <v>40123</v>
      </c>
      <c r="AP36" s="308">
        <v>3742</v>
      </c>
      <c r="AQ36" s="309">
        <v>5351</v>
      </c>
      <c r="AR36" s="310">
        <v>-30.1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3" t="s">
        <v>542</v>
      </c>
      <c r="AL37" s="1134"/>
      <c r="AM37" s="1134"/>
      <c r="AN37" s="1135"/>
      <c r="AO37" s="308" t="s">
        <v>523</v>
      </c>
      <c r="AP37" s="308" t="s">
        <v>523</v>
      </c>
      <c r="AQ37" s="309">
        <v>569</v>
      </c>
      <c r="AR37" s="310" t="s">
        <v>523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6" t="s">
        <v>543</v>
      </c>
      <c r="AL38" s="1137"/>
      <c r="AM38" s="1137"/>
      <c r="AN38" s="1138"/>
      <c r="AO38" s="311" t="s">
        <v>523</v>
      </c>
      <c r="AP38" s="311" t="s">
        <v>523</v>
      </c>
      <c r="AQ38" s="312">
        <v>12</v>
      </c>
      <c r="AR38" s="300" t="s">
        <v>523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6" t="s">
        <v>544</v>
      </c>
      <c r="AL39" s="1137"/>
      <c r="AM39" s="1137"/>
      <c r="AN39" s="1138"/>
      <c r="AO39" s="308">
        <v>-846</v>
      </c>
      <c r="AP39" s="308">
        <v>-79</v>
      </c>
      <c r="AQ39" s="309">
        <v>-1532</v>
      </c>
      <c r="AR39" s="310">
        <v>-94.8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3" t="s">
        <v>545</v>
      </c>
      <c r="AL40" s="1134"/>
      <c r="AM40" s="1134"/>
      <c r="AN40" s="1135"/>
      <c r="AO40" s="308">
        <v>-407209</v>
      </c>
      <c r="AP40" s="308">
        <v>-37979</v>
      </c>
      <c r="AQ40" s="309">
        <v>-57744</v>
      </c>
      <c r="AR40" s="310">
        <v>-34.200000000000003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9" t="s">
        <v>305</v>
      </c>
      <c r="AL41" s="1140"/>
      <c r="AM41" s="1140"/>
      <c r="AN41" s="1141"/>
      <c r="AO41" s="308">
        <v>367126</v>
      </c>
      <c r="AP41" s="308">
        <v>34240</v>
      </c>
      <c r="AQ41" s="309">
        <v>29170</v>
      </c>
      <c r="AR41" s="310">
        <v>17.399999999999999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8" t="s">
        <v>515</v>
      </c>
      <c r="AN49" s="1130" t="s">
        <v>549</v>
      </c>
      <c r="AO49" s="1131"/>
      <c r="AP49" s="1131"/>
      <c r="AQ49" s="1131"/>
      <c r="AR49" s="113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9"/>
      <c r="AN50" s="324" t="s">
        <v>550</v>
      </c>
      <c r="AO50" s="325" t="s">
        <v>551</v>
      </c>
      <c r="AP50" s="326" t="s">
        <v>552</v>
      </c>
      <c r="AQ50" s="327" t="s">
        <v>553</v>
      </c>
      <c r="AR50" s="328" t="s">
        <v>554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171102</v>
      </c>
      <c r="AN51" s="330">
        <v>15181</v>
      </c>
      <c r="AO51" s="331">
        <v>-65</v>
      </c>
      <c r="AP51" s="332">
        <v>108252</v>
      </c>
      <c r="AQ51" s="333">
        <v>30.4</v>
      </c>
      <c r="AR51" s="334">
        <v>-95.4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117369</v>
      </c>
      <c r="AN52" s="338">
        <v>10413</v>
      </c>
      <c r="AO52" s="339">
        <v>-28.9</v>
      </c>
      <c r="AP52" s="340">
        <v>50321</v>
      </c>
      <c r="AQ52" s="341">
        <v>7.6</v>
      </c>
      <c r="AR52" s="342">
        <v>-36.5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867511</v>
      </c>
      <c r="AN53" s="330">
        <v>77616</v>
      </c>
      <c r="AO53" s="331">
        <v>411.3</v>
      </c>
      <c r="AP53" s="332">
        <v>93492</v>
      </c>
      <c r="AQ53" s="333">
        <v>-13.6</v>
      </c>
      <c r="AR53" s="334">
        <v>424.9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503984</v>
      </c>
      <c r="AN54" s="338">
        <v>45091</v>
      </c>
      <c r="AO54" s="339">
        <v>333</v>
      </c>
      <c r="AP54" s="340">
        <v>53316</v>
      </c>
      <c r="AQ54" s="341">
        <v>6</v>
      </c>
      <c r="AR54" s="342">
        <v>327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252849</v>
      </c>
      <c r="AN55" s="330">
        <v>22951</v>
      </c>
      <c r="AO55" s="331">
        <v>-70.400000000000006</v>
      </c>
      <c r="AP55" s="332">
        <v>94796</v>
      </c>
      <c r="AQ55" s="333">
        <v>1.4</v>
      </c>
      <c r="AR55" s="334">
        <v>-71.8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97322</v>
      </c>
      <c r="AN56" s="338">
        <v>8834</v>
      </c>
      <c r="AO56" s="339">
        <v>-80.400000000000006</v>
      </c>
      <c r="AP56" s="340">
        <v>55781</v>
      </c>
      <c r="AQ56" s="341">
        <v>4.5999999999999996</v>
      </c>
      <c r="AR56" s="342">
        <v>-85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157635</v>
      </c>
      <c r="AN57" s="330">
        <v>14466</v>
      </c>
      <c r="AO57" s="331">
        <v>-37</v>
      </c>
      <c r="AP57" s="332">
        <v>85942</v>
      </c>
      <c r="AQ57" s="333">
        <v>-9.3000000000000007</v>
      </c>
      <c r="AR57" s="334">
        <v>-27.7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73992</v>
      </c>
      <c r="AN58" s="338">
        <v>6790</v>
      </c>
      <c r="AO58" s="339">
        <v>-23.1</v>
      </c>
      <c r="AP58" s="340">
        <v>48630</v>
      </c>
      <c r="AQ58" s="341">
        <v>-12.8</v>
      </c>
      <c r="AR58" s="342">
        <v>-10.3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258740</v>
      </c>
      <c r="AN59" s="330">
        <v>24132</v>
      </c>
      <c r="AO59" s="331">
        <v>66.8</v>
      </c>
      <c r="AP59" s="332">
        <v>95007</v>
      </c>
      <c r="AQ59" s="333">
        <v>10.5</v>
      </c>
      <c r="AR59" s="334">
        <v>56.3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210998</v>
      </c>
      <c r="AN60" s="338">
        <v>19679</v>
      </c>
      <c r="AO60" s="339">
        <v>189.8</v>
      </c>
      <c r="AP60" s="340">
        <v>48509</v>
      </c>
      <c r="AQ60" s="341">
        <v>-0.2</v>
      </c>
      <c r="AR60" s="342">
        <v>190</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341567</v>
      </c>
      <c r="AN61" s="345">
        <v>30869</v>
      </c>
      <c r="AO61" s="346">
        <v>61.1</v>
      </c>
      <c r="AP61" s="347">
        <v>95498</v>
      </c>
      <c r="AQ61" s="348">
        <v>3.9</v>
      </c>
      <c r="AR61" s="334">
        <v>57.2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200733</v>
      </c>
      <c r="AN62" s="338">
        <v>18161</v>
      </c>
      <c r="AO62" s="339">
        <v>78.099999999999994</v>
      </c>
      <c r="AP62" s="340">
        <v>51311</v>
      </c>
      <c r="AQ62" s="341">
        <v>1</v>
      </c>
      <c r="AR62" s="342">
        <v>77.099999999999994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kH+eqfJedTZQ38NbL6cPfkGprSTx5MEBHPgqle7YJO4RrmcImD1pMK5x49dimb12EvO91XIQqOScHeUVQUcP3Q==" saltValue="+PpFwDsayGh0b+BgtCvZ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563</v>
      </c>
    </row>
    <row r="120" spans="125:125" ht="13.5" hidden="1" customHeight="1" x14ac:dyDescent="0.2"/>
    <row r="121" spans="125:125" ht="13.5" hidden="1" customHeight="1" x14ac:dyDescent="0.2">
      <c r="DU121" s="255"/>
    </row>
  </sheetData>
  <sheetProtection algorithmName="SHA-512" hashValue="FnxuEXklU5E7OsGvf2gb5nLd3rCTvQ2522j283YMm1n2e6ApFU3nQb2dvfR0XAY4F9kKCK4Gzbp9F/rwwXXcvg==" saltValue="VZjxqZ8U+6s5krxaLqDz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564</v>
      </c>
    </row>
  </sheetData>
  <sheetProtection algorithmName="SHA-512" hashValue="rYiBYCPcXwodFpOL31+Mmg79wNhtqBJf0VT+rvtL69mwnzZESiBjvYMiKuIvRp3UPiPg4bh7H+wLtFExNYI1zA==" saltValue="X73ykT8RS6oZjkrbLhMh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42" t="s">
        <v>3</v>
      </c>
      <c r="D47" s="1142"/>
      <c r="E47" s="1143"/>
      <c r="F47" s="11">
        <v>29.6</v>
      </c>
      <c r="G47" s="12">
        <v>28.15</v>
      </c>
      <c r="H47" s="12">
        <v>22.27</v>
      </c>
      <c r="I47" s="12">
        <v>31.15</v>
      </c>
      <c r="J47" s="13">
        <v>34.94</v>
      </c>
    </row>
    <row r="48" spans="2:10" ht="57.75" customHeight="1" x14ac:dyDescent="0.2">
      <c r="B48" s="14"/>
      <c r="C48" s="1144" t="s">
        <v>4</v>
      </c>
      <c r="D48" s="1144"/>
      <c r="E48" s="1145"/>
      <c r="F48" s="15">
        <v>9.15</v>
      </c>
      <c r="G48" s="16">
        <v>8.9600000000000009</v>
      </c>
      <c r="H48" s="16">
        <v>12.41</v>
      </c>
      <c r="I48" s="16">
        <v>9.35</v>
      </c>
      <c r="J48" s="17">
        <v>8.1300000000000008</v>
      </c>
    </row>
    <row r="49" spans="2:10" ht="57.75" customHeight="1" thickBot="1" x14ac:dyDescent="0.25">
      <c r="B49" s="18"/>
      <c r="C49" s="1146" t="s">
        <v>5</v>
      </c>
      <c r="D49" s="1146"/>
      <c r="E49" s="1147"/>
      <c r="F49" s="19">
        <v>1.27</v>
      </c>
      <c r="G49" s="20" t="s">
        <v>570</v>
      </c>
      <c r="H49" s="20" t="s">
        <v>571</v>
      </c>
      <c r="I49" s="20">
        <v>8.23</v>
      </c>
      <c r="J49" s="21">
        <v>1.1399999999999999</v>
      </c>
    </row>
    <row r="50" spans="2:10" ht="13.2" x14ac:dyDescent="0.2"/>
  </sheetData>
  <sheetProtection algorithmName="SHA-512" hashValue="8ojvEMYJhUDRTVY/ktGcsLrW3b0kFp3udp7K4izqoys2LM1hDNanvphuU2h6LNf8BnMP9PFRmzjTW2dwp9nkrg==" saltValue="GAVk7P5ebc4JwkmkP6zC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2024-03-18T06:01:30Z</cp:lastPrinted>
  <dcterms:created xsi:type="dcterms:W3CDTF">2024-03-14T01:13:01Z</dcterms:created>
  <dcterms:modified xsi:type="dcterms:W3CDTF">2024-03-21T05:20:00Z</dcterms:modified>
  <cp:category/>
</cp:coreProperties>
</file>