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1_水道事業(簡水含む)\20 大石田町○\"/>
    </mc:Choice>
  </mc:AlternateContent>
  <workbookProtection workbookAlgorithmName="SHA-512" workbookHashValue="6exKXBL9OBjFSrN9CY3oRfwnADVpbQXVtINDuIZczpxBIoDFDdyZxyWUWbDZ5UOxd2dQ2UGZNFj1XYwnmxjubQ==" workbookSaltValue="fUBDh8nurAMqtGwn6vor6g==" workbookSpinCount="100000" lockStructure="1"/>
  <bookViews>
    <workbookView xWindow="-120" yWindow="-120" windowWidth="29040" windowHeight="15720"/>
  </bookViews>
  <sheets>
    <sheet name="法非適用_水道事業" sheetId="4" r:id="rId1"/>
    <sheet name="データ" sheetId="5" state="hidden" r:id="rId2"/>
  </sheet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W10" i="4" s="1"/>
  <c r="P6" i="5"/>
  <c r="P10" i="4" s="1"/>
  <c r="O6" i="5"/>
  <c r="I10" i="4" s="1"/>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AL10" i="4"/>
  <c r="BB8" i="4"/>
  <c r="AT8" i="4"/>
  <c r="AL8" i="4"/>
  <c r="W8" i="4"/>
  <c r="P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<sst xmlns="http://schemas.openxmlformats.org/spreadsheetml/2006/main" count="233" uniqueCount="118">
  <si>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</si>
  <si>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</si>
  <si>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</si>
  <si>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</si>
  <si>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</si>
  <si>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</si>
  <si>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</si>
  <si>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</si>
  <si>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</si>
  <si>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</si>
  <si>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</si>
  <si>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</si>
  <si>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</si>
  <si>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</si>
  <si>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</si>
  <si>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</si>
  <si>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</si>
  <si>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</si>
  <si>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</si>
  <si>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</si>
  <si>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</si>
  <si>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</si>
  <si>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</si>
  <si>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</si>
  <si>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</si>
  <si>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</si>
  <si>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</si>
  <si>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</si>
  <si>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</si>
  <si>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</si>
  <si>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</si>
  <si>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</si>
  <si>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</si>
  <si>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</si>
  <si>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</si>
  <si>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</si>
  <si>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</si>
  <si>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</si>
  <si>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</si>
  <si>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</si>
  <si>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</si>
  <si>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</si>
  <si>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</si>
  <si>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</si>
  <si>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</si>
  <si>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</si>
  <si>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</si>
  <si>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</si>
  <si>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</si>
  <si>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</si>
  <si>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</si>
  <si>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</si>
  <si>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</si>
  <si>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</si>
  <si>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</si>
  <si>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</si>
  <si>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</si>
  <si>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</si>
  <si>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</si>
  <si>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</si>
  <si>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</si>
  <si>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</si>
  <si>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</si>
  <si>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</si>
  <si>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</si>
  <si>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</si>
  <si>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</si>
  <si>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</si>
  <si>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</si>
  <si>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</si>
  <si>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</si>
  <si>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</si>
  <si>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</si>
  <si>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</si>
  <si>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</si>
  <si>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</si>
  <si>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</si>
  <si>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</si>
  <si>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</si>
  <si>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</si>
  <si>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</si>
  <si>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</si>
  <si>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</si>
  <si>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</si>
  <si>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</si>
  <si>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</si>
  <si>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</si>
  <si>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</si>
  <si>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</si>
  <si>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</si>
  <si>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</si>
  <si>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</si>
  <si>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</si>
  <si>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</si>
  <si>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</si>
  <si>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</si>
  <si>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大石田町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</si>
  <si>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</si>
  <si>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</si>
  <si>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</si>
  <si>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</si>
  <si>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</si>
  <si>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</si>
  <si>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</si>
  <si>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</si>
  <si>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</si>
  <si>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</si>
  <si>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</si>
  <si>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</si>
  <si>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</si>
  <si>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</si>
  <si>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</si>
  <si>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</si>
  <si>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</si>
  <si>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</si>
  <si>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平成28年度の導水管布設工事以降、管路の更新はしていないため、③管路更新率は0となっている。今後の計画的な更新が課題である。</t>
    <rPh sb="1" eb="3">
      <t>ヘイセイ</t>
    </rPh>
    <rPh sb="5" eb="7">
      <t>ネンド</t>
    </rPh>
    <rPh sb="8" eb="10">
      <t>ドウスイ</t>
    </rPh>
    <rPh sb="10" eb="13">
      <t>カンフセツ</t>
    </rPh>
    <rPh sb="13" eb="15">
      <t>コウジ</t>
    </rPh>
    <rPh sb="15" eb="17">
      <t>イコウ</t>
    </rPh>
    <rPh sb="18" eb="20">
      <t>カンロ</t>
    </rPh>
    <rPh sb="21" eb="23">
      <t>コウシン</t>
    </rPh>
    <rPh sb="33" eb="35">
      <t>カンロ</t>
    </rPh>
    <rPh sb="35" eb="38">
      <t>コウシンリツ</t>
    </rPh>
    <rPh sb="47" eb="49">
      <t>コンゴ</t>
    </rPh>
    <rPh sb="50" eb="52">
      <t>ケイカク</t>
    </rPh>
    <rPh sb="52" eb="53">
      <t>テキ</t>
    </rPh>
    <rPh sb="54" eb="56">
      <t>コウシン</t>
    </rPh>
    <rPh sb="57" eb="59">
      <t>カダイ</t>
    </rPh>
    <phoneticPr fontId="4"/>
  </si>
  <si>
    <t>　上記1、2を踏まえ、経営の健全化を図るためには、水道料金の見直しによる収益の確保だけでなく、更新すべき管路を選定し給水戸数に応じたダウンサイジングも視野に入れていく必要がある。今後も給水戸数は減少し収益減少が見込まれるため、令和5年に改定した経営戦略に基づき事業を実施していく。</t>
    <rPh sb="1" eb="3">
      <t>ジョウキ</t>
    </rPh>
    <rPh sb="7" eb="8">
      <t>フ</t>
    </rPh>
    <rPh sb="11" eb="13">
      <t>ケイエイ</t>
    </rPh>
    <rPh sb="14" eb="17">
      <t>ケンゼンカ</t>
    </rPh>
    <rPh sb="18" eb="19">
      <t>ハカ</t>
    </rPh>
    <rPh sb="25" eb="29">
      <t>スイドウリョウキン</t>
    </rPh>
    <rPh sb="30" eb="32">
      <t>ミナオ</t>
    </rPh>
    <rPh sb="36" eb="38">
      <t>シュウエキ</t>
    </rPh>
    <rPh sb="39" eb="41">
      <t>カクホ</t>
    </rPh>
    <rPh sb="47" eb="49">
      <t>コウシン</t>
    </rPh>
    <rPh sb="52" eb="54">
      <t>カンロ</t>
    </rPh>
    <rPh sb="55" eb="57">
      <t>センテイ</t>
    </rPh>
    <rPh sb="58" eb="62">
      <t>キュウスイコスウ</t>
    </rPh>
    <rPh sb="63" eb="64">
      <t>オウ</t>
    </rPh>
    <rPh sb="75" eb="77">
      <t>シヤ</t>
    </rPh>
    <rPh sb="78" eb="79">
      <t>イ</t>
    </rPh>
    <rPh sb="83" eb="85">
      <t>ヒツヨウ</t>
    </rPh>
    <rPh sb="89" eb="91">
      <t>コンゴ</t>
    </rPh>
    <rPh sb="92" eb="96">
      <t>キュウスイコスウ</t>
    </rPh>
    <rPh sb="97" eb="99">
      <t>ゲンショウ</t>
    </rPh>
    <rPh sb="100" eb="102">
      <t>シュウエキ</t>
    </rPh>
    <rPh sb="102" eb="104">
      <t>ゲンショウ</t>
    </rPh>
    <rPh sb="105" eb="107">
      <t>ミコ</t>
    </rPh>
    <rPh sb="113" eb="115">
      <t>レイワ</t>
    </rPh>
    <rPh sb="116" eb="117">
      <t>ネン</t>
    </rPh>
    <rPh sb="118" eb="120">
      <t>カイテイ</t>
    </rPh>
    <rPh sb="122" eb="126">
      <t>ケイエイセンリャク</t>
    </rPh>
    <rPh sb="127" eb="128">
      <t>モト</t>
    </rPh>
    <rPh sb="130" eb="132">
      <t>ジギョウ</t>
    </rPh>
    <rPh sb="133" eb="135">
      <t>ジッシ</t>
    </rPh>
    <phoneticPr fontId="4"/>
  </si>
  <si>
    <t xml:space="preserve">　①収益的収支比率は平均値よりも約15％低い値であり、総収益では支出の約52％しか賄えていない、単年度収支が赤字であることが示されている。また、⑤料金回収率からは、給水に係る費用の3割程度しか水道料金で賄えていないことが分かる。
　これらを改善し経営の健全化を図るために、水道料金改定を行ったとしても、効果は限定的である。これは、有収水量の減少による⑥給水原価の高騰と、⑦施設利用率の低さから分かるとおり、冬期間の利用休止世帯増加及び給水戸数の減少が背景にあるためである。
　一方、④企業債残高対給水収益比率は年々減少しており、平均値と同程度となっている。これは、平成28年度の導水管布設替工事以降、大規模な工事を行っていないことが一因と考えられる。
</t>
    <rPh sb="2" eb="9">
      <t>シュウエキテキシュウシヒリツ</t>
    </rPh>
    <rPh sb="10" eb="13">
      <t>ヘイキンチ</t>
    </rPh>
    <rPh sb="16" eb="17">
      <t>ヤク</t>
    </rPh>
    <rPh sb="20" eb="21">
      <t>ヒク</t>
    </rPh>
    <rPh sb="22" eb="23">
      <t>アタイ</t>
    </rPh>
    <rPh sb="27" eb="30">
      <t>ソウシュウエキ</t>
    </rPh>
    <rPh sb="32" eb="34">
      <t>シシュツ</t>
    </rPh>
    <rPh sb="33" eb="34">
      <t>シュウシ</t>
    </rPh>
    <rPh sb="35" eb="36">
      <t>ヤク</t>
    </rPh>
    <rPh sb="41" eb="42">
      <t>マカナ</t>
    </rPh>
    <rPh sb="51" eb="53">
      <t>シュウシ</t>
    </rPh>
    <rPh sb="54" eb="56">
      <t>アカジ</t>
    </rPh>
    <rPh sb="62" eb="63">
      <t>シメ</t>
    </rPh>
    <rPh sb="73" eb="78">
      <t>リョウキンカイシュウリツ</t>
    </rPh>
    <rPh sb="82" eb="84">
      <t>キュウスイ</t>
    </rPh>
    <rPh sb="85" eb="86">
      <t>カカ</t>
    </rPh>
    <rPh sb="87" eb="89">
      <t>ヒヨウ</t>
    </rPh>
    <rPh sb="91" eb="94">
      <t>ワリテイド</t>
    </rPh>
    <rPh sb="96" eb="100">
      <t>スイドウリョウキン</t>
    </rPh>
    <rPh sb="101" eb="102">
      <t>マカナ</t>
    </rPh>
    <rPh sb="110" eb="111">
      <t>ワ</t>
    </rPh>
    <rPh sb="140" eb="142">
      <t>カイテイ</t>
    </rPh>
    <rPh sb="165" eb="169">
      <t>ユウシュウスイリョウ</t>
    </rPh>
    <rPh sb="170" eb="172">
      <t>ゲンショウ</t>
    </rPh>
    <rPh sb="176" eb="180">
      <t>キュウスイゲンカ</t>
    </rPh>
    <rPh sb="181" eb="183">
      <t>コウトウ</t>
    </rPh>
    <rPh sb="192" eb="193">
      <t>ヒク</t>
    </rPh>
    <rPh sb="215" eb="216">
      <t>オヨ</t>
    </rPh>
    <rPh sb="217" eb="219">
      <t>キュウスイ</t>
    </rPh>
    <rPh sb="219" eb="221">
      <t>コスウ</t>
    </rPh>
    <rPh sb="225" eb="227">
      <t>ハイケイ</t>
    </rPh>
    <rPh sb="238" eb="240">
      <t>イッポウ</t>
    </rPh>
    <rPh sb="242" eb="245">
      <t>キギョウサイ</t>
    </rPh>
    <rPh sb="245" eb="247">
      <t>ザンダカ</t>
    </rPh>
    <rPh sb="247" eb="248">
      <t>タイ</t>
    </rPh>
    <rPh sb="252" eb="254">
      <t>ヒリツ</t>
    </rPh>
    <rPh sb="255" eb="257">
      <t>ネンネン</t>
    </rPh>
    <rPh sb="257" eb="259">
      <t>ゲンショウ</t>
    </rPh>
    <rPh sb="264" eb="267">
      <t>ヘイキンチ</t>
    </rPh>
    <rPh sb="268" eb="271">
      <t>ドウテイド</t>
    </rPh>
    <rPh sb="282" eb="284">
      <t>ヘイセイ</t>
    </rPh>
    <rPh sb="286" eb="288">
      <t>ネンド</t>
    </rPh>
    <rPh sb="289" eb="292">
      <t>ドウスイカン</t>
    </rPh>
    <rPh sb="292" eb="295">
      <t>フセツガ</t>
    </rPh>
    <rPh sb="295" eb="297">
      <t>コウジ</t>
    </rPh>
    <rPh sb="297" eb="299">
      <t>イコウ</t>
    </rPh>
    <rPh sb="300" eb="303">
      <t>ダイキボ</t>
    </rPh>
    <rPh sb="304" eb="306">
      <t>コウジ</t>
    </rPh>
    <rPh sb="307" eb="308">
      <t>オコナ</t>
    </rPh>
    <rPh sb="316" eb="318">
      <t>イチイン</t>
    </rPh>
    <rPh sb="319" eb="320">
      <t>カンガシシュツヤクマカナ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</si>
</sst>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BF-4565-AE5A-D9B14635BD3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A1BF-4565-AE5A-D9B14635BD3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24.85</c:v>
                </c:pt>
                <c:pt idx="1">
                  <c:v>23.3</c:v>
                </c:pt>
                <c:pt idx="2">
                  <c:v>21.99</c:v>
                </c:pt>
                <c:pt idx="3">
                  <c:v>21.33</c:v>
                </c:pt>
                <c:pt idx="4">
                  <c:v>21.31</c:v>
                </c:pt>
              </c:numCache>
            </c:numRef>
          </c:val>
          <c:extLst>
            <c:ext xmlns:c16="http://schemas.microsoft.com/office/drawing/2014/chart" uri="{C3380CC4-5D6E-409C-BE32-E72D297353CC}">
              <c16:uniqueId val="{00000000-EA5F-495C-B4EE-64DDB16D453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EA5F-495C-B4EE-64DDB16D453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91.18</c:v>
                </c:pt>
                <c:pt idx="1">
                  <c:v>90.62</c:v>
                </c:pt>
                <c:pt idx="2">
                  <c:v>90.03</c:v>
                </c:pt>
                <c:pt idx="3">
                  <c:v>89.2</c:v>
                </c:pt>
                <c:pt idx="4">
                  <c:v>89.71</c:v>
                </c:pt>
              </c:numCache>
            </c:numRef>
          </c:val>
          <c:extLst>
            <c:ext xmlns:c16="http://schemas.microsoft.com/office/drawing/2014/chart" uri="{C3380CC4-5D6E-409C-BE32-E72D297353CC}">
              <c16:uniqueId val="{00000000-0E3E-4081-976C-8012B98DA43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0E3E-4081-976C-8012B98DA43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81.67</c:v>
                </c:pt>
                <c:pt idx="1">
                  <c:v>64.8</c:v>
                </c:pt>
                <c:pt idx="2">
                  <c:v>61.84</c:v>
                </c:pt>
                <c:pt idx="3">
                  <c:v>51.34</c:v>
                </c:pt>
                <c:pt idx="4">
                  <c:v>51.97</c:v>
                </c:pt>
              </c:numCache>
            </c:numRef>
          </c:val>
          <c:extLst>
            <c:ext xmlns:c16="http://schemas.microsoft.com/office/drawing/2014/chart" uri="{C3380CC4-5D6E-409C-BE32-E72D297353CC}">
              <c16:uniqueId val="{00000000-9CA0-455E-91F9-E1AD343E610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9CA0-455E-91F9-E1AD343E610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C7-463A-92A6-E19FDADCE09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7-463A-92A6-E19FDADCE09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F-4D22-BA00-0F9E3F1D251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F-4D22-BA00-0F9E3F1D251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BF-40A7-9AC4-24B80E194E4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BF-40A7-9AC4-24B80E194E4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A-42C8-B7E5-ABAA11055BF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A-42C8-B7E5-ABAA11055BF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1446.11</c:v>
                </c:pt>
                <c:pt idx="1">
                  <c:v>1327.64</c:v>
                </c:pt>
                <c:pt idx="2">
                  <c:v>1340.5</c:v>
                </c:pt>
                <c:pt idx="3">
                  <c:v>1252.25</c:v>
                </c:pt>
                <c:pt idx="4">
                  <c:v>1183.1500000000001</c:v>
                </c:pt>
              </c:numCache>
            </c:numRef>
          </c:val>
          <c:extLst>
            <c:ext xmlns:c16="http://schemas.microsoft.com/office/drawing/2014/chart" uri="{C3380CC4-5D6E-409C-BE32-E72D297353CC}">
              <c16:uniqueId val="{00000000-261D-46FD-B850-B924879A2CF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261D-46FD-B850-B924879A2CF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53.07</c:v>
                </c:pt>
                <c:pt idx="1">
                  <c:v>39.78</c:v>
                </c:pt>
                <c:pt idx="2">
                  <c:v>38.409999999999997</c:v>
                </c:pt>
                <c:pt idx="3">
                  <c:v>29.84</c:v>
                </c:pt>
                <c:pt idx="4">
                  <c:v>29.78</c:v>
                </c:pt>
              </c:numCache>
            </c:numRef>
          </c:val>
          <c:extLst>
            <c:ext xmlns:c16="http://schemas.microsoft.com/office/drawing/2014/chart" uri="{C3380CC4-5D6E-409C-BE32-E72D297353CC}">
              <c16:uniqueId val="{00000000-535B-4944-8622-6FF63DE6770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535B-4944-8622-6FF63DE6770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417.43</c:v>
                </c:pt>
                <c:pt idx="1">
                  <c:v>589.55999999999995</c:v>
                </c:pt>
                <c:pt idx="2">
                  <c:v>588.62</c:v>
                </c:pt>
                <c:pt idx="3">
                  <c:v>789.77</c:v>
                </c:pt>
                <c:pt idx="4">
                  <c:v>781.47</c:v>
                </c:pt>
              </c:numCache>
            </c:numRef>
          </c:val>
          <c:extLst>
            <c:ext xmlns:c16="http://schemas.microsoft.com/office/drawing/2014/chart" uri="{C3380CC4-5D6E-409C-BE32-E72D297353CC}">
              <c16:uniqueId val="{00000000-2D12-4B5D-8D5A-91CC44D1813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2D12-4B5D-8D5A-91CC44D1813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5"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山形県　大石田町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6322</v>
      </c>
      <c r="AM8" s="37"/>
      <c r="AN8" s="37"/>
      <c r="AO8" s="37"/>
      <c r="AP8" s="37"/>
      <c r="AQ8" s="37"/>
      <c r="AR8" s="37"/>
      <c r="AS8" s="37"/>
      <c r="AT8" s="38">
        <f>データ!$S$6</f>
        <v>79.540000000000006</v>
      </c>
      <c r="AU8" s="38"/>
      <c r="AV8" s="38"/>
      <c r="AW8" s="38"/>
      <c r="AX8" s="38"/>
      <c r="AY8" s="38"/>
      <c r="AZ8" s="38"/>
      <c r="BA8" s="38"/>
      <c r="BB8" s="38">
        <f>データ!$T$6</f>
        <v>79.48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0.99</v>
      </c>
      <c r="Q10" s="38"/>
      <c r="R10" s="38"/>
      <c r="S10" s="38"/>
      <c r="T10" s="38"/>
      <c r="U10" s="38"/>
      <c r="V10" s="38"/>
      <c r="W10" s="37">
        <f>データ!$Q$6</f>
        <v>4400</v>
      </c>
      <c r="X10" s="37"/>
      <c r="Y10" s="37"/>
      <c r="Z10" s="37"/>
      <c r="AA10" s="37"/>
      <c r="AB10" s="37"/>
      <c r="AC10" s="37"/>
      <c r="AD10" s="2"/>
      <c r="AE10" s="2"/>
      <c r="AF10" s="2"/>
      <c r="AG10" s="2"/>
      <c r="AH10" s="2"/>
      <c r="AI10" s="2"/>
      <c r="AJ10" s="2"/>
      <c r="AK10" s="2"/>
      <c r="AL10" s="37">
        <f>データ!$U$6</f>
        <v>62</v>
      </c>
      <c r="AM10" s="37"/>
      <c r="AN10" s="37"/>
      <c r="AO10" s="37"/>
      <c r="AP10" s="37"/>
      <c r="AQ10" s="37"/>
      <c r="AR10" s="37"/>
      <c r="AS10" s="37"/>
      <c r="AT10" s="38">
        <f>データ!$V$6</f>
        <v>0.74</v>
      </c>
      <c r="AU10" s="38"/>
      <c r="AV10" s="38"/>
      <c r="AW10" s="38"/>
      <c r="AX10" s="38"/>
      <c r="AY10" s="38"/>
      <c r="AZ10" s="38"/>
      <c r="BA10" s="38"/>
      <c r="BB10" s="38">
        <f>データ!$W$6</f>
        <v>83.78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u55Mvyil/Br0auBUTlh7A/7Ho7WhH/q5NcpPwcWmVdX9Z6rfvGCA/4ny7fQbDLXLlVEaKPIUZgB+IQsUqhgbxg==" saltValue="WteV7tGl83BoZ8gcce0c1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63410</v>
      </c>
      <c r="D6" s="20">
        <f t="shared" si="3"/>
        <v>47</v>
      </c>
      <c r="E6" s="20">
        <f t="shared" si="3"/>
        <v>1</v>
      </c>
      <c r="F6" s="20">
        <f t="shared" si="3"/>
        <v>0</v>
      </c>
      <c r="G6" s="20">
        <f t="shared" si="3"/>
        <v>0</v>
      </c>
      <c r="H6" s="20" t="str">
        <f t="shared" si="3"/>
        <v>山形県　大石田町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0.99</v>
      </c>
      <c r="Q6" s="21">
        <f t="shared" si="3"/>
        <v>4400</v>
      </c>
      <c r="R6" s="21">
        <f t="shared" si="3"/>
        <v>6322</v>
      </c>
      <c r="S6" s="21">
        <f t="shared" si="3"/>
        <v>79.540000000000006</v>
      </c>
      <c r="T6" s="21">
        <f t="shared" si="3"/>
        <v>79.48</v>
      </c>
      <c r="U6" s="21">
        <f t="shared" si="3"/>
        <v>62</v>
      </c>
      <c r="V6" s="21">
        <f t="shared" si="3"/>
        <v>0.74</v>
      </c>
      <c r="W6" s="21">
        <f t="shared" si="3"/>
        <v>83.78</v>
      </c>
      <c r="X6" s="22">
        <f>IF(X7="",NA(),X7)</f>
        <v>81.67</v>
      </c>
      <c r="Y6" s="22">
        <f t="shared" ref="Y6:AG6" si="4">IF(Y7="",NA(),Y7)</f>
        <v>64.8</v>
      </c>
      <c r="Z6" s="22">
        <f t="shared" si="4"/>
        <v>61.84</v>
      </c>
      <c r="AA6" s="22">
        <f t="shared" si="4"/>
        <v>51.34</v>
      </c>
      <c r="AB6" s="22">
        <f t="shared" si="4"/>
        <v>51.97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1446.11</v>
      </c>
      <c r="BF6" s="22">
        <f t="shared" ref="BF6:BN6" si="7">IF(BF7="",NA(),BF7)</f>
        <v>1327.64</v>
      </c>
      <c r="BG6" s="22">
        <f t="shared" si="7"/>
        <v>1340.5</v>
      </c>
      <c r="BH6" s="22">
        <f t="shared" si="7"/>
        <v>1252.25</v>
      </c>
      <c r="BI6" s="22">
        <f t="shared" si="7"/>
        <v>1183.1500000000001</v>
      </c>
      <c r="BJ6" s="22">
        <f t="shared" si="7"/>
        <v>1274.21</v>
      </c>
      <c r="BK6" s="22">
        <f t="shared" si="7"/>
        <v>1183.92</v>
      </c>
      <c r="BL6" s="22">
        <f t="shared" si="7"/>
        <v>1128.72</v>
      </c>
      <c r="BM6" s="22">
        <f t="shared" si="7"/>
        <v>1125.25</v>
      </c>
      <c r="BN6" s="22">
        <f t="shared" si="7"/>
        <v>1157.05</v>
      </c>
      <c r="BO6" s="21" t="str">
        <f>IF(BO7="","",IF(BO7="-","【-】","【"&amp;SUBSTITUTE(TEXT(BO7,"#,##0.00"),"-","△")&amp;"】"))</f>
        <v>【982.48】</v>
      </c>
      <c r="BP6" s="22">
        <f>IF(BP7="",NA(),BP7)</f>
        <v>53.07</v>
      </c>
      <c r="BQ6" s="22">
        <f t="shared" ref="BQ6:BY6" si="8">IF(BQ7="",NA(),BQ7)</f>
        <v>39.78</v>
      </c>
      <c r="BR6" s="22">
        <f t="shared" si="8"/>
        <v>38.409999999999997</v>
      </c>
      <c r="BS6" s="22">
        <f t="shared" si="8"/>
        <v>29.84</v>
      </c>
      <c r="BT6" s="22">
        <f t="shared" si="8"/>
        <v>29.78</v>
      </c>
      <c r="BU6" s="22">
        <f t="shared" si="8"/>
        <v>41.25</v>
      </c>
      <c r="BV6" s="22">
        <f t="shared" si="8"/>
        <v>42.5</v>
      </c>
      <c r="BW6" s="22">
        <f t="shared" si="8"/>
        <v>41.84</v>
      </c>
      <c r="BX6" s="22">
        <f t="shared" si="8"/>
        <v>41.44</v>
      </c>
      <c r="BY6" s="22">
        <f t="shared" si="8"/>
        <v>37.65</v>
      </c>
      <c r="BZ6" s="21" t="str">
        <f>IF(BZ7="","",IF(BZ7="-","【-】","【"&amp;SUBSTITUTE(TEXT(BZ7,"#,##0.00"),"-","△")&amp;"】"))</f>
        <v>【50.61】</v>
      </c>
      <c r="CA6" s="22">
        <f>IF(CA7="",NA(),CA7)</f>
        <v>417.43</v>
      </c>
      <c r="CB6" s="22">
        <f t="shared" ref="CB6:CJ6" si="9">IF(CB7="",NA(),CB7)</f>
        <v>589.55999999999995</v>
      </c>
      <c r="CC6" s="22">
        <f t="shared" si="9"/>
        <v>588.62</v>
      </c>
      <c r="CD6" s="22">
        <f t="shared" si="9"/>
        <v>789.77</v>
      </c>
      <c r="CE6" s="22">
        <f t="shared" si="9"/>
        <v>781.47</v>
      </c>
      <c r="CF6" s="22">
        <f t="shared" si="9"/>
        <v>383.25</v>
      </c>
      <c r="CG6" s="22">
        <f t="shared" si="9"/>
        <v>377.72</v>
      </c>
      <c r="CH6" s="22">
        <f t="shared" si="9"/>
        <v>390.47</v>
      </c>
      <c r="CI6" s="22">
        <f t="shared" si="9"/>
        <v>403.61</v>
      </c>
      <c r="CJ6" s="22">
        <f t="shared" si="9"/>
        <v>442.82</v>
      </c>
      <c r="CK6" s="21" t="str">
        <f>IF(CK7="","",IF(CK7="-","【-】","【"&amp;SUBSTITUTE(TEXT(CK7,"#,##0.00"),"-","△")&amp;"】"))</f>
        <v>【320.83】</v>
      </c>
      <c r="CL6" s="22">
        <f>IF(CL7="",NA(),CL7)</f>
        <v>24.85</v>
      </c>
      <c r="CM6" s="22">
        <f t="shared" ref="CM6:CU6" si="10">IF(CM7="",NA(),CM7)</f>
        <v>23.3</v>
      </c>
      <c r="CN6" s="22">
        <f t="shared" si="10"/>
        <v>21.99</v>
      </c>
      <c r="CO6" s="22">
        <f t="shared" si="10"/>
        <v>21.33</v>
      </c>
      <c r="CP6" s="22">
        <f t="shared" si="10"/>
        <v>21.31</v>
      </c>
      <c r="CQ6" s="22">
        <f t="shared" si="10"/>
        <v>48.26</v>
      </c>
      <c r="CR6" s="22">
        <f t="shared" si="10"/>
        <v>48.01</v>
      </c>
      <c r="CS6" s="22">
        <f t="shared" si="10"/>
        <v>49.08</v>
      </c>
      <c r="CT6" s="22">
        <f t="shared" si="10"/>
        <v>51.46</v>
      </c>
      <c r="CU6" s="22">
        <f t="shared" si="10"/>
        <v>51.84</v>
      </c>
      <c r="CV6" s="21" t="str">
        <f>IF(CV7="","",IF(CV7="-","【-】","【"&amp;SUBSTITUTE(TEXT(CV7,"#,##0.00"),"-","△")&amp;"】"))</f>
        <v>【56.15】</v>
      </c>
      <c r="CW6" s="22">
        <f>IF(CW7="",NA(),CW7)</f>
        <v>91.18</v>
      </c>
      <c r="CX6" s="22">
        <f t="shared" ref="CX6:DF6" si="11">IF(CX7="",NA(),CX7)</f>
        <v>90.62</v>
      </c>
      <c r="CY6" s="22">
        <f t="shared" si="11"/>
        <v>90.03</v>
      </c>
      <c r="CZ6" s="22">
        <f t="shared" si="11"/>
        <v>89.2</v>
      </c>
      <c r="DA6" s="22">
        <f t="shared" si="11"/>
        <v>89.71</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63410</v>
      </c>
      <c r="D7" s="24">
        <v>47</v>
      </c>
      <c r="E7" s="24">
        <v>1</v>
      </c>
      <c r="F7" s="24">
        <v>0</v>
      </c>
      <c r="G7" s="24">
        <v>0</v>
      </c>
      <c r="H7" s="24" t="s">
        <v>96</v>
      </c>
      <c r="I7" s="24" t="s">
        <v>97</v>
      </c>
      <c r="J7" s="24" t="s">
        <v>98</v>
      </c>
      <c r="K7" s="24" t="s">
        <v>99</v>
      </c>
      <c r="L7" s="24" t="s">
        <v>100</v>
      </c>
      <c r="M7" s="24" t="s">
        <v>101</v>
      </c>
      <c r="N7" s="25" t="s">
        <v>102</v>
      </c>
      <c r="O7" s="25" t="s">
        <v>103</v>
      </c>
      <c r="P7" s="25">
        <v>0.99</v>
      </c>
      <c r="Q7" s="25">
        <v>4400</v>
      </c>
      <c r="R7" s="25">
        <v>6322</v>
      </c>
      <c r="S7" s="25">
        <v>79.540000000000006</v>
      </c>
      <c r="T7" s="25">
        <v>79.48</v>
      </c>
      <c r="U7" s="25">
        <v>62</v>
      </c>
      <c r="V7" s="25">
        <v>0.74</v>
      </c>
      <c r="W7" s="25">
        <v>83.78</v>
      </c>
      <c r="X7" s="25">
        <v>81.67</v>
      </c>
      <c r="Y7" s="25">
        <v>64.8</v>
      </c>
      <c r="Z7" s="25">
        <v>61.84</v>
      </c>
      <c r="AA7" s="25">
        <v>51.34</v>
      </c>
      <c r="AB7" s="25">
        <v>51.97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1446.11</v>
      </c>
      <c r="BF7" s="25">
        <v>1327.64</v>
      </c>
      <c r="BG7" s="25">
        <v>1340.5</v>
      </c>
      <c r="BH7" s="25">
        <v>1252.25</v>
      </c>
      <c r="BI7" s="25">
        <v>1183.1500000000001</v>
      </c>
      <c r="BJ7" s="25">
        <v>1274.21</v>
      </c>
      <c r="BK7" s="25">
        <v>1183.92</v>
      </c>
      <c r="BL7" s="25">
        <v>1128.72</v>
      </c>
      <c r="BM7" s="25">
        <v>1125.25</v>
      </c>
      <c r="BN7" s="25">
        <v>1157.05</v>
      </c>
      <c r="BO7" s="25">
        <v>982.48</v>
      </c>
      <c r="BP7" s="25">
        <v>53.07</v>
      </c>
      <c r="BQ7" s="25">
        <v>39.78</v>
      </c>
      <c r="BR7" s="25">
        <v>38.409999999999997</v>
      </c>
      <c r="BS7" s="25">
        <v>29.84</v>
      </c>
      <c r="BT7" s="25">
        <v>29.78</v>
      </c>
      <c r="BU7" s="25">
        <v>41.25</v>
      </c>
      <c r="BV7" s="25">
        <v>42.5</v>
      </c>
      <c r="BW7" s="25">
        <v>41.84</v>
      </c>
      <c r="BX7" s="25">
        <v>41.44</v>
      </c>
      <c r="BY7" s="25">
        <v>37.65</v>
      </c>
      <c r="BZ7" s="25">
        <v>50.61</v>
      </c>
      <c r="CA7" s="25">
        <v>417.43</v>
      </c>
      <c r="CB7" s="25">
        <v>589.55999999999995</v>
      </c>
      <c r="CC7" s="25">
        <v>588.62</v>
      </c>
      <c r="CD7" s="25">
        <v>789.77</v>
      </c>
      <c r="CE7" s="25">
        <v>781.47</v>
      </c>
      <c r="CF7" s="25">
        <v>383.25</v>
      </c>
      <c r="CG7" s="25">
        <v>377.72</v>
      </c>
      <c r="CH7" s="25">
        <v>390.47</v>
      </c>
      <c r="CI7" s="25">
        <v>403.61</v>
      </c>
      <c r="CJ7" s="25">
        <v>442.82</v>
      </c>
      <c r="CK7" s="25">
        <v>320.83</v>
      </c>
      <c r="CL7" s="25">
        <v>24.85</v>
      </c>
      <c r="CM7" s="25">
        <v>23.3</v>
      </c>
      <c r="CN7" s="25">
        <v>21.99</v>
      </c>
      <c r="CO7" s="25">
        <v>21.33</v>
      </c>
      <c r="CP7" s="25">
        <v>21.31</v>
      </c>
      <c r="CQ7" s="25">
        <v>48.26</v>
      </c>
      <c r="CR7" s="25">
        <v>48.01</v>
      </c>
      <c r="CS7" s="25">
        <v>49.08</v>
      </c>
      <c r="CT7" s="25">
        <v>51.46</v>
      </c>
      <c r="CU7" s="25">
        <v>51.84</v>
      </c>
      <c r="CV7" s="25">
        <v>56.15</v>
      </c>
      <c r="CW7" s="25">
        <v>91.18</v>
      </c>
      <c r="CX7" s="25">
        <v>90.62</v>
      </c>
      <c r="CY7" s="25">
        <v>90.03</v>
      </c>
      <c r="CZ7" s="25">
        <v>89.2</v>
      </c>
      <c r="DA7" s="25">
        <v>89.71</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2024-01-23T01:24:54Z</cp:lastPrinted>
  <dcterms:created xsi:type="dcterms:W3CDTF">2023-12-05T01:04:56Z</dcterms:created>
  <dcterms:modified xsi:type="dcterms:W3CDTF">2024-01-23T05:39:11Z</dcterms:modified>
  <cp:category/>
</cp:coreProperties>
</file>