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132PC033U\Desktop\02駐車場関係\地方公営企業決算状況調査\経営戦略\【照会】31.1.11平成29年度公営企業決算に係る経営比較分析表の作成について\【経営比較分析表】2017_062014_47_140\"/>
    </mc:Choice>
  </mc:AlternateContent>
  <workbookProtection workbookAlgorithmName="SHA-512" workbookHashValue="ViWovfn/uzMUPaNdJi+F0lTThe7HYsCXqO0wjxAIxoazfUHDKVB3lSvUnl5SNq1U+woIsBDq6XcDFMgkQYQL3Q==" workbookSaltValue="FARVsAh8diNg4N972BIg2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HJ30" i="4"/>
  <c r="MA51" i="4"/>
  <c r="IT76" i="4"/>
  <c r="CS30" i="4"/>
  <c r="C11" i="5"/>
  <c r="D11" i="5"/>
  <c r="E11" i="5"/>
  <c r="B11" i="5"/>
  <c r="BK76" i="4" l="1"/>
  <c r="LH51" i="4"/>
  <c r="LT76" i="4"/>
  <c r="GQ51" i="4"/>
  <c r="LH30" i="4"/>
  <c r="BZ30" i="4"/>
  <c r="IE76" i="4"/>
  <c r="BZ51" i="4"/>
  <c r="GQ30" i="4"/>
  <c r="HP76" i="4"/>
  <c r="FX30" i="4"/>
  <c r="BG30" i="4"/>
  <c r="AV76" i="4"/>
  <c r="KO51" i="4"/>
  <c r="BG51" i="4"/>
  <c r="LE76" i="4"/>
  <c r="FX51" i="4"/>
  <c r="KO30" i="4"/>
  <c r="KP76" i="4"/>
  <c r="HA76" i="4"/>
  <c r="AN51" i="4"/>
  <c r="FE30" i="4"/>
  <c r="AN30" i="4"/>
  <c r="FE51" i="4"/>
  <c r="JV30" i="4"/>
  <c r="AG76" i="4"/>
  <c r="JV51" i="4"/>
  <c r="R76" i="4"/>
  <c r="JC51" i="4"/>
  <c r="KA76" i="4"/>
  <c r="EL51" i="4"/>
  <c r="JC30" i="4"/>
  <c r="GL76" i="4"/>
  <c r="U51" i="4"/>
  <c r="EL30" i="4"/>
  <c r="U30" i="4"/>
</calcChain>
</file>

<file path=xl/sharedStrings.xml><?xml version="1.0" encoding="utf-8"?>
<sst xmlns="http://schemas.openxmlformats.org/spreadsheetml/2006/main" count="289" uniqueCount="137">
  <si>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</si>
  <si>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</si>
  <si>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</si>
  <si>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</si>
  <si>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</si>
  <si>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</si>
  <si>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</si>
  <si>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</si>
  <si>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</si>
  <si>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</si>
  <si>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</si>
  <si>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</si>
  <si>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</si>
  <si>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</si>
  <si>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</si>
  <si>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</si>
  <si>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</si>
  <si>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</si>
  <si>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</si>
  <si>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</si>
  <si>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</si>
  <si>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</si>
  <si>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</si>
  <si>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</si>
  <si>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</si>
  <si>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</si>
  <si>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</si>
  <si>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</si>
  <si>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</si>
  <si>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</si>
  <si>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</si>
  <si>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</si>
  <si>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</si>
  <si>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</si>
  <si>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</si>
  <si>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</si>
  <si>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</si>
  <si>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</si>
  <si>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</si>
  <si>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</si>
  <si>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</si>
  <si>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</si>
  <si>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</si>
  <si>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</si>
  <si>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</si>
  <si>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</si>
  <si>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</si>
  <si>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</si>
  <si>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</si>
  <si>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</si>
  <si>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</si>
  <si>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</si>
  <si>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</si>
  <si>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</si>
  <si>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</si>
  <si>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</si>
  <si>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</si>
  <si>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</si>
  <si>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</si>
  <si>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</si>
  <si>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</si>
  <si>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</si>
  <si>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</si>
  <si>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</si>
  <si>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</si>
  <si>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</si>
  <si>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</si>
  <si>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</si>
  <si>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</si>
  <si>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</si>
  <si>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</si>
  <si>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</si>
  <si>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</si>
  <si>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</si>
  <si>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</si>
  <si>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</si>
  <si>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</si>
  <si>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</si>
  <si>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</si>
  <si>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</si>
  <si>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</si>
  <si>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</si>
  <si>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</si>
  <si>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</si>
  <si>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</si>
  <si>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</si>
  <si>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</si>
  <si>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</si>
  <si>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</si>
  <si>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</si>
  <si>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</si>
  <si>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</si>
  <si>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</si>
  <si>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</si>
  <si>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</si>
  <si>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</si>
  <si>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</si>
  <si>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</si>
  <si>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</si>
  <si>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</si>
  <si>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</si>
  <si>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</si>
  <si>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</si>
  <si>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</si>
  <si>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</si>
  <si>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</si>
  <si>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</si>
  <si>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</si>
  <si>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</si>
  <si>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</si>
  <si>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</si>
  <si>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</si>
  <si>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</si>
  <si>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</si>
  <si>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</si>
  <si>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</si>
  <si>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山形市中央駐車場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</si>
  <si>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</si>
  <si>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</si>
  <si>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</si>
  <si>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</si>
  <si>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</si>
  <si>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</si>
  <si>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</si>
  <si>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</si>
  <si>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</si>
  <si>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</si>
  <si>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</si>
  <si>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</si>
  <si>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</si>
  <si>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</si>
  <si>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</si>
  <si>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</si>
  <si>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①収益的収支比率は、経年100%を上回っていること、また類似施設平均値を上回った年度もあることなど、良好な水準で推移している。
④売上高GOP比率において、全国平均値及び類似施設平均値を上回っている。
⑤EBITDAにおいて、類似施設平均値及び全国平均を大きく上回っている。</t>
    <rPh sb="79" eb="81">
      <t>ゼンコク</t>
    </rPh>
    <rPh sb="81" eb="84">
      <t>ヘイキンチ</t>
    </rPh>
    <rPh sb="84" eb="85">
      <t>オヨ</t>
    </rPh>
    <rPh sb="94" eb="96">
      <t>ウワマワ</t>
    </rPh>
    <phoneticPr fontId="5"/>
  </si>
  <si>
    <t xml:space="preserve">⑩企業債残高対料金収入比率は、類似施設平均値に比べ低い水準で推移し、平成27年度に企業債残高が０になった。
平成29年度に、駐車場事業債を活用した施設の老朽化対策工事を行ったため、16.3％となった。今後も施設の老朽化対策にあたっては、駐車場事業債を活用しながら進めていく予定である。
</t>
    <rPh sb="54" eb="56">
      <t>ヘイセイ</t>
    </rPh>
    <rPh sb="58" eb="60">
      <t>ネンド</t>
    </rPh>
    <rPh sb="62" eb="65">
      <t>チュウシャジョウ</t>
    </rPh>
    <rPh sb="65" eb="68">
      <t>ジギョウサイ</t>
    </rPh>
    <rPh sb="69" eb="71">
      <t>カツヨウ</t>
    </rPh>
    <rPh sb="84" eb="85">
      <t>オコナ</t>
    </rPh>
    <rPh sb="100" eb="102">
      <t>コンゴ</t>
    </rPh>
    <rPh sb="103" eb="105">
      <t>シセツ</t>
    </rPh>
    <rPh sb="106" eb="109">
      <t>ロウキュウカ</t>
    </rPh>
    <rPh sb="109" eb="111">
      <t>タイサク</t>
    </rPh>
    <rPh sb="118" eb="121">
      <t>チュウシャジョウ</t>
    </rPh>
    <rPh sb="121" eb="124">
      <t>ジギョウサイ</t>
    </rPh>
    <rPh sb="125" eb="127">
      <t>カツヨウ</t>
    </rPh>
    <phoneticPr fontId="5"/>
  </si>
  <si>
    <t xml:space="preserve">⑪稼動率は、類似施設平均値並びに全国平均値と比較しても、高い水準で推移している。周辺に、市役所や文化施設等があり利用状況が高い要因となっている。
今後も、良好な水準を維持していくと推察される。
</t>
    <rPh sb="40" eb="42">
      <t>シュウヘン</t>
    </rPh>
    <rPh sb="44" eb="47">
      <t>シヤクショ</t>
    </rPh>
    <rPh sb="48" eb="50">
      <t>ブンカ</t>
    </rPh>
    <rPh sb="50" eb="52">
      <t>シセツ</t>
    </rPh>
    <rPh sb="52" eb="53">
      <t>ナド</t>
    </rPh>
    <rPh sb="56" eb="58">
      <t>リヨウ</t>
    </rPh>
    <rPh sb="58" eb="60">
      <t>ジョウキョウ</t>
    </rPh>
    <rPh sb="61" eb="62">
      <t>タカ</t>
    </rPh>
    <rPh sb="63" eb="65">
      <t>ヨウイン</t>
    </rPh>
    <rPh sb="90" eb="92">
      <t>スイサツ</t>
    </rPh>
    <phoneticPr fontId="6"/>
  </si>
  <si>
    <t>収益等の状況や利用状況、全国平均値及び類似施設と比較しても、良好な経営状況を維持している。
今後も、継続して良好な水準を維持していくとともに、より一層の経営効率化を図りながら施設の老朽化対策に取り組んでいくことが必要である。</t>
    <rPh sb="12" eb="14">
      <t>ゼンコク</t>
    </rPh>
    <rPh sb="14" eb="17">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</si>
</sst>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273.7</c:v>
                </c:pt>
                <c:pt idx="1">
                  <c:v>202.7</c:v>
                </c:pt>
                <c:pt idx="2">
                  <c:v>155.69999999999999</c:v>
                </c:pt>
                <c:pt idx="3">
                  <c:v>220.9</c:v>
                </c:pt>
                <c:pt idx="4">
                  <c:v>170.4</c:v>
                </c:pt>
              </c:numCache>
            </c:numRef>
          </c:val>
          <c:extLst xmlns:c16r2="http://schemas.microsoft.com/office/drawing/2015/06/chart">
            <c:ext xmlns:c16="http://schemas.microsoft.com/office/drawing/2014/chart" uri="{C3380CC4-5D6E-409C-BE32-E72D297353CC}">
              <c16:uniqueId val="{00000000-2B08-4286-896F-5BAF2FC88A6A}"/>
            </c:ext>
          </c:extLst>
        </c:ser>
        <c:dLbls>
          <c:showLegendKey val="0"/>
          <c:showVal val="0"/>
          <c:showCatName val="0"/>
          <c:showSerName val="0"/>
          <c:showPercent val="0"/>
          <c:showBubbleSize val="0"/>
        </c:dLbls>
        <c:gapWidth val="150"/>
        <c:axId val="239481496"/>
        <c:axId val="23949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2B08-4286-896F-5BAF2FC88A6A}"/>
            </c:ext>
          </c:extLst>
        </c:ser>
        <c:dLbls>
          <c:showLegendKey val="0"/>
          <c:showVal val="0"/>
          <c:showCatName val="0"/>
          <c:showSerName val="0"/>
          <c:showPercent val="0"/>
          <c:showBubbleSize val="0"/>
        </c:dLbls>
        <c:marker val="1"/>
        <c:smooth val="0"/>
        <c:axId val="239481496"/>
        <c:axId val="239490072"/>
      </c:lineChart>
      <c:dateAx>
        <c:axId val="239481496"/>
        <c:scaling>
          <c:orientation val="minMax"/>
        </c:scaling>
        <c:delete val="1"/>
        <c:axPos val="b"/>
        <c:numFmt formatCode="ge" sourceLinked="1"/>
        <c:majorTickMark val="none"/>
        <c:minorTickMark val="none"/>
        <c:tickLblPos val="none"/>
        <c:crossAx val="239490072"/>
        <c:crosses val="autoZero"/>
        <c:auto val="1"/>
        <c:lblOffset val="100"/>
        <c:baseTimeUnit val="years"/>
      </c:dateAx>
      <c:valAx>
        <c:axId val="23949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48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4.7</c:v>
                </c:pt>
                <c:pt idx="1">
                  <c:v>2.5</c:v>
                </c:pt>
                <c:pt idx="2">
                  <c:v>0</c:v>
                </c:pt>
                <c:pt idx="3">
                  <c:v>0</c:v>
                </c:pt>
                <c:pt idx="4">
                  <c:v>16.3</c:v>
                </c:pt>
              </c:numCache>
            </c:numRef>
          </c:val>
          <c:extLst xmlns:c16r2="http://schemas.microsoft.com/office/drawing/2015/06/chart">
            <c:ext xmlns:c16="http://schemas.microsoft.com/office/drawing/2014/chart" uri="{C3380CC4-5D6E-409C-BE32-E72D297353CC}">
              <c16:uniqueId val="{00000000-1960-414C-9554-54CE1BF68554}"/>
            </c:ext>
          </c:extLst>
        </c:ser>
        <c:dLbls>
          <c:showLegendKey val="0"/>
          <c:showVal val="0"/>
          <c:showCatName val="0"/>
          <c:showSerName val="0"/>
          <c:showPercent val="0"/>
          <c:showBubbleSize val="0"/>
        </c:dLbls>
        <c:gapWidth val="150"/>
        <c:axId val="240555248"/>
        <c:axId val="24055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1960-414C-9554-54CE1BF68554}"/>
            </c:ext>
          </c:extLst>
        </c:ser>
        <c:dLbls>
          <c:showLegendKey val="0"/>
          <c:showVal val="0"/>
          <c:showCatName val="0"/>
          <c:showSerName val="0"/>
          <c:showPercent val="0"/>
          <c:showBubbleSize val="0"/>
        </c:dLbls>
        <c:marker val="1"/>
        <c:smooth val="0"/>
        <c:axId val="240555248"/>
        <c:axId val="240555632"/>
      </c:lineChart>
      <c:dateAx>
        <c:axId val="240555248"/>
        <c:scaling>
          <c:orientation val="minMax"/>
        </c:scaling>
        <c:delete val="1"/>
        <c:axPos val="b"/>
        <c:numFmt formatCode="ge" sourceLinked="1"/>
        <c:majorTickMark val="none"/>
        <c:minorTickMark val="none"/>
        <c:tickLblPos val="none"/>
        <c:crossAx val="240555632"/>
        <c:crosses val="autoZero"/>
        <c:auto val="1"/>
        <c:lblOffset val="100"/>
        <c:baseTimeUnit val="years"/>
      </c:dateAx>
      <c:valAx>
        <c:axId val="24055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55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B2C-4C1E-9198-F513D3A6309D}"/>
            </c:ext>
          </c:extLst>
        </c:ser>
        <c:dLbls>
          <c:showLegendKey val="0"/>
          <c:showVal val="0"/>
          <c:showCatName val="0"/>
          <c:showSerName val="0"/>
          <c:showPercent val="0"/>
          <c:showBubbleSize val="0"/>
        </c:dLbls>
        <c:gapWidth val="150"/>
        <c:axId val="240602800"/>
        <c:axId val="24060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B2C-4C1E-9198-F513D3A6309D}"/>
            </c:ext>
          </c:extLst>
        </c:ser>
        <c:dLbls>
          <c:showLegendKey val="0"/>
          <c:showVal val="0"/>
          <c:showCatName val="0"/>
          <c:showSerName val="0"/>
          <c:showPercent val="0"/>
          <c:showBubbleSize val="0"/>
        </c:dLbls>
        <c:marker val="1"/>
        <c:smooth val="0"/>
        <c:axId val="240602800"/>
        <c:axId val="240603184"/>
      </c:lineChart>
      <c:dateAx>
        <c:axId val="240602800"/>
        <c:scaling>
          <c:orientation val="minMax"/>
        </c:scaling>
        <c:delete val="1"/>
        <c:axPos val="b"/>
        <c:numFmt formatCode="ge" sourceLinked="1"/>
        <c:majorTickMark val="none"/>
        <c:minorTickMark val="none"/>
        <c:tickLblPos val="none"/>
        <c:crossAx val="240603184"/>
        <c:crosses val="autoZero"/>
        <c:auto val="1"/>
        <c:lblOffset val="100"/>
        <c:baseTimeUnit val="years"/>
      </c:dateAx>
      <c:valAx>
        <c:axId val="24060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60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0DC-4F37-9FDC-4D96FC1D6CA9}"/>
            </c:ext>
          </c:extLst>
        </c:ser>
        <c:dLbls>
          <c:showLegendKey val="0"/>
          <c:showVal val="0"/>
          <c:showCatName val="0"/>
          <c:showSerName val="0"/>
          <c:showPercent val="0"/>
          <c:showBubbleSize val="0"/>
        </c:dLbls>
        <c:gapWidth val="150"/>
        <c:axId val="240935312"/>
        <c:axId val="24093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0DC-4F37-9FDC-4D96FC1D6CA9}"/>
            </c:ext>
          </c:extLst>
        </c:ser>
        <c:dLbls>
          <c:showLegendKey val="0"/>
          <c:showVal val="0"/>
          <c:showCatName val="0"/>
          <c:showSerName val="0"/>
          <c:showPercent val="0"/>
          <c:showBubbleSize val="0"/>
        </c:dLbls>
        <c:marker val="1"/>
        <c:smooth val="0"/>
        <c:axId val="240935312"/>
        <c:axId val="240935696"/>
      </c:lineChart>
      <c:dateAx>
        <c:axId val="240935312"/>
        <c:scaling>
          <c:orientation val="minMax"/>
        </c:scaling>
        <c:delete val="1"/>
        <c:axPos val="b"/>
        <c:numFmt formatCode="ge" sourceLinked="1"/>
        <c:majorTickMark val="none"/>
        <c:minorTickMark val="none"/>
        <c:tickLblPos val="none"/>
        <c:crossAx val="240935696"/>
        <c:crosses val="autoZero"/>
        <c:auto val="1"/>
        <c:lblOffset val="100"/>
        <c:baseTimeUnit val="years"/>
      </c:dateAx>
      <c:valAx>
        <c:axId val="24093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93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1C-4452-8A17-F8210123946D}"/>
            </c:ext>
          </c:extLst>
        </c:ser>
        <c:dLbls>
          <c:showLegendKey val="0"/>
          <c:showVal val="0"/>
          <c:showCatName val="0"/>
          <c:showSerName val="0"/>
          <c:showPercent val="0"/>
          <c:showBubbleSize val="0"/>
        </c:dLbls>
        <c:gapWidth val="150"/>
        <c:axId val="240985856"/>
        <c:axId val="23870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271C-4452-8A17-F8210123946D}"/>
            </c:ext>
          </c:extLst>
        </c:ser>
        <c:dLbls>
          <c:showLegendKey val="0"/>
          <c:showVal val="0"/>
          <c:showCatName val="0"/>
          <c:showSerName val="0"/>
          <c:showPercent val="0"/>
          <c:showBubbleSize val="0"/>
        </c:dLbls>
        <c:marker val="1"/>
        <c:smooth val="0"/>
        <c:axId val="240985856"/>
        <c:axId val="238709448"/>
      </c:lineChart>
      <c:dateAx>
        <c:axId val="240985856"/>
        <c:scaling>
          <c:orientation val="minMax"/>
        </c:scaling>
        <c:delete val="1"/>
        <c:axPos val="b"/>
        <c:numFmt formatCode="ge" sourceLinked="1"/>
        <c:majorTickMark val="none"/>
        <c:minorTickMark val="none"/>
        <c:tickLblPos val="none"/>
        <c:crossAx val="238709448"/>
        <c:crosses val="autoZero"/>
        <c:auto val="1"/>
        <c:lblOffset val="100"/>
        <c:baseTimeUnit val="years"/>
      </c:dateAx>
      <c:valAx>
        <c:axId val="23870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98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0C-4CDF-9099-205B7B3640E7}"/>
            </c:ext>
          </c:extLst>
        </c:ser>
        <c:dLbls>
          <c:showLegendKey val="0"/>
          <c:showVal val="0"/>
          <c:showCatName val="0"/>
          <c:showSerName val="0"/>
          <c:showPercent val="0"/>
          <c:showBubbleSize val="0"/>
        </c:dLbls>
        <c:gapWidth val="150"/>
        <c:axId val="238710624"/>
        <c:axId val="23871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D60C-4CDF-9099-205B7B3640E7}"/>
            </c:ext>
          </c:extLst>
        </c:ser>
        <c:dLbls>
          <c:showLegendKey val="0"/>
          <c:showVal val="0"/>
          <c:showCatName val="0"/>
          <c:showSerName val="0"/>
          <c:showPercent val="0"/>
          <c:showBubbleSize val="0"/>
        </c:dLbls>
        <c:marker val="1"/>
        <c:smooth val="0"/>
        <c:axId val="238710624"/>
        <c:axId val="238711016"/>
      </c:lineChart>
      <c:dateAx>
        <c:axId val="238710624"/>
        <c:scaling>
          <c:orientation val="minMax"/>
        </c:scaling>
        <c:delete val="1"/>
        <c:axPos val="b"/>
        <c:numFmt formatCode="ge" sourceLinked="1"/>
        <c:majorTickMark val="none"/>
        <c:minorTickMark val="none"/>
        <c:tickLblPos val="none"/>
        <c:crossAx val="238711016"/>
        <c:crosses val="autoZero"/>
        <c:auto val="1"/>
        <c:lblOffset val="100"/>
        <c:baseTimeUnit val="years"/>
      </c:dateAx>
      <c:valAx>
        <c:axId val="238711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71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252.9</c:v>
                </c:pt>
                <c:pt idx="1">
                  <c:v>251.8</c:v>
                </c:pt>
                <c:pt idx="2">
                  <c:v>252.5</c:v>
                </c:pt>
                <c:pt idx="3">
                  <c:v>253.2</c:v>
                </c:pt>
                <c:pt idx="4">
                  <c:v>245.6</c:v>
                </c:pt>
              </c:numCache>
            </c:numRef>
          </c:val>
          <c:extLst xmlns:c16r2="http://schemas.microsoft.com/office/drawing/2015/06/chart">
            <c:ext xmlns:c16="http://schemas.microsoft.com/office/drawing/2014/chart" uri="{C3380CC4-5D6E-409C-BE32-E72D297353CC}">
              <c16:uniqueId val="{00000000-C7B4-4A9D-9A0D-4DEDE9C6E202}"/>
            </c:ext>
          </c:extLst>
        </c:ser>
        <c:dLbls>
          <c:showLegendKey val="0"/>
          <c:showVal val="0"/>
          <c:showCatName val="0"/>
          <c:showSerName val="0"/>
          <c:showPercent val="0"/>
          <c:showBubbleSize val="0"/>
        </c:dLbls>
        <c:gapWidth val="150"/>
        <c:axId val="238709056"/>
        <c:axId val="23870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C7B4-4A9D-9A0D-4DEDE9C6E202}"/>
            </c:ext>
          </c:extLst>
        </c:ser>
        <c:dLbls>
          <c:showLegendKey val="0"/>
          <c:showVal val="0"/>
          <c:showCatName val="0"/>
          <c:showSerName val="0"/>
          <c:showPercent val="0"/>
          <c:showBubbleSize val="0"/>
        </c:dLbls>
        <c:marker val="1"/>
        <c:smooth val="0"/>
        <c:axId val="238709056"/>
        <c:axId val="238708664"/>
      </c:lineChart>
      <c:dateAx>
        <c:axId val="238709056"/>
        <c:scaling>
          <c:orientation val="minMax"/>
        </c:scaling>
        <c:delete val="1"/>
        <c:axPos val="b"/>
        <c:numFmt formatCode="ge" sourceLinked="1"/>
        <c:majorTickMark val="none"/>
        <c:minorTickMark val="none"/>
        <c:tickLblPos val="none"/>
        <c:crossAx val="238708664"/>
        <c:crosses val="autoZero"/>
        <c:auto val="1"/>
        <c:lblOffset val="100"/>
        <c:baseTimeUnit val="years"/>
      </c:dateAx>
      <c:valAx>
        <c:axId val="23870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7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66</c:v>
                </c:pt>
                <c:pt idx="1">
                  <c:v>53.2</c:v>
                </c:pt>
                <c:pt idx="2">
                  <c:v>38.299999999999997</c:v>
                </c:pt>
                <c:pt idx="3">
                  <c:v>54.7</c:v>
                </c:pt>
                <c:pt idx="4">
                  <c:v>41.3</c:v>
                </c:pt>
              </c:numCache>
            </c:numRef>
          </c:val>
          <c:extLst xmlns:c16r2="http://schemas.microsoft.com/office/drawing/2015/06/chart">
            <c:ext xmlns:c16="http://schemas.microsoft.com/office/drawing/2014/chart" uri="{C3380CC4-5D6E-409C-BE32-E72D297353CC}">
              <c16:uniqueId val="{00000000-C87D-46E5-80BC-9B57B14F458A}"/>
            </c:ext>
          </c:extLst>
        </c:ser>
        <c:dLbls>
          <c:showLegendKey val="0"/>
          <c:showVal val="0"/>
          <c:showCatName val="0"/>
          <c:showSerName val="0"/>
          <c:showPercent val="0"/>
          <c:showBubbleSize val="0"/>
        </c:dLbls>
        <c:gapWidth val="150"/>
        <c:axId val="238708272"/>
        <c:axId val="23871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C87D-46E5-80BC-9B57B14F458A}"/>
            </c:ext>
          </c:extLst>
        </c:ser>
        <c:dLbls>
          <c:showLegendKey val="0"/>
          <c:showVal val="0"/>
          <c:showCatName val="0"/>
          <c:showSerName val="0"/>
          <c:showPercent val="0"/>
          <c:showBubbleSize val="0"/>
        </c:dLbls>
        <c:marker val="1"/>
        <c:smooth val="0"/>
        <c:axId val="238708272"/>
        <c:axId val="238711800"/>
      </c:lineChart>
      <c:dateAx>
        <c:axId val="238708272"/>
        <c:scaling>
          <c:orientation val="minMax"/>
        </c:scaling>
        <c:delete val="1"/>
        <c:axPos val="b"/>
        <c:numFmt formatCode="ge" sourceLinked="1"/>
        <c:majorTickMark val="none"/>
        <c:minorTickMark val="none"/>
        <c:tickLblPos val="none"/>
        <c:crossAx val="238711800"/>
        <c:crosses val="autoZero"/>
        <c:auto val="1"/>
        <c:lblOffset val="100"/>
        <c:baseTimeUnit val="years"/>
      </c:dateAx>
      <c:valAx>
        <c:axId val="23871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70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88711</c:v>
                </c:pt>
                <c:pt idx="1">
                  <c:v>69928</c:v>
                </c:pt>
                <c:pt idx="2">
                  <c:v>50446</c:v>
                </c:pt>
                <c:pt idx="3">
                  <c:v>72898</c:v>
                </c:pt>
                <c:pt idx="4">
                  <c:v>54596</c:v>
                </c:pt>
              </c:numCache>
            </c:numRef>
          </c:val>
          <c:extLst xmlns:c16r2="http://schemas.microsoft.com/office/drawing/2015/06/chart">
            <c:ext xmlns:c16="http://schemas.microsoft.com/office/drawing/2014/chart" uri="{C3380CC4-5D6E-409C-BE32-E72D297353CC}">
              <c16:uniqueId val="{00000000-FBF2-42E5-892B-88E45F730DAA}"/>
            </c:ext>
          </c:extLst>
        </c:ser>
        <c:dLbls>
          <c:showLegendKey val="0"/>
          <c:showVal val="0"/>
          <c:showCatName val="0"/>
          <c:showSerName val="0"/>
          <c:showPercent val="0"/>
          <c:showBubbleSize val="0"/>
        </c:dLbls>
        <c:gapWidth val="150"/>
        <c:axId val="238710232"/>
        <c:axId val="23871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FBF2-42E5-892B-88E45F730DAA}"/>
            </c:ext>
          </c:extLst>
        </c:ser>
        <c:dLbls>
          <c:showLegendKey val="0"/>
          <c:showVal val="0"/>
          <c:showCatName val="0"/>
          <c:showSerName val="0"/>
          <c:showPercent val="0"/>
          <c:showBubbleSize val="0"/>
        </c:dLbls>
        <c:marker val="1"/>
        <c:smooth val="0"/>
        <c:axId val="238710232"/>
        <c:axId val="238712584"/>
      </c:lineChart>
      <c:dateAx>
        <c:axId val="238710232"/>
        <c:scaling>
          <c:orientation val="minMax"/>
        </c:scaling>
        <c:delete val="1"/>
        <c:axPos val="b"/>
        <c:numFmt formatCode="ge" sourceLinked="1"/>
        <c:majorTickMark val="none"/>
        <c:minorTickMark val="none"/>
        <c:tickLblPos val="none"/>
        <c:crossAx val="238712584"/>
        <c:crosses val="autoZero"/>
        <c:auto val="1"/>
        <c:lblOffset val="100"/>
        <c:baseTimeUnit val="years"/>
      </c:dateAx>
      <c:valAx>
        <c:axId val="238712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71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山形県山形市　山形市中央駐車場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9593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425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273.7</v>
      </c>
      <c r="V31" s="118"/>
      <c r="W31" s="118"/>
      <c r="X31" s="118"/>
      <c r="Y31" s="118"/>
      <c r="Z31" s="118"/>
      <c r="AA31" s="118"/>
      <c r="AB31" s="118"/>
      <c r="AC31" s="118"/>
      <c r="AD31" s="118"/>
      <c r="AE31" s="118"/>
      <c r="AF31" s="118"/>
      <c r="AG31" s="118"/>
      <c r="AH31" s="118"/>
      <c r="AI31" s="118"/>
      <c r="AJ31" s="118"/>
      <c r="AK31" s="118"/>
      <c r="AL31" s="118"/>
      <c r="AM31" s="118"/>
      <c r="AN31" s="118">
        <f>データ!Z7</f>
        <v>202.7</v>
      </c>
      <c r="AO31" s="118"/>
      <c r="AP31" s="118"/>
      <c r="AQ31" s="118"/>
      <c r="AR31" s="118"/>
      <c r="AS31" s="118"/>
      <c r="AT31" s="118"/>
      <c r="AU31" s="118"/>
      <c r="AV31" s="118"/>
      <c r="AW31" s="118"/>
      <c r="AX31" s="118"/>
      <c r="AY31" s="118"/>
      <c r="AZ31" s="118"/>
      <c r="BA31" s="118"/>
      <c r="BB31" s="118"/>
      <c r="BC31" s="118"/>
      <c r="BD31" s="118"/>
      <c r="BE31" s="118"/>
      <c r="BF31" s="118"/>
      <c r="BG31" s="118">
        <f>データ!AA7</f>
        <v>155.69999999999999</v>
      </c>
      <c r="BH31" s="118"/>
      <c r="BI31" s="118"/>
      <c r="BJ31" s="118"/>
      <c r="BK31" s="118"/>
      <c r="BL31" s="118"/>
      <c r="BM31" s="118"/>
      <c r="BN31" s="118"/>
      <c r="BO31" s="118"/>
      <c r="BP31" s="118"/>
      <c r="BQ31" s="118"/>
      <c r="BR31" s="118"/>
      <c r="BS31" s="118"/>
      <c r="BT31" s="118"/>
      <c r="BU31" s="118"/>
      <c r="BV31" s="118"/>
      <c r="BW31" s="118"/>
      <c r="BX31" s="118"/>
      <c r="BY31" s="118"/>
      <c r="BZ31" s="118">
        <f>データ!AB7</f>
        <v>220.9</v>
      </c>
      <c r="CA31" s="118"/>
      <c r="CB31" s="118"/>
      <c r="CC31" s="118"/>
      <c r="CD31" s="118"/>
      <c r="CE31" s="118"/>
      <c r="CF31" s="118"/>
      <c r="CG31" s="118"/>
      <c r="CH31" s="118"/>
      <c r="CI31" s="118"/>
      <c r="CJ31" s="118"/>
      <c r="CK31" s="118"/>
      <c r="CL31" s="118"/>
      <c r="CM31" s="118"/>
      <c r="CN31" s="118"/>
      <c r="CO31" s="118"/>
      <c r="CP31" s="118"/>
      <c r="CQ31" s="118"/>
      <c r="CR31" s="118"/>
      <c r="CS31" s="118">
        <f>データ!AC7</f>
        <v>170.4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252.9</v>
      </c>
      <c r="JD31" s="120"/>
      <c r="JE31" s="120"/>
      <c r="JF31" s="120"/>
      <c r="JG31" s="120"/>
      <c r="JH31" s="120"/>
      <c r="JI31" s="120"/>
      <c r="JJ31" s="120"/>
      <c r="JK31" s="120"/>
      <c r="JL31" s="120"/>
      <c r="JM31" s="120"/>
      <c r="JN31" s="120"/>
      <c r="JO31" s="120"/>
      <c r="JP31" s="120"/>
      <c r="JQ31" s="120"/>
      <c r="JR31" s="120"/>
      <c r="JS31" s="120"/>
      <c r="JT31" s="120"/>
      <c r="JU31" s="121"/>
      <c r="JV31" s="119">
        <f>データ!DL7</f>
        <v>251.8</v>
      </c>
      <c r="JW31" s="120"/>
      <c r="JX31" s="120"/>
      <c r="JY31" s="120"/>
      <c r="JZ31" s="120"/>
      <c r="KA31" s="120"/>
      <c r="KB31" s="120"/>
      <c r="KC31" s="120"/>
      <c r="KD31" s="120"/>
      <c r="KE31" s="120"/>
      <c r="KF31" s="120"/>
      <c r="KG31" s="120"/>
      <c r="KH31" s="120"/>
      <c r="KI31" s="120"/>
      <c r="KJ31" s="120"/>
      <c r="KK31" s="120"/>
      <c r="KL31" s="120"/>
      <c r="KM31" s="120"/>
      <c r="KN31" s="121"/>
      <c r="KO31" s="119">
        <f>データ!DM7</f>
        <v>252.5</v>
      </c>
      <c r="KP31" s="120"/>
      <c r="KQ31" s="120"/>
      <c r="KR31" s="120"/>
      <c r="KS31" s="120"/>
      <c r="KT31" s="120"/>
      <c r="KU31" s="120"/>
      <c r="KV31" s="120"/>
      <c r="KW31" s="120"/>
      <c r="KX31" s="120"/>
      <c r="KY31" s="120"/>
      <c r="KZ31" s="120"/>
      <c r="LA31" s="120"/>
      <c r="LB31" s="120"/>
      <c r="LC31" s="120"/>
      <c r="LD31" s="120"/>
      <c r="LE31" s="120"/>
      <c r="LF31" s="120"/>
      <c r="LG31" s="121"/>
      <c r="LH31" s="119">
        <f>データ!DN7</f>
        <v>253.2</v>
      </c>
      <c r="LI31" s="120"/>
      <c r="LJ31" s="120"/>
      <c r="LK31" s="120"/>
      <c r="LL31" s="120"/>
      <c r="LM31" s="120"/>
      <c r="LN31" s="120"/>
      <c r="LO31" s="120"/>
      <c r="LP31" s="120"/>
      <c r="LQ31" s="120"/>
      <c r="LR31" s="120"/>
      <c r="LS31" s="120"/>
      <c r="LT31" s="120"/>
      <c r="LU31" s="120"/>
      <c r="LV31" s="120"/>
      <c r="LW31" s="120"/>
      <c r="LX31" s="120"/>
      <c r="LY31" s="120"/>
      <c r="LZ31" s="121"/>
      <c r="MA31" s="119">
        <f>データ!DO7</f>
        <v>245.6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66</v>
      </c>
      <c r="EM52" s="118"/>
      <c r="EN52" s="118"/>
      <c r="EO52" s="118"/>
      <c r="EP52" s="118"/>
      <c r="EQ52" s="118"/>
      <c r="ER52" s="118"/>
      <c r="ES52" s="118"/>
      <c r="ET52" s="118"/>
      <c r="EU52" s="118"/>
      <c r="EV52" s="118"/>
      <c r="EW52" s="118"/>
      <c r="EX52" s="118"/>
      <c r="EY52" s="118"/>
      <c r="EZ52" s="118"/>
      <c r="FA52" s="118"/>
      <c r="FB52" s="118"/>
      <c r="FC52" s="118"/>
      <c r="FD52" s="118"/>
      <c r="FE52" s="118">
        <f>データ!BG7</f>
        <v>53.2</v>
      </c>
      <c r="FF52" s="118"/>
      <c r="FG52" s="118"/>
      <c r="FH52" s="118"/>
      <c r="FI52" s="118"/>
      <c r="FJ52" s="118"/>
      <c r="FK52" s="118"/>
      <c r="FL52" s="118"/>
      <c r="FM52" s="118"/>
      <c r="FN52" s="118"/>
      <c r="FO52" s="118"/>
      <c r="FP52" s="118"/>
      <c r="FQ52" s="118"/>
      <c r="FR52" s="118"/>
      <c r="FS52" s="118"/>
      <c r="FT52" s="118"/>
      <c r="FU52" s="118"/>
      <c r="FV52" s="118"/>
      <c r="FW52" s="118"/>
      <c r="FX52" s="118">
        <f>データ!BH7</f>
        <v>38.299999999999997</v>
      </c>
      <c r="FY52" s="118"/>
      <c r="FZ52" s="118"/>
      <c r="GA52" s="118"/>
      <c r="GB52" s="118"/>
      <c r="GC52" s="118"/>
      <c r="GD52" s="118"/>
      <c r="GE52" s="118"/>
      <c r="GF52" s="118"/>
      <c r="GG52" s="118"/>
      <c r="GH52" s="118"/>
      <c r="GI52" s="118"/>
      <c r="GJ52" s="118"/>
      <c r="GK52" s="118"/>
      <c r="GL52" s="118"/>
      <c r="GM52" s="118"/>
      <c r="GN52" s="118"/>
      <c r="GO52" s="118"/>
      <c r="GP52" s="118"/>
      <c r="GQ52" s="118">
        <f>データ!BI7</f>
        <v>54.7</v>
      </c>
      <c r="GR52" s="118"/>
      <c r="GS52" s="118"/>
      <c r="GT52" s="118"/>
      <c r="GU52" s="118"/>
      <c r="GV52" s="118"/>
      <c r="GW52" s="118"/>
      <c r="GX52" s="118"/>
      <c r="GY52" s="118"/>
      <c r="GZ52" s="118"/>
      <c r="HA52" s="118"/>
      <c r="HB52" s="118"/>
      <c r="HC52" s="118"/>
      <c r="HD52" s="118"/>
      <c r="HE52" s="118"/>
      <c r="HF52" s="118"/>
      <c r="HG52" s="118"/>
      <c r="HH52" s="118"/>
      <c r="HI52" s="118"/>
      <c r="HJ52" s="118">
        <f>データ!BJ7</f>
        <v>41.3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88711</v>
      </c>
      <c r="JD52" s="126"/>
      <c r="JE52" s="126"/>
      <c r="JF52" s="126"/>
      <c r="JG52" s="126"/>
      <c r="JH52" s="126"/>
      <c r="JI52" s="126"/>
      <c r="JJ52" s="126"/>
      <c r="JK52" s="126"/>
      <c r="JL52" s="126"/>
      <c r="JM52" s="126"/>
      <c r="JN52" s="126"/>
      <c r="JO52" s="126"/>
      <c r="JP52" s="126"/>
      <c r="JQ52" s="126"/>
      <c r="JR52" s="126"/>
      <c r="JS52" s="126"/>
      <c r="JT52" s="126"/>
      <c r="JU52" s="126"/>
      <c r="JV52" s="126">
        <f>データ!BR7</f>
        <v>69928</v>
      </c>
      <c r="JW52" s="126"/>
      <c r="JX52" s="126"/>
      <c r="JY52" s="126"/>
      <c r="JZ52" s="126"/>
      <c r="KA52" s="126"/>
      <c r="KB52" s="126"/>
      <c r="KC52" s="126"/>
      <c r="KD52" s="126"/>
      <c r="KE52" s="126"/>
      <c r="KF52" s="126"/>
      <c r="KG52" s="126"/>
      <c r="KH52" s="126"/>
      <c r="KI52" s="126"/>
      <c r="KJ52" s="126"/>
      <c r="KK52" s="126"/>
      <c r="KL52" s="126"/>
      <c r="KM52" s="126"/>
      <c r="KN52" s="126"/>
      <c r="KO52" s="126">
        <f>データ!BS7</f>
        <v>50446</v>
      </c>
      <c r="KP52" s="126"/>
      <c r="KQ52" s="126"/>
      <c r="KR52" s="126"/>
      <c r="KS52" s="126"/>
      <c r="KT52" s="126"/>
      <c r="KU52" s="126"/>
      <c r="KV52" s="126"/>
      <c r="KW52" s="126"/>
      <c r="KX52" s="126"/>
      <c r="KY52" s="126"/>
      <c r="KZ52" s="126"/>
      <c r="LA52" s="126"/>
      <c r="LB52" s="126"/>
      <c r="LC52" s="126"/>
      <c r="LD52" s="126"/>
      <c r="LE52" s="126"/>
      <c r="LF52" s="126"/>
      <c r="LG52" s="126"/>
      <c r="LH52" s="126">
        <f>データ!BT7</f>
        <v>72898</v>
      </c>
      <c r="LI52" s="126"/>
      <c r="LJ52" s="126"/>
      <c r="LK52" s="126"/>
      <c r="LL52" s="126"/>
      <c r="LM52" s="126"/>
      <c r="LN52" s="126"/>
      <c r="LO52" s="126"/>
      <c r="LP52" s="126"/>
      <c r="LQ52" s="126"/>
      <c r="LR52" s="126"/>
      <c r="LS52" s="126"/>
      <c r="LT52" s="126"/>
      <c r="LU52" s="126"/>
      <c r="LV52" s="126"/>
      <c r="LW52" s="126"/>
      <c r="LX52" s="126"/>
      <c r="LY52" s="126"/>
      <c r="LZ52" s="126"/>
      <c r="MA52" s="126">
        <f>データ!BU7</f>
        <v>54596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46</v>
      </c>
      <c r="V53" s="126"/>
      <c r="W53" s="126"/>
      <c r="X53" s="126"/>
      <c r="Y53" s="126"/>
      <c r="Z53" s="126"/>
      <c r="AA53" s="126"/>
      <c r="AB53" s="126"/>
      <c r="AC53" s="126"/>
      <c r="AD53" s="126"/>
      <c r="AE53" s="126"/>
      <c r="AF53" s="126"/>
      <c r="AG53" s="126"/>
      <c r="AH53" s="126"/>
      <c r="AI53" s="126"/>
      <c r="AJ53" s="126"/>
      <c r="AK53" s="126"/>
      <c r="AL53" s="126"/>
      <c r="AM53" s="126"/>
      <c r="AN53" s="126">
        <f>データ!BA7</f>
        <v>30</v>
      </c>
      <c r="AO53" s="126"/>
      <c r="AP53" s="126"/>
      <c r="AQ53" s="126"/>
      <c r="AR53" s="126"/>
      <c r="AS53" s="126"/>
      <c r="AT53" s="126"/>
      <c r="AU53" s="126"/>
      <c r="AV53" s="126"/>
      <c r="AW53" s="126"/>
      <c r="AX53" s="126"/>
      <c r="AY53" s="126"/>
      <c r="AZ53" s="126"/>
      <c r="BA53" s="126"/>
      <c r="BB53" s="126"/>
      <c r="BC53" s="126"/>
      <c r="BD53" s="126"/>
      <c r="BE53" s="126"/>
      <c r="BF53" s="126"/>
      <c r="BG53" s="126">
        <f>データ!BB7</f>
        <v>26</v>
      </c>
      <c r="BH53" s="126"/>
      <c r="BI53" s="126"/>
      <c r="BJ53" s="126"/>
      <c r="BK53" s="126"/>
      <c r="BL53" s="126"/>
      <c r="BM53" s="126"/>
      <c r="BN53" s="126"/>
      <c r="BO53" s="126"/>
      <c r="BP53" s="126"/>
      <c r="BQ53" s="126"/>
      <c r="BR53" s="126"/>
      <c r="BS53" s="126"/>
      <c r="BT53" s="126"/>
      <c r="BU53" s="126"/>
      <c r="BV53" s="126"/>
      <c r="BW53" s="126"/>
      <c r="BX53" s="126"/>
      <c r="BY53" s="126"/>
      <c r="BZ53" s="126">
        <f>データ!BC7</f>
        <v>26</v>
      </c>
      <c r="CA53" s="126"/>
      <c r="CB53" s="126"/>
      <c r="CC53" s="126"/>
      <c r="CD53" s="126"/>
      <c r="CE53" s="126"/>
      <c r="CF53" s="126"/>
      <c r="CG53" s="126"/>
      <c r="CH53" s="126"/>
      <c r="CI53" s="126"/>
      <c r="CJ53" s="126"/>
      <c r="CK53" s="126"/>
      <c r="CL53" s="126"/>
      <c r="CM53" s="126"/>
      <c r="CN53" s="126"/>
      <c r="CO53" s="126"/>
      <c r="CP53" s="126"/>
      <c r="CQ53" s="126"/>
      <c r="CR53" s="126"/>
      <c r="CS53" s="126">
        <f>データ!BD7</f>
        <v>14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23102</v>
      </c>
      <c r="JD53" s="126"/>
      <c r="JE53" s="126"/>
      <c r="JF53" s="126"/>
      <c r="JG53" s="126"/>
      <c r="JH53" s="126"/>
      <c r="JI53" s="126"/>
      <c r="JJ53" s="126"/>
      <c r="JK53" s="126"/>
      <c r="JL53" s="126"/>
      <c r="JM53" s="126"/>
      <c r="JN53" s="126"/>
      <c r="JO53" s="126"/>
      <c r="JP53" s="126"/>
      <c r="JQ53" s="126"/>
      <c r="JR53" s="126"/>
      <c r="JS53" s="126"/>
      <c r="JT53" s="126"/>
      <c r="JU53" s="126"/>
      <c r="JV53" s="126">
        <f>データ!BW7</f>
        <v>18295</v>
      </c>
      <c r="JW53" s="126"/>
      <c r="JX53" s="126"/>
      <c r="JY53" s="126"/>
      <c r="JZ53" s="126"/>
      <c r="KA53" s="126"/>
      <c r="KB53" s="126"/>
      <c r="KC53" s="126"/>
      <c r="KD53" s="126"/>
      <c r="KE53" s="126"/>
      <c r="KF53" s="126"/>
      <c r="KG53" s="126"/>
      <c r="KH53" s="126"/>
      <c r="KI53" s="126"/>
      <c r="KJ53" s="126"/>
      <c r="KK53" s="126"/>
      <c r="KL53" s="126"/>
      <c r="KM53" s="126"/>
      <c r="KN53" s="126"/>
      <c r="KO53" s="126">
        <f>データ!BX7</f>
        <v>22959</v>
      </c>
      <c r="KP53" s="126"/>
      <c r="KQ53" s="126"/>
      <c r="KR53" s="126"/>
      <c r="KS53" s="126"/>
      <c r="KT53" s="126"/>
      <c r="KU53" s="126"/>
      <c r="KV53" s="126"/>
      <c r="KW53" s="126"/>
      <c r="KX53" s="126"/>
      <c r="KY53" s="126"/>
      <c r="KZ53" s="126"/>
      <c r="LA53" s="126"/>
      <c r="LB53" s="126"/>
      <c r="LC53" s="126"/>
      <c r="LD53" s="126"/>
      <c r="LE53" s="126"/>
      <c r="LF53" s="126"/>
      <c r="LG53" s="126"/>
      <c r="LH53" s="126">
        <f>データ!BY7</f>
        <v>22148</v>
      </c>
      <c r="LI53" s="126"/>
      <c r="LJ53" s="126"/>
      <c r="LK53" s="126"/>
      <c r="LL53" s="126"/>
      <c r="LM53" s="126"/>
      <c r="LN53" s="126"/>
      <c r="LO53" s="126"/>
      <c r="LP53" s="126"/>
      <c r="LQ53" s="126"/>
      <c r="LR53" s="126"/>
      <c r="LS53" s="126"/>
      <c r="LT53" s="126"/>
      <c r="LU53" s="126"/>
      <c r="LV53" s="126"/>
      <c r="LW53" s="126"/>
      <c r="LX53" s="126"/>
      <c r="LY53" s="126"/>
      <c r="LZ53" s="126"/>
      <c r="MA53" s="126">
        <f>データ!BZ7</f>
        <v>24086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4.7</v>
      </c>
      <c r="KB77" s="120"/>
      <c r="KC77" s="120"/>
      <c r="KD77" s="120"/>
      <c r="KE77" s="120"/>
      <c r="KF77" s="120"/>
      <c r="KG77" s="120"/>
      <c r="KH77" s="120"/>
      <c r="KI77" s="120"/>
      <c r="KJ77" s="120"/>
      <c r="KK77" s="120"/>
      <c r="KL77" s="120"/>
      <c r="KM77" s="120"/>
      <c r="KN77" s="120"/>
      <c r="KO77" s="121"/>
      <c r="KP77" s="119">
        <f>データ!DA7</f>
        <v>2.5</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16.3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VvQ4mArc9WQjuFzI17VJpNitEc2vjg9sw6GYwMfCzMmF47JrHYJQ88cQi0yiZlnqJlRay4Cv6wiuYR8c4tB4g==" saltValue="sza4UBa9JsnVxw+zEBgII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109</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110</v>
      </c>
      <c r="B6" s="60">
        <f>B8</f>
        <v>2017</v>
      </c>
      <c r="C6" s="60">
        <f t="shared" ref="C6:X6" si="1">C8</f>
        <v>62014</v>
      </c>
      <c r="D6" s="60">
        <f t="shared" si="1"/>
        <v>47</v>
      </c>
      <c r="E6" s="60">
        <f t="shared" si="1"/>
        <v>14</v>
      </c>
      <c r="F6" s="60">
        <f t="shared" si="1"/>
        <v>0</v>
      </c>
      <c r="G6" s="60">
        <f t="shared" si="1"/>
        <v>2</v>
      </c>
      <c r="H6" s="60" t="str">
        <f>SUBSTITUTE(H8,"　","")</f>
        <v>山形県山形市</v>
      </c>
      <c r="I6" s="60" t="str">
        <f t="shared" si="1"/>
        <v>山形市中央駐車場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33</v>
      </c>
      <c r="S6" s="62" t="str">
        <f t="shared" si="1"/>
        <v>公共施設</v>
      </c>
      <c r="T6" s="62" t="str">
        <f t="shared" si="1"/>
        <v>無</v>
      </c>
      <c r="U6" s="63">
        <f t="shared" si="1"/>
        <v>9593</v>
      </c>
      <c r="V6" s="63">
        <f t="shared" si="1"/>
        <v>425</v>
      </c>
      <c r="W6" s="63">
        <f t="shared" si="1"/>
        <v>250</v>
      </c>
      <c r="X6" s="62" t="str">
        <f t="shared" si="1"/>
        <v>代行制</v>
      </c>
      <c r="Y6" s="64">
        <f>IF(Y8="-",NA(),Y8)</f>
        <v>273.7</v>
      </c>
      <c r="Z6" s="64">
        <f t="shared" ref="Z6:AH6" si="2">IF(Z8="-",NA(),Z8)</f>
        <v>202.7</v>
      </c>
      <c r="AA6" s="64">
        <f t="shared" si="2"/>
        <v>155.69999999999999</v>
      </c>
      <c r="AB6" s="64">
        <f t="shared" si="2"/>
        <v>220.9</v>
      </c>
      <c r="AC6" s="64">
        <f t="shared" si="2"/>
        <v>170.4</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66</v>
      </c>
      <c r="BG6" s="64">
        <f t="shared" ref="BG6:BO6" si="5">IF(BG8="-",NA(),BG8)</f>
        <v>53.2</v>
      </c>
      <c r="BH6" s="64">
        <f t="shared" si="5"/>
        <v>38.299999999999997</v>
      </c>
      <c r="BI6" s="64">
        <f t="shared" si="5"/>
        <v>54.7</v>
      </c>
      <c r="BJ6" s="64">
        <f t="shared" si="5"/>
        <v>41.3</v>
      </c>
      <c r="BK6" s="64">
        <f t="shared" si="5"/>
        <v>36</v>
      </c>
      <c r="BL6" s="64">
        <f t="shared" si="5"/>
        <v>29.9</v>
      </c>
      <c r="BM6" s="64">
        <f t="shared" si="5"/>
        <v>36.1</v>
      </c>
      <c r="BN6" s="64">
        <f t="shared" si="5"/>
        <v>33.9</v>
      </c>
      <c r="BO6" s="64">
        <f t="shared" si="5"/>
        <v>26.5</v>
      </c>
      <c r="BP6" s="61" t="str">
        <f>IF(BP8="-","",IF(BP8="-","【-】","【"&amp;SUBSTITUTE(TEXT(BP8,"#,##0.0"),"-","△")&amp;"】"))</f>
        <v>【26.4】</v>
      </c>
      <c r="BQ6" s="65">
        <f>IF(BQ8="-",NA(),BQ8)</f>
        <v>88711</v>
      </c>
      <c r="BR6" s="65">
        <f t="shared" ref="BR6:BZ6" si="6">IF(BR8="-",NA(),BR8)</f>
        <v>69928</v>
      </c>
      <c r="BS6" s="65">
        <f t="shared" si="6"/>
        <v>50446</v>
      </c>
      <c r="BT6" s="65">
        <f t="shared" si="6"/>
        <v>72898</v>
      </c>
      <c r="BU6" s="65">
        <f t="shared" si="6"/>
        <v>54596</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111</v>
      </c>
      <c r="CM6" s="63" t="str">
        <f t="shared" ref="CM6:CN6" si="7">CM8</f>
        <v>-</v>
      </c>
      <c r="CN6" s="63" t="str">
        <f t="shared" si="7"/>
        <v>-</v>
      </c>
      <c r="CO6" s="64"/>
      <c r="CP6" s="64"/>
      <c r="CQ6" s="64"/>
      <c r="CR6" s="64"/>
      <c r="CS6" s="64"/>
      <c r="CT6" s="64"/>
      <c r="CU6" s="64"/>
      <c r="CV6" s="64"/>
      <c r="CW6" s="64"/>
      <c r="CX6" s="64"/>
      <c r="CY6" s="61" t="s">
        <v>111</v>
      </c>
      <c r="CZ6" s="64">
        <f>IF(CZ8="-",NA(),CZ8)</f>
        <v>4.7</v>
      </c>
      <c r="DA6" s="64">
        <f t="shared" ref="DA6:DI6" si="8">IF(DA8="-",NA(),DA8)</f>
        <v>2.5</v>
      </c>
      <c r="DB6" s="64">
        <f t="shared" si="8"/>
        <v>0</v>
      </c>
      <c r="DC6" s="64">
        <f t="shared" si="8"/>
        <v>0</v>
      </c>
      <c r="DD6" s="64">
        <f t="shared" si="8"/>
        <v>16.3</v>
      </c>
      <c r="DE6" s="64">
        <f t="shared" si="8"/>
        <v>1637.3</v>
      </c>
      <c r="DF6" s="64">
        <f t="shared" si="8"/>
        <v>1098.3</v>
      </c>
      <c r="DG6" s="64">
        <f t="shared" si="8"/>
        <v>655.5</v>
      </c>
      <c r="DH6" s="64">
        <f t="shared" si="8"/>
        <v>316.8</v>
      </c>
      <c r="DI6" s="64">
        <f t="shared" si="8"/>
        <v>113.9</v>
      </c>
      <c r="DJ6" s="61" t="str">
        <f>IF(DJ8="-","",IF(DJ8="-","【-】","【"&amp;SUBSTITUTE(TEXT(DJ8,"#,##0.0"),"-","△")&amp;"】"))</f>
        <v>【120.3】</v>
      </c>
      <c r="DK6" s="64">
        <f>IF(DK8="-",NA(),DK8)</f>
        <v>252.9</v>
      </c>
      <c r="DL6" s="64">
        <f t="shared" ref="DL6:DT6" si="9">IF(DL8="-",NA(),DL8)</f>
        <v>251.8</v>
      </c>
      <c r="DM6" s="64">
        <f t="shared" si="9"/>
        <v>252.5</v>
      </c>
      <c r="DN6" s="64">
        <f t="shared" si="9"/>
        <v>253.2</v>
      </c>
      <c r="DO6" s="64">
        <f t="shared" si="9"/>
        <v>245.6</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112</v>
      </c>
      <c r="B7" s="60">
        <f t="shared" ref="B7:X7" si="10">B8</f>
        <v>2017</v>
      </c>
      <c r="C7" s="60">
        <f t="shared" si="10"/>
        <v>62014</v>
      </c>
      <c r="D7" s="60">
        <f t="shared" si="10"/>
        <v>47</v>
      </c>
      <c r="E7" s="60">
        <f t="shared" si="10"/>
        <v>14</v>
      </c>
      <c r="F7" s="60">
        <f t="shared" si="10"/>
        <v>0</v>
      </c>
      <c r="G7" s="60">
        <f t="shared" si="10"/>
        <v>2</v>
      </c>
      <c r="H7" s="60" t="str">
        <f t="shared" si="10"/>
        <v>山形県　山形市</v>
      </c>
      <c r="I7" s="60" t="str">
        <f t="shared" si="10"/>
        <v>山形市中央駐車場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33</v>
      </c>
      <c r="S7" s="62" t="str">
        <f t="shared" si="10"/>
        <v>公共施設</v>
      </c>
      <c r="T7" s="62" t="str">
        <f t="shared" si="10"/>
        <v>無</v>
      </c>
      <c r="U7" s="63">
        <f t="shared" si="10"/>
        <v>9593</v>
      </c>
      <c r="V7" s="63">
        <f t="shared" si="10"/>
        <v>425</v>
      </c>
      <c r="W7" s="63">
        <f t="shared" si="10"/>
        <v>250</v>
      </c>
      <c r="X7" s="62" t="str">
        <f t="shared" si="10"/>
        <v>代行制</v>
      </c>
      <c r="Y7" s="64">
        <f>Y8</f>
        <v>273.7</v>
      </c>
      <c r="Z7" s="64">
        <f t="shared" ref="Z7:AH7" si="11">Z8</f>
        <v>202.7</v>
      </c>
      <c r="AA7" s="64">
        <f t="shared" si="11"/>
        <v>155.69999999999999</v>
      </c>
      <c r="AB7" s="64">
        <f t="shared" si="11"/>
        <v>220.9</v>
      </c>
      <c r="AC7" s="64">
        <f t="shared" si="11"/>
        <v>170.4</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66</v>
      </c>
      <c r="BG7" s="64">
        <f t="shared" ref="BG7:BO7" si="14">BG8</f>
        <v>53.2</v>
      </c>
      <c r="BH7" s="64">
        <f t="shared" si="14"/>
        <v>38.299999999999997</v>
      </c>
      <c r="BI7" s="64">
        <f t="shared" si="14"/>
        <v>54.7</v>
      </c>
      <c r="BJ7" s="64">
        <f t="shared" si="14"/>
        <v>41.3</v>
      </c>
      <c r="BK7" s="64">
        <f t="shared" si="14"/>
        <v>36</v>
      </c>
      <c r="BL7" s="64">
        <f t="shared" si="14"/>
        <v>29.9</v>
      </c>
      <c r="BM7" s="64">
        <f t="shared" si="14"/>
        <v>36.1</v>
      </c>
      <c r="BN7" s="64">
        <f t="shared" si="14"/>
        <v>33.9</v>
      </c>
      <c r="BO7" s="64">
        <f t="shared" si="14"/>
        <v>26.5</v>
      </c>
      <c r="BP7" s="61"/>
      <c r="BQ7" s="65">
        <f>BQ8</f>
        <v>88711</v>
      </c>
      <c r="BR7" s="65">
        <f t="shared" ref="BR7:BZ7" si="15">BR8</f>
        <v>69928</v>
      </c>
      <c r="BS7" s="65">
        <f t="shared" si="15"/>
        <v>50446</v>
      </c>
      <c r="BT7" s="65">
        <f t="shared" si="15"/>
        <v>72898</v>
      </c>
      <c r="BU7" s="65">
        <f t="shared" si="15"/>
        <v>54596</v>
      </c>
      <c r="BV7" s="65">
        <f t="shared" si="15"/>
        <v>23102</v>
      </c>
      <c r="BW7" s="65">
        <f t="shared" si="15"/>
        <v>18295</v>
      </c>
      <c r="BX7" s="65">
        <f t="shared" si="15"/>
        <v>22959</v>
      </c>
      <c r="BY7" s="65">
        <f t="shared" si="15"/>
        <v>22148</v>
      </c>
      <c r="BZ7" s="65">
        <f t="shared" si="15"/>
        <v>24086</v>
      </c>
      <c r="CA7" s="63"/>
      <c r="CB7" s="64" t="s">
        <v>113</v>
      </c>
      <c r="CC7" s="64" t="s">
        <v>113</v>
      </c>
      <c r="CD7" s="64" t="s">
        <v>113</v>
      </c>
      <c r="CE7" s="64" t="s">
        <v>113</v>
      </c>
      <c r="CF7" s="64" t="s">
        <v>113</v>
      </c>
      <c r="CG7" s="64" t="s">
        <v>113</v>
      </c>
      <c r="CH7" s="64" t="s">
        <v>113</v>
      </c>
      <c r="CI7" s="64" t="s">
        <v>113</v>
      </c>
      <c r="CJ7" s="64" t="s">
        <v>113</v>
      </c>
      <c r="CK7" s="64" t="s">
        <v>114</v>
      </c>
      <c r="CL7" s="61"/>
      <c r="CM7" s="63" t="str">
        <f>CM8</f>
        <v>-</v>
      </c>
      <c r="CN7" s="63" t="str">
        <f>CN8</f>
        <v>-</v>
      </c>
      <c r="CO7" s="64" t="s">
        <v>113</v>
      </c>
      <c r="CP7" s="64" t="s">
        <v>113</v>
      </c>
      <c r="CQ7" s="64" t="s">
        <v>113</v>
      </c>
      <c r="CR7" s="64" t="s">
        <v>113</v>
      </c>
      <c r="CS7" s="64" t="s">
        <v>113</v>
      </c>
      <c r="CT7" s="64" t="s">
        <v>113</v>
      </c>
      <c r="CU7" s="64" t="s">
        <v>113</v>
      </c>
      <c r="CV7" s="64" t="s">
        <v>113</v>
      </c>
      <c r="CW7" s="64" t="s">
        <v>113</v>
      </c>
      <c r="CX7" s="64" t="s">
        <v>111</v>
      </c>
      <c r="CY7" s="61"/>
      <c r="CZ7" s="64">
        <f>CZ8</f>
        <v>4.7</v>
      </c>
      <c r="DA7" s="64">
        <f t="shared" ref="DA7:DI7" si="16">DA8</f>
        <v>2.5</v>
      </c>
      <c r="DB7" s="64">
        <f t="shared" si="16"/>
        <v>0</v>
      </c>
      <c r="DC7" s="64">
        <f t="shared" si="16"/>
        <v>0</v>
      </c>
      <c r="DD7" s="64">
        <f t="shared" si="16"/>
        <v>16.3</v>
      </c>
      <c r="DE7" s="64">
        <f t="shared" si="16"/>
        <v>1637.3</v>
      </c>
      <c r="DF7" s="64">
        <f t="shared" si="16"/>
        <v>1098.3</v>
      </c>
      <c r="DG7" s="64">
        <f t="shared" si="16"/>
        <v>655.5</v>
      </c>
      <c r="DH7" s="64">
        <f t="shared" si="16"/>
        <v>316.8</v>
      </c>
      <c r="DI7" s="64">
        <f t="shared" si="16"/>
        <v>113.9</v>
      </c>
      <c r="DJ7" s="61"/>
      <c r="DK7" s="64">
        <f>DK8</f>
        <v>252.9</v>
      </c>
      <c r="DL7" s="64">
        <f t="shared" ref="DL7:DT7" si="17">DL8</f>
        <v>251.8</v>
      </c>
      <c r="DM7" s="64">
        <f t="shared" si="17"/>
        <v>252.5</v>
      </c>
      <c r="DN7" s="64">
        <f t="shared" si="17"/>
        <v>253.2</v>
      </c>
      <c r="DO7" s="64">
        <f t="shared" si="17"/>
        <v>245.6</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62014</v>
      </c>
      <c r="D8" s="67">
        <v>47</v>
      </c>
      <c r="E8" s="67">
        <v>14</v>
      </c>
      <c r="F8" s="67">
        <v>0</v>
      </c>
      <c r="G8" s="67">
        <v>2</v>
      </c>
      <c r="H8" s="67" t="s">
        <v>115</v>
      </c>
      <c r="I8" s="67" t="s">
        <v>116</v>
      </c>
      <c r="J8" s="67" t="s">
        <v>117</v>
      </c>
      <c r="K8" s="67" t="s">
        <v>118</v>
      </c>
      <c r="L8" s="67" t="s">
        <v>119</v>
      </c>
      <c r="M8" s="67" t="s">
        <v>120</v>
      </c>
      <c r="N8" s="67" t="s">
        <v>121</v>
      </c>
      <c r="O8" s="68" t="s">
        <v>122</v>
      </c>
      <c r="P8" s="69" t="s">
        <v>123</v>
      </c>
      <c r="Q8" s="69" t="s">
        <v>124</v>
      </c>
      <c r="R8" s="70">
        <v>33</v>
      </c>
      <c r="S8" s="69" t="s">
        <v>125</v>
      </c>
      <c r="T8" s="69" t="s">
        <v>126</v>
      </c>
      <c r="U8" s="70">
        <v>9593</v>
      </c>
      <c r="V8" s="70">
        <v>425</v>
      </c>
      <c r="W8" s="70">
        <v>250</v>
      </c>
      <c r="X8" s="69" t="s">
        <v>127</v>
      </c>
      <c r="Y8" s="71">
        <v>273.7</v>
      </c>
      <c r="Z8" s="71">
        <v>202.7</v>
      </c>
      <c r="AA8" s="71">
        <v>155.69999999999999</v>
      </c>
      <c r="AB8" s="71">
        <v>220.9</v>
      </c>
      <c r="AC8" s="71">
        <v>170.4</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66</v>
      </c>
      <c r="BG8" s="71">
        <v>53.2</v>
      </c>
      <c r="BH8" s="71">
        <v>38.299999999999997</v>
      </c>
      <c r="BI8" s="71">
        <v>54.7</v>
      </c>
      <c r="BJ8" s="71">
        <v>41.3</v>
      </c>
      <c r="BK8" s="71">
        <v>36</v>
      </c>
      <c r="BL8" s="71">
        <v>29.9</v>
      </c>
      <c r="BM8" s="71">
        <v>36.1</v>
      </c>
      <c r="BN8" s="71">
        <v>33.9</v>
      </c>
      <c r="BO8" s="71">
        <v>26.5</v>
      </c>
      <c r="BP8" s="68">
        <v>26.4</v>
      </c>
      <c r="BQ8" s="72">
        <v>88711</v>
      </c>
      <c r="BR8" s="72">
        <v>69928</v>
      </c>
      <c r="BS8" s="72">
        <v>50446</v>
      </c>
      <c r="BT8" s="73">
        <v>72898</v>
      </c>
      <c r="BU8" s="73">
        <v>54596</v>
      </c>
      <c r="BV8" s="72">
        <v>23102</v>
      </c>
      <c r="BW8" s="72">
        <v>18295</v>
      </c>
      <c r="BX8" s="72">
        <v>22959</v>
      </c>
      <c r="BY8" s="72">
        <v>22148</v>
      </c>
      <c r="BZ8" s="72">
        <v>24086</v>
      </c>
      <c r="CA8" s="70">
        <v>15069</v>
      </c>
      <c r="CB8" s="71" t="s">
        <v>119</v>
      </c>
      <c r="CC8" s="71" t="s">
        <v>119</v>
      </c>
      <c r="CD8" s="71" t="s">
        <v>119</v>
      </c>
      <c r="CE8" s="71" t="s">
        <v>119</v>
      </c>
      <c r="CF8" s="71" t="s">
        <v>119</v>
      </c>
      <c r="CG8" s="71" t="s">
        <v>119</v>
      </c>
      <c r="CH8" s="71" t="s">
        <v>119</v>
      </c>
      <c r="CI8" s="71" t="s">
        <v>119</v>
      </c>
      <c r="CJ8" s="71" t="s">
        <v>119</v>
      </c>
      <c r="CK8" s="71" t="s">
        <v>119</v>
      </c>
      <c r="CL8" s="68" t="s">
        <v>119</v>
      </c>
      <c r="CM8" s="70" t="s">
        <v>119</v>
      </c>
      <c r="CN8" s="70" t="s">
        <v>119</v>
      </c>
      <c r="CO8" s="71" t="s">
        <v>119</v>
      </c>
      <c r="CP8" s="71" t="s">
        <v>119</v>
      </c>
      <c r="CQ8" s="71" t="s">
        <v>119</v>
      </c>
      <c r="CR8" s="71" t="s">
        <v>119</v>
      </c>
      <c r="CS8" s="71" t="s">
        <v>119</v>
      </c>
      <c r="CT8" s="71" t="s">
        <v>119</v>
      </c>
      <c r="CU8" s="71" t="s">
        <v>119</v>
      </c>
      <c r="CV8" s="71" t="s">
        <v>119</v>
      </c>
      <c r="CW8" s="71" t="s">
        <v>119</v>
      </c>
      <c r="CX8" s="71" t="s">
        <v>119</v>
      </c>
      <c r="CY8" s="68" t="s">
        <v>119</v>
      </c>
      <c r="CZ8" s="71">
        <v>4.7</v>
      </c>
      <c r="DA8" s="71">
        <v>2.5</v>
      </c>
      <c r="DB8" s="71">
        <v>0</v>
      </c>
      <c r="DC8" s="71">
        <v>0</v>
      </c>
      <c r="DD8" s="71">
        <v>16.3</v>
      </c>
      <c r="DE8" s="71">
        <v>1637.3</v>
      </c>
      <c r="DF8" s="71">
        <v>1098.3</v>
      </c>
      <c r="DG8" s="71">
        <v>655.5</v>
      </c>
      <c r="DH8" s="71">
        <v>316.8</v>
      </c>
      <c r="DI8" s="71">
        <v>113.9</v>
      </c>
      <c r="DJ8" s="68">
        <v>120.3</v>
      </c>
      <c r="DK8" s="71">
        <v>252.9</v>
      </c>
      <c r="DL8" s="71">
        <v>251.8</v>
      </c>
      <c r="DM8" s="71">
        <v>252.5</v>
      </c>
      <c r="DN8" s="71">
        <v>253.2</v>
      </c>
      <c r="DO8" s="71">
        <v>245.6</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YG132PC033U</cp:lastModifiedBy>
  <dcterms:created xsi:type="dcterms:W3CDTF">2018-12-07T10:27:39Z</dcterms:created>
  <dcterms:modified xsi:type="dcterms:W3CDTF">2019-01-28T04:55:48Z</dcterms:modified>
  <cp:category/>
</cp:coreProperties>
</file>