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O6" i="5"/>
  <c r="R10" i="4" s="1"/>
  <c r="N6" i="5"/>
  <c r="J10" i="4" s="1"/>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<sst xmlns="http://schemas.openxmlformats.org/spreadsheetml/2006/main" count="217" uniqueCount="107">
  <si>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</si>
  <si>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</si>
  <si>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</si>
  <si>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</si>
  <si>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</si>
  <si>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</si>
  <si>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</si>
  <si>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</si>
  <si>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</si>
  <si>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</si>
  <si>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</si>
  <si>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</si>
  <si>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</si>
  <si>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</si>
  <si>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</si>
  <si>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</si>
  <si>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</si>
  <si>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</si>
  <si>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</si>
  <si>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</si>
  <si>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</si>
  <si>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</si>
  <si>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</si>
  <si>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</si>
  <si>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</si>
  <si>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</si>
  <si>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</si>
  <si>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</si>
  <si>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</si>
  <si>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</si>
  <si>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</si>
  <si>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</si>
  <si>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</si>
  <si>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</si>
  <si>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</si>
  <si>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</si>
  <si>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</si>
  <si>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</si>
  <si>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</si>
  <si>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</si>
  <si>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</si>
  <si>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</si>
  <si>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</si>
  <si>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</si>
  <si>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</si>
  <si>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</si>
  <si>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</si>
  <si>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</si>
  <si>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</si>
  <si>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</si>
  <si>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</si>
  <si>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</si>
  <si>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</si>
  <si>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</si>
  <si>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</si>
  <si>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</si>
  <si>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</si>
  <si>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</si>
  <si>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</si>
  <si>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</si>
  <si>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</si>
  <si>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</si>
  <si>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</si>
  <si>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</si>
  <si>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</si>
  <si>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</si>
  <si>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</si>
  <si>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</si>
  <si>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</si>
  <si>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</si>
  <si>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</si>
  <si>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</si>
  <si>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</si>
  <si>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</si>
  <si>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</si>
  <si>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</si>
  <si>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</si>
  <si>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</si>
  <si>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</si>
  <si>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</si>
  <si>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</si>
  <si>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</si>
  <si>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</si>
  <si>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</si>
  <si>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</si>
  <si>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</si>
  <si>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</si>
  <si>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</si>
  <si>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</si>
  <si>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</si>
  <si>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</si>
  <si>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</si>
  <si>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</si>
  <si>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川西町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</si>
  <si>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</si>
  <si>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</si>
  <si>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</si>
  <si>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</si>
  <si>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</si>
  <si>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</si>
  <si>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</si>
  <si>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</si>
  <si>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</si>
  <si>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</si>
  <si>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本町の水道事業は昭和３６年に開始し、水道水の供給を行ってきました。
  開始当時に整備した配水管は、現在では４０年を超えており管路経年化率は類似団体や全国平均に比べ高い状況となっております。
  また、管路更新率においても、経営状況等により思う様に進んでいないため、類似団体や全国平均よりも低い状況となっています。
　今後は、交付金事業（補助金）や一般会計からの支援等により計画的に更新工事を進めて行く必要があります。</t>
    <rPh sb="2" eb="4">
      <t>ホンチョウ</t>
    </rPh>
    <rPh sb="5" eb="7">
      <t>スイドウ</t>
    </rPh>
    <rPh sb="7" eb="9">
      <t>ジギョウ</t>
    </rPh>
    <rPh sb="10" eb="12">
      <t>ショウワ</t>
    </rPh>
    <rPh sb="14" eb="15">
      <t>ネン</t>
    </rPh>
    <rPh sb="16" eb="18">
      <t>カイシ</t>
    </rPh>
    <rPh sb="20" eb="23">
      <t>スイドウスイ</t>
    </rPh>
    <rPh sb="24" eb="26">
      <t>キョウキュウ</t>
    </rPh>
    <rPh sb="27" eb="28">
      <t>オコナ</t>
    </rPh>
    <rPh sb="38" eb="42">
      <t>カイシトウジ</t>
    </rPh>
    <rPh sb="43" eb="45">
      <t>セイビ</t>
    </rPh>
    <rPh sb="47" eb="50">
      <t>ハイスイカン</t>
    </rPh>
    <rPh sb="52" eb="54">
      <t>ゲンザイ</t>
    </rPh>
    <rPh sb="58" eb="59">
      <t>ネン</t>
    </rPh>
    <rPh sb="60" eb="61">
      <t>コ</t>
    </rPh>
    <rPh sb="65" eb="67">
      <t>カンロ</t>
    </rPh>
    <rPh sb="67" eb="70">
      <t>ケイネンカ</t>
    </rPh>
    <rPh sb="70" eb="71">
      <t>リツ</t>
    </rPh>
    <rPh sb="72" eb="76">
      <t>ルイジダンタイ</t>
    </rPh>
    <rPh sb="77" eb="79">
      <t>ゼンコク</t>
    </rPh>
    <rPh sb="79" eb="81">
      <t>ヘイキン</t>
    </rPh>
    <rPh sb="82" eb="83">
      <t>クラ</t>
    </rPh>
    <rPh sb="84" eb="85">
      <t>タカ</t>
    </rPh>
    <rPh sb="86" eb="88">
      <t>ジョウキョウ</t>
    </rPh>
    <rPh sb="103" eb="105">
      <t>カンロ</t>
    </rPh>
    <rPh sb="105" eb="107">
      <t>コウシン</t>
    </rPh>
    <rPh sb="107" eb="108">
      <t>リツ</t>
    </rPh>
    <rPh sb="114" eb="118">
      <t>ケイエイジョウキョウ</t>
    </rPh>
    <rPh sb="118" eb="119">
      <t>トウ</t>
    </rPh>
    <rPh sb="122" eb="123">
      <t>オモ</t>
    </rPh>
    <rPh sb="124" eb="125">
      <t>ヨウ</t>
    </rPh>
    <rPh sb="126" eb="127">
      <t>スス</t>
    </rPh>
    <rPh sb="135" eb="139">
      <t>ルイジダンタイ</t>
    </rPh>
    <rPh sb="140" eb="144">
      <t>ゼンコクヘイキン</t>
    </rPh>
    <rPh sb="147" eb="148">
      <t>ヒク</t>
    </rPh>
    <rPh sb="149" eb="151">
      <t>ジョウキョウ</t>
    </rPh>
    <rPh sb="161" eb="163">
      <t>コンゴ</t>
    </rPh>
    <rPh sb="165" eb="168">
      <t>コウフキン</t>
    </rPh>
    <rPh sb="168" eb="170">
      <t>ジギョウ</t>
    </rPh>
    <rPh sb="171" eb="174">
      <t>ホジョキン</t>
    </rPh>
    <rPh sb="176" eb="180">
      <t>イッパンカイケイ</t>
    </rPh>
    <rPh sb="183" eb="185">
      <t>シエン</t>
    </rPh>
    <rPh sb="185" eb="186">
      <t>トウ</t>
    </rPh>
    <rPh sb="189" eb="192">
      <t>ケイカクテキ</t>
    </rPh>
    <rPh sb="193" eb="197">
      <t>コウシンコウジ</t>
    </rPh>
    <rPh sb="198" eb="199">
      <t>スス</t>
    </rPh>
    <rPh sb="201" eb="202">
      <t>イ</t>
    </rPh>
    <rPh sb="203" eb="205">
      <t>ヒツヨウ</t>
    </rPh>
    <phoneticPr fontId="4"/>
  </si>
  <si>
    <t>　今後は、「経営の健全化・効率性について」においても記載したとおり、人口減少や高齢化及び節水器具の普及等が更に進むことが予想され、水道事業経営は厳しい状況が続くと考えられます。
　このようなことから、更なる費用の削減と有収率の向上を目指し経営を進めると共に、一般会計と連携を図りながら配水管の整備、更新を行う事が重要であると考えております。</t>
    <rPh sb="1" eb="3">
      <t>コンゴ</t>
    </rPh>
    <rPh sb="6" eb="8">
      <t>ケイエイ</t>
    </rPh>
    <rPh sb="9" eb="12">
      <t>ケンゼンカ</t>
    </rPh>
    <rPh sb="13" eb="16">
      <t>コウリツセイ</t>
    </rPh>
    <rPh sb="26" eb="28">
      <t>キサイ</t>
    </rPh>
    <rPh sb="34" eb="38">
      <t>ジンコウゲンショウ</t>
    </rPh>
    <rPh sb="39" eb="42">
      <t>コウレイカ</t>
    </rPh>
    <rPh sb="42" eb="43">
      <t>オヨ</t>
    </rPh>
    <rPh sb="44" eb="48">
      <t>セッスイキグ</t>
    </rPh>
    <rPh sb="49" eb="51">
      <t>フキュウ</t>
    </rPh>
    <rPh sb="51" eb="52">
      <t>トウ</t>
    </rPh>
    <rPh sb="53" eb="54">
      <t>サラ</t>
    </rPh>
    <rPh sb="55" eb="56">
      <t>スス</t>
    </rPh>
    <rPh sb="60" eb="62">
      <t>ヨソウ</t>
    </rPh>
    <rPh sb="65" eb="71">
      <t>スイドウジギョウケイエイ</t>
    </rPh>
    <rPh sb="72" eb="73">
      <t>キビ</t>
    </rPh>
    <rPh sb="75" eb="77">
      <t>ジョウキョウ</t>
    </rPh>
    <rPh sb="78" eb="79">
      <t>ツヅ</t>
    </rPh>
    <rPh sb="81" eb="82">
      <t>カンガ</t>
    </rPh>
    <rPh sb="100" eb="101">
      <t>サラ</t>
    </rPh>
    <rPh sb="103" eb="105">
      <t>ヒヨウ</t>
    </rPh>
    <rPh sb="106" eb="108">
      <t>サクゲン</t>
    </rPh>
    <rPh sb="109" eb="112">
      <t>ユウシュウリツ</t>
    </rPh>
    <rPh sb="113" eb="115">
      <t>コウジョウ</t>
    </rPh>
    <rPh sb="116" eb="118">
      <t>メザ</t>
    </rPh>
    <rPh sb="119" eb="121">
      <t>ケイエイ</t>
    </rPh>
    <rPh sb="122" eb="123">
      <t>スス</t>
    </rPh>
    <rPh sb="126" eb="127">
      <t>トモ</t>
    </rPh>
    <rPh sb="129" eb="133">
      <t>イッパンカイケイ</t>
    </rPh>
    <rPh sb="134" eb="136">
      <t>レンケイ</t>
    </rPh>
    <rPh sb="137" eb="138">
      <t>ハカ</t>
    </rPh>
    <rPh sb="142" eb="145">
      <t>ハイスイカン</t>
    </rPh>
    <rPh sb="146" eb="148">
      <t>セイビ</t>
    </rPh>
    <rPh sb="149" eb="151">
      <t>コウシン</t>
    </rPh>
    <rPh sb="152" eb="153">
      <t>オコナ</t>
    </rPh>
    <rPh sb="154" eb="155">
      <t>コト</t>
    </rPh>
    <rPh sb="156" eb="158">
      <t>ジュウヨウ</t>
    </rPh>
    <rPh sb="162" eb="163">
      <t>カンガ</t>
    </rPh>
    <phoneticPr fontId="4"/>
  </si>
  <si>
    <t xml:space="preserve">  本町の水道事業は、人口の減少や節水器具の普及、節水意識の高揚に伴い、年々水需要は落ち込み当面期待できない状況となっております。
  平成２７年度の経営状況は、対前年比経常収支比率で１００％を上回ったことにより、黒字となったものの類似団体平均にはまだまだ及ばない状況となっており、より一層の経費縮減に務めなければなりません。
  このことを踏まえ、収入の増加対策として給水停止も含めた水道料金の回収(未収金対策)を実施することや費用の削減と合わせて、不明水(漏水)の減少を図り有収率を向上させる必要があります。
  また、企業債残高対給水収益比率は年々減少しているものの、類似団体や全国平均と比較しても高い推移となっております。今後も、一般会計からの支援(出資金)をいただきながら、水道施設の整備や更新工事等を行っていくことが、経営の改善・安定につながるものと考えております。</t>
    <rPh sb="2" eb="4">
      <t>ホンチョウ</t>
    </rPh>
    <rPh sb="5" eb="9">
      <t>スイドウジギョウ</t>
    </rPh>
    <rPh sb="11" eb="13">
      <t>ジンコウ</t>
    </rPh>
    <rPh sb="14" eb="16">
      <t>ゲンショウ</t>
    </rPh>
    <rPh sb="17" eb="21">
      <t>セッスイキグ</t>
    </rPh>
    <rPh sb="22" eb="24">
      <t>フキュウ</t>
    </rPh>
    <rPh sb="25" eb="29">
      <t>セッスイイシキ</t>
    </rPh>
    <rPh sb="30" eb="32">
      <t>コウヨウ</t>
    </rPh>
    <rPh sb="33" eb="34">
      <t>トモナ</t>
    </rPh>
    <rPh sb="36" eb="38">
      <t>ネンネン</t>
    </rPh>
    <rPh sb="38" eb="41">
      <t>ミズジュヨウ</t>
    </rPh>
    <rPh sb="42" eb="43">
      <t>オ</t>
    </rPh>
    <rPh sb="44" eb="45">
      <t>コ</t>
    </rPh>
    <rPh sb="46" eb="48">
      <t>トウメン</t>
    </rPh>
    <rPh sb="48" eb="50">
      <t>キタイ</t>
    </rPh>
    <rPh sb="54" eb="56">
      <t>ジョウキョウ</t>
    </rPh>
    <rPh sb="68" eb="70">
      <t>ヘイセイ</t>
    </rPh>
    <rPh sb="72" eb="74">
      <t>ネンド</t>
    </rPh>
    <rPh sb="75" eb="79">
      <t>ケイエイジョウキョウ</t>
    </rPh>
    <rPh sb="81" eb="85">
      <t>タイゼンネンヒ</t>
    </rPh>
    <rPh sb="85" eb="89">
      <t>ケイジョウシュウシ</t>
    </rPh>
    <rPh sb="89" eb="90">
      <t>ヒ</t>
    </rPh>
    <rPh sb="90" eb="91">
      <t>リツ</t>
    </rPh>
    <rPh sb="97" eb="99">
      <t>ウワマワ</t>
    </rPh>
    <rPh sb="107" eb="109">
      <t>クロジ</t>
    </rPh>
    <rPh sb="116" eb="118">
      <t>ルイジ</t>
    </rPh>
    <rPh sb="118" eb="120">
      <t>ダンタイ</t>
    </rPh>
    <rPh sb="120" eb="122">
      <t>ヘイキン</t>
    </rPh>
    <rPh sb="128" eb="129">
      <t>オヨ</t>
    </rPh>
    <rPh sb="132" eb="134">
      <t>ジョウキョウ</t>
    </rPh>
    <rPh sb="143" eb="145">
      <t>イッソウ</t>
    </rPh>
    <rPh sb="146" eb="150">
      <t>ケイヒシュクゲン</t>
    </rPh>
    <rPh sb="151" eb="152">
      <t>ツト</t>
    </rPh>
    <rPh sb="171" eb="172">
      <t>フ</t>
    </rPh>
    <rPh sb="175" eb="177">
      <t>シュウニュウ</t>
    </rPh>
    <rPh sb="178" eb="180">
      <t>ゾウカ</t>
    </rPh>
    <rPh sb="180" eb="182">
      <t>タイサク</t>
    </rPh>
    <rPh sb="185" eb="189">
      <t>キュウスイテイシ</t>
    </rPh>
    <rPh sb="190" eb="191">
      <t>フク</t>
    </rPh>
    <rPh sb="193" eb="197">
      <t>スイドウリョウキン</t>
    </rPh>
    <rPh sb="198" eb="200">
      <t>カイシュウ</t>
    </rPh>
    <rPh sb="201" eb="206">
      <t>ミシュウキンタイサク</t>
    </rPh>
    <rPh sb="208" eb="210">
      <t>ジッシ</t>
    </rPh>
    <rPh sb="215" eb="217">
      <t>ヒヨウ</t>
    </rPh>
    <rPh sb="218" eb="220">
      <t>サクゲン</t>
    </rPh>
    <rPh sb="221" eb="222">
      <t>ア</t>
    </rPh>
    <rPh sb="226" eb="229">
      <t>フメイスイ</t>
    </rPh>
    <rPh sb="230" eb="232">
      <t>ロウスイ</t>
    </rPh>
    <rPh sb="234" eb="236">
      <t>ゲンショウ</t>
    </rPh>
    <rPh sb="237" eb="238">
      <t>ハカ</t>
    </rPh>
    <rPh sb="239" eb="241">
      <t>ユウシュウ</t>
    </rPh>
    <rPh sb="241" eb="242">
      <t>リツ</t>
    </rPh>
    <rPh sb="243" eb="245">
      <t>コウジョウ</t>
    </rPh>
    <rPh sb="248" eb="250">
      <t>ヒツヨウ</t>
    </rPh>
    <rPh sb="262" eb="264">
      <t>キギョウ</t>
    </rPh>
    <rPh sb="264" eb="265">
      <t>サイ</t>
    </rPh>
    <rPh sb="265" eb="267">
      <t>ザンダカ</t>
    </rPh>
    <rPh sb="275" eb="277">
      <t>ネンネン</t>
    </rPh>
    <rPh sb="277" eb="279">
      <t>ゲンショウ</t>
    </rPh>
    <rPh sb="287" eb="289">
      <t>ルイジ</t>
    </rPh>
    <rPh sb="289" eb="291">
      <t>ダンタイ</t>
    </rPh>
    <rPh sb="292" eb="296">
      <t>ゼンコクヘイキン</t>
    </rPh>
    <rPh sb="297" eb="299">
      <t>ヒカク</t>
    </rPh>
    <rPh sb="302" eb="303">
      <t>タカ</t>
    </rPh>
    <rPh sb="304" eb="306">
      <t>スイイ</t>
    </rPh>
    <rPh sb="315" eb="317">
      <t>コンゴ</t>
    </rPh>
    <rPh sb="319" eb="323">
      <t>イッパンカイケイ</t>
    </rPh>
    <rPh sb="326" eb="328">
      <t>シエン</t>
    </rPh>
    <rPh sb="329" eb="332">
      <t>シュッシキン</t>
    </rPh>
    <rPh sb="342" eb="346">
      <t>スイドウシセツ</t>
    </rPh>
    <rPh sb="347" eb="349">
      <t>セイビ</t>
    </rPh>
    <rPh sb="350" eb="352">
      <t>コウシン</t>
    </rPh>
    <rPh sb="352" eb="354">
      <t>コウジ</t>
    </rPh>
    <rPh sb="354" eb="355">
      <t>トウ</t>
    </rPh>
    <rPh sb="356" eb="357">
      <t>オコナ</t>
    </rPh>
    <rPh sb="365" eb="367">
      <t>ケイエイ</t>
    </rPh>
    <rPh sb="368" eb="370">
      <t>カイゼン</t>
    </rPh>
    <rPh sb="371" eb="373">
      <t>アンテイ</t>
    </rPh>
    <rPh sb="381" eb="3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</si>
</sst>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0.27</c:v>
                </c:pt>
                <c:pt idx="1">
                  <c:v>0.16</c:v>
                </c:pt>
                <c:pt idx="2">
                  <c:v>0.01</c:v>
                </c:pt>
                <c:pt idx="3">
                  <c:v>0.01</c:v>
                </c:pt>
                <c:pt idx="4" formatCode="#,##0.00;&quot;△&quot;#,##0.00">
                  <c:v>0</c:v>
                </c:pt>
              </c:numCache>
            </c:numRef>
          </c:val>
        </c:ser>
        <c:dLbls>
          <c:showLegendKey val="0"/>
          <c:showVal val="0"/>
          <c:showCatName val="0"/>
          <c:showSerName val="0"/>
          <c:showPercent val="0"/>
          <c:showBubbleSize val="0"/>
        </c:dLbls>
        <c:gapWidth val="150"/>
        <c:axId val="137382912"/>
        <c:axId val="1373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37382912"/>
        <c:axId val="137393280"/>
      </c:lineChart>
      <c:dateAx>
        <c:axId val="137382912"/>
        <c:scaling>
          <c:orientation val="minMax"/>
        </c:scaling>
        <c:delete val="1"/>
        <c:axPos val="b"/>
        <c:numFmt formatCode="ge" sourceLinked="1"/>
        <c:majorTickMark val="none"/>
        <c:minorTickMark val="none"/>
        <c:tickLblPos val="none"/>
        <c:crossAx val="137393280"/>
        <c:crosses val="autoZero"/>
        <c:auto val="1"/>
        <c:lblOffset val="100"/>
        <c:baseTimeUnit val="years"/>
      </c:dateAx>
      <c:valAx>
        <c:axId val="137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64.55</c:v>
                </c:pt>
                <c:pt idx="1">
                  <c:v>63.2</c:v>
                </c:pt>
                <c:pt idx="2">
                  <c:v>60.89</c:v>
                </c:pt>
                <c:pt idx="3">
                  <c:v>61.43</c:v>
                </c:pt>
                <c:pt idx="4">
                  <c:v>61.1</c:v>
                </c:pt>
              </c:numCache>
            </c:numRef>
          </c:val>
        </c:ser>
        <c:dLbls>
          <c:showLegendKey val="0"/>
          <c:showVal val="0"/>
          <c:showCatName val="0"/>
          <c:showSerName val="0"/>
          <c:showPercent val="0"/>
          <c:showBubbleSize val="0"/>
        </c:dLbls>
        <c:gapWidth val="150"/>
        <c:axId val="138333568"/>
        <c:axId val="1383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38333568"/>
        <c:axId val="138352128"/>
      </c:lineChart>
      <c:dateAx>
        <c:axId val="138333568"/>
        <c:scaling>
          <c:orientation val="minMax"/>
        </c:scaling>
        <c:delete val="1"/>
        <c:axPos val="b"/>
        <c:numFmt formatCode="ge" sourceLinked="1"/>
        <c:majorTickMark val="none"/>
        <c:minorTickMark val="none"/>
        <c:tickLblPos val="none"/>
        <c:crossAx val="138352128"/>
        <c:crosses val="autoZero"/>
        <c:auto val="1"/>
        <c:lblOffset val="100"/>
        <c:baseTimeUnit val="years"/>
      </c:dateAx>
      <c:valAx>
        <c:axId val="1383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81.760000000000005</c:v>
                </c:pt>
                <c:pt idx="1">
                  <c:v>82.69</c:v>
                </c:pt>
                <c:pt idx="2">
                  <c:v>85.17</c:v>
                </c:pt>
                <c:pt idx="3">
                  <c:v>79.23</c:v>
                </c:pt>
                <c:pt idx="4">
                  <c:v>79.75</c:v>
                </c:pt>
              </c:numCache>
            </c:numRef>
          </c:val>
        </c:ser>
        <c:dLbls>
          <c:showLegendKey val="0"/>
          <c:showVal val="0"/>
          <c:showCatName val="0"/>
          <c:showSerName val="0"/>
          <c:showPercent val="0"/>
          <c:showBubbleSize val="0"/>
        </c:dLbls>
        <c:gapWidth val="150"/>
        <c:axId val="138361856"/>
        <c:axId val="1383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38361856"/>
        <c:axId val="138388608"/>
      </c:lineChart>
      <c:dateAx>
        <c:axId val="138361856"/>
        <c:scaling>
          <c:orientation val="minMax"/>
        </c:scaling>
        <c:delete val="1"/>
        <c:axPos val="b"/>
        <c:numFmt formatCode="ge" sourceLinked="1"/>
        <c:majorTickMark val="none"/>
        <c:minorTickMark val="none"/>
        <c:tickLblPos val="none"/>
        <c:crossAx val="138388608"/>
        <c:crosses val="autoZero"/>
        <c:auto val="1"/>
        <c:lblOffset val="100"/>
        <c:baseTimeUnit val="years"/>
      </c:dateAx>
      <c:valAx>
        <c:axId val="1383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107.06</c:v>
                </c:pt>
                <c:pt idx="1">
                  <c:v>103.76</c:v>
                </c:pt>
                <c:pt idx="2">
                  <c:v>103.9</c:v>
                </c:pt>
                <c:pt idx="3">
                  <c:v>97.09</c:v>
                </c:pt>
                <c:pt idx="4">
                  <c:v>102.65</c:v>
                </c:pt>
              </c:numCache>
            </c:numRef>
          </c:val>
        </c:ser>
        <c:dLbls>
          <c:showLegendKey val="0"/>
          <c:showVal val="0"/>
          <c:showCatName val="0"/>
          <c:showSerName val="0"/>
          <c:showPercent val="0"/>
          <c:showBubbleSize val="0"/>
        </c:dLbls>
        <c:gapWidth val="150"/>
        <c:axId val="138164864"/>
        <c:axId val="1381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38164864"/>
        <c:axId val="138171136"/>
      </c:lineChart>
      <c:dateAx>
        <c:axId val="138164864"/>
        <c:scaling>
          <c:orientation val="minMax"/>
        </c:scaling>
        <c:delete val="1"/>
        <c:axPos val="b"/>
        <c:numFmt formatCode="ge" sourceLinked="1"/>
        <c:majorTickMark val="none"/>
        <c:minorTickMark val="none"/>
        <c:tickLblPos val="none"/>
        <c:crossAx val="138171136"/>
        <c:crosses val="autoZero"/>
        <c:auto val="1"/>
        <c:lblOffset val="100"/>
        <c:baseTimeUnit val="years"/>
      </c:dateAx>
      <c:valAx>
        <c:axId val="13817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1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38.659999999999997</c:v>
                </c:pt>
                <c:pt idx="1">
                  <c:v>40.18</c:v>
                </c:pt>
                <c:pt idx="2">
                  <c:v>41.63</c:v>
                </c:pt>
                <c:pt idx="3">
                  <c:v>43.84</c:v>
                </c:pt>
                <c:pt idx="4">
                  <c:v>46.07</c:v>
                </c:pt>
              </c:numCache>
            </c:numRef>
          </c:val>
        </c:ser>
        <c:dLbls>
          <c:showLegendKey val="0"/>
          <c:showVal val="0"/>
          <c:showCatName val="0"/>
          <c:showSerName val="0"/>
          <c:showPercent val="0"/>
          <c:showBubbleSize val="0"/>
        </c:dLbls>
        <c:gapWidth val="150"/>
        <c:axId val="138193152"/>
        <c:axId val="138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38193152"/>
        <c:axId val="138207616"/>
      </c:lineChart>
      <c:dateAx>
        <c:axId val="138193152"/>
        <c:scaling>
          <c:orientation val="minMax"/>
        </c:scaling>
        <c:delete val="1"/>
        <c:axPos val="b"/>
        <c:numFmt formatCode="ge" sourceLinked="1"/>
        <c:majorTickMark val="none"/>
        <c:minorTickMark val="none"/>
        <c:tickLblPos val="none"/>
        <c:crossAx val="138207616"/>
        <c:crosses val="autoZero"/>
        <c:auto val="1"/>
        <c:lblOffset val="100"/>
        <c:baseTimeUnit val="years"/>
      </c:dateAx>
      <c:valAx>
        <c:axId val="138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12.71</c:v>
                </c:pt>
                <c:pt idx="1">
                  <c:v>13.45</c:v>
                </c:pt>
                <c:pt idx="2">
                  <c:v>16.2</c:v>
                </c:pt>
                <c:pt idx="3">
                  <c:v>16.78</c:v>
                </c:pt>
                <c:pt idx="4">
                  <c:v>17.73</c:v>
                </c:pt>
              </c:numCache>
            </c:numRef>
          </c:val>
        </c:ser>
        <c:dLbls>
          <c:showLegendKey val="0"/>
          <c:showVal val="0"/>
          <c:showCatName val="0"/>
          <c:showSerName val="0"/>
          <c:showPercent val="0"/>
          <c:showBubbleSize val="0"/>
        </c:dLbls>
        <c:gapWidth val="150"/>
        <c:axId val="137979776"/>
        <c:axId val="137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37979776"/>
        <c:axId val="137986048"/>
      </c:lineChart>
      <c:dateAx>
        <c:axId val="137979776"/>
        <c:scaling>
          <c:orientation val="minMax"/>
        </c:scaling>
        <c:delete val="1"/>
        <c:axPos val="b"/>
        <c:numFmt formatCode="ge" sourceLinked="1"/>
        <c:majorTickMark val="none"/>
        <c:minorTickMark val="none"/>
        <c:tickLblPos val="none"/>
        <c:crossAx val="137986048"/>
        <c:crosses val="autoZero"/>
        <c:auto val="1"/>
        <c:lblOffset val="100"/>
        <c:baseTimeUnit val="years"/>
      </c:dateAx>
      <c:valAx>
        <c:axId val="1379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9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2.14</c:v>
                </c:pt>
                <c:pt idx="1">
                  <c:v>0</c:v>
                </c:pt>
                <c:pt idx="2">
                  <c:v>0</c:v>
                </c:pt>
                <c:pt idx="3">
                  <c:v>0</c:v>
                </c:pt>
                <c:pt idx="4">
                  <c:v>0</c:v>
                </c:pt>
              </c:numCache>
            </c:numRef>
          </c:val>
        </c:ser>
        <c:dLbls>
          <c:showLegendKey val="0"/>
          <c:showVal val="0"/>
          <c:showCatName val="0"/>
          <c:showSerName val="0"/>
          <c:showPercent val="0"/>
          <c:showBubbleSize val="0"/>
        </c:dLbls>
        <c:gapWidth val="150"/>
        <c:axId val="138012544"/>
        <c:axId val="1380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38012544"/>
        <c:axId val="138022912"/>
      </c:lineChart>
      <c:dateAx>
        <c:axId val="138012544"/>
        <c:scaling>
          <c:orientation val="minMax"/>
        </c:scaling>
        <c:delete val="1"/>
        <c:axPos val="b"/>
        <c:numFmt formatCode="ge" sourceLinked="1"/>
        <c:majorTickMark val="none"/>
        <c:minorTickMark val="none"/>
        <c:tickLblPos val="none"/>
        <c:crossAx val="138022912"/>
        <c:crosses val="autoZero"/>
        <c:auto val="1"/>
        <c:lblOffset val="100"/>
        <c:baseTimeUnit val="years"/>
      </c:dateAx>
      <c:valAx>
        <c:axId val="13802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0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321.11</c:v>
                </c:pt>
                <c:pt idx="1">
                  <c:v>297.29000000000002</c:v>
                </c:pt>
                <c:pt idx="2">
                  <c:v>210.84</c:v>
                </c:pt>
                <c:pt idx="3">
                  <c:v>89.47</c:v>
                </c:pt>
                <c:pt idx="4">
                  <c:v>99.46</c:v>
                </c:pt>
              </c:numCache>
            </c:numRef>
          </c:val>
        </c:ser>
        <c:dLbls>
          <c:showLegendKey val="0"/>
          <c:showVal val="0"/>
          <c:showCatName val="0"/>
          <c:showSerName val="0"/>
          <c:showPercent val="0"/>
          <c:showBubbleSize val="0"/>
        </c:dLbls>
        <c:gapWidth val="150"/>
        <c:axId val="138055040"/>
        <c:axId val="138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38055040"/>
        <c:axId val="138057216"/>
      </c:lineChart>
      <c:dateAx>
        <c:axId val="138055040"/>
        <c:scaling>
          <c:orientation val="minMax"/>
        </c:scaling>
        <c:delete val="1"/>
        <c:axPos val="b"/>
        <c:numFmt formatCode="ge" sourceLinked="1"/>
        <c:majorTickMark val="none"/>
        <c:minorTickMark val="none"/>
        <c:tickLblPos val="none"/>
        <c:crossAx val="138057216"/>
        <c:crosses val="autoZero"/>
        <c:auto val="1"/>
        <c:lblOffset val="100"/>
        <c:baseTimeUnit val="years"/>
      </c:dateAx>
      <c:valAx>
        <c:axId val="13805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0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558.08000000000004</c:v>
                </c:pt>
                <c:pt idx="1">
                  <c:v>534.12</c:v>
                </c:pt>
                <c:pt idx="2">
                  <c:v>509.14</c:v>
                </c:pt>
                <c:pt idx="3">
                  <c:v>508.8</c:v>
                </c:pt>
                <c:pt idx="4">
                  <c:v>476.91</c:v>
                </c:pt>
              </c:numCache>
            </c:numRef>
          </c:val>
        </c:ser>
        <c:dLbls>
          <c:showLegendKey val="0"/>
          <c:showVal val="0"/>
          <c:showCatName val="0"/>
          <c:showSerName val="0"/>
          <c:showPercent val="0"/>
          <c:showBubbleSize val="0"/>
        </c:dLbls>
        <c:gapWidth val="150"/>
        <c:axId val="138069504"/>
        <c:axId val="138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38069504"/>
        <c:axId val="138071424"/>
      </c:lineChart>
      <c:dateAx>
        <c:axId val="138069504"/>
        <c:scaling>
          <c:orientation val="minMax"/>
        </c:scaling>
        <c:delete val="1"/>
        <c:axPos val="b"/>
        <c:numFmt formatCode="ge" sourceLinked="1"/>
        <c:majorTickMark val="none"/>
        <c:minorTickMark val="none"/>
        <c:tickLblPos val="none"/>
        <c:crossAx val="138071424"/>
        <c:crosses val="autoZero"/>
        <c:auto val="1"/>
        <c:lblOffset val="100"/>
        <c:baseTimeUnit val="years"/>
      </c:dateAx>
      <c:valAx>
        <c:axId val="13807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0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105.15</c:v>
                </c:pt>
                <c:pt idx="1">
                  <c:v>101.75</c:v>
                </c:pt>
                <c:pt idx="2">
                  <c:v>101.11</c:v>
                </c:pt>
                <c:pt idx="3">
                  <c:v>94.37</c:v>
                </c:pt>
                <c:pt idx="4">
                  <c:v>100.82</c:v>
                </c:pt>
              </c:numCache>
            </c:numRef>
          </c:val>
        </c:ser>
        <c:dLbls>
          <c:showLegendKey val="0"/>
          <c:showVal val="0"/>
          <c:showCatName val="0"/>
          <c:showSerName val="0"/>
          <c:showPercent val="0"/>
          <c:showBubbleSize val="0"/>
        </c:dLbls>
        <c:gapWidth val="150"/>
        <c:axId val="138273536"/>
        <c:axId val="1382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38273536"/>
        <c:axId val="138275456"/>
      </c:lineChart>
      <c:dateAx>
        <c:axId val="138273536"/>
        <c:scaling>
          <c:orientation val="minMax"/>
        </c:scaling>
        <c:delete val="1"/>
        <c:axPos val="b"/>
        <c:numFmt formatCode="ge" sourceLinked="1"/>
        <c:majorTickMark val="none"/>
        <c:minorTickMark val="none"/>
        <c:tickLblPos val="none"/>
        <c:crossAx val="138275456"/>
        <c:crosses val="autoZero"/>
        <c:auto val="1"/>
        <c:lblOffset val="100"/>
        <c:baseTimeUnit val="years"/>
      </c:dateAx>
      <c:valAx>
        <c:axId val="1382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245.65</c:v>
                </c:pt>
                <c:pt idx="1">
                  <c:v>255.47</c:v>
                </c:pt>
                <c:pt idx="2">
                  <c:v>257.61</c:v>
                </c:pt>
                <c:pt idx="3">
                  <c:v>277.87</c:v>
                </c:pt>
                <c:pt idx="4">
                  <c:v>260.39999999999998</c:v>
                </c:pt>
              </c:numCache>
            </c:numRef>
          </c:val>
        </c:ser>
        <c:dLbls>
          <c:showLegendKey val="0"/>
          <c:showVal val="0"/>
          <c:showCatName val="0"/>
          <c:showSerName val="0"/>
          <c:showPercent val="0"/>
          <c:showBubbleSize val="0"/>
        </c:dLbls>
        <c:gapWidth val="150"/>
        <c:axId val="138313728"/>
        <c:axId val="1383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38313728"/>
        <c:axId val="138315648"/>
      </c:lineChart>
      <c:dateAx>
        <c:axId val="138313728"/>
        <c:scaling>
          <c:orientation val="minMax"/>
        </c:scaling>
        <c:delete val="1"/>
        <c:axPos val="b"/>
        <c:numFmt formatCode="ge" sourceLinked="1"/>
        <c:majorTickMark val="none"/>
        <c:minorTickMark val="none"/>
        <c:tickLblPos val="none"/>
        <c:crossAx val="138315648"/>
        <c:crosses val="autoZero"/>
        <c:auto val="1"/>
        <c:lblOffset val="100"/>
        <c:baseTimeUnit val="years"/>
      </c:dateAx>
      <c:valAx>
        <c:axId val="1383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1" zoomScaleNormal="100" workbookViewId="0">
      <selection activeCell="BI12" sqref="BI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川西町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16129</v>
      </c>
      <c r="AJ8" s="75"/>
      <c r="AK8" s="75"/>
      <c r="AL8" s="75"/>
      <c r="AM8" s="75"/>
      <c r="AN8" s="75"/>
      <c r="AO8" s="75"/>
      <c r="AP8" s="76"/>
      <c r="AQ8" s="57">
        <f>データ!R6</f>
        <v>166.6</v>
      </c>
      <c r="AR8" s="57"/>
      <c r="AS8" s="57"/>
      <c r="AT8" s="57"/>
      <c r="AU8" s="57"/>
      <c r="AV8" s="57"/>
      <c r="AW8" s="57"/>
      <c r="AX8" s="57"/>
      <c r="AY8" s="57">
        <f>データ!S6</f>
        <v>96.81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35.020000000000003</v>
      </c>
      <c r="K10" s="57"/>
      <c r="L10" s="57"/>
      <c r="M10" s="57"/>
      <c r="N10" s="57"/>
      <c r="O10" s="57"/>
      <c r="P10" s="57"/>
      <c r="Q10" s="57"/>
      <c r="R10" s="57">
        <f>データ!O6</f>
        <v>99.08</v>
      </c>
      <c r="S10" s="57"/>
      <c r="T10" s="57"/>
      <c r="U10" s="57"/>
      <c r="V10" s="57"/>
      <c r="W10" s="57"/>
      <c r="X10" s="57"/>
      <c r="Y10" s="57"/>
      <c r="Z10" s="65">
        <f>データ!P6</f>
        <v>5184</v>
      </c>
      <c r="AA10" s="65"/>
      <c r="AB10" s="65"/>
      <c r="AC10" s="65"/>
      <c r="AD10" s="65"/>
      <c r="AE10" s="65"/>
      <c r="AF10" s="65"/>
      <c r="AG10" s="65"/>
      <c r="AH10" s="2"/>
      <c r="AI10" s="65">
        <f>データ!T6</f>
        <v>15861</v>
      </c>
      <c r="AJ10" s="65"/>
      <c r="AK10" s="65"/>
      <c r="AL10" s="65"/>
      <c r="AM10" s="65"/>
      <c r="AN10" s="65"/>
      <c r="AO10" s="65"/>
      <c r="AP10" s="65"/>
      <c r="AQ10" s="57">
        <f>データ!U6</f>
        <v>88.75</v>
      </c>
      <c r="AR10" s="57"/>
      <c r="AS10" s="57"/>
      <c r="AT10" s="57"/>
      <c r="AU10" s="57"/>
      <c r="AV10" s="57"/>
      <c r="AW10" s="57"/>
      <c r="AX10" s="57"/>
      <c r="AY10" s="57">
        <f>データ!V6</f>
        <v>178.72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63827</v>
      </c>
      <c r="D6" s="31">
        <f t="shared" si="3"/>
        <v>46</v>
      </c>
      <c r="E6" s="31">
        <f t="shared" si="3"/>
        <v>1</v>
      </c>
      <c r="F6" s="31">
        <f t="shared" si="3"/>
        <v>0</v>
      </c>
      <c r="G6" s="31">
        <f t="shared" si="3"/>
        <v>1</v>
      </c>
      <c r="H6" s="31" t="str">
        <f t="shared" si="3"/>
        <v>山形県　川西町</v>
      </c>
      <c r="I6" s="31" t="str">
        <f t="shared" si="3"/>
        <v>法適用</v>
      </c>
      <c r="J6" s="31" t="str">
        <f t="shared" si="3"/>
        <v>水道事業</v>
      </c>
      <c r="K6" s="31" t="str">
        <f t="shared" si="3"/>
        <v>末端給水事業</v>
      </c>
      <c r="L6" s="31" t="str">
        <f t="shared" si="3"/>
        <v>A6</v>
      </c>
      <c r="M6" s="32" t="str">
        <f t="shared" si="3"/>
        <v>-</v>
      </c>
      <c r="N6" s="32">
        <f t="shared" si="3"/>
        <v>35.020000000000003</v>
      </c>
      <c r="O6" s="32">
        <f t="shared" si="3"/>
        <v>99.08</v>
      </c>
      <c r="P6" s="32">
        <f t="shared" si="3"/>
        <v>5184</v>
      </c>
      <c r="Q6" s="32">
        <f t="shared" si="3"/>
        <v>16129</v>
      </c>
      <c r="R6" s="32">
        <f t="shared" si="3"/>
        <v>166.6</v>
      </c>
      <c r="S6" s="32">
        <f t="shared" si="3"/>
        <v>96.81</v>
      </c>
      <c r="T6" s="32">
        <f t="shared" si="3"/>
        <v>15861</v>
      </c>
      <c r="U6" s="32">
        <f t="shared" si="3"/>
        <v>88.75</v>
      </c>
      <c r="V6" s="32">
        <f t="shared" si="3"/>
        <v>178.72</v>
      </c>
      <c r="W6" s="33">
        <f>IF(W7="",NA(),W7)</f>
        <v>107.06</v>
      </c>
      <c r="X6" s="33">
        <f t="shared" ref="X6:AF6" si="4">IF(X7="",NA(),X7)</f>
        <v>103.76</v>
      </c>
      <c r="Y6" s="33">
        <f t="shared" si="4"/>
        <v>103.9</v>
      </c>
      <c r="Z6" s="33">
        <f t="shared" si="4"/>
        <v>97.09</v>
      </c>
      <c r="AA6" s="33">
        <f t="shared" si="4"/>
        <v>102.65</v>
      </c>
      <c r="AB6" s="33">
        <f t="shared" si="4"/>
        <v>107.37</v>
      </c>
      <c r="AC6" s="33">
        <f t="shared" si="4"/>
        <v>107.57</v>
      </c>
      <c r="AD6" s="33">
        <f t="shared" si="4"/>
        <v>106.55</v>
      </c>
      <c r="AE6" s="33">
        <f t="shared" si="4"/>
        <v>110.01</v>
      </c>
      <c r="AF6" s="33">
        <f t="shared" si="4"/>
        <v>111.21</v>
      </c>
      <c r="AG6" s="32" t="str">
        <f>IF(AG7="","",IF(AG7="-","【-】","【"&amp;SUBSTITUTE(TEXT(AG7,"#,##0.00"),"-","△")&amp;"】"))</f>
        <v>【113.56】</v>
      </c>
      <c r="AH6" s="33">
        <f>IF(AH7="",NA(),AH7)</f>
        <v>2.14</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321.11</v>
      </c>
      <c r="AT6" s="33">
        <f t="shared" ref="AT6:BB6" si="6">IF(AT7="",NA(),AT7)</f>
        <v>297.29000000000002</v>
      </c>
      <c r="AU6" s="33">
        <f t="shared" si="6"/>
        <v>210.84</v>
      </c>
      <c r="AV6" s="33">
        <f t="shared" si="6"/>
        <v>89.47</v>
      </c>
      <c r="AW6" s="33">
        <f t="shared" si="6"/>
        <v>99.46</v>
      </c>
      <c r="AX6" s="33">
        <f t="shared" si="6"/>
        <v>995.5</v>
      </c>
      <c r="AY6" s="33">
        <f t="shared" si="6"/>
        <v>915.5</v>
      </c>
      <c r="AZ6" s="33">
        <f t="shared" si="6"/>
        <v>963.24</v>
      </c>
      <c r="BA6" s="33">
        <f t="shared" si="6"/>
        <v>381.53</v>
      </c>
      <c r="BB6" s="33">
        <f t="shared" si="6"/>
        <v>391.54</v>
      </c>
      <c r="BC6" s="32" t="str">
        <f>IF(BC7="","",IF(BC7="-","【-】","【"&amp;SUBSTITUTE(TEXT(BC7,"#,##0.00"),"-","△")&amp;"】"))</f>
        <v>【262.74】</v>
      </c>
      <c r="BD6" s="33">
        <f>IF(BD7="",NA(),BD7)</f>
        <v>558.08000000000004</v>
      </c>
      <c r="BE6" s="33">
        <f t="shared" ref="BE6:BM6" si="7">IF(BE7="",NA(),BE7)</f>
        <v>534.12</v>
      </c>
      <c r="BF6" s="33">
        <f t="shared" si="7"/>
        <v>509.14</v>
      </c>
      <c r="BG6" s="33">
        <f t="shared" si="7"/>
        <v>508.8</v>
      </c>
      <c r="BH6" s="33">
        <f t="shared" si="7"/>
        <v>476.91</v>
      </c>
      <c r="BI6" s="33">
        <f t="shared" si="7"/>
        <v>414.59</v>
      </c>
      <c r="BJ6" s="33">
        <f t="shared" si="7"/>
        <v>404.78</v>
      </c>
      <c r="BK6" s="33">
        <f t="shared" si="7"/>
        <v>400.38</v>
      </c>
      <c r="BL6" s="33">
        <f t="shared" si="7"/>
        <v>393.27</v>
      </c>
      <c r="BM6" s="33">
        <f t="shared" si="7"/>
        <v>386.97</v>
      </c>
      <c r="BN6" s="32" t="str">
        <f>IF(BN7="","",IF(BN7="-","【-】","【"&amp;SUBSTITUTE(TEXT(BN7,"#,##0.00"),"-","△")&amp;"】"))</f>
        <v>【276.38】</v>
      </c>
      <c r="BO6" s="33">
        <f>IF(BO7="",NA(),BO7)</f>
        <v>105.15</v>
      </c>
      <c r="BP6" s="33">
        <f t="shared" ref="BP6:BX6" si="8">IF(BP7="",NA(),BP7)</f>
        <v>101.75</v>
      </c>
      <c r="BQ6" s="33">
        <f t="shared" si="8"/>
        <v>101.11</v>
      </c>
      <c r="BR6" s="33">
        <f t="shared" si="8"/>
        <v>94.37</v>
      </c>
      <c r="BS6" s="33">
        <f t="shared" si="8"/>
        <v>100.82</v>
      </c>
      <c r="BT6" s="33">
        <f t="shared" si="8"/>
        <v>97.71</v>
      </c>
      <c r="BU6" s="33">
        <f t="shared" si="8"/>
        <v>98.07</v>
      </c>
      <c r="BV6" s="33">
        <f t="shared" si="8"/>
        <v>96.56</v>
      </c>
      <c r="BW6" s="33">
        <f t="shared" si="8"/>
        <v>100.47</v>
      </c>
      <c r="BX6" s="33">
        <f t="shared" si="8"/>
        <v>101.72</v>
      </c>
      <c r="BY6" s="32" t="str">
        <f>IF(BY7="","",IF(BY7="-","【-】","【"&amp;SUBSTITUTE(TEXT(BY7,"#,##0.00"),"-","△")&amp;"】"))</f>
        <v>【104.99】</v>
      </c>
      <c r="BZ6" s="33">
        <f>IF(BZ7="",NA(),BZ7)</f>
        <v>245.65</v>
      </c>
      <c r="CA6" s="33">
        <f t="shared" ref="CA6:CI6" si="9">IF(CA7="",NA(),CA7)</f>
        <v>255.47</v>
      </c>
      <c r="CB6" s="33">
        <f t="shared" si="9"/>
        <v>257.61</v>
      </c>
      <c r="CC6" s="33">
        <f t="shared" si="9"/>
        <v>277.87</v>
      </c>
      <c r="CD6" s="33">
        <f t="shared" si="9"/>
        <v>260.39999999999998</v>
      </c>
      <c r="CE6" s="33">
        <f t="shared" si="9"/>
        <v>173.56</v>
      </c>
      <c r="CF6" s="33">
        <f t="shared" si="9"/>
        <v>172.26</v>
      </c>
      <c r="CG6" s="33">
        <f t="shared" si="9"/>
        <v>177.14</v>
      </c>
      <c r="CH6" s="33">
        <f t="shared" si="9"/>
        <v>169.82</v>
      </c>
      <c r="CI6" s="33">
        <f t="shared" si="9"/>
        <v>168.2</v>
      </c>
      <c r="CJ6" s="32" t="str">
        <f>IF(CJ7="","",IF(CJ7="-","【-】","【"&amp;SUBSTITUTE(TEXT(CJ7,"#,##0.00"),"-","△")&amp;"】"))</f>
        <v>【163.72】</v>
      </c>
      <c r="CK6" s="33">
        <f>IF(CK7="",NA(),CK7)</f>
        <v>64.55</v>
      </c>
      <c r="CL6" s="33">
        <f t="shared" ref="CL6:CT6" si="10">IF(CL7="",NA(),CL7)</f>
        <v>63.2</v>
      </c>
      <c r="CM6" s="33">
        <f t="shared" si="10"/>
        <v>60.89</v>
      </c>
      <c r="CN6" s="33">
        <f t="shared" si="10"/>
        <v>61.43</v>
      </c>
      <c r="CO6" s="33">
        <f t="shared" si="10"/>
        <v>61.1</v>
      </c>
      <c r="CP6" s="33">
        <f t="shared" si="10"/>
        <v>55.84</v>
      </c>
      <c r="CQ6" s="33">
        <f t="shared" si="10"/>
        <v>55.68</v>
      </c>
      <c r="CR6" s="33">
        <f t="shared" si="10"/>
        <v>55.64</v>
      </c>
      <c r="CS6" s="33">
        <f t="shared" si="10"/>
        <v>55.13</v>
      </c>
      <c r="CT6" s="33">
        <f t="shared" si="10"/>
        <v>54.77</v>
      </c>
      <c r="CU6" s="32" t="str">
        <f>IF(CU7="","",IF(CU7="-","【-】","【"&amp;SUBSTITUTE(TEXT(CU7,"#,##0.00"),"-","△")&amp;"】"))</f>
        <v>【59.76】</v>
      </c>
      <c r="CV6" s="33">
        <f>IF(CV7="",NA(),CV7)</f>
        <v>81.760000000000005</v>
      </c>
      <c r="CW6" s="33">
        <f t="shared" ref="CW6:DE6" si="11">IF(CW7="",NA(),CW7)</f>
        <v>82.69</v>
      </c>
      <c r="CX6" s="33">
        <f t="shared" si="11"/>
        <v>85.17</v>
      </c>
      <c r="CY6" s="33">
        <f t="shared" si="11"/>
        <v>79.23</v>
      </c>
      <c r="CZ6" s="33">
        <f t="shared" si="11"/>
        <v>79.75</v>
      </c>
      <c r="DA6" s="33">
        <f t="shared" si="11"/>
        <v>83.11</v>
      </c>
      <c r="DB6" s="33">
        <f t="shared" si="11"/>
        <v>83.18</v>
      </c>
      <c r="DC6" s="33">
        <f t="shared" si="11"/>
        <v>83.09</v>
      </c>
      <c r="DD6" s="33">
        <f t="shared" si="11"/>
        <v>83</v>
      </c>
      <c r="DE6" s="33">
        <f t="shared" si="11"/>
        <v>82.89</v>
      </c>
      <c r="DF6" s="32" t="str">
        <f>IF(DF7="","",IF(DF7="-","【-】","【"&amp;SUBSTITUTE(TEXT(DF7,"#,##0.00"),"-","△")&amp;"】"))</f>
        <v>【89.95】</v>
      </c>
      <c r="DG6" s="33">
        <f>IF(DG7="",NA(),DG7)</f>
        <v>38.659999999999997</v>
      </c>
      <c r="DH6" s="33">
        <f t="shared" ref="DH6:DP6" si="12">IF(DH7="",NA(),DH7)</f>
        <v>40.18</v>
      </c>
      <c r="DI6" s="33">
        <f t="shared" si="12"/>
        <v>41.63</v>
      </c>
      <c r="DJ6" s="33">
        <f t="shared" si="12"/>
        <v>43.84</v>
      </c>
      <c r="DK6" s="33">
        <f t="shared" si="12"/>
        <v>46.07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12.71</v>
      </c>
      <c r="DS6" s="33">
        <f t="shared" ref="DS6:EA6" si="13">IF(DS7="",NA(),DS7)</f>
        <v>13.45</v>
      </c>
      <c r="DT6" s="33">
        <f t="shared" si="13"/>
        <v>16.2</v>
      </c>
      <c r="DU6" s="33">
        <f t="shared" si="13"/>
        <v>16.78</v>
      </c>
      <c r="DV6" s="33">
        <f t="shared" si="13"/>
        <v>17.73</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0.27</v>
      </c>
      <c r="ED6" s="33">
        <f t="shared" ref="ED6:EL6" si="14">IF(ED7="",NA(),ED7)</f>
        <v>0.16</v>
      </c>
      <c r="EE6" s="33">
        <f t="shared" si="14"/>
        <v>0.01</v>
      </c>
      <c r="EF6" s="33">
        <f t="shared" si="14"/>
        <v>0.01</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63827</v>
      </c>
      <c r="D7" s="35">
        <v>46</v>
      </c>
      <c r="E7" s="35">
        <v>1</v>
      </c>
      <c r="F7" s="35">
        <v>0</v>
      </c>
      <c r="G7" s="35">
        <v>1</v>
      </c>
      <c r="H7" s="35" t="s">
        <v>93</v>
      </c>
      <c r="I7" s="35" t="s">
        <v>94</v>
      </c>
      <c r="J7" s="35" t="s">
        <v>95</v>
      </c>
      <c r="K7" s="35" t="s">
        <v>96</v>
      </c>
      <c r="L7" s="35" t="s">
        <v>97</v>
      </c>
      <c r="M7" s="36" t="s">
        <v>98</v>
      </c>
      <c r="N7" s="36">
        <v>35.020000000000003</v>
      </c>
      <c r="O7" s="36">
        <v>99.08</v>
      </c>
      <c r="P7" s="36">
        <v>5184</v>
      </c>
      <c r="Q7" s="36">
        <v>16129</v>
      </c>
      <c r="R7" s="36">
        <v>166.6</v>
      </c>
      <c r="S7" s="36">
        <v>96.81</v>
      </c>
      <c r="T7" s="36">
        <v>15861</v>
      </c>
      <c r="U7" s="36">
        <v>88.75</v>
      </c>
      <c r="V7" s="36">
        <v>178.72</v>
      </c>
      <c r="W7" s="36">
        <v>107.06</v>
      </c>
      <c r="X7" s="36">
        <v>103.76</v>
      </c>
      <c r="Y7" s="36">
        <v>103.9</v>
      </c>
      <c r="Z7" s="36">
        <v>97.09</v>
      </c>
      <c r="AA7" s="36">
        <v>102.65</v>
      </c>
      <c r="AB7" s="36">
        <v>107.37</v>
      </c>
      <c r="AC7" s="36">
        <v>107.57</v>
      </c>
      <c r="AD7" s="36">
        <v>106.55</v>
      </c>
      <c r="AE7" s="36">
        <v>110.01</v>
      </c>
      <c r="AF7" s="36">
        <v>111.21</v>
      </c>
      <c r="AG7" s="36">
        <v>113.56</v>
      </c>
      <c r="AH7" s="36">
        <v>2.14</v>
      </c>
      <c r="AI7" s="36">
        <v>0</v>
      </c>
      <c r="AJ7" s="36">
        <v>0</v>
      </c>
      <c r="AK7" s="36">
        <v>0</v>
      </c>
      <c r="AL7" s="36">
        <v>0</v>
      </c>
      <c r="AM7" s="36">
        <v>8.5</v>
      </c>
      <c r="AN7" s="36">
        <v>9.34</v>
      </c>
      <c r="AO7" s="36">
        <v>9.56</v>
      </c>
      <c r="AP7" s="36">
        <v>2.8</v>
      </c>
      <c r="AQ7" s="36">
        <v>1.93</v>
      </c>
      <c r="AR7" s="36">
        <v>0.87</v>
      </c>
      <c r="AS7" s="36">
        <v>321.11</v>
      </c>
      <c r="AT7" s="36">
        <v>297.29000000000002</v>
      </c>
      <c r="AU7" s="36">
        <v>210.84</v>
      </c>
      <c r="AV7" s="36">
        <v>89.47</v>
      </c>
      <c r="AW7" s="36">
        <v>99.46</v>
      </c>
      <c r="AX7" s="36">
        <v>995.5</v>
      </c>
      <c r="AY7" s="36">
        <v>915.5</v>
      </c>
      <c r="AZ7" s="36">
        <v>963.24</v>
      </c>
      <c r="BA7" s="36">
        <v>381.53</v>
      </c>
      <c r="BB7" s="36">
        <v>391.54</v>
      </c>
      <c r="BC7" s="36">
        <v>262.74</v>
      </c>
      <c r="BD7" s="36">
        <v>558.08000000000004</v>
      </c>
      <c r="BE7" s="36">
        <v>534.12</v>
      </c>
      <c r="BF7" s="36">
        <v>509.14</v>
      </c>
      <c r="BG7" s="36">
        <v>508.8</v>
      </c>
      <c r="BH7" s="36">
        <v>476.91</v>
      </c>
      <c r="BI7" s="36">
        <v>414.59</v>
      </c>
      <c r="BJ7" s="36">
        <v>404.78</v>
      </c>
      <c r="BK7" s="36">
        <v>400.38</v>
      </c>
      <c r="BL7" s="36">
        <v>393.27</v>
      </c>
      <c r="BM7" s="36">
        <v>386.97</v>
      </c>
      <c r="BN7" s="36">
        <v>276.38</v>
      </c>
      <c r="BO7" s="36">
        <v>105.15</v>
      </c>
      <c r="BP7" s="36">
        <v>101.75</v>
      </c>
      <c r="BQ7" s="36">
        <v>101.11</v>
      </c>
      <c r="BR7" s="36">
        <v>94.37</v>
      </c>
      <c r="BS7" s="36">
        <v>100.82</v>
      </c>
      <c r="BT7" s="36">
        <v>97.71</v>
      </c>
      <c r="BU7" s="36">
        <v>98.07</v>
      </c>
      <c r="BV7" s="36">
        <v>96.56</v>
      </c>
      <c r="BW7" s="36">
        <v>100.47</v>
      </c>
      <c r="BX7" s="36">
        <v>101.72</v>
      </c>
      <c r="BY7" s="36">
        <v>104.99</v>
      </c>
      <c r="BZ7" s="36">
        <v>245.65</v>
      </c>
      <c r="CA7" s="36">
        <v>255.47</v>
      </c>
      <c r="CB7" s="36">
        <v>257.61</v>
      </c>
      <c r="CC7" s="36">
        <v>277.87</v>
      </c>
      <c r="CD7" s="36">
        <v>260.39999999999998</v>
      </c>
      <c r="CE7" s="36">
        <v>173.56</v>
      </c>
      <c r="CF7" s="36">
        <v>172.26</v>
      </c>
      <c r="CG7" s="36">
        <v>177.14</v>
      </c>
      <c r="CH7" s="36">
        <v>169.82</v>
      </c>
      <c r="CI7" s="36">
        <v>168.2</v>
      </c>
      <c r="CJ7" s="36">
        <v>163.72</v>
      </c>
      <c r="CK7" s="36">
        <v>64.55</v>
      </c>
      <c r="CL7" s="36">
        <v>63.2</v>
      </c>
      <c r="CM7" s="36">
        <v>60.89</v>
      </c>
      <c r="CN7" s="36">
        <v>61.43</v>
      </c>
      <c r="CO7" s="36">
        <v>61.1</v>
      </c>
      <c r="CP7" s="36">
        <v>55.84</v>
      </c>
      <c r="CQ7" s="36">
        <v>55.68</v>
      </c>
      <c r="CR7" s="36">
        <v>55.64</v>
      </c>
      <c r="CS7" s="36">
        <v>55.13</v>
      </c>
      <c r="CT7" s="36">
        <v>54.77</v>
      </c>
      <c r="CU7" s="36">
        <v>59.76</v>
      </c>
      <c r="CV7" s="36">
        <v>81.760000000000005</v>
      </c>
      <c r="CW7" s="36">
        <v>82.69</v>
      </c>
      <c r="CX7" s="36">
        <v>85.17</v>
      </c>
      <c r="CY7" s="36">
        <v>79.23</v>
      </c>
      <c r="CZ7" s="36">
        <v>79.75</v>
      </c>
      <c r="DA7" s="36">
        <v>83.11</v>
      </c>
      <c r="DB7" s="36">
        <v>83.18</v>
      </c>
      <c r="DC7" s="36">
        <v>83.09</v>
      </c>
      <c r="DD7" s="36">
        <v>83</v>
      </c>
      <c r="DE7" s="36">
        <v>82.89</v>
      </c>
      <c r="DF7" s="36">
        <v>89.95</v>
      </c>
      <c r="DG7" s="36">
        <v>38.659999999999997</v>
      </c>
      <c r="DH7" s="36">
        <v>40.18</v>
      </c>
      <c r="DI7" s="36">
        <v>41.63</v>
      </c>
      <c r="DJ7" s="36">
        <v>43.84</v>
      </c>
      <c r="DK7" s="36">
        <v>46.07</v>
      </c>
      <c r="DL7" s="36">
        <v>37.090000000000003</v>
      </c>
      <c r="DM7" s="36">
        <v>38.07</v>
      </c>
      <c r="DN7" s="36">
        <v>39.06</v>
      </c>
      <c r="DO7" s="36">
        <v>46.66</v>
      </c>
      <c r="DP7" s="36">
        <v>47.46</v>
      </c>
      <c r="DQ7" s="36">
        <v>47.18</v>
      </c>
      <c r="DR7" s="36">
        <v>12.71</v>
      </c>
      <c r="DS7" s="36">
        <v>13.45</v>
      </c>
      <c r="DT7" s="36">
        <v>16.2</v>
      </c>
      <c r="DU7" s="36">
        <v>16.78</v>
      </c>
      <c r="DV7" s="36">
        <v>17.73</v>
      </c>
      <c r="DW7" s="36">
        <v>6.63</v>
      </c>
      <c r="DX7" s="36">
        <v>7.73</v>
      </c>
      <c r="DY7" s="36">
        <v>8.8699999999999992</v>
      </c>
      <c r="DZ7" s="36">
        <v>9.85</v>
      </c>
      <c r="EA7" s="36">
        <v>9.7100000000000009</v>
      </c>
      <c r="EB7" s="36">
        <v>13.18</v>
      </c>
      <c r="EC7" s="36">
        <v>0.27</v>
      </c>
      <c r="ED7" s="36">
        <v>0.16</v>
      </c>
      <c r="EE7" s="36">
        <v>0.01</v>
      </c>
      <c r="EF7" s="36">
        <v>0.01</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2017-02-14T00:42:06Z</cp:lastPrinted>
  <dcterms:created xsi:type="dcterms:W3CDTF">2017-02-01T08:35:23Z</dcterms:created>
  <dcterms:modified xsi:type="dcterms:W3CDTF">2017-02-14T00:43:50Z</dcterms:modified>
</cp:coreProperties>
</file>