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0073\Desktop\"/>
    </mc:Choice>
  </mc:AlternateContent>
  <workbookProtection workbookPassword="8649" lockStructure="1"/>
  <bookViews>
    <workbookView xWindow="0" yWindow="0" windowWidth="20415" windowHeight="7080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S6" i="5"/>
  <c r="AY8" i="4" s="1"/>
  <c r="R6" i="5"/>
  <c r="AQ8" i="4" s="1"/>
  <c r="Q6" i="5"/>
  <c r="P6" i="5"/>
  <c r="O6" i="5"/>
  <c r="N6" i="5"/>
  <c r="M6" i="5"/>
  <c r="L6" i="5"/>
  <c r="K6" i="5"/>
  <c r="R8" i="4" s="1"/>
  <c r="J6" i="5"/>
  <c r="J8" i="4" s="1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AI10" i="4"/>
  <c r="Z10" i="4"/>
  <c r="R10" i="4"/>
  <c r="J10" i="4"/>
  <c r="B10" i="4"/>
  <c r="AI8" i="4"/>
  <c r="Z8" i="4"/>
  <c r="B8" i="4"/>
  <c r="B6" i="4"/>
  <c r="C10" i="5" l="1"/>
  <c r="E10" i="5"/>
  <c r="D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<sst xmlns="http://schemas.openxmlformats.org/spreadsheetml/2006/main" count="218" uniqueCount="108">
  <si>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</si>
  <si>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</si>
  <si>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</si>
  <si>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</si>
  <si>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</si>
  <si>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</si>
  <si>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</si>
  <si>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</si>
  <si>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</si>
  <si>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</si>
  <si>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</si>
  <si>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</si>
  <si>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</si>
  <si>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</si>
  <si>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</si>
  <si>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</si>
  <si>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</si>
  <si>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</si>
  <si>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</si>
  <si>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</si>
  <si>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</si>
  <si>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</si>
  <si>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</si>
  <si>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</si>
  <si>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</si>
  <si>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</si>
  <si>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</si>
  <si>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</si>
  <si>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</si>
  <si>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</si>
  <si>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</si>
  <si>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</si>
  <si>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</si>
  <si>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</si>
  <si>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</si>
  <si>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</si>
  <si>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</si>
  <si>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</si>
  <si>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</si>
  <si>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</si>
  <si>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</si>
  <si>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</si>
  <si>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</si>
  <si>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</si>
  <si>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</si>
  <si>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</si>
  <si>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</si>
  <si>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</si>
  <si>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</si>
  <si>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</si>
  <si>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</si>
  <si>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</si>
  <si>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</si>
  <si>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</si>
  <si>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</si>
  <si>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</si>
  <si>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</si>
  <si>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</si>
  <si>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</si>
  <si>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</si>
  <si>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</si>
  <si>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</si>
  <si>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</si>
  <si>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</si>
  <si>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</si>
  <si>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</si>
  <si>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</si>
  <si>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</si>
  <si>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</si>
  <si>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</si>
  <si>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</si>
  <si>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</si>
  <si>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</si>
  <si>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</si>
  <si>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</si>
  <si>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</si>
  <si>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</si>
  <si>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</si>
  <si>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</si>
  <si>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</si>
  <si>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</si>
  <si>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</si>
  <si>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</si>
  <si>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</si>
  <si>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</si>
  <si>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</si>
  <si>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</si>
  <si>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</si>
  <si>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</si>
  <si>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</si>
  <si>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</si>
  <si>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</si>
  <si>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</si>
  <si>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山形県　新庄市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</si>
  <si>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</si>
  <si>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</si>
  <si>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</si>
  <si>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</si>
  <si>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</si>
  <si>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</si>
  <si>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</si>
  <si>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</si>
  <si>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</si>
  <si>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</si>
  <si>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</si>
  <si>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年間総有収水量が、社会情勢等の影響により少ないため、使用料収入が上がらず、経営に影響を与えており、施設利用率も低い状態にある。
　経営改善のための使用料改定は、上水道使用料とのバランスもあり状況を見極める必要がある。</t>
    <rPh sb="1" eb="3">
      <t>ネンカン</t>
    </rPh>
    <rPh sb="3" eb="4">
      <t>ソウ</t>
    </rPh>
    <rPh sb="4" eb="6">
      <t>ユウシュウ</t>
    </rPh>
    <rPh sb="6" eb="8">
      <t>スイリョウ</t>
    </rPh>
    <rPh sb="10" eb="12">
      <t>シャカイ</t>
    </rPh>
    <rPh sb="12" eb="14">
      <t>ジョウセイ</t>
    </rPh>
    <rPh sb="14" eb="15">
      <t>トウ</t>
    </rPh>
    <rPh sb="16" eb="18">
      <t>エイキョウ</t>
    </rPh>
    <rPh sb="21" eb="22">
      <t>スク</t>
    </rPh>
    <rPh sb="27" eb="30">
      <t>シヨウリョウ</t>
    </rPh>
    <rPh sb="30" eb="32">
      <t>シュウニュウ</t>
    </rPh>
    <rPh sb="33" eb="34">
      <t>ア</t>
    </rPh>
    <rPh sb="38" eb="40">
      <t>ケイエイ</t>
    </rPh>
    <rPh sb="41" eb="43">
      <t>エイキョウ</t>
    </rPh>
    <rPh sb="44" eb="45">
      <t>アタ</t>
    </rPh>
    <rPh sb="50" eb="52">
      <t>シセツ</t>
    </rPh>
    <rPh sb="52" eb="55">
      <t>リヨウリツ</t>
    </rPh>
    <rPh sb="56" eb="57">
      <t>ヒク</t>
    </rPh>
    <rPh sb="58" eb="60">
      <t>ジョウタイ</t>
    </rPh>
    <rPh sb="66" eb="68">
      <t>ケイエイ</t>
    </rPh>
    <rPh sb="68" eb="70">
      <t>カイゼン</t>
    </rPh>
    <rPh sb="74" eb="77">
      <t>シヨウリョウ</t>
    </rPh>
    <rPh sb="77" eb="79">
      <t>カイテイ</t>
    </rPh>
    <rPh sb="81" eb="84">
      <t>ジョウスイドウ</t>
    </rPh>
    <rPh sb="84" eb="87">
      <t>シヨウリョウ</t>
    </rPh>
    <rPh sb="96" eb="98">
      <t>ジョウキョウ</t>
    </rPh>
    <rPh sb="99" eb="101">
      <t>ミキワ</t>
    </rPh>
    <rPh sb="103" eb="105">
      <t>ヒツヨウ</t>
    </rPh>
    <phoneticPr fontId="4"/>
  </si>
  <si>
    <t>　耐用年数が経過している施設が数多くあるため、経営状況を考慮しながら計画的に対応する必要がある。</t>
    <rPh sb="1" eb="3">
      <t>タイヨウ</t>
    </rPh>
    <rPh sb="3" eb="5">
      <t>ネンスウ</t>
    </rPh>
    <rPh sb="6" eb="8">
      <t>ケイカ</t>
    </rPh>
    <rPh sb="12" eb="14">
      <t>シセツ</t>
    </rPh>
    <rPh sb="15" eb="17">
      <t>カズオオ</t>
    </rPh>
    <rPh sb="23" eb="27">
      <t>ケイエイジョウキョウ</t>
    </rPh>
    <rPh sb="28" eb="30">
      <t>コウリョ</t>
    </rPh>
    <rPh sb="34" eb="37">
      <t>ケイカクテキ</t>
    </rPh>
    <rPh sb="38" eb="40">
      <t>タイオウ</t>
    </rPh>
    <rPh sb="42" eb="44">
      <t>ヒツヨウ</t>
    </rPh>
    <phoneticPr fontId="4"/>
  </si>
  <si>
    <t>　今後、上水道事業との経営統合を検討しながら、健全経営を図る。</t>
    <rPh sb="1" eb="3">
      <t>コンゴ</t>
    </rPh>
    <rPh sb="4" eb="7">
      <t>ジョウスイドウ</t>
    </rPh>
    <rPh sb="7" eb="9">
      <t>ジギョウ</t>
    </rPh>
    <rPh sb="11" eb="13">
      <t>ケイエイ</t>
    </rPh>
    <rPh sb="13" eb="15">
      <t>トウゴウ</t>
    </rPh>
    <rPh sb="16" eb="18">
      <t>ケントウ</t>
    </rPh>
    <rPh sb="23" eb="25">
      <t>ケンゼン</t>
    </rPh>
    <rPh sb="25" eb="27">
      <t>ケイエイ</t>
    </rPh>
    <rPh sb="28" eb="29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</si>
</sst>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213288"/>
        <c:axId val="350216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0.37</c:v>
                </c:pt>
                <c:pt idx="2">
                  <c:v>0.7</c:v>
                </c:pt>
                <c:pt idx="3">
                  <c:v>0.91</c:v>
                </c:pt>
                <c:pt idx="4">
                  <c:v>1.26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13288"/>
        <c:axId val="350216424"/>
      </c:lineChart>
      <c:dateAx>
        <c:axId val="350213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0216424"/>
        <c:crosses val="autoZero"/>
        <c:auto val="1"/>
        <c:lblOffset val="100"/>
        <c:baseTimeUnit val="years"/>
      </c:dateAx>
      <c:valAx>
        <c:axId val="350216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0213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30.78</c:v>
                </c:pt>
                <c:pt idx="1">
                  <c:v>31.06</c:v>
                </c:pt>
                <c:pt idx="2">
                  <c:v>30.88</c:v>
                </c:pt>
                <c:pt idx="3">
                  <c:v>31.81</c:v>
                </c:pt>
                <c:pt idx="4">
                  <c:v>32.21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44520"/>
        <c:axId val="351443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50.66</c:v>
                </c:pt>
                <c:pt idx="1">
                  <c:v>51.11</c:v>
                </c:pt>
                <c:pt idx="2">
                  <c:v>50.49</c:v>
                </c:pt>
                <c:pt idx="3">
                  <c:v>48.36</c:v>
                </c:pt>
                <c:pt idx="4">
                  <c:v>48.7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444520"/>
        <c:axId val="351443736"/>
      </c:lineChart>
      <c:dateAx>
        <c:axId val="351444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1443736"/>
        <c:crosses val="autoZero"/>
        <c:auto val="1"/>
        <c:lblOffset val="100"/>
        <c:baseTimeUnit val="years"/>
      </c:dateAx>
      <c:valAx>
        <c:axId val="351443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444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84.2</c:v>
                </c:pt>
                <c:pt idx="1">
                  <c:v>84.2</c:v>
                </c:pt>
                <c:pt idx="2">
                  <c:v>84.2</c:v>
                </c:pt>
                <c:pt idx="3">
                  <c:v>84.2</c:v>
                </c:pt>
                <c:pt idx="4">
                  <c:v>84.2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45304"/>
        <c:axId val="35144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74.13</c:v>
                </c:pt>
                <c:pt idx="1">
                  <c:v>74.16</c:v>
                </c:pt>
                <c:pt idx="2">
                  <c:v>74.209999999999994</c:v>
                </c:pt>
                <c:pt idx="3">
                  <c:v>75.239999999999995</c:v>
                </c:pt>
                <c:pt idx="4">
                  <c:v>74.959999999999994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445304"/>
        <c:axId val="351442560"/>
      </c:lineChart>
      <c:dateAx>
        <c:axId val="351445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1442560"/>
        <c:crosses val="autoZero"/>
        <c:auto val="1"/>
        <c:lblOffset val="100"/>
        <c:baseTimeUnit val="years"/>
      </c:dateAx>
      <c:valAx>
        <c:axId val="35144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445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66.66</c:v>
                </c:pt>
                <c:pt idx="1">
                  <c:v>59.38</c:v>
                </c:pt>
                <c:pt idx="2">
                  <c:v>64.650000000000006</c:v>
                </c:pt>
                <c:pt idx="3">
                  <c:v>85.04</c:v>
                </c:pt>
                <c:pt idx="4">
                  <c:v>89.09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216816"/>
        <c:axId val="350214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68.61</c:v>
                </c:pt>
                <c:pt idx="1">
                  <c:v>70.760000000000005</c:v>
                </c:pt>
                <c:pt idx="2">
                  <c:v>71.66</c:v>
                </c:pt>
                <c:pt idx="3">
                  <c:v>73.06</c:v>
                </c:pt>
                <c:pt idx="4">
                  <c:v>72.03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16816"/>
        <c:axId val="350214072"/>
      </c:lineChart>
      <c:dateAx>
        <c:axId val="350216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0214072"/>
        <c:crosses val="autoZero"/>
        <c:auto val="1"/>
        <c:lblOffset val="100"/>
        <c:baseTimeUnit val="years"/>
      </c:dateAx>
      <c:valAx>
        <c:axId val="350214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0216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211720"/>
        <c:axId val="350214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11720"/>
        <c:axId val="350214856"/>
      </c:lineChart>
      <c:dateAx>
        <c:axId val="350211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0214856"/>
        <c:crosses val="autoZero"/>
        <c:auto val="1"/>
        <c:lblOffset val="100"/>
        <c:baseTimeUnit val="years"/>
      </c:dateAx>
      <c:valAx>
        <c:axId val="350214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0211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217600"/>
        <c:axId val="350215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17600"/>
        <c:axId val="350215248"/>
      </c:lineChart>
      <c:dateAx>
        <c:axId val="350217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0215248"/>
        <c:crosses val="autoZero"/>
        <c:auto val="1"/>
        <c:lblOffset val="100"/>
        <c:baseTimeUnit val="years"/>
      </c:dateAx>
      <c:valAx>
        <c:axId val="350215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0217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278480"/>
        <c:axId val="351278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278480"/>
        <c:axId val="351278872"/>
      </c:lineChart>
      <c:dateAx>
        <c:axId val="351278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1278872"/>
        <c:crosses val="autoZero"/>
        <c:auto val="1"/>
        <c:lblOffset val="100"/>
        <c:baseTimeUnit val="years"/>
      </c:dateAx>
      <c:valAx>
        <c:axId val="351278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278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283184"/>
        <c:axId val="351282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283184"/>
        <c:axId val="351282400"/>
      </c:lineChart>
      <c:dateAx>
        <c:axId val="351283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1282400"/>
        <c:crosses val="autoZero"/>
        <c:auto val="1"/>
        <c:lblOffset val="100"/>
        <c:baseTimeUnit val="years"/>
      </c:dateAx>
      <c:valAx>
        <c:axId val="351282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283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260.24</c:v>
                </c:pt>
                <c:pt idx="1">
                  <c:v>229.58</c:v>
                </c:pt>
                <c:pt idx="2">
                  <c:v>199.24</c:v>
                </c:pt>
                <c:pt idx="3">
                  <c:v>164.96</c:v>
                </c:pt>
                <c:pt idx="4">
                  <c:v>133.09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282008"/>
        <c:axId val="351283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1442.51</c:v>
                </c:pt>
                <c:pt idx="1">
                  <c:v>1496.15</c:v>
                </c:pt>
                <c:pt idx="2">
                  <c:v>1462.56</c:v>
                </c:pt>
                <c:pt idx="3">
                  <c:v>1486.62</c:v>
                </c:pt>
                <c:pt idx="4">
                  <c:v>1510.14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282008"/>
        <c:axId val="351283576"/>
      </c:lineChart>
      <c:dateAx>
        <c:axId val="351282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1283576"/>
        <c:crosses val="autoZero"/>
        <c:auto val="1"/>
        <c:lblOffset val="100"/>
        <c:baseTimeUnit val="years"/>
      </c:dateAx>
      <c:valAx>
        <c:axId val="351283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282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63.9</c:v>
                </c:pt>
                <c:pt idx="1">
                  <c:v>55.57</c:v>
                </c:pt>
                <c:pt idx="2">
                  <c:v>62.43</c:v>
                </c:pt>
                <c:pt idx="3">
                  <c:v>50.98</c:v>
                </c:pt>
                <c:pt idx="4">
                  <c:v>37.200000000000003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284360"/>
        <c:axId val="351279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33.299999999999997</c:v>
                </c:pt>
                <c:pt idx="1">
                  <c:v>33.01</c:v>
                </c:pt>
                <c:pt idx="2">
                  <c:v>32.39</c:v>
                </c:pt>
                <c:pt idx="3">
                  <c:v>24.39</c:v>
                </c:pt>
                <c:pt idx="4">
                  <c:v>22.67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284360"/>
        <c:axId val="351279656"/>
      </c:lineChart>
      <c:dateAx>
        <c:axId val="351284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1279656"/>
        <c:crosses val="autoZero"/>
        <c:auto val="1"/>
        <c:lblOffset val="100"/>
        <c:baseTimeUnit val="years"/>
      </c:dateAx>
      <c:valAx>
        <c:axId val="351279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284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466.32</c:v>
                </c:pt>
                <c:pt idx="1">
                  <c:v>535.66</c:v>
                </c:pt>
                <c:pt idx="2">
                  <c:v>480.96</c:v>
                </c:pt>
                <c:pt idx="3">
                  <c:v>586.41999999999996</c:v>
                </c:pt>
                <c:pt idx="4">
                  <c:v>803.8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278088"/>
        <c:axId val="351281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526.57000000000005</c:v>
                </c:pt>
                <c:pt idx="1">
                  <c:v>523.08000000000004</c:v>
                </c:pt>
                <c:pt idx="2">
                  <c:v>530.83000000000004</c:v>
                </c:pt>
                <c:pt idx="3">
                  <c:v>734.18</c:v>
                </c:pt>
                <c:pt idx="4">
                  <c:v>789.62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278088"/>
        <c:axId val="351281224"/>
      </c:lineChart>
      <c:dateAx>
        <c:axId val="351278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1281224"/>
        <c:crosses val="autoZero"/>
        <c:auto val="1"/>
        <c:lblOffset val="100"/>
        <c:baseTimeUnit val="years"/>
      </c:dateAx>
      <c:valAx>
        <c:axId val="351281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278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O1" zoomScaleNormal="100" workbookViewId="0">
      <selection activeCell="CF59" sqref="CF59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山形県　新庄市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D4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37204</v>
      </c>
      <c r="AJ8" s="55"/>
      <c r="AK8" s="55"/>
      <c r="AL8" s="55"/>
      <c r="AM8" s="55"/>
      <c r="AN8" s="55"/>
      <c r="AO8" s="55"/>
      <c r="AP8" s="56"/>
      <c r="AQ8" s="46">
        <f>データ!R6</f>
        <v>222.85</v>
      </c>
      <c r="AR8" s="46"/>
      <c r="AS8" s="46"/>
      <c r="AT8" s="46"/>
      <c r="AU8" s="46"/>
      <c r="AV8" s="46"/>
      <c r="AW8" s="46"/>
      <c r="AX8" s="46"/>
      <c r="AY8" s="46">
        <f>データ!S6</f>
        <v>166.95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1.59</v>
      </c>
      <c r="S10" s="46"/>
      <c r="T10" s="46"/>
      <c r="U10" s="46"/>
      <c r="V10" s="46"/>
      <c r="W10" s="46"/>
      <c r="X10" s="46"/>
      <c r="Y10" s="46"/>
      <c r="Z10" s="80">
        <f>データ!P6</f>
        <v>4536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585</v>
      </c>
      <c r="AJ10" s="80"/>
      <c r="AK10" s="80"/>
      <c r="AL10" s="80"/>
      <c r="AM10" s="80"/>
      <c r="AN10" s="80"/>
      <c r="AO10" s="80"/>
      <c r="AP10" s="80"/>
      <c r="AQ10" s="46">
        <f>データ!U6</f>
        <v>0.7</v>
      </c>
      <c r="AR10" s="46"/>
      <c r="AS10" s="46"/>
      <c r="AT10" s="46"/>
      <c r="AU10" s="46"/>
      <c r="AV10" s="46"/>
      <c r="AW10" s="46"/>
      <c r="AX10" s="46"/>
      <c r="AY10" s="46">
        <f>データ!V6</f>
        <v>835.71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105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106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107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62057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山形県　新庄市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1.59</v>
      </c>
      <c r="P6" s="32">
        <f t="shared" si="3"/>
        <v>4536</v>
      </c>
      <c r="Q6" s="32">
        <f t="shared" si="3"/>
        <v>37204</v>
      </c>
      <c r="R6" s="32">
        <f t="shared" si="3"/>
        <v>222.85</v>
      </c>
      <c r="S6" s="32">
        <f t="shared" si="3"/>
        <v>166.95</v>
      </c>
      <c r="T6" s="32">
        <f t="shared" si="3"/>
        <v>585</v>
      </c>
      <c r="U6" s="32">
        <f t="shared" si="3"/>
        <v>0.7</v>
      </c>
      <c r="V6" s="32">
        <f t="shared" si="3"/>
        <v>835.71</v>
      </c>
      <c r="W6" s="33">
        <f>IF(W7="",NA(),W7)</f>
        <v>66.66</v>
      </c>
      <c r="X6" s="33">
        <f t="shared" ref="X6:AF6" si="4">IF(X7="",NA(),X7)</f>
        <v>59.38</v>
      </c>
      <c r="Y6" s="33">
        <f t="shared" si="4"/>
        <v>64.650000000000006</v>
      </c>
      <c r="Z6" s="33">
        <f t="shared" si="4"/>
        <v>85.04</v>
      </c>
      <c r="AA6" s="33">
        <f t="shared" si="4"/>
        <v>89.09</v>
      </c>
      <c r="AB6" s="33">
        <f t="shared" si="4"/>
        <v>68.61</v>
      </c>
      <c r="AC6" s="33">
        <f t="shared" si="4"/>
        <v>70.760000000000005</v>
      </c>
      <c r="AD6" s="33">
        <f t="shared" si="4"/>
        <v>71.66</v>
      </c>
      <c r="AE6" s="33">
        <f t="shared" si="4"/>
        <v>73.06</v>
      </c>
      <c r="AF6" s="33">
        <f t="shared" si="4"/>
        <v>72.03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260.24</v>
      </c>
      <c r="BE6" s="33">
        <f t="shared" ref="BE6:BM6" si="7">IF(BE7="",NA(),BE7)</f>
        <v>229.58</v>
      </c>
      <c r="BF6" s="33">
        <f t="shared" si="7"/>
        <v>199.24</v>
      </c>
      <c r="BG6" s="33">
        <f t="shared" si="7"/>
        <v>164.96</v>
      </c>
      <c r="BH6" s="33">
        <f t="shared" si="7"/>
        <v>133.09</v>
      </c>
      <c r="BI6" s="33">
        <f t="shared" si="7"/>
        <v>1442.51</v>
      </c>
      <c r="BJ6" s="33">
        <f t="shared" si="7"/>
        <v>1496.15</v>
      </c>
      <c r="BK6" s="33">
        <f t="shared" si="7"/>
        <v>1462.56</v>
      </c>
      <c r="BL6" s="33">
        <f t="shared" si="7"/>
        <v>1486.62</v>
      </c>
      <c r="BM6" s="33">
        <f t="shared" si="7"/>
        <v>1510.14</v>
      </c>
      <c r="BN6" s="32" t="str">
        <f>IF(BN7="","",IF(BN7="-","【-】","【"&amp;SUBSTITUTE(TEXT(BN7,"#,##0.00"),"-","△")&amp;"】"))</f>
        <v>【1,242.90】</v>
      </c>
      <c r="BO6" s="33">
        <f>IF(BO7="",NA(),BO7)</f>
        <v>63.9</v>
      </c>
      <c r="BP6" s="33">
        <f t="shared" ref="BP6:BX6" si="8">IF(BP7="",NA(),BP7)</f>
        <v>55.57</v>
      </c>
      <c r="BQ6" s="33">
        <f t="shared" si="8"/>
        <v>62.43</v>
      </c>
      <c r="BR6" s="33">
        <f t="shared" si="8"/>
        <v>50.98</v>
      </c>
      <c r="BS6" s="33">
        <f t="shared" si="8"/>
        <v>37.200000000000003</v>
      </c>
      <c r="BT6" s="33">
        <f t="shared" si="8"/>
        <v>33.299999999999997</v>
      </c>
      <c r="BU6" s="33">
        <f t="shared" si="8"/>
        <v>33.01</v>
      </c>
      <c r="BV6" s="33">
        <f t="shared" si="8"/>
        <v>32.39</v>
      </c>
      <c r="BW6" s="33">
        <f t="shared" si="8"/>
        <v>24.39</v>
      </c>
      <c r="BX6" s="33">
        <f t="shared" si="8"/>
        <v>22.67</v>
      </c>
      <c r="BY6" s="32" t="str">
        <f>IF(BY7="","",IF(BY7="-","【-】","【"&amp;SUBSTITUTE(TEXT(BY7,"#,##0.00"),"-","△")&amp;"】"))</f>
        <v>【33.35】</v>
      </c>
      <c r="BZ6" s="33">
        <f>IF(BZ7="",NA(),BZ7)</f>
        <v>466.32</v>
      </c>
      <c r="CA6" s="33">
        <f t="shared" ref="CA6:CI6" si="9">IF(CA7="",NA(),CA7)</f>
        <v>535.66</v>
      </c>
      <c r="CB6" s="33">
        <f t="shared" si="9"/>
        <v>480.96</v>
      </c>
      <c r="CC6" s="33">
        <f t="shared" si="9"/>
        <v>586.41999999999996</v>
      </c>
      <c r="CD6" s="33">
        <f t="shared" si="9"/>
        <v>803.8</v>
      </c>
      <c r="CE6" s="33">
        <f t="shared" si="9"/>
        <v>526.57000000000005</v>
      </c>
      <c r="CF6" s="33">
        <f t="shared" si="9"/>
        <v>523.08000000000004</v>
      </c>
      <c r="CG6" s="33">
        <f t="shared" si="9"/>
        <v>530.83000000000004</v>
      </c>
      <c r="CH6" s="33">
        <f t="shared" si="9"/>
        <v>734.18</v>
      </c>
      <c r="CI6" s="33">
        <f t="shared" si="9"/>
        <v>789.62</v>
      </c>
      <c r="CJ6" s="32" t="str">
        <f>IF(CJ7="","",IF(CJ7="-","【-】","【"&amp;SUBSTITUTE(TEXT(CJ7,"#,##0.00"),"-","△")&amp;"】"))</f>
        <v>【524.69】</v>
      </c>
      <c r="CK6" s="33">
        <f>IF(CK7="",NA(),CK7)</f>
        <v>30.78</v>
      </c>
      <c r="CL6" s="33">
        <f t="shared" ref="CL6:CT6" si="10">IF(CL7="",NA(),CL7)</f>
        <v>31.06</v>
      </c>
      <c r="CM6" s="33">
        <f t="shared" si="10"/>
        <v>30.88</v>
      </c>
      <c r="CN6" s="33">
        <f t="shared" si="10"/>
        <v>31.81</v>
      </c>
      <c r="CO6" s="33">
        <f t="shared" si="10"/>
        <v>32.21</v>
      </c>
      <c r="CP6" s="33">
        <f t="shared" si="10"/>
        <v>50.66</v>
      </c>
      <c r="CQ6" s="33">
        <f t="shared" si="10"/>
        <v>51.11</v>
      </c>
      <c r="CR6" s="33">
        <f t="shared" si="10"/>
        <v>50.49</v>
      </c>
      <c r="CS6" s="33">
        <f t="shared" si="10"/>
        <v>48.36</v>
      </c>
      <c r="CT6" s="33">
        <f t="shared" si="10"/>
        <v>48.7</v>
      </c>
      <c r="CU6" s="32" t="str">
        <f>IF(CU7="","",IF(CU7="-","【-】","【"&amp;SUBSTITUTE(TEXT(CU7,"#,##0.00"),"-","△")&amp;"】"))</f>
        <v>【57.58】</v>
      </c>
      <c r="CV6" s="33">
        <f>IF(CV7="",NA(),CV7)</f>
        <v>84.2</v>
      </c>
      <c r="CW6" s="33">
        <f t="shared" ref="CW6:DE6" si="11">IF(CW7="",NA(),CW7)</f>
        <v>84.2</v>
      </c>
      <c r="CX6" s="33">
        <f t="shared" si="11"/>
        <v>84.2</v>
      </c>
      <c r="CY6" s="33">
        <f t="shared" si="11"/>
        <v>84.2</v>
      </c>
      <c r="CZ6" s="33">
        <f t="shared" si="11"/>
        <v>84.2</v>
      </c>
      <c r="DA6" s="33">
        <f t="shared" si="11"/>
        <v>74.13</v>
      </c>
      <c r="DB6" s="33">
        <f t="shared" si="11"/>
        <v>74.16</v>
      </c>
      <c r="DC6" s="33">
        <f t="shared" si="11"/>
        <v>74.209999999999994</v>
      </c>
      <c r="DD6" s="33">
        <f t="shared" si="11"/>
        <v>75.239999999999995</v>
      </c>
      <c r="DE6" s="33">
        <f t="shared" si="11"/>
        <v>74.959999999999994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0.61</v>
      </c>
      <c r="EI6" s="33">
        <f t="shared" si="14"/>
        <v>0.37</v>
      </c>
      <c r="EJ6" s="33">
        <f t="shared" si="14"/>
        <v>0.7</v>
      </c>
      <c r="EK6" s="33">
        <f t="shared" si="14"/>
        <v>0.91</v>
      </c>
      <c r="EL6" s="33">
        <f t="shared" si="14"/>
        <v>1.26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62057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1.59</v>
      </c>
      <c r="P7" s="36">
        <v>4536</v>
      </c>
      <c r="Q7" s="36">
        <v>37204</v>
      </c>
      <c r="R7" s="36">
        <v>222.85</v>
      </c>
      <c r="S7" s="36">
        <v>166.95</v>
      </c>
      <c r="T7" s="36">
        <v>585</v>
      </c>
      <c r="U7" s="36">
        <v>0.7</v>
      </c>
      <c r="V7" s="36">
        <v>835.71</v>
      </c>
      <c r="W7" s="36">
        <v>66.66</v>
      </c>
      <c r="X7" s="36">
        <v>59.38</v>
      </c>
      <c r="Y7" s="36">
        <v>64.650000000000006</v>
      </c>
      <c r="Z7" s="36">
        <v>85.04</v>
      </c>
      <c r="AA7" s="36">
        <v>89.09</v>
      </c>
      <c r="AB7" s="36">
        <v>68.61</v>
      </c>
      <c r="AC7" s="36">
        <v>70.760000000000005</v>
      </c>
      <c r="AD7" s="36">
        <v>71.66</v>
      </c>
      <c r="AE7" s="36">
        <v>73.06</v>
      </c>
      <c r="AF7" s="36">
        <v>72.03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260.24</v>
      </c>
      <c r="BE7" s="36">
        <v>229.58</v>
      </c>
      <c r="BF7" s="36">
        <v>199.24</v>
      </c>
      <c r="BG7" s="36">
        <v>164.96</v>
      </c>
      <c r="BH7" s="36">
        <v>133.09</v>
      </c>
      <c r="BI7" s="36">
        <v>1442.51</v>
      </c>
      <c r="BJ7" s="36">
        <v>1496.15</v>
      </c>
      <c r="BK7" s="36">
        <v>1462.56</v>
      </c>
      <c r="BL7" s="36">
        <v>1486.62</v>
      </c>
      <c r="BM7" s="36">
        <v>1510.14</v>
      </c>
      <c r="BN7" s="36">
        <v>1242.9000000000001</v>
      </c>
      <c r="BO7" s="36">
        <v>63.9</v>
      </c>
      <c r="BP7" s="36">
        <v>55.57</v>
      </c>
      <c r="BQ7" s="36">
        <v>62.43</v>
      </c>
      <c r="BR7" s="36">
        <v>50.98</v>
      </c>
      <c r="BS7" s="36">
        <v>37.200000000000003</v>
      </c>
      <c r="BT7" s="36">
        <v>33.299999999999997</v>
      </c>
      <c r="BU7" s="36">
        <v>33.01</v>
      </c>
      <c r="BV7" s="36">
        <v>32.39</v>
      </c>
      <c r="BW7" s="36">
        <v>24.39</v>
      </c>
      <c r="BX7" s="36">
        <v>22.67</v>
      </c>
      <c r="BY7" s="36">
        <v>33.35</v>
      </c>
      <c r="BZ7" s="36">
        <v>466.32</v>
      </c>
      <c r="CA7" s="36">
        <v>535.66</v>
      </c>
      <c r="CB7" s="36">
        <v>480.96</v>
      </c>
      <c r="CC7" s="36">
        <v>586.41999999999996</v>
      </c>
      <c r="CD7" s="36">
        <v>803.8</v>
      </c>
      <c r="CE7" s="36">
        <v>526.57000000000005</v>
      </c>
      <c r="CF7" s="36">
        <v>523.08000000000004</v>
      </c>
      <c r="CG7" s="36">
        <v>530.83000000000004</v>
      </c>
      <c r="CH7" s="36">
        <v>734.18</v>
      </c>
      <c r="CI7" s="36">
        <v>789.62</v>
      </c>
      <c r="CJ7" s="36">
        <v>524.69000000000005</v>
      </c>
      <c r="CK7" s="36">
        <v>30.78</v>
      </c>
      <c r="CL7" s="36">
        <v>31.06</v>
      </c>
      <c r="CM7" s="36">
        <v>30.88</v>
      </c>
      <c r="CN7" s="36">
        <v>31.81</v>
      </c>
      <c r="CO7" s="36">
        <v>32.21</v>
      </c>
      <c r="CP7" s="36">
        <v>50.66</v>
      </c>
      <c r="CQ7" s="36">
        <v>51.11</v>
      </c>
      <c r="CR7" s="36">
        <v>50.49</v>
      </c>
      <c r="CS7" s="36">
        <v>48.36</v>
      </c>
      <c r="CT7" s="36">
        <v>48.7</v>
      </c>
      <c r="CU7" s="36">
        <v>57.58</v>
      </c>
      <c r="CV7" s="36">
        <v>84.2</v>
      </c>
      <c r="CW7" s="36">
        <v>84.2</v>
      </c>
      <c r="CX7" s="36">
        <v>84.2</v>
      </c>
      <c r="CY7" s="36">
        <v>84.2</v>
      </c>
      <c r="CZ7" s="36">
        <v>84.2</v>
      </c>
      <c r="DA7" s="36">
        <v>74.13</v>
      </c>
      <c r="DB7" s="36">
        <v>74.16</v>
      </c>
      <c r="DC7" s="36">
        <v>74.209999999999994</v>
      </c>
      <c r="DD7" s="36">
        <v>75.239999999999995</v>
      </c>
      <c r="DE7" s="36">
        <v>74.959999999999994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0.61</v>
      </c>
      <c r="EI7" s="36">
        <v>0.37</v>
      </c>
      <c r="EJ7" s="36">
        <v>0.7</v>
      </c>
      <c r="EK7" s="36">
        <v>0.91</v>
      </c>
      <c r="EL7" s="36">
        <v>1.26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SU0073</cp:lastModifiedBy>
  <cp:lastPrinted>2017-01-24T06:16:55Z</cp:lastPrinted>
  <dcterms:created xsi:type="dcterms:W3CDTF">2016-12-02T02:16:00Z</dcterms:created>
  <dcterms:modified xsi:type="dcterms:W3CDTF">2017-01-24T07:56:16Z</dcterms:modified>
  <cp:category/>
</cp:coreProperties>
</file>