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dministrator\Desktop\Ｈ28.2.10　経営分析\"/>
    </mc:Choice>
  </mc:AlternateContent>
  <workbookProtection workbookPassword="B501" lockStructure="1"/>
  <bookViews>
    <workbookView xWindow="240" yWindow="60" windowWidth="14940" windowHeight="7875"/>
  </bookViews>
  <sheets>
    <sheet name="法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AQ10" i="4" s="1"/>
  <c r="T6" i="5"/>
  <c r="S6" i="5"/>
  <c r="R6" i="5"/>
  <c r="AQ8" i="4" s="1"/>
  <c r="Q6" i="5"/>
  <c r="AI8" i="4" s="1"/>
  <c r="P6" i="5"/>
  <c r="O6" i="5"/>
  <c r="N6" i="5"/>
  <c r="J10" i="4" s="1"/>
  <c r="M6" i="5"/>
  <c r="L6" i="5"/>
  <c r="K6" i="5"/>
  <c r="J6" i="5"/>
  <c r="J8" i="4" s="1"/>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I10" i="4"/>
  <c r="Z10" i="4"/>
  <c r="R10" i="4"/>
  <c r="B10" i="4"/>
  <c r="AY8" i="4"/>
  <c r="Z8" i="4"/>
  <c r="R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<sst xmlns="http://schemas.openxmlformats.org/spreadsheetml/2006/main" count="217" uniqueCount="107">
  <si>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</si>
  <si>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</si>
  <si>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</si>
  <si>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</si>
  <si>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</si>
  <si>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</si>
  <si>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</si>
  <si>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</si>
  <si>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</si>
  <si>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</si>
  <si>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</si>
  <si>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</si>
  <si>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</si>
  <si>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</si>
  <si>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</si>
  <si>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</si>
  <si>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</si>
  <si>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</si>
  <si>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</si>
  <si>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</si>
  <si>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</si>
  <si>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</si>
  <si>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</si>
  <si>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</si>
  <si>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</si>
  <si>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</si>
  <si>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</si>
  <si>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</si>
  <si>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</si>
  <si>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</si>
  <si>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</si>
  <si>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</si>
  <si>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</si>
  <si>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</si>
  <si>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</si>
  <si>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</si>
  <si>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</si>
  <si>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</si>
  <si>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</si>
  <si>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</si>
  <si>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</si>
  <si>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</si>
  <si>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</si>
  <si>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</si>
  <si>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</si>
  <si>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</si>
  <si>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</si>
  <si>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</si>
  <si>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</si>
  <si>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</si>
  <si>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</si>
  <si>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</si>
  <si>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</si>
  <si>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</si>
  <si>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</si>
  <si>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</si>
  <si>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</si>
  <si>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</si>
  <si>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</si>
  <si>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</si>
  <si>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</si>
  <si>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</si>
  <si>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</si>
  <si>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</si>
  <si>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</si>
  <si>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</si>
  <si>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</si>
  <si>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</si>
  <si>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</si>
  <si>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</si>
  <si>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</si>
  <si>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</si>
  <si>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</si>
  <si>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</si>
  <si>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</si>
  <si>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</si>
  <si>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</si>
  <si>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</si>
  <si>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</si>
  <si>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</si>
  <si>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</si>
  <si>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</si>
  <si>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</si>
  <si>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</si>
  <si>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</si>
  <si>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</si>
  <si>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</si>
  <si>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</si>
  <si>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</si>
  <si>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</si>
  <si>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</si>
  <si>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</si>
  <si>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</si>
  <si>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山形県　河北町</t>
  </si>
  <si>
    <t>法適用</t>
  </si>
  <si>
    <t>水道事業</t>
  </si>
  <si>
    <t>末端給水事業</t>
  </si>
  <si>
    <t>A6</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</si>
  <si>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</si>
  <si>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</si>
  <si>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</si>
  <si>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</si>
  <si>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</si>
  <si>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</si>
  <si>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経営の健全性についてみると、経営状況については「①経常収支比率」が各年度とも100％以上で且つ「②累積欠損金」も0％で黒字を維持している。また、財政面からみると、「③流動比率」も100％を超えており１年以内に支払うべき債務に対して支払うことができる現金等が確保されている。類似団体との比較では、「①経常収支比率」に関しては同程度であるが、「③流動比率」や「④企業債残高対給水収益比率」に関しては比較的良好な数値となっており、資金面では類似団体と比較してやや良好とみている。しかし、「⑤料金回収率」として給水に係る費用がどの程度給水収益でまかなわれているかをみると右肩下がりであり、給水に係る費用を給水収益でまかなっている比率が下がってきている。また、「⑥給水原価」において有収水量１㎥あたりどれだけの経費がかかっているかの指標をみると、その数値は上昇している。よって、年々給水収益が減少しており、経常収益が減少する傾向にあることがわかる。今後、治部橋水源地完成により減価償却費の増加が見込まれることから、他の経常費用の見直しを行いつつ、さらに漏水調査等により漏水管路の修繕に努め「⑧有収率」90％台へ回復させることにより、給水収益等の経常利益の確保を図り改善に努めていく。また、有収率の改善等により「⑥給水原価」の上昇も抑えていくものとする。それにより「⑤料金回収率」も100％以上を確保していきたい。              
</t>
    <phoneticPr fontId="4"/>
  </si>
  <si>
    <t>「②管路経年化率」が上昇しており、管路更新も喫緊の課題である。管路の建設改良費については、これまで同様、企業債の新規発行は行わず、新たな採択条件のもと、補助事業により更新に係る財源を把握しながら耐震化も含めた老朽管更新を行っていくものとする。</t>
    <phoneticPr fontId="4"/>
  </si>
  <si>
    <t>全国的な人口減少を受けての有収水量の減少に伴い、事業の財源である給水収益が減少傾向である点を踏まえると、老朽管路の更新においては、今後アセットマネジメントをして資産の状況を把握し、且つ経営の分析なども行いながら進めていく必要がある。また、老朽管路の更新への投資に関しては維持管理の面が強く給水収益によって償還や返済の原資を得ることが難しいことから企業債の新規発行によらず補助事業なども利用しながら行っていく。収益の改善のための有収率の向上による給水収益の確保や費用の縮減などによって健全財政を維持しながら、重要なライフラインとして安定した給水が継続できるよう努めていく。</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</si>
</sst>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formatCode="#,##0.00;&quot;△&quot;#,##0.00">
                  <c:v>0</c:v>
                </c:pt>
                <c:pt idx="1">
                  <c:v>0.6</c:v>
                </c:pt>
                <c:pt idx="2">
                  <c:v>0.69</c:v>
                </c:pt>
                <c:pt idx="3">
                  <c:v>0.82</c:v>
                </c:pt>
                <c:pt idx="4">
                  <c:v>1</c:v>
                </c:pt>
              </c:numCache>
            </c:numRef>
          </c:val>
        </c:ser>
        <c:dLbls>
          <c:showLegendKey val="0"/>
          <c:showVal val="0"/>
          <c:showCatName val="0"/>
          <c:showSerName val="0"/>
          <c:showPercent val="0"/>
          <c:showBubbleSize val="0"/>
        </c:dLbls>
        <c:gapWidth val="150"/>
        <c:axId val="203676728"/>
        <c:axId val="203677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0.79</c:v>
                </c:pt>
                <c:pt idx="1">
                  <c:v>0.78</c:v>
                </c:pt>
                <c:pt idx="2">
                  <c:v>0.67</c:v>
                </c:pt>
                <c:pt idx="3">
                  <c:v>0.67</c:v>
                </c:pt>
                <c:pt idx="4">
                  <c:v>0.66</c:v>
                </c:pt>
              </c:numCache>
            </c:numRef>
          </c:val>
          <c:smooth val="0"/>
        </c:ser>
        <c:dLbls>
          <c:showLegendKey val="0"/>
          <c:showVal val="0"/>
          <c:showCatName val="0"/>
          <c:showSerName val="0"/>
          <c:showPercent val="0"/>
          <c:showBubbleSize val="0"/>
        </c:dLbls>
        <c:marker val="1"/>
        <c:smooth val="0"/>
        <c:axId val="203676728"/>
        <c:axId val="203677120"/>
      </c:lineChart>
      <c:dateAx>
        <c:axId val="203676728"/>
        <c:scaling>
          <c:orientation val="minMax"/>
        </c:scaling>
        <c:delete val="1"/>
        <c:axPos val="b"/>
        <c:numFmt formatCode="ge" sourceLinked="1"/>
        <c:majorTickMark val="none"/>
        <c:minorTickMark val="none"/>
        <c:tickLblPos val="none"/>
        <c:crossAx val="203677120"/>
        <c:crosses val="autoZero"/>
        <c:auto val="1"/>
        <c:lblOffset val="100"/>
        <c:baseTimeUnit val="years"/>
      </c:dateAx>
      <c:valAx>
        <c:axId val="203677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3676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53.65</c:v>
                </c:pt>
                <c:pt idx="1">
                  <c:v>52.58</c:v>
                </c:pt>
                <c:pt idx="2">
                  <c:v>52.87</c:v>
                </c:pt>
                <c:pt idx="3">
                  <c:v>53.3</c:v>
                </c:pt>
                <c:pt idx="4">
                  <c:v>50.24</c:v>
                </c:pt>
              </c:numCache>
            </c:numRef>
          </c:val>
        </c:ser>
        <c:dLbls>
          <c:showLegendKey val="0"/>
          <c:showVal val="0"/>
          <c:showCatName val="0"/>
          <c:showSerName val="0"/>
          <c:showPercent val="0"/>
          <c:showBubbleSize val="0"/>
        </c:dLbls>
        <c:gapWidth val="150"/>
        <c:axId val="205485136"/>
        <c:axId val="205485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56.8</c:v>
                </c:pt>
                <c:pt idx="1">
                  <c:v>55.84</c:v>
                </c:pt>
                <c:pt idx="2">
                  <c:v>55.68</c:v>
                </c:pt>
                <c:pt idx="3">
                  <c:v>55.64</c:v>
                </c:pt>
                <c:pt idx="4">
                  <c:v>55.13</c:v>
                </c:pt>
              </c:numCache>
            </c:numRef>
          </c:val>
          <c:smooth val="0"/>
        </c:ser>
        <c:dLbls>
          <c:showLegendKey val="0"/>
          <c:showVal val="0"/>
          <c:showCatName val="0"/>
          <c:showSerName val="0"/>
          <c:showPercent val="0"/>
          <c:showBubbleSize val="0"/>
        </c:dLbls>
        <c:marker val="1"/>
        <c:smooth val="0"/>
        <c:axId val="205485136"/>
        <c:axId val="205485528"/>
      </c:lineChart>
      <c:dateAx>
        <c:axId val="205485136"/>
        <c:scaling>
          <c:orientation val="minMax"/>
        </c:scaling>
        <c:delete val="1"/>
        <c:axPos val="b"/>
        <c:numFmt formatCode="ge" sourceLinked="1"/>
        <c:majorTickMark val="none"/>
        <c:minorTickMark val="none"/>
        <c:tickLblPos val="none"/>
        <c:crossAx val="205485528"/>
        <c:crosses val="autoZero"/>
        <c:auto val="1"/>
        <c:lblOffset val="100"/>
        <c:baseTimeUnit val="years"/>
      </c:dateAx>
      <c:valAx>
        <c:axId val="205485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485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92.32</c:v>
                </c:pt>
                <c:pt idx="1">
                  <c:v>90.91</c:v>
                </c:pt>
                <c:pt idx="2">
                  <c:v>90.38</c:v>
                </c:pt>
                <c:pt idx="3">
                  <c:v>87.78</c:v>
                </c:pt>
                <c:pt idx="4">
                  <c:v>88.78</c:v>
                </c:pt>
              </c:numCache>
            </c:numRef>
          </c:val>
        </c:ser>
        <c:dLbls>
          <c:showLegendKey val="0"/>
          <c:showVal val="0"/>
          <c:showCatName val="0"/>
          <c:showSerName val="0"/>
          <c:showPercent val="0"/>
          <c:showBubbleSize val="0"/>
        </c:dLbls>
        <c:gapWidth val="150"/>
        <c:axId val="205486704"/>
        <c:axId val="205487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83.67</c:v>
                </c:pt>
                <c:pt idx="1">
                  <c:v>83.11</c:v>
                </c:pt>
                <c:pt idx="2">
                  <c:v>83.18</c:v>
                </c:pt>
                <c:pt idx="3">
                  <c:v>83.09</c:v>
                </c:pt>
                <c:pt idx="4">
                  <c:v>83</c:v>
                </c:pt>
              </c:numCache>
            </c:numRef>
          </c:val>
          <c:smooth val="0"/>
        </c:ser>
        <c:dLbls>
          <c:showLegendKey val="0"/>
          <c:showVal val="0"/>
          <c:showCatName val="0"/>
          <c:showSerName val="0"/>
          <c:showPercent val="0"/>
          <c:showBubbleSize val="0"/>
        </c:dLbls>
        <c:marker val="1"/>
        <c:smooth val="0"/>
        <c:axId val="205486704"/>
        <c:axId val="205487096"/>
      </c:lineChart>
      <c:dateAx>
        <c:axId val="205486704"/>
        <c:scaling>
          <c:orientation val="minMax"/>
        </c:scaling>
        <c:delete val="1"/>
        <c:axPos val="b"/>
        <c:numFmt formatCode="ge" sourceLinked="1"/>
        <c:majorTickMark val="none"/>
        <c:minorTickMark val="none"/>
        <c:tickLblPos val="none"/>
        <c:crossAx val="205487096"/>
        <c:crosses val="autoZero"/>
        <c:auto val="1"/>
        <c:lblOffset val="100"/>
        <c:baseTimeUnit val="years"/>
      </c:dateAx>
      <c:valAx>
        <c:axId val="205487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48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116.79</c:v>
                </c:pt>
                <c:pt idx="1">
                  <c:v>115.83</c:v>
                </c:pt>
                <c:pt idx="2">
                  <c:v>110.4</c:v>
                </c:pt>
                <c:pt idx="3">
                  <c:v>103.4</c:v>
                </c:pt>
                <c:pt idx="4">
                  <c:v>109.65</c:v>
                </c:pt>
              </c:numCache>
            </c:numRef>
          </c:val>
        </c:ser>
        <c:dLbls>
          <c:showLegendKey val="0"/>
          <c:showVal val="0"/>
          <c:showCatName val="0"/>
          <c:showSerName val="0"/>
          <c:showPercent val="0"/>
          <c:showBubbleSize val="0"/>
        </c:dLbls>
        <c:gapWidth val="150"/>
        <c:axId val="203678296"/>
        <c:axId val="203678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108.96</c:v>
                </c:pt>
                <c:pt idx="1">
                  <c:v>107.37</c:v>
                </c:pt>
                <c:pt idx="2">
                  <c:v>107.57</c:v>
                </c:pt>
                <c:pt idx="3">
                  <c:v>106.55</c:v>
                </c:pt>
                <c:pt idx="4">
                  <c:v>110.01</c:v>
                </c:pt>
              </c:numCache>
            </c:numRef>
          </c:val>
          <c:smooth val="0"/>
        </c:ser>
        <c:dLbls>
          <c:showLegendKey val="0"/>
          <c:showVal val="0"/>
          <c:showCatName val="0"/>
          <c:showSerName val="0"/>
          <c:showPercent val="0"/>
          <c:showBubbleSize val="0"/>
        </c:dLbls>
        <c:marker val="1"/>
        <c:smooth val="0"/>
        <c:axId val="203678296"/>
        <c:axId val="203678688"/>
      </c:lineChart>
      <c:dateAx>
        <c:axId val="203678296"/>
        <c:scaling>
          <c:orientation val="minMax"/>
        </c:scaling>
        <c:delete val="1"/>
        <c:axPos val="b"/>
        <c:numFmt formatCode="ge" sourceLinked="1"/>
        <c:majorTickMark val="none"/>
        <c:minorTickMark val="none"/>
        <c:tickLblPos val="none"/>
        <c:crossAx val="203678688"/>
        <c:crosses val="autoZero"/>
        <c:auto val="1"/>
        <c:lblOffset val="100"/>
        <c:baseTimeUnit val="years"/>
      </c:dateAx>
      <c:valAx>
        <c:axId val="2036786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3678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38.46</c:v>
                </c:pt>
                <c:pt idx="1">
                  <c:v>40.17</c:v>
                </c:pt>
                <c:pt idx="2">
                  <c:v>41.29</c:v>
                </c:pt>
                <c:pt idx="3">
                  <c:v>42.78</c:v>
                </c:pt>
                <c:pt idx="4">
                  <c:v>43.92</c:v>
                </c:pt>
              </c:numCache>
            </c:numRef>
          </c:val>
        </c:ser>
        <c:dLbls>
          <c:showLegendKey val="0"/>
          <c:showVal val="0"/>
          <c:showCatName val="0"/>
          <c:showSerName val="0"/>
          <c:showPercent val="0"/>
          <c:showBubbleSize val="0"/>
        </c:dLbls>
        <c:gapWidth val="150"/>
        <c:axId val="205252456"/>
        <c:axId val="205252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36.21</c:v>
                </c:pt>
                <c:pt idx="1">
                  <c:v>37.090000000000003</c:v>
                </c:pt>
                <c:pt idx="2">
                  <c:v>38.07</c:v>
                </c:pt>
                <c:pt idx="3">
                  <c:v>39.06</c:v>
                </c:pt>
                <c:pt idx="4">
                  <c:v>46.66</c:v>
                </c:pt>
              </c:numCache>
            </c:numRef>
          </c:val>
          <c:smooth val="0"/>
        </c:ser>
        <c:dLbls>
          <c:showLegendKey val="0"/>
          <c:showVal val="0"/>
          <c:showCatName val="0"/>
          <c:showSerName val="0"/>
          <c:showPercent val="0"/>
          <c:showBubbleSize val="0"/>
        </c:dLbls>
        <c:marker val="1"/>
        <c:smooth val="0"/>
        <c:axId val="205252456"/>
        <c:axId val="205252848"/>
      </c:lineChart>
      <c:dateAx>
        <c:axId val="205252456"/>
        <c:scaling>
          <c:orientation val="minMax"/>
        </c:scaling>
        <c:delete val="1"/>
        <c:axPos val="b"/>
        <c:numFmt formatCode="ge" sourceLinked="1"/>
        <c:majorTickMark val="none"/>
        <c:minorTickMark val="none"/>
        <c:tickLblPos val="none"/>
        <c:crossAx val="205252848"/>
        <c:crosses val="autoZero"/>
        <c:auto val="1"/>
        <c:lblOffset val="100"/>
        <c:baseTimeUnit val="years"/>
      </c:dateAx>
      <c:valAx>
        <c:axId val="205252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52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7.19</c:v>
                </c:pt>
                <c:pt idx="1">
                  <c:v>7.13</c:v>
                </c:pt>
                <c:pt idx="2">
                  <c:v>8.06</c:v>
                </c:pt>
                <c:pt idx="3">
                  <c:v>12.62</c:v>
                </c:pt>
                <c:pt idx="4">
                  <c:v>12.88</c:v>
                </c:pt>
              </c:numCache>
            </c:numRef>
          </c:val>
        </c:ser>
        <c:dLbls>
          <c:showLegendKey val="0"/>
          <c:showVal val="0"/>
          <c:showCatName val="0"/>
          <c:showSerName val="0"/>
          <c:showPercent val="0"/>
          <c:showBubbleSize val="0"/>
        </c:dLbls>
        <c:gapWidth val="150"/>
        <c:axId val="205254024"/>
        <c:axId val="205254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6.46</c:v>
                </c:pt>
                <c:pt idx="1">
                  <c:v>6.63</c:v>
                </c:pt>
                <c:pt idx="2">
                  <c:v>7.73</c:v>
                </c:pt>
                <c:pt idx="3">
                  <c:v>8.8699999999999992</c:v>
                </c:pt>
                <c:pt idx="4">
                  <c:v>9.85</c:v>
                </c:pt>
              </c:numCache>
            </c:numRef>
          </c:val>
          <c:smooth val="0"/>
        </c:ser>
        <c:dLbls>
          <c:showLegendKey val="0"/>
          <c:showVal val="0"/>
          <c:showCatName val="0"/>
          <c:showSerName val="0"/>
          <c:showPercent val="0"/>
          <c:showBubbleSize val="0"/>
        </c:dLbls>
        <c:marker val="1"/>
        <c:smooth val="0"/>
        <c:axId val="205254024"/>
        <c:axId val="205254416"/>
      </c:lineChart>
      <c:dateAx>
        <c:axId val="205254024"/>
        <c:scaling>
          <c:orientation val="minMax"/>
        </c:scaling>
        <c:delete val="1"/>
        <c:axPos val="b"/>
        <c:numFmt formatCode="ge" sourceLinked="1"/>
        <c:majorTickMark val="none"/>
        <c:minorTickMark val="none"/>
        <c:tickLblPos val="none"/>
        <c:crossAx val="205254416"/>
        <c:crosses val="autoZero"/>
        <c:auto val="1"/>
        <c:lblOffset val="100"/>
        <c:baseTimeUnit val="years"/>
      </c:dateAx>
      <c:valAx>
        <c:axId val="205254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54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05147672"/>
        <c:axId val="205148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7.45</c:v>
                </c:pt>
                <c:pt idx="1">
                  <c:v>8.5</c:v>
                </c:pt>
                <c:pt idx="2">
                  <c:v>9.34</c:v>
                </c:pt>
                <c:pt idx="3">
                  <c:v>9.56</c:v>
                </c:pt>
                <c:pt idx="4">
                  <c:v>2.8</c:v>
                </c:pt>
              </c:numCache>
            </c:numRef>
          </c:val>
          <c:smooth val="0"/>
        </c:ser>
        <c:dLbls>
          <c:showLegendKey val="0"/>
          <c:showVal val="0"/>
          <c:showCatName val="0"/>
          <c:showSerName val="0"/>
          <c:showPercent val="0"/>
          <c:showBubbleSize val="0"/>
        </c:dLbls>
        <c:marker val="1"/>
        <c:smooth val="0"/>
        <c:axId val="205147672"/>
        <c:axId val="205148064"/>
      </c:lineChart>
      <c:dateAx>
        <c:axId val="205147672"/>
        <c:scaling>
          <c:orientation val="minMax"/>
        </c:scaling>
        <c:delete val="1"/>
        <c:axPos val="b"/>
        <c:numFmt formatCode="ge" sourceLinked="1"/>
        <c:majorTickMark val="none"/>
        <c:minorTickMark val="none"/>
        <c:tickLblPos val="none"/>
        <c:crossAx val="205148064"/>
        <c:crosses val="autoZero"/>
        <c:auto val="1"/>
        <c:lblOffset val="100"/>
        <c:baseTimeUnit val="years"/>
      </c:dateAx>
      <c:valAx>
        <c:axId val="2051480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47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2209.61</c:v>
                </c:pt>
                <c:pt idx="1">
                  <c:v>2097.16</c:v>
                </c:pt>
                <c:pt idx="2">
                  <c:v>2057.1799999999998</c:v>
                </c:pt>
                <c:pt idx="3">
                  <c:v>1662.76</c:v>
                </c:pt>
                <c:pt idx="4">
                  <c:v>1054.78</c:v>
                </c:pt>
              </c:numCache>
            </c:numRef>
          </c:val>
        </c:ser>
        <c:dLbls>
          <c:showLegendKey val="0"/>
          <c:showVal val="0"/>
          <c:showCatName val="0"/>
          <c:showSerName val="0"/>
          <c:showPercent val="0"/>
          <c:showBubbleSize val="0"/>
        </c:dLbls>
        <c:gapWidth val="150"/>
        <c:axId val="205147280"/>
        <c:axId val="205146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969.16</c:v>
                </c:pt>
                <c:pt idx="1">
                  <c:v>995.5</c:v>
                </c:pt>
                <c:pt idx="2">
                  <c:v>915.5</c:v>
                </c:pt>
                <c:pt idx="3">
                  <c:v>963.24</c:v>
                </c:pt>
                <c:pt idx="4">
                  <c:v>381.53</c:v>
                </c:pt>
              </c:numCache>
            </c:numRef>
          </c:val>
          <c:smooth val="0"/>
        </c:ser>
        <c:dLbls>
          <c:showLegendKey val="0"/>
          <c:showVal val="0"/>
          <c:showCatName val="0"/>
          <c:showSerName val="0"/>
          <c:showPercent val="0"/>
          <c:showBubbleSize val="0"/>
        </c:dLbls>
        <c:marker val="1"/>
        <c:smooth val="0"/>
        <c:axId val="205147280"/>
        <c:axId val="205146888"/>
      </c:lineChart>
      <c:dateAx>
        <c:axId val="205147280"/>
        <c:scaling>
          <c:orientation val="minMax"/>
        </c:scaling>
        <c:delete val="1"/>
        <c:axPos val="b"/>
        <c:numFmt formatCode="ge" sourceLinked="1"/>
        <c:majorTickMark val="none"/>
        <c:minorTickMark val="none"/>
        <c:tickLblPos val="none"/>
        <c:crossAx val="205146888"/>
        <c:crosses val="autoZero"/>
        <c:auto val="1"/>
        <c:lblOffset val="100"/>
        <c:baseTimeUnit val="years"/>
      </c:dateAx>
      <c:valAx>
        <c:axId val="2051468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47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224.41</c:v>
                </c:pt>
                <c:pt idx="1">
                  <c:v>220.79</c:v>
                </c:pt>
                <c:pt idx="2">
                  <c:v>211.46</c:v>
                </c:pt>
                <c:pt idx="3">
                  <c:v>205.09</c:v>
                </c:pt>
                <c:pt idx="4">
                  <c:v>202.9</c:v>
                </c:pt>
              </c:numCache>
            </c:numRef>
          </c:val>
        </c:ser>
        <c:dLbls>
          <c:showLegendKey val="0"/>
          <c:showVal val="0"/>
          <c:showCatName val="0"/>
          <c:showSerName val="0"/>
          <c:showPercent val="0"/>
          <c:showBubbleSize val="0"/>
        </c:dLbls>
        <c:gapWidth val="150"/>
        <c:axId val="205145712"/>
        <c:axId val="205149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421.66</c:v>
                </c:pt>
                <c:pt idx="1">
                  <c:v>414.59</c:v>
                </c:pt>
                <c:pt idx="2">
                  <c:v>404.78</c:v>
                </c:pt>
                <c:pt idx="3">
                  <c:v>400.38</c:v>
                </c:pt>
                <c:pt idx="4">
                  <c:v>393.27</c:v>
                </c:pt>
              </c:numCache>
            </c:numRef>
          </c:val>
          <c:smooth val="0"/>
        </c:ser>
        <c:dLbls>
          <c:showLegendKey val="0"/>
          <c:showVal val="0"/>
          <c:showCatName val="0"/>
          <c:showSerName val="0"/>
          <c:showPercent val="0"/>
          <c:showBubbleSize val="0"/>
        </c:dLbls>
        <c:marker val="1"/>
        <c:smooth val="0"/>
        <c:axId val="205145712"/>
        <c:axId val="205149240"/>
      </c:lineChart>
      <c:dateAx>
        <c:axId val="205145712"/>
        <c:scaling>
          <c:orientation val="minMax"/>
        </c:scaling>
        <c:delete val="1"/>
        <c:axPos val="b"/>
        <c:numFmt formatCode="ge" sourceLinked="1"/>
        <c:majorTickMark val="none"/>
        <c:minorTickMark val="none"/>
        <c:tickLblPos val="none"/>
        <c:crossAx val="205149240"/>
        <c:crosses val="autoZero"/>
        <c:auto val="1"/>
        <c:lblOffset val="100"/>
        <c:baseTimeUnit val="years"/>
      </c:dateAx>
      <c:valAx>
        <c:axId val="20514924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45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112.55</c:v>
                </c:pt>
                <c:pt idx="1">
                  <c:v>110.7</c:v>
                </c:pt>
                <c:pt idx="2">
                  <c:v>105.19</c:v>
                </c:pt>
                <c:pt idx="3">
                  <c:v>95.95</c:v>
                </c:pt>
                <c:pt idx="4">
                  <c:v>104.77</c:v>
                </c:pt>
              </c:numCache>
            </c:numRef>
          </c:val>
        </c:ser>
        <c:dLbls>
          <c:showLegendKey val="0"/>
          <c:showVal val="0"/>
          <c:showCatName val="0"/>
          <c:showSerName val="0"/>
          <c:showPercent val="0"/>
          <c:showBubbleSize val="0"/>
        </c:dLbls>
        <c:gapWidth val="150"/>
        <c:axId val="205307688"/>
        <c:axId val="205308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99.51</c:v>
                </c:pt>
                <c:pt idx="1">
                  <c:v>97.71</c:v>
                </c:pt>
                <c:pt idx="2">
                  <c:v>98.07</c:v>
                </c:pt>
                <c:pt idx="3">
                  <c:v>96.56</c:v>
                </c:pt>
                <c:pt idx="4">
                  <c:v>100.47</c:v>
                </c:pt>
              </c:numCache>
            </c:numRef>
          </c:val>
          <c:smooth val="0"/>
        </c:ser>
        <c:dLbls>
          <c:showLegendKey val="0"/>
          <c:showVal val="0"/>
          <c:showCatName val="0"/>
          <c:showSerName val="0"/>
          <c:showPercent val="0"/>
          <c:showBubbleSize val="0"/>
        </c:dLbls>
        <c:marker val="1"/>
        <c:smooth val="0"/>
        <c:axId val="205307688"/>
        <c:axId val="205308080"/>
      </c:lineChart>
      <c:dateAx>
        <c:axId val="205307688"/>
        <c:scaling>
          <c:orientation val="minMax"/>
        </c:scaling>
        <c:delete val="1"/>
        <c:axPos val="b"/>
        <c:numFmt formatCode="ge" sourceLinked="1"/>
        <c:majorTickMark val="none"/>
        <c:minorTickMark val="none"/>
        <c:tickLblPos val="none"/>
        <c:crossAx val="205308080"/>
        <c:crosses val="autoZero"/>
        <c:auto val="1"/>
        <c:lblOffset val="100"/>
        <c:baseTimeUnit val="years"/>
      </c:dateAx>
      <c:valAx>
        <c:axId val="205308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307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178.39</c:v>
                </c:pt>
                <c:pt idx="1">
                  <c:v>182.33</c:v>
                </c:pt>
                <c:pt idx="2">
                  <c:v>191.79</c:v>
                </c:pt>
                <c:pt idx="3">
                  <c:v>210.81</c:v>
                </c:pt>
                <c:pt idx="4">
                  <c:v>194.35</c:v>
                </c:pt>
              </c:numCache>
            </c:numRef>
          </c:val>
        </c:ser>
        <c:dLbls>
          <c:showLegendKey val="0"/>
          <c:showVal val="0"/>
          <c:showCatName val="0"/>
          <c:showSerName val="0"/>
          <c:showPercent val="0"/>
          <c:showBubbleSize val="0"/>
        </c:dLbls>
        <c:gapWidth val="150"/>
        <c:axId val="205309256"/>
        <c:axId val="20530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171.34</c:v>
                </c:pt>
                <c:pt idx="1">
                  <c:v>173.56</c:v>
                </c:pt>
                <c:pt idx="2">
                  <c:v>172.26</c:v>
                </c:pt>
                <c:pt idx="3">
                  <c:v>177.14</c:v>
                </c:pt>
                <c:pt idx="4">
                  <c:v>169.82</c:v>
                </c:pt>
              </c:numCache>
            </c:numRef>
          </c:val>
          <c:smooth val="0"/>
        </c:ser>
        <c:dLbls>
          <c:showLegendKey val="0"/>
          <c:showVal val="0"/>
          <c:showCatName val="0"/>
          <c:showSerName val="0"/>
          <c:showPercent val="0"/>
          <c:showBubbleSize val="0"/>
        </c:dLbls>
        <c:marker val="1"/>
        <c:smooth val="0"/>
        <c:axId val="205309256"/>
        <c:axId val="205309648"/>
      </c:lineChart>
      <c:dateAx>
        <c:axId val="205309256"/>
        <c:scaling>
          <c:orientation val="minMax"/>
        </c:scaling>
        <c:delete val="1"/>
        <c:axPos val="b"/>
        <c:numFmt formatCode="ge" sourceLinked="1"/>
        <c:majorTickMark val="none"/>
        <c:minorTickMark val="none"/>
        <c:tickLblPos val="none"/>
        <c:crossAx val="205309648"/>
        <c:crosses val="autoZero"/>
        <c:auto val="1"/>
        <c:lblOffset val="100"/>
        <c:baseTimeUnit val="years"/>
      </c:dateAx>
      <c:valAx>
        <c:axId val="20530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309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【264.16】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【283.72】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【164.21】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【104.60】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【46.31】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【12.42】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【0.78】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J37" zoomScaleNormal="100" workbookViewId="0">
      <selection activeCell="BG90" sqref="BG90"/>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8" t="str">
        <f>データ!H6</f>
        <v>山形県　河北町</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9" t="s">
        <v>1</v>
      </c>
      <c r="C7" s="80"/>
      <c r="D7" s="80"/>
      <c r="E7" s="80"/>
      <c r="F7" s="80"/>
      <c r="G7" s="80"/>
      <c r="H7" s="80"/>
      <c r="I7" s="81"/>
      <c r="J7" s="79" t="s">
        <v>2</v>
      </c>
      <c r="K7" s="80"/>
      <c r="L7" s="80"/>
      <c r="M7" s="80"/>
      <c r="N7" s="80"/>
      <c r="O7" s="80"/>
      <c r="P7" s="80"/>
      <c r="Q7" s="81"/>
      <c r="R7" s="79" t="s">
        <v>3</v>
      </c>
      <c r="S7" s="80"/>
      <c r="T7" s="80"/>
      <c r="U7" s="80"/>
      <c r="V7" s="80"/>
      <c r="W7" s="80"/>
      <c r="X7" s="80"/>
      <c r="Y7" s="81"/>
      <c r="Z7" s="79" t="s">
        <v>4</v>
      </c>
      <c r="AA7" s="80"/>
      <c r="AB7" s="80"/>
      <c r="AC7" s="80"/>
      <c r="AD7" s="80"/>
      <c r="AE7" s="80"/>
      <c r="AF7" s="80"/>
      <c r="AG7" s="81"/>
      <c r="AH7" s="3"/>
      <c r="AI7" s="79" t="s">
        <v>5</v>
      </c>
      <c r="AJ7" s="80"/>
      <c r="AK7" s="80"/>
      <c r="AL7" s="80"/>
      <c r="AM7" s="80"/>
      <c r="AN7" s="80"/>
      <c r="AO7" s="80"/>
      <c r="AP7" s="81"/>
      <c r="AQ7" s="68" t="s">
        <v>6</v>
      </c>
      <c r="AR7" s="68"/>
      <c r="AS7" s="68"/>
      <c r="AT7" s="68"/>
      <c r="AU7" s="68"/>
      <c r="AV7" s="68"/>
      <c r="AW7" s="68"/>
      <c r="AX7" s="68"/>
      <c r="AY7" s="68" t="s">
        <v>7</v>
      </c>
      <c r="AZ7" s="68"/>
      <c r="BA7" s="68"/>
      <c r="BB7" s="68"/>
      <c r="BC7" s="68"/>
      <c r="BD7" s="68"/>
      <c r="BE7" s="68"/>
      <c r="BF7" s="68"/>
      <c r="BG7" s="3"/>
      <c r="BH7" s="3"/>
      <c r="BI7" s="3"/>
      <c r="BJ7" s="3"/>
      <c r="BK7" s="3"/>
      <c r="BL7" s="4" t="s">
        <v>8</v>
      </c>
      <c r="BM7" s="5"/>
      <c r="BN7" s="5"/>
      <c r="BO7" s="5"/>
      <c r="BP7" s="5"/>
      <c r="BQ7" s="5"/>
      <c r="BR7" s="5"/>
      <c r="BS7" s="5"/>
      <c r="BT7" s="5"/>
      <c r="BU7" s="5"/>
      <c r="BV7" s="5"/>
      <c r="BW7" s="5"/>
      <c r="BX7" s="5"/>
      <c r="BY7" s="6"/>
    </row>
    <row r="8" spans="1:78" ht="18.75" customHeight="1">
      <c r="A8" s="2"/>
      <c r="B8" s="71" t="str">
        <f>データ!I6</f>
        <v>法適用</v>
      </c>
      <c r="C8" s="72"/>
      <c r="D8" s="72"/>
      <c r="E8" s="72"/>
      <c r="F8" s="72"/>
      <c r="G8" s="72"/>
      <c r="H8" s="72"/>
      <c r="I8" s="73"/>
      <c r="J8" s="71" t="str">
        <f>データ!J6</f>
        <v>水道事業</v>
      </c>
      <c r="K8" s="72"/>
      <c r="L8" s="72"/>
      <c r="M8" s="72"/>
      <c r="N8" s="72"/>
      <c r="O8" s="72"/>
      <c r="P8" s="72"/>
      <c r="Q8" s="73"/>
      <c r="R8" s="71" t="str">
        <f>データ!K6</f>
        <v>末端給水事業</v>
      </c>
      <c r="S8" s="72"/>
      <c r="T8" s="72"/>
      <c r="U8" s="72"/>
      <c r="V8" s="72"/>
      <c r="W8" s="72"/>
      <c r="X8" s="72"/>
      <c r="Y8" s="73"/>
      <c r="Z8" s="71" t="str">
        <f>データ!L6</f>
        <v>A6</v>
      </c>
      <c r="AA8" s="72"/>
      <c r="AB8" s="72"/>
      <c r="AC8" s="72"/>
      <c r="AD8" s="72"/>
      <c r="AE8" s="72"/>
      <c r="AF8" s="72"/>
      <c r="AG8" s="73"/>
      <c r="AH8" s="3"/>
      <c r="AI8" s="74">
        <f>データ!Q6</f>
        <v>19618</v>
      </c>
      <c r="AJ8" s="75"/>
      <c r="AK8" s="75"/>
      <c r="AL8" s="75"/>
      <c r="AM8" s="75"/>
      <c r="AN8" s="75"/>
      <c r="AO8" s="75"/>
      <c r="AP8" s="76"/>
      <c r="AQ8" s="57">
        <f>データ!R6</f>
        <v>52.45</v>
      </c>
      <c r="AR8" s="57"/>
      <c r="AS8" s="57"/>
      <c r="AT8" s="57"/>
      <c r="AU8" s="57"/>
      <c r="AV8" s="57"/>
      <c r="AW8" s="57"/>
      <c r="AX8" s="57"/>
      <c r="AY8" s="57">
        <f>データ!S6</f>
        <v>374.03</v>
      </c>
      <c r="AZ8" s="57"/>
      <c r="BA8" s="57"/>
      <c r="BB8" s="57"/>
      <c r="BC8" s="57"/>
      <c r="BD8" s="57"/>
      <c r="BE8" s="57"/>
      <c r="BF8" s="57"/>
      <c r="BG8" s="3"/>
      <c r="BH8" s="3"/>
      <c r="BI8" s="3"/>
      <c r="BJ8" s="3"/>
      <c r="BK8" s="3"/>
      <c r="BL8" s="66" t="s">
        <v>9</v>
      </c>
      <c r="BM8" s="67"/>
      <c r="BN8" s="7" t="s">
        <v>10</v>
      </c>
      <c r="BO8" s="8"/>
      <c r="BP8" s="8"/>
      <c r="BQ8" s="8"/>
      <c r="BR8" s="8"/>
      <c r="BS8" s="8"/>
      <c r="BT8" s="8"/>
      <c r="BU8" s="8"/>
      <c r="BV8" s="8"/>
      <c r="BW8" s="8"/>
      <c r="BX8" s="8"/>
      <c r="BY8" s="9"/>
    </row>
    <row r="9" spans="1:78" ht="18.75" customHeight="1">
      <c r="A9" s="2"/>
      <c r="B9" s="68" t="s">
        <v>11</v>
      </c>
      <c r="C9" s="68"/>
      <c r="D9" s="68"/>
      <c r="E9" s="68"/>
      <c r="F9" s="68"/>
      <c r="G9" s="68"/>
      <c r="H9" s="68"/>
      <c r="I9" s="68"/>
      <c r="J9" s="68" t="s">
        <v>12</v>
      </c>
      <c r="K9" s="68"/>
      <c r="L9" s="68"/>
      <c r="M9" s="68"/>
      <c r="N9" s="68"/>
      <c r="O9" s="68"/>
      <c r="P9" s="68"/>
      <c r="Q9" s="68"/>
      <c r="R9" s="68" t="s">
        <v>13</v>
      </c>
      <c r="S9" s="68"/>
      <c r="T9" s="68"/>
      <c r="U9" s="68"/>
      <c r="V9" s="68"/>
      <c r="W9" s="68"/>
      <c r="X9" s="68"/>
      <c r="Y9" s="68"/>
      <c r="Z9" s="68" t="s">
        <v>14</v>
      </c>
      <c r="AA9" s="68"/>
      <c r="AB9" s="68"/>
      <c r="AC9" s="68"/>
      <c r="AD9" s="68"/>
      <c r="AE9" s="68"/>
      <c r="AF9" s="68"/>
      <c r="AG9" s="68"/>
      <c r="AH9" s="3"/>
      <c r="AI9" s="68" t="s">
        <v>15</v>
      </c>
      <c r="AJ9" s="68"/>
      <c r="AK9" s="68"/>
      <c r="AL9" s="68"/>
      <c r="AM9" s="68"/>
      <c r="AN9" s="68"/>
      <c r="AO9" s="68"/>
      <c r="AP9" s="68"/>
      <c r="AQ9" s="68" t="s">
        <v>16</v>
      </c>
      <c r="AR9" s="68"/>
      <c r="AS9" s="68"/>
      <c r="AT9" s="68"/>
      <c r="AU9" s="68"/>
      <c r="AV9" s="68"/>
      <c r="AW9" s="68"/>
      <c r="AX9" s="68"/>
      <c r="AY9" s="68" t="s">
        <v>17</v>
      </c>
      <c r="AZ9" s="68"/>
      <c r="BA9" s="68"/>
      <c r="BB9" s="68"/>
      <c r="BC9" s="68"/>
      <c r="BD9" s="68"/>
      <c r="BE9" s="68"/>
      <c r="BF9" s="68"/>
      <c r="BG9" s="3"/>
      <c r="BH9" s="3"/>
      <c r="BI9" s="3"/>
      <c r="BJ9" s="3"/>
      <c r="BK9" s="3"/>
      <c r="BL9" s="69" t="s">
        <v>18</v>
      </c>
      <c r="BM9" s="70"/>
      <c r="BN9" s="10" t="s">
        <v>19</v>
      </c>
      <c r="BO9" s="11"/>
      <c r="BP9" s="11"/>
      <c r="BQ9" s="11"/>
      <c r="BR9" s="11"/>
      <c r="BS9" s="11"/>
      <c r="BT9" s="11"/>
      <c r="BU9" s="11"/>
      <c r="BV9" s="11"/>
      <c r="BW9" s="11"/>
      <c r="BX9" s="11"/>
      <c r="BY9" s="12"/>
    </row>
    <row r="10" spans="1:78" ht="18.75" customHeight="1">
      <c r="A10" s="2"/>
      <c r="B10" s="57" t="str">
        <f>データ!M6</f>
        <v>-</v>
      </c>
      <c r="C10" s="57"/>
      <c r="D10" s="57"/>
      <c r="E10" s="57"/>
      <c r="F10" s="57"/>
      <c r="G10" s="57"/>
      <c r="H10" s="57"/>
      <c r="I10" s="57"/>
      <c r="J10" s="57">
        <f>データ!N6</f>
        <v>76.19</v>
      </c>
      <c r="K10" s="57"/>
      <c r="L10" s="57"/>
      <c r="M10" s="57"/>
      <c r="N10" s="57"/>
      <c r="O10" s="57"/>
      <c r="P10" s="57"/>
      <c r="Q10" s="57"/>
      <c r="R10" s="57">
        <f>データ!O6</f>
        <v>99.73</v>
      </c>
      <c r="S10" s="57"/>
      <c r="T10" s="57"/>
      <c r="U10" s="57"/>
      <c r="V10" s="57"/>
      <c r="W10" s="57"/>
      <c r="X10" s="57"/>
      <c r="Y10" s="57"/>
      <c r="Z10" s="65">
        <f>データ!P6</f>
        <v>3715</v>
      </c>
      <c r="AA10" s="65"/>
      <c r="AB10" s="65"/>
      <c r="AC10" s="65"/>
      <c r="AD10" s="65"/>
      <c r="AE10" s="65"/>
      <c r="AF10" s="65"/>
      <c r="AG10" s="65"/>
      <c r="AH10" s="2"/>
      <c r="AI10" s="65">
        <f>データ!T6</f>
        <v>19523</v>
      </c>
      <c r="AJ10" s="65"/>
      <c r="AK10" s="65"/>
      <c r="AL10" s="65"/>
      <c r="AM10" s="65"/>
      <c r="AN10" s="65"/>
      <c r="AO10" s="65"/>
      <c r="AP10" s="65"/>
      <c r="AQ10" s="57">
        <f>データ!U6</f>
        <v>52.45</v>
      </c>
      <c r="AR10" s="57"/>
      <c r="AS10" s="57"/>
      <c r="AT10" s="57"/>
      <c r="AU10" s="57"/>
      <c r="AV10" s="57"/>
      <c r="AW10" s="57"/>
      <c r="AX10" s="57"/>
      <c r="AY10" s="57">
        <f>データ!V6</f>
        <v>372.22</v>
      </c>
      <c r="AZ10" s="57"/>
      <c r="BA10" s="57"/>
      <c r="BB10" s="57"/>
      <c r="BC10" s="57"/>
      <c r="BD10" s="57"/>
      <c r="BE10" s="57"/>
      <c r="BF10" s="57"/>
      <c r="BG10" s="2"/>
      <c r="BH10" s="2"/>
      <c r="BI10" s="2"/>
      <c r="BJ10" s="2"/>
      <c r="BK10" s="2"/>
      <c r="BL10" s="58" t="s">
        <v>20</v>
      </c>
      <c r="BM10" s="59"/>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22</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23</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1" t="s">
        <v>24</v>
      </c>
      <c r="BM14" s="42"/>
      <c r="BN14" s="42"/>
      <c r="BO14" s="42"/>
      <c r="BP14" s="42"/>
      <c r="BQ14" s="42"/>
      <c r="BR14" s="42"/>
      <c r="BS14" s="42"/>
      <c r="BT14" s="42"/>
      <c r="BU14" s="42"/>
      <c r="BV14" s="42"/>
      <c r="BW14" s="42"/>
      <c r="BX14" s="42"/>
      <c r="BY14" s="42"/>
      <c r="BZ14" s="43"/>
    </row>
    <row r="15" spans="1:78" ht="13.5" customHeight="1">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104</v>
      </c>
      <c r="BM16" s="48"/>
      <c r="BN16" s="48"/>
      <c r="BO16" s="48"/>
      <c r="BP16" s="48"/>
      <c r="BQ16" s="48"/>
      <c r="BR16" s="48"/>
      <c r="BS16" s="48"/>
      <c r="BT16" s="48"/>
      <c r="BU16" s="48"/>
      <c r="BV16" s="48"/>
      <c r="BW16" s="48"/>
      <c r="BX16" s="48"/>
      <c r="BY16" s="48"/>
      <c r="BZ16" s="4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0"/>
      <c r="BM44" s="51"/>
      <c r="BN44" s="51"/>
      <c r="BO44" s="51"/>
      <c r="BP44" s="51"/>
      <c r="BQ44" s="51"/>
      <c r="BR44" s="51"/>
      <c r="BS44" s="51"/>
      <c r="BT44" s="51"/>
      <c r="BU44" s="51"/>
      <c r="BV44" s="51"/>
      <c r="BW44" s="51"/>
      <c r="BX44" s="51"/>
      <c r="BY44" s="51"/>
      <c r="BZ44" s="52"/>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105</v>
      </c>
      <c r="BM47" s="48"/>
      <c r="BN47" s="48"/>
      <c r="BO47" s="48"/>
      <c r="BP47" s="48"/>
      <c r="BQ47" s="48"/>
      <c r="BR47" s="48"/>
      <c r="BS47" s="48"/>
      <c r="BT47" s="48"/>
      <c r="BU47" s="48"/>
      <c r="BV47" s="48"/>
      <c r="BW47" s="48"/>
      <c r="BX47" s="48"/>
      <c r="BY47" s="48"/>
      <c r="BZ47" s="4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c r="A60" s="2"/>
      <c r="B60" s="54" t="s">
        <v>34</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7"/>
      <c r="BM63" s="48"/>
      <c r="BN63" s="48"/>
      <c r="BO63" s="48"/>
      <c r="BP63" s="48"/>
      <c r="BQ63" s="48"/>
      <c r="BR63" s="48"/>
      <c r="BS63" s="48"/>
      <c r="BT63" s="48"/>
      <c r="BU63" s="48"/>
      <c r="BV63" s="48"/>
      <c r="BW63" s="48"/>
      <c r="BX63" s="48"/>
      <c r="BY63" s="48"/>
      <c r="BZ63" s="49"/>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106</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39</v>
      </c>
    </row>
  </sheetData>
  <sheetProtection password="B501"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63215</v>
      </c>
      <c r="D6" s="31">
        <f t="shared" si="3"/>
        <v>46</v>
      </c>
      <c r="E6" s="31">
        <f t="shared" si="3"/>
        <v>1</v>
      </c>
      <c r="F6" s="31">
        <f t="shared" si="3"/>
        <v>0</v>
      </c>
      <c r="G6" s="31">
        <f t="shared" si="3"/>
        <v>1</v>
      </c>
      <c r="H6" s="31" t="str">
        <f t="shared" si="3"/>
        <v>山形県　河北町</v>
      </c>
      <c r="I6" s="31" t="str">
        <f t="shared" si="3"/>
        <v>法適用</v>
      </c>
      <c r="J6" s="31" t="str">
        <f t="shared" si="3"/>
        <v>水道事業</v>
      </c>
      <c r="K6" s="31" t="str">
        <f t="shared" si="3"/>
        <v>末端給水事業</v>
      </c>
      <c r="L6" s="31" t="str">
        <f t="shared" si="3"/>
        <v>A6</v>
      </c>
      <c r="M6" s="32" t="str">
        <f t="shared" si="3"/>
        <v>-</v>
      </c>
      <c r="N6" s="32">
        <f t="shared" si="3"/>
        <v>76.19</v>
      </c>
      <c r="O6" s="32">
        <f t="shared" si="3"/>
        <v>99.73</v>
      </c>
      <c r="P6" s="32">
        <f t="shared" si="3"/>
        <v>3715</v>
      </c>
      <c r="Q6" s="32">
        <f t="shared" si="3"/>
        <v>19618</v>
      </c>
      <c r="R6" s="32">
        <f t="shared" si="3"/>
        <v>52.45</v>
      </c>
      <c r="S6" s="32">
        <f t="shared" si="3"/>
        <v>374.03</v>
      </c>
      <c r="T6" s="32">
        <f t="shared" si="3"/>
        <v>19523</v>
      </c>
      <c r="U6" s="32">
        <f t="shared" si="3"/>
        <v>52.45</v>
      </c>
      <c r="V6" s="32">
        <f t="shared" si="3"/>
        <v>372.22</v>
      </c>
      <c r="W6" s="33">
        <f>IF(W7="",NA(),W7)</f>
        <v>116.79</v>
      </c>
      <c r="X6" s="33">
        <f t="shared" ref="X6:AF6" si="4">IF(X7="",NA(),X7)</f>
        <v>115.83</v>
      </c>
      <c r="Y6" s="33">
        <f t="shared" si="4"/>
        <v>110.4</v>
      </c>
      <c r="Z6" s="33">
        <f t="shared" si="4"/>
        <v>103.4</v>
      </c>
      <c r="AA6" s="33">
        <f t="shared" si="4"/>
        <v>109.65</v>
      </c>
      <c r="AB6" s="33">
        <f t="shared" si="4"/>
        <v>108.96</v>
      </c>
      <c r="AC6" s="33">
        <f t="shared" si="4"/>
        <v>107.37</v>
      </c>
      <c r="AD6" s="33">
        <f t="shared" si="4"/>
        <v>107.57</v>
      </c>
      <c r="AE6" s="33">
        <f t="shared" si="4"/>
        <v>106.55</v>
      </c>
      <c r="AF6" s="33">
        <f t="shared" si="4"/>
        <v>110.01</v>
      </c>
      <c r="AG6" s="32" t="str">
        <f>IF(AG7="","",IF(AG7="-","【-】","【"&amp;SUBSTITUTE(TEXT(AG7,"#,##0.00"),"-","△")&amp;"】"))</f>
        <v>【113.03】</v>
      </c>
      <c r="AH6" s="32">
        <f>IF(AH7="",NA(),AH7)</f>
        <v>0</v>
      </c>
      <c r="AI6" s="32">
        <f t="shared" ref="AI6:AQ6" si="5">IF(AI7="",NA(),AI7)</f>
        <v>0</v>
      </c>
      <c r="AJ6" s="32">
        <f t="shared" si="5"/>
        <v>0</v>
      </c>
      <c r="AK6" s="32">
        <f t="shared" si="5"/>
        <v>0</v>
      </c>
      <c r="AL6" s="32">
        <f t="shared" si="5"/>
        <v>0</v>
      </c>
      <c r="AM6" s="33">
        <f t="shared" si="5"/>
        <v>7.45</v>
      </c>
      <c r="AN6" s="33">
        <f t="shared" si="5"/>
        <v>8.5</v>
      </c>
      <c r="AO6" s="33">
        <f t="shared" si="5"/>
        <v>9.34</v>
      </c>
      <c r="AP6" s="33">
        <f t="shared" si="5"/>
        <v>9.56</v>
      </c>
      <c r="AQ6" s="33">
        <f t="shared" si="5"/>
        <v>2.8</v>
      </c>
      <c r="AR6" s="32" t="str">
        <f>IF(AR7="","",IF(AR7="-","【-】","【"&amp;SUBSTITUTE(TEXT(AR7,"#,##0.00"),"-","△")&amp;"】"))</f>
        <v>【0.81】</v>
      </c>
      <c r="AS6" s="33">
        <f>IF(AS7="",NA(),AS7)</f>
        <v>2209.61</v>
      </c>
      <c r="AT6" s="33">
        <f t="shared" ref="AT6:BB6" si="6">IF(AT7="",NA(),AT7)</f>
        <v>2097.16</v>
      </c>
      <c r="AU6" s="33">
        <f t="shared" si="6"/>
        <v>2057.1799999999998</v>
      </c>
      <c r="AV6" s="33">
        <f t="shared" si="6"/>
        <v>1662.76</v>
      </c>
      <c r="AW6" s="33">
        <f t="shared" si="6"/>
        <v>1054.78</v>
      </c>
      <c r="AX6" s="33">
        <f t="shared" si="6"/>
        <v>969.16</v>
      </c>
      <c r="AY6" s="33">
        <f t="shared" si="6"/>
        <v>995.5</v>
      </c>
      <c r="AZ6" s="33">
        <f t="shared" si="6"/>
        <v>915.5</v>
      </c>
      <c r="BA6" s="33">
        <f t="shared" si="6"/>
        <v>963.24</v>
      </c>
      <c r="BB6" s="33">
        <f t="shared" si="6"/>
        <v>381.53</v>
      </c>
      <c r="BC6" s="32" t="str">
        <f>IF(BC7="","",IF(BC7="-","【-】","【"&amp;SUBSTITUTE(TEXT(BC7,"#,##0.00"),"-","△")&amp;"】"))</f>
        <v>【264.16】</v>
      </c>
      <c r="BD6" s="33">
        <f>IF(BD7="",NA(),BD7)</f>
        <v>224.41</v>
      </c>
      <c r="BE6" s="33">
        <f t="shared" ref="BE6:BM6" si="7">IF(BE7="",NA(),BE7)</f>
        <v>220.79</v>
      </c>
      <c r="BF6" s="33">
        <f t="shared" si="7"/>
        <v>211.46</v>
      </c>
      <c r="BG6" s="33">
        <f t="shared" si="7"/>
        <v>205.09</v>
      </c>
      <c r="BH6" s="33">
        <f t="shared" si="7"/>
        <v>202.9</v>
      </c>
      <c r="BI6" s="33">
        <f t="shared" si="7"/>
        <v>421.66</v>
      </c>
      <c r="BJ6" s="33">
        <f t="shared" si="7"/>
        <v>414.59</v>
      </c>
      <c r="BK6" s="33">
        <f t="shared" si="7"/>
        <v>404.78</v>
      </c>
      <c r="BL6" s="33">
        <f t="shared" si="7"/>
        <v>400.38</v>
      </c>
      <c r="BM6" s="33">
        <f t="shared" si="7"/>
        <v>393.27</v>
      </c>
      <c r="BN6" s="32" t="str">
        <f>IF(BN7="","",IF(BN7="-","【-】","【"&amp;SUBSTITUTE(TEXT(BN7,"#,##0.00"),"-","△")&amp;"】"))</f>
        <v>【283.72】</v>
      </c>
      <c r="BO6" s="33">
        <f>IF(BO7="",NA(),BO7)</f>
        <v>112.55</v>
      </c>
      <c r="BP6" s="33">
        <f t="shared" ref="BP6:BX6" si="8">IF(BP7="",NA(),BP7)</f>
        <v>110.7</v>
      </c>
      <c r="BQ6" s="33">
        <f t="shared" si="8"/>
        <v>105.19</v>
      </c>
      <c r="BR6" s="33">
        <f t="shared" si="8"/>
        <v>95.95</v>
      </c>
      <c r="BS6" s="33">
        <f t="shared" si="8"/>
        <v>104.77</v>
      </c>
      <c r="BT6" s="33">
        <f t="shared" si="8"/>
        <v>99.51</v>
      </c>
      <c r="BU6" s="33">
        <f t="shared" si="8"/>
        <v>97.71</v>
      </c>
      <c r="BV6" s="33">
        <f t="shared" si="8"/>
        <v>98.07</v>
      </c>
      <c r="BW6" s="33">
        <f t="shared" si="8"/>
        <v>96.56</v>
      </c>
      <c r="BX6" s="33">
        <f t="shared" si="8"/>
        <v>100.47</v>
      </c>
      <c r="BY6" s="32" t="str">
        <f>IF(BY7="","",IF(BY7="-","【-】","【"&amp;SUBSTITUTE(TEXT(BY7,"#,##0.00"),"-","△")&amp;"】"))</f>
        <v>【104.60】</v>
      </c>
      <c r="BZ6" s="33">
        <f>IF(BZ7="",NA(),BZ7)</f>
        <v>178.39</v>
      </c>
      <c r="CA6" s="33">
        <f t="shared" ref="CA6:CI6" si="9">IF(CA7="",NA(),CA7)</f>
        <v>182.33</v>
      </c>
      <c r="CB6" s="33">
        <f t="shared" si="9"/>
        <v>191.79</v>
      </c>
      <c r="CC6" s="33">
        <f t="shared" si="9"/>
        <v>210.81</v>
      </c>
      <c r="CD6" s="33">
        <f t="shared" si="9"/>
        <v>194.35</v>
      </c>
      <c r="CE6" s="33">
        <f t="shared" si="9"/>
        <v>171.34</v>
      </c>
      <c r="CF6" s="33">
        <f t="shared" si="9"/>
        <v>173.56</v>
      </c>
      <c r="CG6" s="33">
        <f t="shared" si="9"/>
        <v>172.26</v>
      </c>
      <c r="CH6" s="33">
        <f t="shared" si="9"/>
        <v>177.14</v>
      </c>
      <c r="CI6" s="33">
        <f t="shared" si="9"/>
        <v>169.82</v>
      </c>
      <c r="CJ6" s="32" t="str">
        <f>IF(CJ7="","",IF(CJ7="-","【-】","【"&amp;SUBSTITUTE(TEXT(CJ7,"#,##0.00"),"-","△")&amp;"】"))</f>
        <v>【164.21】</v>
      </c>
      <c r="CK6" s="33">
        <f>IF(CK7="",NA(),CK7)</f>
        <v>53.65</v>
      </c>
      <c r="CL6" s="33">
        <f t="shared" ref="CL6:CT6" si="10">IF(CL7="",NA(),CL7)</f>
        <v>52.58</v>
      </c>
      <c r="CM6" s="33">
        <f t="shared" si="10"/>
        <v>52.87</v>
      </c>
      <c r="CN6" s="33">
        <f t="shared" si="10"/>
        <v>53.3</v>
      </c>
      <c r="CO6" s="33">
        <f t="shared" si="10"/>
        <v>50.24</v>
      </c>
      <c r="CP6" s="33">
        <f t="shared" si="10"/>
        <v>56.8</v>
      </c>
      <c r="CQ6" s="33">
        <f t="shared" si="10"/>
        <v>55.84</v>
      </c>
      <c r="CR6" s="33">
        <f t="shared" si="10"/>
        <v>55.68</v>
      </c>
      <c r="CS6" s="33">
        <f t="shared" si="10"/>
        <v>55.64</v>
      </c>
      <c r="CT6" s="33">
        <f t="shared" si="10"/>
        <v>55.13</v>
      </c>
      <c r="CU6" s="32" t="str">
        <f>IF(CU7="","",IF(CU7="-","【-】","【"&amp;SUBSTITUTE(TEXT(CU7,"#,##0.00"),"-","△")&amp;"】"))</f>
        <v>【59.80】</v>
      </c>
      <c r="CV6" s="33">
        <f>IF(CV7="",NA(),CV7)</f>
        <v>92.32</v>
      </c>
      <c r="CW6" s="33">
        <f t="shared" ref="CW6:DE6" si="11">IF(CW7="",NA(),CW7)</f>
        <v>90.91</v>
      </c>
      <c r="CX6" s="33">
        <f t="shared" si="11"/>
        <v>90.38</v>
      </c>
      <c r="CY6" s="33">
        <f t="shared" si="11"/>
        <v>87.78</v>
      </c>
      <c r="CZ6" s="33">
        <f t="shared" si="11"/>
        <v>88.78</v>
      </c>
      <c r="DA6" s="33">
        <f t="shared" si="11"/>
        <v>83.67</v>
      </c>
      <c r="DB6" s="33">
        <f t="shared" si="11"/>
        <v>83.11</v>
      </c>
      <c r="DC6" s="33">
        <f t="shared" si="11"/>
        <v>83.18</v>
      </c>
      <c r="DD6" s="33">
        <f t="shared" si="11"/>
        <v>83.09</v>
      </c>
      <c r="DE6" s="33">
        <f t="shared" si="11"/>
        <v>83</v>
      </c>
      <c r="DF6" s="32" t="str">
        <f>IF(DF7="","",IF(DF7="-","【-】","【"&amp;SUBSTITUTE(TEXT(DF7,"#,##0.00"),"-","△")&amp;"】"))</f>
        <v>【89.78】</v>
      </c>
      <c r="DG6" s="33">
        <f>IF(DG7="",NA(),DG7)</f>
        <v>38.46</v>
      </c>
      <c r="DH6" s="33">
        <f t="shared" ref="DH6:DP6" si="12">IF(DH7="",NA(),DH7)</f>
        <v>40.17</v>
      </c>
      <c r="DI6" s="33">
        <f t="shared" si="12"/>
        <v>41.29</v>
      </c>
      <c r="DJ6" s="33">
        <f t="shared" si="12"/>
        <v>42.78</v>
      </c>
      <c r="DK6" s="33">
        <f t="shared" si="12"/>
        <v>43.92</v>
      </c>
      <c r="DL6" s="33">
        <f t="shared" si="12"/>
        <v>36.21</v>
      </c>
      <c r="DM6" s="33">
        <f t="shared" si="12"/>
        <v>37.090000000000003</v>
      </c>
      <c r="DN6" s="33">
        <f t="shared" si="12"/>
        <v>38.07</v>
      </c>
      <c r="DO6" s="33">
        <f t="shared" si="12"/>
        <v>39.06</v>
      </c>
      <c r="DP6" s="33">
        <f t="shared" si="12"/>
        <v>46.66</v>
      </c>
      <c r="DQ6" s="32" t="str">
        <f>IF(DQ7="","",IF(DQ7="-","【-】","【"&amp;SUBSTITUTE(TEXT(DQ7,"#,##0.00"),"-","△")&amp;"】"))</f>
        <v>【46.31】</v>
      </c>
      <c r="DR6" s="33">
        <f>IF(DR7="",NA(),DR7)</f>
        <v>7.19</v>
      </c>
      <c r="DS6" s="33">
        <f t="shared" ref="DS6:EA6" si="13">IF(DS7="",NA(),DS7)</f>
        <v>7.13</v>
      </c>
      <c r="DT6" s="33">
        <f t="shared" si="13"/>
        <v>8.06</v>
      </c>
      <c r="DU6" s="33">
        <f t="shared" si="13"/>
        <v>12.62</v>
      </c>
      <c r="DV6" s="33">
        <f t="shared" si="13"/>
        <v>12.88</v>
      </c>
      <c r="DW6" s="33">
        <f t="shared" si="13"/>
        <v>6.46</v>
      </c>
      <c r="DX6" s="33">
        <f t="shared" si="13"/>
        <v>6.63</v>
      </c>
      <c r="DY6" s="33">
        <f t="shared" si="13"/>
        <v>7.73</v>
      </c>
      <c r="DZ6" s="33">
        <f t="shared" si="13"/>
        <v>8.8699999999999992</v>
      </c>
      <c r="EA6" s="33">
        <f t="shared" si="13"/>
        <v>9.85</v>
      </c>
      <c r="EB6" s="32" t="str">
        <f>IF(EB7="","",IF(EB7="-","【-】","【"&amp;SUBSTITUTE(TEXT(EB7,"#,##0.00"),"-","△")&amp;"】"))</f>
        <v>【12.42】</v>
      </c>
      <c r="EC6" s="32">
        <f>IF(EC7="",NA(),EC7)</f>
        <v>0</v>
      </c>
      <c r="ED6" s="33">
        <f t="shared" ref="ED6:EL6" si="14">IF(ED7="",NA(),ED7)</f>
        <v>0.6</v>
      </c>
      <c r="EE6" s="33">
        <f t="shared" si="14"/>
        <v>0.69</v>
      </c>
      <c r="EF6" s="33">
        <f t="shared" si="14"/>
        <v>0.82</v>
      </c>
      <c r="EG6" s="33">
        <f t="shared" si="14"/>
        <v>1</v>
      </c>
      <c r="EH6" s="33">
        <f t="shared" si="14"/>
        <v>0.79</v>
      </c>
      <c r="EI6" s="33">
        <f t="shared" si="14"/>
        <v>0.78</v>
      </c>
      <c r="EJ6" s="33">
        <f t="shared" si="14"/>
        <v>0.67</v>
      </c>
      <c r="EK6" s="33">
        <f t="shared" si="14"/>
        <v>0.67</v>
      </c>
      <c r="EL6" s="33">
        <f t="shared" si="14"/>
        <v>0.66</v>
      </c>
      <c r="EM6" s="32" t="str">
        <f>IF(EM7="","",IF(EM7="-","【-】","【"&amp;SUBSTITUTE(TEXT(EM7,"#,##0.00"),"-","△")&amp;"】"))</f>
        <v>【0.78】</v>
      </c>
    </row>
    <row r="7" spans="1:143" s="34" customFormat="1">
      <c r="A7" s="26"/>
      <c r="B7" s="35">
        <v>2014</v>
      </c>
      <c r="C7" s="35">
        <v>63215</v>
      </c>
      <c r="D7" s="35">
        <v>46</v>
      </c>
      <c r="E7" s="35">
        <v>1</v>
      </c>
      <c r="F7" s="35">
        <v>0</v>
      </c>
      <c r="G7" s="35">
        <v>1</v>
      </c>
      <c r="H7" s="35" t="s">
        <v>93</v>
      </c>
      <c r="I7" s="35" t="s">
        <v>94</v>
      </c>
      <c r="J7" s="35" t="s">
        <v>95</v>
      </c>
      <c r="K7" s="35" t="s">
        <v>96</v>
      </c>
      <c r="L7" s="35" t="s">
        <v>97</v>
      </c>
      <c r="M7" s="36" t="s">
        <v>98</v>
      </c>
      <c r="N7" s="36">
        <v>76.19</v>
      </c>
      <c r="O7" s="36">
        <v>99.73</v>
      </c>
      <c r="P7" s="36">
        <v>3715</v>
      </c>
      <c r="Q7" s="36">
        <v>19618</v>
      </c>
      <c r="R7" s="36">
        <v>52.45</v>
      </c>
      <c r="S7" s="36">
        <v>374.03</v>
      </c>
      <c r="T7" s="36">
        <v>19523</v>
      </c>
      <c r="U7" s="36">
        <v>52.45</v>
      </c>
      <c r="V7" s="36">
        <v>372.22</v>
      </c>
      <c r="W7" s="36">
        <v>116.79</v>
      </c>
      <c r="X7" s="36">
        <v>115.83</v>
      </c>
      <c r="Y7" s="36">
        <v>110.4</v>
      </c>
      <c r="Z7" s="36">
        <v>103.4</v>
      </c>
      <c r="AA7" s="36">
        <v>109.65</v>
      </c>
      <c r="AB7" s="36">
        <v>108.96</v>
      </c>
      <c r="AC7" s="36">
        <v>107.37</v>
      </c>
      <c r="AD7" s="36">
        <v>107.57</v>
      </c>
      <c r="AE7" s="36">
        <v>106.55</v>
      </c>
      <c r="AF7" s="36">
        <v>110.01</v>
      </c>
      <c r="AG7" s="36">
        <v>113.03</v>
      </c>
      <c r="AH7" s="36">
        <v>0</v>
      </c>
      <c r="AI7" s="36">
        <v>0</v>
      </c>
      <c r="AJ7" s="36">
        <v>0</v>
      </c>
      <c r="AK7" s="36">
        <v>0</v>
      </c>
      <c r="AL7" s="36">
        <v>0</v>
      </c>
      <c r="AM7" s="36">
        <v>7.45</v>
      </c>
      <c r="AN7" s="36">
        <v>8.5</v>
      </c>
      <c r="AO7" s="36">
        <v>9.34</v>
      </c>
      <c r="AP7" s="36">
        <v>9.56</v>
      </c>
      <c r="AQ7" s="36">
        <v>2.8</v>
      </c>
      <c r="AR7" s="36">
        <v>0.81</v>
      </c>
      <c r="AS7" s="36">
        <v>2209.61</v>
      </c>
      <c r="AT7" s="36">
        <v>2097.16</v>
      </c>
      <c r="AU7" s="36">
        <v>2057.1799999999998</v>
      </c>
      <c r="AV7" s="36">
        <v>1662.76</v>
      </c>
      <c r="AW7" s="36">
        <v>1054.78</v>
      </c>
      <c r="AX7" s="36">
        <v>969.16</v>
      </c>
      <c r="AY7" s="36">
        <v>995.5</v>
      </c>
      <c r="AZ7" s="36">
        <v>915.5</v>
      </c>
      <c r="BA7" s="36">
        <v>963.24</v>
      </c>
      <c r="BB7" s="36">
        <v>381.53</v>
      </c>
      <c r="BC7" s="36">
        <v>264.16000000000003</v>
      </c>
      <c r="BD7" s="36">
        <v>224.41</v>
      </c>
      <c r="BE7" s="36">
        <v>220.79</v>
      </c>
      <c r="BF7" s="36">
        <v>211.46</v>
      </c>
      <c r="BG7" s="36">
        <v>205.09</v>
      </c>
      <c r="BH7" s="36">
        <v>202.9</v>
      </c>
      <c r="BI7" s="36">
        <v>421.66</v>
      </c>
      <c r="BJ7" s="36">
        <v>414.59</v>
      </c>
      <c r="BK7" s="36">
        <v>404.78</v>
      </c>
      <c r="BL7" s="36">
        <v>400.38</v>
      </c>
      <c r="BM7" s="36">
        <v>393.27</v>
      </c>
      <c r="BN7" s="36">
        <v>283.72000000000003</v>
      </c>
      <c r="BO7" s="36">
        <v>112.55</v>
      </c>
      <c r="BP7" s="36">
        <v>110.7</v>
      </c>
      <c r="BQ7" s="36">
        <v>105.19</v>
      </c>
      <c r="BR7" s="36">
        <v>95.95</v>
      </c>
      <c r="BS7" s="36">
        <v>104.77</v>
      </c>
      <c r="BT7" s="36">
        <v>99.51</v>
      </c>
      <c r="BU7" s="36">
        <v>97.71</v>
      </c>
      <c r="BV7" s="36">
        <v>98.07</v>
      </c>
      <c r="BW7" s="36">
        <v>96.56</v>
      </c>
      <c r="BX7" s="36">
        <v>100.47</v>
      </c>
      <c r="BY7" s="36">
        <v>104.6</v>
      </c>
      <c r="BZ7" s="36">
        <v>178.39</v>
      </c>
      <c r="CA7" s="36">
        <v>182.33</v>
      </c>
      <c r="CB7" s="36">
        <v>191.79</v>
      </c>
      <c r="CC7" s="36">
        <v>210.81</v>
      </c>
      <c r="CD7" s="36">
        <v>194.35</v>
      </c>
      <c r="CE7" s="36">
        <v>171.34</v>
      </c>
      <c r="CF7" s="36">
        <v>173.56</v>
      </c>
      <c r="CG7" s="36">
        <v>172.26</v>
      </c>
      <c r="CH7" s="36">
        <v>177.14</v>
      </c>
      <c r="CI7" s="36">
        <v>169.82</v>
      </c>
      <c r="CJ7" s="36">
        <v>164.21</v>
      </c>
      <c r="CK7" s="36">
        <v>53.65</v>
      </c>
      <c r="CL7" s="36">
        <v>52.58</v>
      </c>
      <c r="CM7" s="36">
        <v>52.87</v>
      </c>
      <c r="CN7" s="36">
        <v>53.3</v>
      </c>
      <c r="CO7" s="36">
        <v>50.24</v>
      </c>
      <c r="CP7" s="36">
        <v>56.8</v>
      </c>
      <c r="CQ7" s="36">
        <v>55.84</v>
      </c>
      <c r="CR7" s="36">
        <v>55.68</v>
      </c>
      <c r="CS7" s="36">
        <v>55.64</v>
      </c>
      <c r="CT7" s="36">
        <v>55.13</v>
      </c>
      <c r="CU7" s="36">
        <v>59.8</v>
      </c>
      <c r="CV7" s="36">
        <v>92.32</v>
      </c>
      <c r="CW7" s="36">
        <v>90.91</v>
      </c>
      <c r="CX7" s="36">
        <v>90.38</v>
      </c>
      <c r="CY7" s="36">
        <v>87.78</v>
      </c>
      <c r="CZ7" s="36">
        <v>88.78</v>
      </c>
      <c r="DA7" s="36">
        <v>83.67</v>
      </c>
      <c r="DB7" s="36">
        <v>83.11</v>
      </c>
      <c r="DC7" s="36">
        <v>83.18</v>
      </c>
      <c r="DD7" s="36">
        <v>83.09</v>
      </c>
      <c r="DE7" s="36">
        <v>83</v>
      </c>
      <c r="DF7" s="36">
        <v>89.78</v>
      </c>
      <c r="DG7" s="36">
        <v>38.46</v>
      </c>
      <c r="DH7" s="36">
        <v>40.17</v>
      </c>
      <c r="DI7" s="36">
        <v>41.29</v>
      </c>
      <c r="DJ7" s="36">
        <v>42.78</v>
      </c>
      <c r="DK7" s="36">
        <v>43.92</v>
      </c>
      <c r="DL7" s="36">
        <v>36.21</v>
      </c>
      <c r="DM7" s="36">
        <v>37.090000000000003</v>
      </c>
      <c r="DN7" s="36">
        <v>38.07</v>
      </c>
      <c r="DO7" s="36">
        <v>39.06</v>
      </c>
      <c r="DP7" s="36">
        <v>46.66</v>
      </c>
      <c r="DQ7" s="36">
        <v>46.31</v>
      </c>
      <c r="DR7" s="36">
        <v>7.19</v>
      </c>
      <c r="DS7" s="36">
        <v>7.13</v>
      </c>
      <c r="DT7" s="36">
        <v>8.06</v>
      </c>
      <c r="DU7" s="36">
        <v>12.62</v>
      </c>
      <c r="DV7" s="36">
        <v>12.88</v>
      </c>
      <c r="DW7" s="36">
        <v>6.46</v>
      </c>
      <c r="DX7" s="36">
        <v>6.63</v>
      </c>
      <c r="DY7" s="36">
        <v>7.73</v>
      </c>
      <c r="DZ7" s="36">
        <v>8.8699999999999992</v>
      </c>
      <c r="EA7" s="36">
        <v>9.85</v>
      </c>
      <c r="EB7" s="36">
        <v>12.42</v>
      </c>
      <c r="EC7" s="36">
        <v>0</v>
      </c>
      <c r="ED7" s="36">
        <v>0.6</v>
      </c>
      <c r="EE7" s="36">
        <v>0.69</v>
      </c>
      <c r="EF7" s="36">
        <v>0.82</v>
      </c>
      <c r="EG7" s="36">
        <v>1</v>
      </c>
      <c r="EH7" s="36">
        <v>0.79</v>
      </c>
      <c r="EI7" s="36">
        <v>0.78</v>
      </c>
      <c r="EJ7" s="36">
        <v>0.67</v>
      </c>
      <c r="EK7" s="36">
        <v>0.67</v>
      </c>
      <c r="EL7" s="36">
        <v>0.66</v>
      </c>
      <c r="EM7" s="36">
        <v>0.78</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40179</v>
      </c>
      <c r="C10" s="40">
        <f>DATEVALUE($B$6-3&amp;"年1月1日")</f>
        <v>40544</v>
      </c>
      <c r="D10" s="40">
        <f>DATEVALUE($B$6-2&amp;"年1月1日")</f>
        <v>40909</v>
      </c>
      <c r="E10" s="40">
        <f>DATEVALUE($B$6-1&amp;"年1月1日")</f>
        <v>41275</v>
      </c>
      <c r="F10" s="40">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dcterms:created xsi:type="dcterms:W3CDTF">2016-02-03T07:14:38Z</dcterms:created>
  <dcterms:modified xsi:type="dcterms:W3CDTF">2016-02-10T05:12:29Z</dcterms:modified>
  <cp:category/>
</cp:coreProperties>
</file>