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730" windowHeight="11730" tabRatio="731"/>
  </bookViews>
  <sheets>
    <sheet name="表紙" sheetId="1" r:id="rId1"/>
    <sheet name="付表1" sheetId="2" r:id="rId2"/>
    <sheet name="付表2-1" sheetId="3" r:id="rId3"/>
    <sheet name="付表2-2" sheetId="4" r:id="rId4"/>
    <sheet name="付表2-3" sheetId="5" r:id="rId5"/>
    <sheet name="付表2-4" sheetId="6" r:id="rId6"/>
    <sheet name="付表3-1" sheetId="7" r:id="rId7"/>
    <sheet name="付表3-2" sheetId="8" r:id="rId8"/>
    <sheet name="付表4" sheetId="9" r:id="rId9"/>
    <sheet name="付表5" sheetId="10" r:id="rId10"/>
    <sheet name="付表6" sheetId="11" r:id="rId11"/>
    <sheet name="付表7-1" sheetId="12" r:id="rId12"/>
    <sheet name="付表7-2" sheetId="13" r:id="rId13"/>
    <sheet name="付表8-1" sheetId="14" r:id="rId14"/>
    <sheet name="付表8-2" sheetId="15" r:id="rId15"/>
    <sheet name="付表9" sheetId="16" r:id="rId16"/>
    <sheet name="付表10" sheetId="17" r:id="rId17"/>
    <sheet name="付表11" sheetId="18" r:id="rId18"/>
    <sheet name="付表12" sheetId="19" r:id="rId19"/>
    <sheet name="付表13" sheetId="25" r:id="rId20"/>
    <sheet name="付表14" sheetId="20" r:id="rId21"/>
    <sheet name="付表15" sheetId="21" r:id="rId22"/>
    <sheet name="付表16" sheetId="22" r:id="rId23"/>
    <sheet name="付表17" sheetId="23" r:id="rId24"/>
    <sheet name="付表18" sheetId="26" r:id="rId25"/>
    <sheet name="付表19" sheetId="27" r:id="rId26"/>
    <sheet name="付表20" sheetId="28" r:id="rId27"/>
    <sheet name="付表21" sheetId="29" r:id="rId28"/>
    <sheet name="付表22-1" sheetId="30" r:id="rId29"/>
    <sheet name="付表22-2" sheetId="31" r:id="rId30"/>
    <sheet name="付表22-3" sheetId="32" r:id="rId31"/>
    <sheet name="付表22-4" sheetId="33" r:id="rId32"/>
    <sheet name="付表22-5" sheetId="34" r:id="rId33"/>
    <sheet name="付表22-6" sheetId="35" r:id="rId34"/>
    <sheet name="付表22-7" sheetId="36" r:id="rId35"/>
    <sheet name="付表23" sheetId="37" r:id="rId36"/>
    <sheet name="付表24" sheetId="38" r:id="rId37"/>
    <sheet name="付表25" sheetId="39" r:id="rId38"/>
    <sheet name="付表26" sheetId="59" r:id="rId39"/>
    <sheet name="付表27" sheetId="41" r:id="rId40"/>
    <sheet name="付表28" sheetId="40" r:id="rId41"/>
    <sheet name="付表29" sheetId="42" r:id="rId42"/>
    <sheet name="付表30" sheetId="45" r:id="rId43"/>
    <sheet name="付表31" sheetId="46" r:id="rId44"/>
    <sheet name="付表32" sheetId="47" r:id="rId45"/>
    <sheet name="付表33" sheetId="48" r:id="rId46"/>
    <sheet name="付表34" sheetId="49" r:id="rId47"/>
    <sheet name="付表35" sheetId="50" r:id="rId48"/>
    <sheet name="付表36-1" sheetId="51" r:id="rId49"/>
    <sheet name="付表36-2" sheetId="52" r:id="rId50"/>
    <sheet name="付表37" sheetId="53" r:id="rId51"/>
    <sheet name="付表38" sheetId="60" r:id="rId52"/>
    <sheet name="付表39" sheetId="55" r:id="rId53"/>
    <sheet name="付表40" sheetId="56" r:id="rId54"/>
    <sheet name="付表41" sheetId="57" r:id="rId55"/>
  </sheets>
  <definedNames>
    <definedName name="_xlnm.Print_Area" localSheetId="1">付表1!$A$1:$V$53</definedName>
    <definedName name="_xlnm.Print_Area" localSheetId="16">付表10!$A$1:$P$53</definedName>
    <definedName name="_xlnm.Print_Area" localSheetId="17">付表11!$A$1:$L$53</definedName>
    <definedName name="_xlnm.Print_Area" localSheetId="18">付表12!$A$1:$L$102</definedName>
    <definedName name="_xlnm.Print_Area" localSheetId="20">付表14!$A$1:$L$53</definedName>
    <definedName name="_xlnm.Print_Area" localSheetId="21">付表15!$A$1:$P$100</definedName>
    <definedName name="_xlnm.Print_Area" localSheetId="22">付表16!$A$1:$L$53</definedName>
    <definedName name="_xlnm.Print_Area" localSheetId="23">付表17!$A$1:$L$53</definedName>
    <definedName name="_xlnm.Print_Area" localSheetId="24">付表18!$A$1:$N$53</definedName>
    <definedName name="_xlnm.Print_Area" localSheetId="25">付表19!$A$1:$M$100</definedName>
    <definedName name="_xlnm.Print_Area" localSheetId="26">付表20!$A$1:$R$100</definedName>
    <definedName name="_xlnm.Print_Area" localSheetId="27">付表21!$A$1:$M$100</definedName>
    <definedName name="_xlnm.Print_Area" localSheetId="2">'付表2-1'!$A$1:$P$53</definedName>
    <definedName name="_xlnm.Print_Area" localSheetId="3">'付表2-2'!$A$1:$P$53</definedName>
    <definedName name="_xlnm.Print_Area" localSheetId="28">'付表22-1'!$A$1:$O$100</definedName>
    <definedName name="_xlnm.Print_Area" localSheetId="29">'付表22-2'!$A$1:$R$100</definedName>
    <definedName name="_xlnm.Print_Area" localSheetId="30">'付表22-3'!$A$1:$R$100</definedName>
    <definedName name="_xlnm.Print_Area" localSheetId="31">'付表22-4'!$A$1:$R$100</definedName>
    <definedName name="_xlnm.Print_Area" localSheetId="32">'付表22-5'!$A$1:$Q$100</definedName>
    <definedName name="_xlnm.Print_Area" localSheetId="33">'付表22-6'!$A$1:$Q$100</definedName>
    <definedName name="_xlnm.Print_Area" localSheetId="34">'付表22-7'!$A$1:$K$100</definedName>
    <definedName name="_xlnm.Print_Area" localSheetId="35">付表23!$A$1:$N$53</definedName>
    <definedName name="_xlnm.Print_Area" localSheetId="4">'付表2-3'!$A$1:$P$53</definedName>
    <definedName name="_xlnm.Print_Area" localSheetId="36">付表24!$A$1:$P$53</definedName>
    <definedName name="_xlnm.Print_Area" localSheetId="5">'付表2-4'!$A$1:$L$53</definedName>
    <definedName name="_xlnm.Print_Area" localSheetId="37">付表25!$A$1:$M$100</definedName>
    <definedName name="_xlnm.Print_Area" localSheetId="38">付表26!$A$1:$M$100</definedName>
    <definedName name="_xlnm.Print_Area" localSheetId="40">付表28!$A$1:$Q$99</definedName>
    <definedName name="_xlnm.Print_Area" localSheetId="42">付表30!$A$1:$R$53</definedName>
    <definedName name="_xlnm.Print_Area" localSheetId="43">付表31!$A$1:$N$100</definedName>
    <definedName name="_xlnm.Print_Area" localSheetId="6">'付表3-1'!$A$1:$R$53</definedName>
    <definedName name="_xlnm.Print_Area" localSheetId="44">付表32!$A$1:$O$100</definedName>
    <definedName name="_xlnm.Print_Area" localSheetId="7">'付表3-2'!$A$1:$N$53</definedName>
    <definedName name="_xlnm.Print_Area" localSheetId="45">付表33!$A$1:$M$100</definedName>
    <definedName name="_xlnm.Print_Area" localSheetId="46">付表34!$A$1:$M$100</definedName>
    <definedName name="_xlnm.Print_Area" localSheetId="47">付表35!$A$1:$M$100</definedName>
    <definedName name="_xlnm.Print_Area" localSheetId="48">'付表36-1'!$A$1:$N$100</definedName>
    <definedName name="_xlnm.Print_Area" localSheetId="49">'付表36-2'!$A$1:$N$100</definedName>
    <definedName name="_xlnm.Print_Area" localSheetId="50">付表37!$A$1:$N$53</definedName>
    <definedName name="_xlnm.Print_Area" localSheetId="51">付表38!$A$1:$Q$100</definedName>
    <definedName name="_xlnm.Print_Area" localSheetId="52">付表39!$A$1:$N$53</definedName>
    <definedName name="_xlnm.Print_Area" localSheetId="8">付表4!$A$1:$N$53</definedName>
    <definedName name="_xlnm.Print_Area" localSheetId="53">付表40!$A$1:$P$53</definedName>
    <definedName name="_xlnm.Print_Area" localSheetId="54">付表41!$A$1:$P$100</definedName>
    <definedName name="_xlnm.Print_Area" localSheetId="9">付表5!$A$1:$N$53</definedName>
    <definedName name="_xlnm.Print_Area" localSheetId="10">付表6!$A$1:$J$53</definedName>
    <definedName name="_xlnm.Print_Area" localSheetId="11">'付表7-1'!$A$1:$N$53</definedName>
    <definedName name="_xlnm.Print_Area" localSheetId="12">'付表7-2'!$A$1:$N$53</definedName>
    <definedName name="_xlnm.Print_Area" localSheetId="13">'付表8-1'!$A$1:$O$100</definedName>
    <definedName name="_xlnm.Print_Area" localSheetId="14">'付表8-2'!$A$1:$O$100</definedName>
    <definedName name="_xlnm.Print_Area" localSheetId="15">付表9!$A$1:$N$53</definedName>
  </definedNames>
  <calcPr calcId="145621"/>
</workbook>
</file>

<file path=xl/calcChain.xml><?xml version="1.0" encoding="utf-8"?>
<calcChain xmlns="http://schemas.openxmlformats.org/spreadsheetml/2006/main">
  <c r="I19" i="60" l="1"/>
  <c r="H19" i="60"/>
  <c r="G19" i="60"/>
  <c r="O100" i="60"/>
  <c r="N100" i="60"/>
  <c r="O98" i="60"/>
  <c r="N98" i="60"/>
  <c r="O96" i="60"/>
  <c r="N96" i="60"/>
  <c r="O94" i="60"/>
  <c r="N94" i="60"/>
  <c r="O92" i="60"/>
  <c r="N92" i="60"/>
  <c r="O90" i="60"/>
  <c r="N90" i="60"/>
  <c r="O88" i="60"/>
  <c r="N88" i="60"/>
  <c r="O86" i="60"/>
  <c r="N86" i="60"/>
  <c r="O84" i="60"/>
  <c r="N84" i="60"/>
  <c r="O82" i="60"/>
  <c r="N82" i="60"/>
  <c r="O80" i="60"/>
  <c r="N80" i="60"/>
  <c r="O78" i="60"/>
  <c r="N78" i="60"/>
  <c r="O76" i="60"/>
  <c r="N76" i="60"/>
  <c r="O74" i="60"/>
  <c r="N74" i="60"/>
  <c r="O72" i="60"/>
  <c r="N72" i="60"/>
  <c r="O70" i="60"/>
  <c r="N70" i="60"/>
  <c r="O68" i="60"/>
  <c r="N68" i="60"/>
  <c r="O66" i="60"/>
  <c r="N66" i="60"/>
  <c r="O64" i="60"/>
  <c r="N64" i="60"/>
  <c r="O62" i="60"/>
  <c r="N62" i="60"/>
  <c r="O60" i="60"/>
  <c r="N60" i="60"/>
  <c r="O58" i="60"/>
  <c r="N58" i="60"/>
  <c r="O56" i="60"/>
  <c r="N56" i="60"/>
  <c r="O54" i="60"/>
  <c r="N54" i="60"/>
  <c r="O52" i="60"/>
  <c r="N52" i="60"/>
  <c r="O50" i="60"/>
  <c r="N50" i="60"/>
  <c r="O48" i="60"/>
  <c r="N48" i="60"/>
  <c r="O46" i="60"/>
  <c r="N46" i="60"/>
  <c r="O44" i="60"/>
  <c r="N44" i="60"/>
  <c r="O40" i="60"/>
  <c r="N40" i="60"/>
  <c r="O38" i="60"/>
  <c r="N38" i="60"/>
  <c r="O36" i="60"/>
  <c r="N36" i="60"/>
  <c r="O34" i="60"/>
  <c r="N34" i="60"/>
  <c r="O32" i="60"/>
  <c r="N32" i="60"/>
  <c r="O30" i="60"/>
  <c r="N30" i="60"/>
  <c r="O28" i="60"/>
  <c r="N28" i="60"/>
  <c r="O26" i="60"/>
  <c r="N26" i="60"/>
  <c r="O24" i="60"/>
  <c r="N24" i="60"/>
  <c r="O22" i="60"/>
  <c r="N22" i="60"/>
  <c r="O20" i="60"/>
  <c r="N20" i="60"/>
  <c r="N18" i="60"/>
  <c r="O8" i="60"/>
  <c r="O10" i="60"/>
  <c r="O18" i="60"/>
  <c r="O16" i="60"/>
  <c r="N16" i="60"/>
  <c r="O14" i="60"/>
  <c r="N14" i="60"/>
  <c r="O12" i="60"/>
  <c r="N12" i="60"/>
  <c r="N10" i="60"/>
  <c r="N8" i="60"/>
  <c r="M8" i="33"/>
  <c r="N69" i="21"/>
  <c r="N19" i="21"/>
  <c r="N7" i="21"/>
  <c r="O7" i="21" l="1"/>
  <c r="M7" i="21"/>
  <c r="O19" i="21"/>
  <c r="M19" i="21"/>
  <c r="O69" i="21"/>
  <c r="M69" i="21"/>
  <c r="I7" i="60" l="1"/>
  <c r="H7" i="60"/>
  <c r="G7" i="60"/>
  <c r="I69" i="60"/>
  <c r="H69" i="60"/>
  <c r="P19" i="60"/>
  <c r="F19" i="60" s="1"/>
  <c r="Q19" i="60"/>
  <c r="F9" i="60"/>
  <c r="F7" i="60"/>
  <c r="F99" i="60"/>
  <c r="F71" i="60"/>
  <c r="F69" i="60"/>
  <c r="F97" i="60"/>
  <c r="F95" i="60"/>
  <c r="F93" i="60"/>
  <c r="F91" i="60"/>
  <c r="F89" i="60"/>
  <c r="F87" i="60"/>
  <c r="F85" i="60"/>
  <c r="F83" i="60"/>
  <c r="F81" i="60"/>
  <c r="F79" i="60"/>
  <c r="F77" i="60"/>
  <c r="F75" i="60"/>
  <c r="F73" i="60"/>
  <c r="F67" i="60"/>
  <c r="F65" i="60"/>
  <c r="F63" i="60"/>
  <c r="F61" i="60"/>
  <c r="F59" i="60"/>
  <c r="F57" i="60"/>
  <c r="F55" i="60"/>
  <c r="F53" i="60"/>
  <c r="F51" i="60"/>
  <c r="F49" i="60"/>
  <c r="F47" i="60"/>
  <c r="F45" i="60"/>
  <c r="F43" i="60"/>
  <c r="F39" i="60"/>
  <c r="F37" i="60"/>
  <c r="F35" i="60"/>
  <c r="F33" i="60"/>
  <c r="F31" i="60"/>
  <c r="F29" i="60"/>
  <c r="F27" i="60"/>
  <c r="F25" i="60"/>
  <c r="F23" i="60"/>
  <c r="F21" i="60"/>
  <c r="F17" i="60"/>
  <c r="F15" i="60"/>
  <c r="F13" i="60"/>
  <c r="F11" i="60"/>
  <c r="F8" i="60"/>
  <c r="P7" i="60"/>
  <c r="O7" i="60"/>
  <c r="G69" i="60"/>
  <c r="P69" i="60"/>
  <c r="Q69" i="60"/>
  <c r="O69" i="60" l="1"/>
  <c r="N69" i="60"/>
  <c r="K69" i="60"/>
  <c r="I70" i="60"/>
  <c r="H70" i="60"/>
  <c r="P100" i="60"/>
  <c r="P98" i="60"/>
  <c r="P96" i="60"/>
  <c r="P94" i="60"/>
  <c r="P92" i="60"/>
  <c r="P90" i="60"/>
  <c r="P88" i="60"/>
  <c r="P86" i="60"/>
  <c r="P84" i="60"/>
  <c r="P82" i="60"/>
  <c r="P80" i="60"/>
  <c r="P78" i="60"/>
  <c r="P76" i="60"/>
  <c r="P74" i="60"/>
  <c r="P72" i="60"/>
  <c r="P68" i="60"/>
  <c r="P66" i="60"/>
  <c r="P64" i="60"/>
  <c r="P62" i="60"/>
  <c r="P60" i="60"/>
  <c r="P58" i="60"/>
  <c r="P56" i="60"/>
  <c r="P54" i="60"/>
  <c r="P52" i="60"/>
  <c r="P50" i="60"/>
  <c r="P48" i="60"/>
  <c r="P46" i="60"/>
  <c r="P44" i="60"/>
  <c r="P40" i="60"/>
  <c r="P38" i="60"/>
  <c r="P36" i="60"/>
  <c r="P34" i="60"/>
  <c r="P32" i="60"/>
  <c r="P30" i="60"/>
  <c r="P28" i="60"/>
  <c r="P26" i="60"/>
  <c r="P24" i="60"/>
  <c r="P22" i="60"/>
  <c r="P20" i="60"/>
  <c r="P18" i="60"/>
  <c r="P16" i="60"/>
  <c r="P14" i="60"/>
  <c r="P12" i="60"/>
  <c r="P10" i="60"/>
  <c r="I28" i="60"/>
  <c r="I100" i="60"/>
  <c r="H100" i="60"/>
  <c r="I98" i="60"/>
  <c r="H98" i="60"/>
  <c r="I96" i="60"/>
  <c r="H96" i="60"/>
  <c r="I94" i="60"/>
  <c r="H94" i="60"/>
  <c r="I92" i="60"/>
  <c r="H92" i="60"/>
  <c r="I90" i="60"/>
  <c r="H90" i="60"/>
  <c r="I88" i="60"/>
  <c r="H88" i="60"/>
  <c r="I86" i="60"/>
  <c r="H86" i="60"/>
  <c r="I84" i="60"/>
  <c r="H84" i="60"/>
  <c r="I82" i="60"/>
  <c r="H82" i="60"/>
  <c r="I80" i="60"/>
  <c r="H80" i="60"/>
  <c r="I78" i="60"/>
  <c r="H78" i="60"/>
  <c r="I76" i="60"/>
  <c r="H76" i="60"/>
  <c r="I74" i="60"/>
  <c r="H74" i="60"/>
  <c r="I72" i="60"/>
  <c r="H72" i="60"/>
  <c r="I68" i="60"/>
  <c r="H68" i="60"/>
  <c r="I66" i="60"/>
  <c r="H66" i="60"/>
  <c r="I64" i="60"/>
  <c r="H64" i="60"/>
  <c r="I62" i="60"/>
  <c r="H62" i="60"/>
  <c r="I60" i="60"/>
  <c r="H60" i="60"/>
  <c r="I58" i="60"/>
  <c r="H58" i="60"/>
  <c r="I56" i="60"/>
  <c r="H56" i="60"/>
  <c r="I54" i="60"/>
  <c r="H54" i="60"/>
  <c r="I52" i="60"/>
  <c r="H52" i="60"/>
  <c r="I50" i="60"/>
  <c r="H50" i="60"/>
  <c r="I48" i="60"/>
  <c r="H48" i="60"/>
  <c r="I46" i="60"/>
  <c r="H46" i="60"/>
  <c r="I44" i="60"/>
  <c r="H44" i="60"/>
  <c r="I40" i="60"/>
  <c r="H40" i="60"/>
  <c r="I38" i="60"/>
  <c r="H38" i="60"/>
  <c r="I36" i="60"/>
  <c r="H36" i="60"/>
  <c r="I34" i="60"/>
  <c r="H34" i="60"/>
  <c r="I32" i="60"/>
  <c r="H32" i="60"/>
  <c r="I30" i="60"/>
  <c r="H30" i="60"/>
  <c r="H28" i="60"/>
  <c r="I26" i="60"/>
  <c r="H26" i="60"/>
  <c r="I24" i="60"/>
  <c r="H24" i="60"/>
  <c r="I22" i="60"/>
  <c r="H22" i="60"/>
  <c r="I20" i="60"/>
  <c r="H20" i="60"/>
  <c r="I18" i="60"/>
  <c r="H18" i="60"/>
  <c r="I16" i="60"/>
  <c r="H16" i="60"/>
  <c r="I14" i="60"/>
  <c r="H14" i="60"/>
  <c r="I12" i="60"/>
  <c r="H12" i="60"/>
  <c r="I10" i="60"/>
  <c r="H10" i="60"/>
  <c r="P8" i="60"/>
  <c r="I8" i="60"/>
  <c r="H8" i="60"/>
  <c r="M69" i="60" l="1"/>
  <c r="M99" i="60" l="1"/>
  <c r="M97" i="60"/>
  <c r="M95" i="60"/>
  <c r="M93" i="60"/>
  <c r="M91" i="60"/>
  <c r="M89" i="60"/>
  <c r="M87" i="60"/>
  <c r="M85" i="60"/>
  <c r="M83" i="60"/>
  <c r="M81" i="60"/>
  <c r="M79" i="60"/>
  <c r="M77" i="60"/>
  <c r="M75" i="60"/>
  <c r="M73" i="60"/>
  <c r="M71" i="60"/>
  <c r="M67" i="60"/>
  <c r="M65" i="60"/>
  <c r="M63" i="60"/>
  <c r="M61" i="60"/>
  <c r="M59" i="60"/>
  <c r="M57" i="60"/>
  <c r="M55" i="60"/>
  <c r="M53" i="60"/>
  <c r="M51" i="60"/>
  <c r="M49" i="60"/>
  <c r="M47" i="60"/>
  <c r="M45" i="60"/>
  <c r="M43" i="60"/>
  <c r="M39" i="60"/>
  <c r="M37" i="60"/>
  <c r="M35" i="60"/>
  <c r="M33" i="60"/>
  <c r="M31" i="60"/>
  <c r="M29" i="60"/>
  <c r="M27" i="60"/>
  <c r="M25" i="60"/>
  <c r="M23" i="60"/>
  <c r="M21" i="60"/>
  <c r="M17" i="60"/>
  <c r="M15" i="60"/>
  <c r="M13" i="60"/>
  <c r="M11" i="60"/>
  <c r="M9" i="60"/>
  <c r="N7" i="60" l="1"/>
  <c r="M7" i="60" l="1"/>
  <c r="L69" i="60"/>
  <c r="J69" i="60" s="1"/>
  <c r="N69" i="46" l="1"/>
  <c r="M69" i="46"/>
  <c r="L69" i="46"/>
  <c r="K69" i="46"/>
  <c r="J69" i="46"/>
  <c r="I69" i="46"/>
  <c r="H69" i="46"/>
  <c r="G69" i="46"/>
  <c r="I19" i="46"/>
  <c r="H19" i="46"/>
  <c r="H26" i="46"/>
  <c r="I26" i="46"/>
  <c r="P67" i="21" l="1"/>
  <c r="H26" i="19"/>
  <c r="H20" i="19"/>
  <c r="H7" i="19"/>
  <c r="L7" i="19"/>
  <c r="K7" i="19"/>
  <c r="J7" i="19"/>
  <c r="I7" i="19"/>
  <c r="G38" i="17" l="1"/>
  <c r="F33" i="17"/>
  <c r="O38" i="17"/>
  <c r="M38" i="17"/>
  <c r="K38" i="17"/>
  <c r="I38" i="17"/>
  <c r="F38" i="17" s="1"/>
  <c r="O13" i="17" l="1"/>
  <c r="M13" i="17"/>
  <c r="K13" i="17"/>
  <c r="I13" i="17"/>
  <c r="G13" i="17"/>
  <c r="F13" i="17" s="1"/>
  <c r="O7" i="17"/>
  <c r="M7" i="17"/>
  <c r="K7" i="17"/>
  <c r="I7" i="17"/>
  <c r="G7" i="17"/>
  <c r="F7" i="17" l="1"/>
  <c r="H26" i="57"/>
  <c r="I26" i="57"/>
  <c r="H26" i="56"/>
  <c r="H26" i="55"/>
  <c r="H26" i="53"/>
  <c r="H26" i="52"/>
  <c r="H26" i="51"/>
  <c r="H26" i="50"/>
  <c r="H26" i="49"/>
  <c r="H26" i="48"/>
  <c r="H26" i="47"/>
  <c r="H26" i="45"/>
  <c r="H26" i="59"/>
  <c r="H28" i="59"/>
  <c r="H28" i="42"/>
  <c r="H26" i="42"/>
  <c r="H26" i="41"/>
  <c r="I24" i="41"/>
  <c r="H24" i="41"/>
  <c r="H26" i="39"/>
  <c r="H26" i="38"/>
  <c r="H26" i="37"/>
  <c r="H26" i="36"/>
  <c r="H26" i="35"/>
  <c r="H26" i="34"/>
  <c r="H26" i="33"/>
  <c r="H26" i="32"/>
  <c r="H26" i="31"/>
  <c r="H26" i="30"/>
  <c r="H26" i="29"/>
  <c r="H26" i="28"/>
  <c r="H26" i="27"/>
  <c r="H26" i="26"/>
  <c r="H26" i="23"/>
  <c r="H26" i="22"/>
  <c r="H26" i="21"/>
  <c r="H26" i="20"/>
  <c r="H26" i="18"/>
  <c r="H26" i="16"/>
  <c r="H26" i="15"/>
  <c r="H26" i="14"/>
  <c r="I26" i="14"/>
  <c r="H26" i="13"/>
  <c r="H26" i="12"/>
  <c r="J27" i="11" l="1"/>
  <c r="H26" i="10"/>
  <c r="H26" i="9"/>
  <c r="H26" i="7"/>
  <c r="H26" i="6"/>
  <c r="H26" i="5"/>
  <c r="H13" i="4"/>
  <c r="H26" i="4"/>
  <c r="H26" i="3"/>
  <c r="H26" i="2"/>
  <c r="H27" i="2"/>
  <c r="G8" i="42" l="1"/>
  <c r="M7" i="39"/>
  <c r="F26" i="52" l="1"/>
  <c r="F27" i="52"/>
  <c r="M9" i="29" l="1"/>
  <c r="K7" i="60"/>
  <c r="J99" i="60"/>
  <c r="J97" i="60"/>
  <c r="M98" i="60" s="1"/>
  <c r="J95" i="60"/>
  <c r="J93" i="60"/>
  <c r="J91" i="60"/>
  <c r="K92" i="60" s="1"/>
  <c r="J89" i="60"/>
  <c r="J87" i="60"/>
  <c r="K88" i="60" s="1"/>
  <c r="J85" i="60"/>
  <c r="K86" i="60" s="1"/>
  <c r="J83" i="60"/>
  <c r="M84" i="60" s="1"/>
  <c r="J81" i="60"/>
  <c r="J79" i="60"/>
  <c r="M80" i="60" s="1"/>
  <c r="J77" i="60"/>
  <c r="J75" i="60"/>
  <c r="L76" i="60" s="1"/>
  <c r="J73" i="60"/>
  <c r="J71" i="60"/>
  <c r="L72" i="60" s="1"/>
  <c r="J67" i="60"/>
  <c r="K68" i="60" s="1"/>
  <c r="J65" i="60"/>
  <c r="J63" i="60"/>
  <c r="J61" i="60"/>
  <c r="J59" i="60"/>
  <c r="J57" i="60"/>
  <c r="M58" i="60" s="1"/>
  <c r="J55" i="60"/>
  <c r="J53" i="60"/>
  <c r="M54" i="60" s="1"/>
  <c r="J51" i="60"/>
  <c r="M52" i="60" s="1"/>
  <c r="J49" i="60"/>
  <c r="L50" i="60" s="1"/>
  <c r="J47" i="60"/>
  <c r="M48" i="60" s="1"/>
  <c r="Q100" i="60"/>
  <c r="M100" i="60"/>
  <c r="G100" i="60"/>
  <c r="Q98" i="60"/>
  <c r="K98" i="60"/>
  <c r="G98" i="60"/>
  <c r="Q96" i="60"/>
  <c r="G96" i="60"/>
  <c r="F96" i="60" s="1"/>
  <c r="Q94" i="60"/>
  <c r="G94" i="60"/>
  <c r="F94" i="60" s="1"/>
  <c r="Q92" i="60"/>
  <c r="M92" i="60"/>
  <c r="G92" i="60"/>
  <c r="F92" i="60" s="1"/>
  <c r="Q90" i="60"/>
  <c r="M90" i="60"/>
  <c r="L90" i="60"/>
  <c r="K90" i="60"/>
  <c r="G90" i="60"/>
  <c r="Q88" i="60"/>
  <c r="M88" i="60"/>
  <c r="G88" i="60"/>
  <c r="F88" i="60" s="1"/>
  <c r="Q86" i="60"/>
  <c r="M86" i="60"/>
  <c r="G86" i="60"/>
  <c r="F86" i="60" s="1"/>
  <c r="Q84" i="60"/>
  <c r="K84" i="60"/>
  <c r="G84" i="60"/>
  <c r="F84" i="60" s="1"/>
  <c r="Q82" i="60"/>
  <c r="M82" i="60"/>
  <c r="L82" i="60"/>
  <c r="K82" i="60"/>
  <c r="G82" i="60"/>
  <c r="F82" i="60" s="1"/>
  <c r="Q80" i="60"/>
  <c r="G80" i="60"/>
  <c r="Q78" i="60"/>
  <c r="G78" i="60"/>
  <c r="F78" i="60" s="1"/>
  <c r="Q76" i="60"/>
  <c r="G76" i="60"/>
  <c r="Q74" i="60"/>
  <c r="M74" i="60"/>
  <c r="L74" i="60"/>
  <c r="K74" i="60"/>
  <c r="G74" i="60"/>
  <c r="Q72" i="60"/>
  <c r="G72" i="60"/>
  <c r="Q68" i="60"/>
  <c r="G68" i="60"/>
  <c r="Q66" i="60"/>
  <c r="M66" i="60"/>
  <c r="L66" i="60"/>
  <c r="K66" i="60"/>
  <c r="G66" i="60"/>
  <c r="F66" i="60" s="1"/>
  <c r="Q64" i="60"/>
  <c r="M64" i="60"/>
  <c r="G64" i="60"/>
  <c r="F64" i="60" s="1"/>
  <c r="Q62" i="60"/>
  <c r="G62" i="60"/>
  <c r="F62" i="60" s="1"/>
  <c r="Q60" i="60"/>
  <c r="G60" i="60"/>
  <c r="Q58" i="60"/>
  <c r="L58" i="60"/>
  <c r="K58" i="60"/>
  <c r="G58" i="60"/>
  <c r="F58" i="60" s="1"/>
  <c r="Q56" i="60"/>
  <c r="M56" i="60"/>
  <c r="G56" i="60"/>
  <c r="Q54" i="60"/>
  <c r="G54" i="60"/>
  <c r="Q52" i="60"/>
  <c r="G52" i="60"/>
  <c r="Q50" i="60"/>
  <c r="K50" i="60"/>
  <c r="G50" i="60"/>
  <c r="F50" i="60" s="1"/>
  <c r="Q48" i="60"/>
  <c r="L48" i="60"/>
  <c r="G48" i="60"/>
  <c r="J45" i="60"/>
  <c r="J43" i="60"/>
  <c r="L44" i="60" s="1"/>
  <c r="J39" i="60"/>
  <c r="J37" i="60"/>
  <c r="L38" i="60" s="1"/>
  <c r="J35" i="60"/>
  <c r="J33" i="60"/>
  <c r="J31" i="60"/>
  <c r="J29" i="60"/>
  <c r="J27" i="60"/>
  <c r="K28" i="60" s="1"/>
  <c r="J25" i="60"/>
  <c r="L26" i="60" s="1"/>
  <c r="J23" i="60"/>
  <c r="L24" i="60" s="1"/>
  <c r="J21" i="60"/>
  <c r="L22" i="60" s="1"/>
  <c r="J17" i="60"/>
  <c r="J15" i="60"/>
  <c r="J13" i="60"/>
  <c r="J11" i="60"/>
  <c r="L12" i="60" s="1"/>
  <c r="J9" i="60"/>
  <c r="Q46" i="60"/>
  <c r="G46" i="60"/>
  <c r="Q44" i="60"/>
  <c r="M44" i="60"/>
  <c r="K44" i="60"/>
  <c r="G44" i="60"/>
  <c r="F44" i="60" s="1"/>
  <c r="Q40" i="60"/>
  <c r="G40" i="60"/>
  <c r="Q38" i="60"/>
  <c r="K38" i="60"/>
  <c r="G38" i="60"/>
  <c r="F38" i="60" s="1"/>
  <c r="Q36" i="60"/>
  <c r="M36" i="60"/>
  <c r="G36" i="60"/>
  <c r="Q34" i="60"/>
  <c r="G34" i="60"/>
  <c r="F34" i="60" s="1"/>
  <c r="Q32" i="60"/>
  <c r="G32" i="60"/>
  <c r="Q30" i="60"/>
  <c r="G30" i="60"/>
  <c r="Q28" i="60"/>
  <c r="M28" i="60"/>
  <c r="L28" i="60"/>
  <c r="G28" i="60"/>
  <c r="F28" i="60" s="1"/>
  <c r="Q26" i="60"/>
  <c r="G26" i="60"/>
  <c r="Q24" i="60"/>
  <c r="M24" i="60"/>
  <c r="G24" i="60"/>
  <c r="F24" i="60" s="1"/>
  <c r="Q22" i="60"/>
  <c r="G22" i="60"/>
  <c r="F22" i="60" s="1"/>
  <c r="Q18" i="60"/>
  <c r="G18" i="60"/>
  <c r="F18" i="60" s="1"/>
  <c r="Q16" i="60"/>
  <c r="G16" i="60"/>
  <c r="F16" i="60" s="1"/>
  <c r="Q14" i="60"/>
  <c r="G14" i="60"/>
  <c r="F14" i="60" s="1"/>
  <c r="Q12" i="60"/>
  <c r="G12" i="60"/>
  <c r="Q10" i="60"/>
  <c r="G10" i="60"/>
  <c r="F10" i="60" s="1"/>
  <c r="F76" i="60" l="1"/>
  <c r="F12" i="60"/>
  <c r="F26" i="60"/>
  <c r="F30" i="60"/>
  <c r="F36" i="60"/>
  <c r="F40" i="60"/>
  <c r="F46" i="60"/>
  <c r="F52" i="60"/>
  <c r="F54" i="60"/>
  <c r="F60" i="60"/>
  <c r="F68" i="60"/>
  <c r="F80" i="60"/>
  <c r="F32" i="60"/>
  <c r="F48" i="60"/>
  <c r="F56" i="60"/>
  <c r="F72" i="60"/>
  <c r="F74" i="60"/>
  <c r="F90" i="60"/>
  <c r="F98" i="60"/>
  <c r="F100" i="60"/>
  <c r="K12" i="60"/>
  <c r="L54" i="60"/>
  <c r="K26" i="60"/>
  <c r="J26" i="60" s="1"/>
  <c r="J66" i="60"/>
  <c r="J28" i="60"/>
  <c r="K80" i="60"/>
  <c r="M78" i="60"/>
  <c r="M12" i="60"/>
  <c r="M30" i="60"/>
  <c r="L36" i="60"/>
  <c r="K54" i="60"/>
  <c r="J54" i="60" s="1"/>
  <c r="M62" i="60"/>
  <c r="J82" i="60"/>
  <c r="K22" i="60"/>
  <c r="J22" i="60" s="1"/>
  <c r="L30" i="60"/>
  <c r="K36" i="60"/>
  <c r="J74" i="60"/>
  <c r="L40" i="60"/>
  <c r="L94" i="60"/>
  <c r="J12" i="60"/>
  <c r="M14" i="60"/>
  <c r="M16" i="60"/>
  <c r="L52" i="60"/>
  <c r="M60" i="60"/>
  <c r="L62" i="60"/>
  <c r="L88" i="60"/>
  <c r="J88" i="60" s="1"/>
  <c r="K24" i="60"/>
  <c r="J24" i="60" s="1"/>
  <c r="L14" i="60"/>
  <c r="M32" i="60"/>
  <c r="M40" i="60"/>
  <c r="K52" i="60"/>
  <c r="J52" i="60" s="1"/>
  <c r="L60" i="60"/>
  <c r="K62" i="60"/>
  <c r="L80" i="60"/>
  <c r="M94" i="60"/>
  <c r="M96" i="60"/>
  <c r="J58" i="60"/>
  <c r="M68" i="60"/>
  <c r="L84" i="60"/>
  <c r="J84" i="60" s="1"/>
  <c r="L92" i="60"/>
  <c r="J92" i="60" s="1"/>
  <c r="L98" i="60"/>
  <c r="J98" i="60" s="1"/>
  <c r="K10" i="60"/>
  <c r="L16" i="60"/>
  <c r="M18" i="60"/>
  <c r="L32" i="60"/>
  <c r="M34" i="60"/>
  <c r="K40" i="60"/>
  <c r="J40" i="60" s="1"/>
  <c r="J44" i="60"/>
  <c r="M46" i="60"/>
  <c r="K48" i="60"/>
  <c r="J48" i="60" s="1"/>
  <c r="M50" i="60"/>
  <c r="L56" i="60"/>
  <c r="K72" i="60"/>
  <c r="J72" i="60" s="1"/>
  <c r="L78" i="60"/>
  <c r="L86" i="60"/>
  <c r="J86" i="60" s="1"/>
  <c r="K94" i="60"/>
  <c r="J7" i="60"/>
  <c r="M8" i="60" s="1"/>
  <c r="M10" i="60"/>
  <c r="J50" i="60"/>
  <c r="K76" i="60"/>
  <c r="J76" i="60" s="1"/>
  <c r="K16" i="60"/>
  <c r="L18" i="60"/>
  <c r="K32" i="60"/>
  <c r="L34" i="60"/>
  <c r="L46" i="60"/>
  <c r="K78" i="60"/>
  <c r="J90" i="60"/>
  <c r="K56" i="60"/>
  <c r="J56" i="60" s="1"/>
  <c r="K60" i="60"/>
  <c r="L64" i="60"/>
  <c r="L68" i="60"/>
  <c r="J68" i="60" s="1"/>
  <c r="M72" i="60"/>
  <c r="M76" i="60"/>
  <c r="L96" i="60"/>
  <c r="L100" i="60"/>
  <c r="K64" i="60"/>
  <c r="K96" i="60"/>
  <c r="K100" i="60"/>
  <c r="J38" i="60"/>
  <c r="L10" i="60"/>
  <c r="K14" i="60"/>
  <c r="K18" i="60"/>
  <c r="M22" i="60"/>
  <c r="M26" i="60"/>
  <c r="K30" i="60"/>
  <c r="K34" i="60"/>
  <c r="J34" i="60" s="1"/>
  <c r="M38" i="60"/>
  <c r="K46" i="60"/>
  <c r="J62" i="60" l="1"/>
  <c r="J80" i="60"/>
  <c r="J94" i="60"/>
  <c r="J14" i="60"/>
  <c r="J36" i="60"/>
  <c r="J30" i="60"/>
  <c r="J10" i="60"/>
  <c r="J16" i="60"/>
  <c r="J18" i="60"/>
  <c r="J60" i="60"/>
  <c r="J64" i="60"/>
  <c r="J46" i="60"/>
  <c r="J32" i="60"/>
  <c r="J78" i="60"/>
  <c r="J100" i="60"/>
  <c r="J96" i="60"/>
  <c r="P70" i="60"/>
  <c r="O19" i="60"/>
  <c r="N19" i="60"/>
  <c r="L19" i="60"/>
  <c r="K19" i="60"/>
  <c r="Q7" i="60"/>
  <c r="L7" i="60"/>
  <c r="M100" i="59"/>
  <c r="L100" i="59"/>
  <c r="K100" i="59"/>
  <c r="J100" i="59"/>
  <c r="I100" i="59"/>
  <c r="H100" i="59"/>
  <c r="G100" i="59"/>
  <c r="F100" i="59" s="1"/>
  <c r="M98" i="59"/>
  <c r="L98" i="59"/>
  <c r="K98" i="59"/>
  <c r="J98" i="59"/>
  <c r="I98" i="59"/>
  <c r="H98" i="59"/>
  <c r="G98" i="59"/>
  <c r="F98" i="59" s="1"/>
  <c r="M96" i="59"/>
  <c r="L96" i="59"/>
  <c r="K96" i="59"/>
  <c r="J96" i="59"/>
  <c r="I96" i="59"/>
  <c r="H96" i="59"/>
  <c r="G96" i="59"/>
  <c r="F96" i="59" s="1"/>
  <c r="M94" i="59"/>
  <c r="L94" i="59"/>
  <c r="K94" i="59"/>
  <c r="J94" i="59"/>
  <c r="I94" i="59"/>
  <c r="H94" i="59"/>
  <c r="G94" i="59"/>
  <c r="F94" i="59" s="1"/>
  <c r="M92" i="59"/>
  <c r="L92" i="59"/>
  <c r="K92" i="59"/>
  <c r="J92" i="59"/>
  <c r="I92" i="59"/>
  <c r="H92" i="59"/>
  <c r="G92" i="59"/>
  <c r="F92" i="59" s="1"/>
  <c r="M90" i="59"/>
  <c r="L90" i="59"/>
  <c r="K90" i="59"/>
  <c r="J90" i="59"/>
  <c r="I90" i="59"/>
  <c r="H90" i="59"/>
  <c r="G90" i="59"/>
  <c r="F90" i="59" s="1"/>
  <c r="M88" i="59"/>
  <c r="L88" i="59"/>
  <c r="K88" i="59"/>
  <c r="J88" i="59"/>
  <c r="I88" i="59"/>
  <c r="H88" i="59"/>
  <c r="G88" i="59"/>
  <c r="F88" i="59" s="1"/>
  <c r="M86" i="59"/>
  <c r="L86" i="59"/>
  <c r="K86" i="59"/>
  <c r="J86" i="59"/>
  <c r="I86" i="59"/>
  <c r="H86" i="59"/>
  <c r="G86" i="59"/>
  <c r="F86" i="59" s="1"/>
  <c r="M84" i="59"/>
  <c r="L84" i="59"/>
  <c r="K84" i="59"/>
  <c r="J84" i="59"/>
  <c r="I84" i="59"/>
  <c r="H84" i="59"/>
  <c r="G84" i="59"/>
  <c r="F84" i="59" s="1"/>
  <c r="M82" i="59"/>
  <c r="L82" i="59"/>
  <c r="K82" i="59"/>
  <c r="J82" i="59"/>
  <c r="I82" i="59"/>
  <c r="H82" i="59"/>
  <c r="G82" i="59"/>
  <c r="F82" i="59" s="1"/>
  <c r="M80" i="59"/>
  <c r="L80" i="59"/>
  <c r="K80" i="59"/>
  <c r="J80" i="59"/>
  <c r="I80" i="59"/>
  <c r="H80" i="59"/>
  <c r="G80" i="59"/>
  <c r="F80" i="59" s="1"/>
  <c r="M78" i="59"/>
  <c r="L78" i="59"/>
  <c r="K78" i="59"/>
  <c r="J78" i="59"/>
  <c r="I78" i="59"/>
  <c r="H78" i="59"/>
  <c r="G78" i="59"/>
  <c r="F78" i="59" s="1"/>
  <c r="M76" i="59"/>
  <c r="L76" i="59"/>
  <c r="K76" i="59"/>
  <c r="J76" i="59"/>
  <c r="I76" i="59"/>
  <c r="H76" i="59"/>
  <c r="G76" i="59"/>
  <c r="F76" i="59" s="1"/>
  <c r="M74" i="59"/>
  <c r="L74" i="59"/>
  <c r="K74" i="59"/>
  <c r="J74" i="59"/>
  <c r="I74" i="59"/>
  <c r="H74" i="59"/>
  <c r="G74" i="59"/>
  <c r="F74" i="59" s="1"/>
  <c r="M72" i="59"/>
  <c r="L72" i="59"/>
  <c r="K72" i="59"/>
  <c r="J72" i="59"/>
  <c r="I72" i="59"/>
  <c r="H72" i="59"/>
  <c r="G72" i="59"/>
  <c r="F72" i="59" s="1"/>
  <c r="M70" i="59"/>
  <c r="L70" i="59"/>
  <c r="K70" i="59"/>
  <c r="J70" i="59"/>
  <c r="I70" i="59"/>
  <c r="H70" i="59"/>
  <c r="G70" i="59"/>
  <c r="F70" i="59" s="1"/>
  <c r="M68" i="59"/>
  <c r="L68" i="59"/>
  <c r="K68" i="59"/>
  <c r="J68" i="59"/>
  <c r="I68" i="59"/>
  <c r="H68" i="59"/>
  <c r="G68" i="59"/>
  <c r="F68" i="59" s="1"/>
  <c r="M66" i="59"/>
  <c r="L66" i="59"/>
  <c r="K66" i="59"/>
  <c r="J66" i="59"/>
  <c r="I66" i="59"/>
  <c r="H66" i="59"/>
  <c r="G66" i="59"/>
  <c r="F66" i="59" s="1"/>
  <c r="M64" i="59"/>
  <c r="L64" i="59"/>
  <c r="K64" i="59"/>
  <c r="J64" i="59"/>
  <c r="I64" i="59"/>
  <c r="H64" i="59"/>
  <c r="G64" i="59"/>
  <c r="F64" i="59" s="1"/>
  <c r="M62" i="59"/>
  <c r="L62" i="59"/>
  <c r="K62" i="59"/>
  <c r="J62" i="59"/>
  <c r="I62" i="59"/>
  <c r="H62" i="59"/>
  <c r="G62" i="59"/>
  <c r="F62" i="59" s="1"/>
  <c r="M60" i="59"/>
  <c r="L60" i="59"/>
  <c r="K60" i="59"/>
  <c r="J60" i="59"/>
  <c r="I60" i="59"/>
  <c r="H60" i="59"/>
  <c r="G60" i="59"/>
  <c r="F60" i="59" s="1"/>
  <c r="M58" i="59"/>
  <c r="L58" i="59"/>
  <c r="K58" i="59"/>
  <c r="J58" i="59"/>
  <c r="I58" i="59"/>
  <c r="H58" i="59"/>
  <c r="G58" i="59"/>
  <c r="F58" i="59" s="1"/>
  <c r="M56" i="59"/>
  <c r="L56" i="59"/>
  <c r="K56" i="59"/>
  <c r="J56" i="59"/>
  <c r="I56" i="59"/>
  <c r="H56" i="59"/>
  <c r="G56" i="59"/>
  <c r="F56" i="59" s="1"/>
  <c r="M54" i="59"/>
  <c r="L54" i="59"/>
  <c r="K54" i="59"/>
  <c r="J54" i="59"/>
  <c r="I54" i="59"/>
  <c r="H54" i="59"/>
  <c r="G54" i="59"/>
  <c r="F54" i="59" s="1"/>
  <c r="M52" i="59"/>
  <c r="L52" i="59"/>
  <c r="K52" i="59"/>
  <c r="J52" i="59"/>
  <c r="I52" i="59"/>
  <c r="H52" i="59"/>
  <c r="G52" i="59"/>
  <c r="F52" i="59" s="1"/>
  <c r="M50" i="59"/>
  <c r="L50" i="59"/>
  <c r="K50" i="59"/>
  <c r="J50" i="59"/>
  <c r="I50" i="59"/>
  <c r="H50" i="59"/>
  <c r="G50" i="59"/>
  <c r="F50" i="59" s="1"/>
  <c r="M48" i="59"/>
  <c r="L48" i="59"/>
  <c r="K48" i="59"/>
  <c r="J48" i="59"/>
  <c r="I48" i="59"/>
  <c r="H48" i="59"/>
  <c r="G48" i="59"/>
  <c r="F48" i="59" s="1"/>
  <c r="M46" i="59"/>
  <c r="L46" i="59"/>
  <c r="K46" i="59"/>
  <c r="J46" i="59"/>
  <c r="I46" i="59"/>
  <c r="H46" i="59"/>
  <c r="G46" i="59"/>
  <c r="F46" i="59" s="1"/>
  <c r="M44" i="59"/>
  <c r="L44" i="59"/>
  <c r="K44" i="59"/>
  <c r="J44" i="59"/>
  <c r="I44" i="59"/>
  <c r="H44" i="59"/>
  <c r="G44" i="59"/>
  <c r="F44" i="59" s="1"/>
  <c r="F42" i="59"/>
  <c r="M40" i="59"/>
  <c r="L40" i="59"/>
  <c r="K40" i="59"/>
  <c r="J40" i="59"/>
  <c r="I40" i="59"/>
  <c r="H40" i="59"/>
  <c r="G40" i="59"/>
  <c r="F40" i="59" s="1"/>
  <c r="M38" i="59"/>
  <c r="L38" i="59"/>
  <c r="K38" i="59"/>
  <c r="J38" i="59"/>
  <c r="I38" i="59"/>
  <c r="H38" i="59"/>
  <c r="G38" i="59"/>
  <c r="F38" i="59" s="1"/>
  <c r="M36" i="59"/>
  <c r="L36" i="59"/>
  <c r="K36" i="59"/>
  <c r="J36" i="59"/>
  <c r="I36" i="59"/>
  <c r="H36" i="59"/>
  <c r="G36" i="59"/>
  <c r="F36" i="59" s="1"/>
  <c r="M34" i="59"/>
  <c r="L34" i="59"/>
  <c r="K34" i="59"/>
  <c r="J34" i="59"/>
  <c r="I34" i="59"/>
  <c r="H34" i="59"/>
  <c r="G34" i="59"/>
  <c r="F34" i="59" s="1"/>
  <c r="M32" i="59"/>
  <c r="L32" i="59"/>
  <c r="K32" i="59"/>
  <c r="J32" i="59"/>
  <c r="I32" i="59"/>
  <c r="H32" i="59"/>
  <c r="G32" i="59"/>
  <c r="F32" i="59" s="1"/>
  <c r="M30" i="59"/>
  <c r="L30" i="59"/>
  <c r="K30" i="59"/>
  <c r="J30" i="59"/>
  <c r="I30" i="59"/>
  <c r="H30" i="59"/>
  <c r="G30" i="59"/>
  <c r="F30" i="59" s="1"/>
  <c r="M28" i="59"/>
  <c r="L28" i="59"/>
  <c r="K28" i="59"/>
  <c r="J28" i="59"/>
  <c r="I28" i="59"/>
  <c r="G28" i="59"/>
  <c r="F28" i="59" s="1"/>
  <c r="M26" i="59"/>
  <c r="L26" i="59"/>
  <c r="K26" i="59"/>
  <c r="J26" i="59"/>
  <c r="I26" i="59"/>
  <c r="G26" i="59"/>
  <c r="F26" i="59" s="1"/>
  <c r="M24" i="59"/>
  <c r="L24" i="59"/>
  <c r="K24" i="59"/>
  <c r="J24" i="59"/>
  <c r="I24" i="59"/>
  <c r="H24" i="59"/>
  <c r="G24" i="59"/>
  <c r="F24" i="59" s="1"/>
  <c r="M22" i="59"/>
  <c r="L22" i="59"/>
  <c r="K22" i="59"/>
  <c r="J22" i="59"/>
  <c r="I22" i="59"/>
  <c r="H22" i="59"/>
  <c r="G22" i="59"/>
  <c r="F22" i="59" s="1"/>
  <c r="M20" i="59"/>
  <c r="L20" i="59"/>
  <c r="K20" i="59"/>
  <c r="J20" i="59"/>
  <c r="I20" i="59"/>
  <c r="H20" i="59"/>
  <c r="G20" i="59"/>
  <c r="F20" i="59" s="1"/>
  <c r="F18" i="59"/>
  <c r="M18" i="59"/>
  <c r="G18" i="59"/>
  <c r="L18" i="59"/>
  <c r="L99" i="59"/>
  <c r="L97" i="59"/>
  <c r="L95" i="59"/>
  <c r="L93" i="59"/>
  <c r="L91" i="59"/>
  <c r="L89" i="59"/>
  <c r="L87" i="59"/>
  <c r="L85" i="59"/>
  <c r="L83" i="59"/>
  <c r="L81" i="59"/>
  <c r="L79" i="59"/>
  <c r="L77" i="59"/>
  <c r="L75" i="59"/>
  <c r="L73" i="59"/>
  <c r="L71" i="59"/>
  <c r="L69" i="59"/>
  <c r="L67" i="59"/>
  <c r="L65" i="59"/>
  <c r="L63" i="59"/>
  <c r="L61" i="59"/>
  <c r="L59" i="59"/>
  <c r="L57" i="59"/>
  <c r="L55" i="59"/>
  <c r="L53" i="59"/>
  <c r="L51" i="59"/>
  <c r="L49" i="59"/>
  <c r="L47" i="59"/>
  <c r="L45" i="59"/>
  <c r="L43" i="59"/>
  <c r="L39" i="59"/>
  <c r="L37" i="59"/>
  <c r="L35" i="59"/>
  <c r="L33" i="59"/>
  <c r="L31" i="59"/>
  <c r="L29" i="59"/>
  <c r="L27" i="59"/>
  <c r="L25" i="59"/>
  <c r="L23" i="59"/>
  <c r="L21" i="59"/>
  <c r="L19" i="59"/>
  <c r="L17" i="59"/>
  <c r="L15" i="59"/>
  <c r="L16" i="59" s="1"/>
  <c r="L14" i="59"/>
  <c r="L13" i="59"/>
  <c r="L11" i="59"/>
  <c r="L12" i="59" s="1"/>
  <c r="L10" i="59"/>
  <c r="L9" i="59"/>
  <c r="M10" i="59"/>
  <c r="G10" i="59"/>
  <c r="F10" i="59"/>
  <c r="K18" i="59"/>
  <c r="J18" i="59"/>
  <c r="I18" i="59"/>
  <c r="H18" i="59"/>
  <c r="M16" i="59"/>
  <c r="K16" i="59"/>
  <c r="J16" i="59"/>
  <c r="I16" i="59"/>
  <c r="H16" i="59"/>
  <c r="G16" i="59"/>
  <c r="M14" i="59"/>
  <c r="K14" i="59"/>
  <c r="J14" i="59"/>
  <c r="I14" i="59"/>
  <c r="H14" i="59"/>
  <c r="G14" i="59"/>
  <c r="M12" i="59"/>
  <c r="K12" i="59"/>
  <c r="J12" i="59"/>
  <c r="I12" i="59"/>
  <c r="H12" i="59"/>
  <c r="G12" i="59"/>
  <c r="K10" i="59"/>
  <c r="J10" i="59"/>
  <c r="I10" i="59"/>
  <c r="H10" i="59"/>
  <c r="F8" i="59"/>
  <c r="M8" i="59"/>
  <c r="L8" i="59"/>
  <c r="K8" i="59"/>
  <c r="J8" i="59"/>
  <c r="I8" i="59"/>
  <c r="H8" i="59"/>
  <c r="G8" i="59"/>
  <c r="L7" i="59"/>
  <c r="M19" i="60" l="1"/>
  <c r="K70" i="60"/>
  <c r="G8" i="60"/>
  <c r="J19" i="60"/>
  <c r="L8" i="60"/>
  <c r="K8" i="60"/>
  <c r="F14" i="59"/>
  <c r="F12" i="59"/>
  <c r="F16" i="59"/>
  <c r="Q8" i="60" l="1"/>
  <c r="J8" i="60"/>
  <c r="M70" i="60"/>
  <c r="L70" i="60"/>
  <c r="J70" i="60" s="1"/>
  <c r="G20" i="60"/>
  <c r="F20" i="60" s="1"/>
  <c r="K20" i="60"/>
  <c r="L20" i="60"/>
  <c r="M20" i="60"/>
  <c r="Q70" i="60"/>
  <c r="G70" i="60"/>
  <c r="F70" i="60" s="1"/>
  <c r="Q20" i="60"/>
  <c r="J20" i="60" l="1"/>
  <c r="J10" i="42" l="1"/>
  <c r="G10" i="42"/>
  <c r="G68" i="40" l="1"/>
  <c r="M99" i="39" l="1"/>
  <c r="M97" i="39"/>
  <c r="M95" i="39"/>
  <c r="M93" i="39"/>
  <c r="M91" i="39"/>
  <c r="M89" i="39"/>
  <c r="M87" i="39"/>
  <c r="M85" i="39"/>
  <c r="M83" i="39"/>
  <c r="M81" i="39"/>
  <c r="M79" i="39"/>
  <c r="M77" i="39"/>
  <c r="M75" i="39"/>
  <c r="M73" i="39"/>
  <c r="M71" i="39"/>
  <c r="M69" i="39"/>
  <c r="M67" i="39"/>
  <c r="M65" i="39"/>
  <c r="M63" i="39"/>
  <c r="M61" i="39"/>
  <c r="M59" i="39"/>
  <c r="M57" i="39"/>
  <c r="M55" i="39"/>
  <c r="M53" i="39"/>
  <c r="M51" i="39"/>
  <c r="M49" i="39"/>
  <c r="M47" i="39"/>
  <c r="M45" i="39"/>
  <c r="M43" i="39"/>
  <c r="M39" i="39"/>
  <c r="M37" i="39"/>
  <c r="M35" i="39"/>
  <c r="M33" i="39"/>
  <c r="M31" i="39"/>
  <c r="M29" i="39"/>
  <c r="M27" i="39"/>
  <c r="M25" i="39"/>
  <c r="M23" i="39"/>
  <c r="M21" i="39"/>
  <c r="M17" i="39"/>
  <c r="M15" i="39"/>
  <c r="M13" i="39"/>
  <c r="M11" i="39"/>
  <c r="M9" i="39"/>
  <c r="N69" i="39"/>
  <c r="N19" i="39"/>
  <c r="N7" i="39"/>
  <c r="M99" i="29" l="1"/>
  <c r="M97" i="29"/>
  <c r="M95" i="29"/>
  <c r="M93" i="29"/>
  <c r="M91" i="29"/>
  <c r="M89" i="29"/>
  <c r="M87" i="29"/>
  <c r="M85" i="29"/>
  <c r="M83" i="29"/>
  <c r="M81" i="29"/>
  <c r="M79" i="29"/>
  <c r="M77" i="29"/>
  <c r="M75" i="29"/>
  <c r="M73" i="29"/>
  <c r="M71" i="29"/>
  <c r="M69" i="29"/>
  <c r="M67" i="29"/>
  <c r="M65" i="29"/>
  <c r="M63" i="29"/>
  <c r="M61" i="29"/>
  <c r="M59" i="29"/>
  <c r="M57" i="29"/>
  <c r="M55" i="29"/>
  <c r="M53" i="29"/>
  <c r="M51" i="29"/>
  <c r="M49" i="29"/>
  <c r="M47" i="29"/>
  <c r="M45" i="29"/>
  <c r="M43" i="29"/>
  <c r="M39" i="29"/>
  <c r="M37" i="29"/>
  <c r="M35" i="29"/>
  <c r="M33" i="29"/>
  <c r="M31" i="29"/>
  <c r="M29" i="29"/>
  <c r="M27" i="29"/>
  <c r="M25" i="29"/>
  <c r="M23" i="29"/>
  <c r="M21" i="29"/>
  <c r="M17" i="29"/>
  <c r="M15" i="29"/>
  <c r="M13" i="29"/>
  <c r="M11" i="29"/>
  <c r="M7" i="29"/>
  <c r="N69" i="29"/>
  <c r="N19" i="29"/>
  <c r="N7" i="29"/>
  <c r="F7" i="27" l="1"/>
  <c r="F9" i="27"/>
  <c r="O7" i="25" l="1"/>
  <c r="N7" i="25"/>
  <c r="M7" i="25"/>
  <c r="J7" i="25"/>
  <c r="F8" i="25"/>
  <c r="F7" i="25"/>
  <c r="P7" i="21" l="1"/>
  <c r="K11" i="19"/>
  <c r="K9" i="19"/>
  <c r="K8" i="19"/>
  <c r="J13" i="19"/>
  <c r="J8" i="19"/>
  <c r="I7" i="56" l="1"/>
  <c r="G7" i="56"/>
  <c r="F8" i="55"/>
  <c r="F7" i="38"/>
  <c r="F8" i="38"/>
  <c r="F9" i="38"/>
  <c r="F10" i="38"/>
  <c r="F11" i="38"/>
  <c r="F12"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H8" i="23" l="1"/>
  <c r="H9" i="23"/>
  <c r="H10" i="23"/>
  <c r="H11" i="23"/>
  <c r="H12" i="23"/>
  <c r="H14" i="23"/>
  <c r="H15" i="23"/>
  <c r="H16" i="23"/>
  <c r="H17" i="23"/>
  <c r="H18" i="23"/>
  <c r="H19" i="23"/>
  <c r="H20" i="23"/>
  <c r="H21" i="23"/>
  <c r="H22" i="23"/>
  <c r="H23" i="23"/>
  <c r="H25" i="23"/>
  <c r="H27" i="23"/>
  <c r="H28" i="23"/>
  <c r="H29" i="23"/>
  <c r="H30" i="23"/>
  <c r="H31" i="23"/>
  <c r="H32" i="23"/>
  <c r="H33" i="23"/>
  <c r="H34" i="23"/>
  <c r="H35" i="23"/>
  <c r="H36" i="23"/>
  <c r="H37" i="23"/>
  <c r="H39" i="23"/>
  <c r="H40" i="23"/>
  <c r="H41" i="23"/>
  <c r="H42" i="23"/>
  <c r="H43" i="23"/>
  <c r="H44" i="23"/>
  <c r="H45" i="23"/>
  <c r="H46" i="23"/>
  <c r="H47" i="23"/>
  <c r="H48" i="23"/>
  <c r="H49" i="23"/>
  <c r="H50" i="23"/>
  <c r="H51" i="23"/>
  <c r="H52" i="23"/>
  <c r="H53" i="23"/>
  <c r="G38" i="23"/>
  <c r="H38" i="23" s="1"/>
  <c r="I38" i="23"/>
  <c r="G13" i="23"/>
  <c r="H13" i="23" s="1"/>
  <c r="I13" i="23"/>
  <c r="F48" i="16"/>
  <c r="H12" i="15" l="1"/>
  <c r="G14" i="15"/>
  <c r="G16" i="15"/>
  <c r="I16" i="15"/>
  <c r="J16" i="15"/>
  <c r="G18" i="15"/>
  <c r="H18" i="15"/>
  <c r="I22" i="15"/>
  <c r="G24" i="15"/>
  <c r="H24" i="15"/>
  <c r="I24" i="15"/>
  <c r="M24" i="15"/>
  <c r="G26" i="15"/>
  <c r="I26" i="15"/>
  <c r="G28" i="15"/>
  <c r="H28" i="15"/>
  <c r="I28" i="15"/>
  <c r="L28" i="15"/>
  <c r="M28" i="15"/>
  <c r="N28" i="15"/>
  <c r="G30" i="15"/>
  <c r="H30" i="15"/>
  <c r="I30" i="15"/>
  <c r="K30" i="15"/>
  <c r="G32" i="15"/>
  <c r="H32" i="15"/>
  <c r="I32" i="15"/>
  <c r="J32" i="15"/>
  <c r="K32" i="15"/>
  <c r="L32" i="15"/>
  <c r="M32" i="15"/>
  <c r="G34" i="15"/>
  <c r="H34" i="15"/>
  <c r="I34" i="15"/>
  <c r="N34" i="15"/>
  <c r="G36" i="15"/>
  <c r="H36" i="15"/>
  <c r="I36" i="15"/>
  <c r="J36" i="15"/>
  <c r="K36" i="15"/>
  <c r="L36" i="15"/>
  <c r="G38" i="15"/>
  <c r="H38" i="15"/>
  <c r="I38" i="15"/>
  <c r="J38" i="15"/>
  <c r="K38" i="15"/>
  <c r="M38" i="15"/>
  <c r="N38" i="15"/>
  <c r="G40" i="15"/>
  <c r="H40" i="15"/>
  <c r="I40" i="15"/>
  <c r="J40" i="15"/>
  <c r="G44" i="15"/>
  <c r="H44" i="15"/>
  <c r="I44" i="15"/>
  <c r="J44" i="15"/>
  <c r="K44" i="15"/>
  <c r="N44" i="15"/>
  <c r="G46" i="15"/>
  <c r="H46" i="15"/>
  <c r="I46" i="15"/>
  <c r="M46" i="15"/>
  <c r="G48" i="15"/>
  <c r="H48" i="15"/>
  <c r="I48" i="15"/>
  <c r="J48" i="15"/>
  <c r="K48" i="15"/>
  <c r="G50" i="15"/>
  <c r="H50" i="15"/>
  <c r="I50" i="15"/>
  <c r="L50" i="15"/>
  <c r="N50" i="15"/>
  <c r="G52" i="15"/>
  <c r="H52" i="15"/>
  <c r="I52" i="15"/>
  <c r="G54" i="15"/>
  <c r="H54" i="15"/>
  <c r="I54" i="15"/>
  <c r="G56" i="15"/>
  <c r="I56" i="15"/>
  <c r="J56" i="15"/>
  <c r="G58" i="15"/>
  <c r="H58" i="15"/>
  <c r="I58" i="15"/>
  <c r="K58" i="15"/>
  <c r="G60" i="15"/>
  <c r="H60" i="15"/>
  <c r="I60" i="15"/>
  <c r="J60" i="15"/>
  <c r="K60" i="15"/>
  <c r="G62" i="15"/>
  <c r="H62" i="15"/>
  <c r="I62" i="15"/>
  <c r="G64" i="15"/>
  <c r="H64" i="15"/>
  <c r="I64" i="15"/>
  <c r="J64" i="15"/>
  <c r="K64" i="15"/>
  <c r="G66" i="15"/>
  <c r="H66" i="15"/>
  <c r="I66" i="15"/>
  <c r="J66" i="15"/>
  <c r="K66" i="15"/>
  <c r="G68" i="15"/>
  <c r="H68" i="15"/>
  <c r="I68" i="15"/>
  <c r="J68" i="15"/>
  <c r="K68" i="15"/>
  <c r="M68" i="15"/>
  <c r="G72" i="15"/>
  <c r="I72" i="15"/>
  <c r="K72" i="15"/>
  <c r="M72" i="15"/>
  <c r="G74" i="15"/>
  <c r="G76" i="15"/>
  <c r="H76" i="15"/>
  <c r="I76" i="15"/>
  <c r="J76" i="15"/>
  <c r="H78" i="15"/>
  <c r="J78" i="15"/>
  <c r="K78" i="15"/>
  <c r="G80" i="15"/>
  <c r="H80" i="15"/>
  <c r="G84" i="15"/>
  <c r="H84" i="15"/>
  <c r="I84" i="15"/>
  <c r="J84" i="15"/>
  <c r="K84" i="15"/>
  <c r="G86" i="15"/>
  <c r="H86" i="15"/>
  <c r="I86" i="15"/>
  <c r="J86" i="15"/>
  <c r="G88" i="15"/>
  <c r="H88" i="15"/>
  <c r="I88" i="15"/>
  <c r="H92" i="15"/>
  <c r="G94" i="15"/>
  <c r="H94" i="15"/>
  <c r="G98" i="15"/>
  <c r="H98" i="15"/>
  <c r="H69" i="14" l="1"/>
  <c r="G69" i="14"/>
  <c r="M7" i="13"/>
  <c r="K7" i="13"/>
  <c r="I7" i="13"/>
  <c r="G7" i="13"/>
  <c r="G13" i="12"/>
  <c r="G7" i="12"/>
  <c r="F7" i="12"/>
  <c r="J47" i="11" l="1"/>
  <c r="J7" i="11" l="1"/>
  <c r="F38" i="10" l="1"/>
  <c r="F39" i="10"/>
  <c r="M38" i="10"/>
  <c r="K38" i="10"/>
  <c r="I38" i="10"/>
  <c r="G38" i="10"/>
  <c r="F14" i="10"/>
  <c r="M13" i="10"/>
  <c r="K13" i="10"/>
  <c r="I13" i="10"/>
  <c r="G13" i="10"/>
  <c r="M7" i="10"/>
  <c r="K7" i="10"/>
  <c r="F7" i="10" s="1"/>
  <c r="I7" i="10"/>
  <c r="G7" i="10"/>
  <c r="F8" i="10"/>
  <c r="F38" i="8"/>
  <c r="F13" i="8"/>
  <c r="F13" i="10" l="1"/>
  <c r="H13" i="10" s="1"/>
  <c r="F7" i="8"/>
  <c r="F7" i="7"/>
  <c r="K8" i="7"/>
  <c r="F7" i="6"/>
  <c r="F38" i="6"/>
  <c r="F13" i="6"/>
  <c r="G7" i="57" l="1"/>
  <c r="H7" i="57"/>
  <c r="I7" i="57"/>
  <c r="I8" i="57" s="1"/>
  <c r="J7" i="57"/>
  <c r="J8" i="57" s="1"/>
  <c r="K7" i="57"/>
  <c r="L7" i="57"/>
  <c r="M7" i="57"/>
  <c r="M8" i="57" s="1"/>
  <c r="N7" i="57"/>
  <c r="N8" i="57" s="1"/>
  <c r="O7" i="57"/>
  <c r="P7" i="57"/>
  <c r="G8" i="57"/>
  <c r="H8" i="57"/>
  <c r="K8" i="57"/>
  <c r="L8" i="57"/>
  <c r="O8" i="57"/>
  <c r="P8" i="57"/>
  <c r="G10" i="57"/>
  <c r="H10" i="57"/>
  <c r="I10" i="57"/>
  <c r="J10" i="57"/>
  <c r="K10" i="57"/>
  <c r="L10" i="57"/>
  <c r="M10" i="57"/>
  <c r="N10" i="57"/>
  <c r="O10" i="57"/>
  <c r="P10" i="57"/>
  <c r="G12" i="57"/>
  <c r="H12" i="57"/>
  <c r="I12" i="57"/>
  <c r="J12" i="57"/>
  <c r="K12" i="57"/>
  <c r="L12" i="57"/>
  <c r="M12" i="57"/>
  <c r="N12" i="57"/>
  <c r="O12" i="57"/>
  <c r="P12" i="57"/>
  <c r="G14" i="57"/>
  <c r="H14" i="57"/>
  <c r="I14" i="57"/>
  <c r="J14" i="57"/>
  <c r="K14" i="57"/>
  <c r="L14" i="57"/>
  <c r="M14" i="57"/>
  <c r="N14" i="57"/>
  <c r="O14" i="57"/>
  <c r="P14" i="57"/>
  <c r="G16" i="57"/>
  <c r="H16" i="57"/>
  <c r="I16" i="57"/>
  <c r="J16" i="57"/>
  <c r="K16" i="57"/>
  <c r="L16" i="57"/>
  <c r="M16" i="57"/>
  <c r="N16" i="57"/>
  <c r="O16" i="57"/>
  <c r="P16" i="57"/>
  <c r="G18" i="57"/>
  <c r="H18" i="57"/>
  <c r="I18" i="57"/>
  <c r="J18" i="57"/>
  <c r="K18" i="57"/>
  <c r="L18" i="57"/>
  <c r="M18" i="57"/>
  <c r="N18" i="57"/>
  <c r="O18" i="57"/>
  <c r="P18" i="57"/>
  <c r="G19" i="57"/>
  <c r="G20" i="57" s="1"/>
  <c r="H19" i="57"/>
  <c r="H20" i="57" s="1"/>
  <c r="I19" i="57"/>
  <c r="J19" i="57"/>
  <c r="K19" i="57"/>
  <c r="K20" i="57" s="1"/>
  <c r="L19" i="57"/>
  <c r="L20" i="57" s="1"/>
  <c r="M19" i="57"/>
  <c r="N19" i="57"/>
  <c r="O19" i="57"/>
  <c r="O20" i="57" s="1"/>
  <c r="P19" i="57"/>
  <c r="P20" i="57" s="1"/>
  <c r="I20" i="57"/>
  <c r="J20" i="57"/>
  <c r="M20" i="57"/>
  <c r="N20" i="57"/>
  <c r="G22" i="57"/>
  <c r="H22" i="57"/>
  <c r="I22" i="57"/>
  <c r="J22" i="57"/>
  <c r="K22" i="57"/>
  <c r="L22" i="57"/>
  <c r="M22" i="57"/>
  <c r="N22" i="57"/>
  <c r="O22" i="57"/>
  <c r="P22" i="57"/>
  <c r="G24" i="57"/>
  <c r="H24" i="57"/>
  <c r="I24" i="57"/>
  <c r="J24" i="57"/>
  <c r="K24" i="57"/>
  <c r="L24" i="57"/>
  <c r="M24" i="57"/>
  <c r="N24" i="57"/>
  <c r="O24" i="57"/>
  <c r="P24" i="57"/>
  <c r="G26" i="57"/>
  <c r="J26" i="57"/>
  <c r="K26" i="57"/>
  <c r="L26" i="57"/>
  <c r="M26" i="57"/>
  <c r="N26" i="57"/>
  <c r="O26" i="57"/>
  <c r="P26" i="57"/>
  <c r="G28" i="57"/>
  <c r="H28" i="57"/>
  <c r="I28" i="57"/>
  <c r="J28" i="57"/>
  <c r="K28" i="57"/>
  <c r="L28" i="57"/>
  <c r="M28" i="57"/>
  <c r="N28" i="57"/>
  <c r="O28" i="57"/>
  <c r="P28" i="57"/>
  <c r="G30" i="57"/>
  <c r="H30" i="57"/>
  <c r="I30" i="57"/>
  <c r="J30" i="57"/>
  <c r="K30" i="57"/>
  <c r="L30" i="57"/>
  <c r="M30" i="57"/>
  <c r="N30" i="57"/>
  <c r="O30" i="57"/>
  <c r="P30" i="57"/>
  <c r="G32" i="57"/>
  <c r="H32" i="57"/>
  <c r="I32" i="57"/>
  <c r="J32" i="57"/>
  <c r="K32" i="57"/>
  <c r="L32" i="57"/>
  <c r="M32" i="57"/>
  <c r="N32" i="57"/>
  <c r="O32" i="57"/>
  <c r="P32" i="57"/>
  <c r="G34" i="57"/>
  <c r="H34" i="57"/>
  <c r="I34" i="57"/>
  <c r="J34" i="57"/>
  <c r="K34" i="57"/>
  <c r="L34" i="57"/>
  <c r="M34" i="57"/>
  <c r="N34" i="57"/>
  <c r="O34" i="57"/>
  <c r="P34" i="57"/>
  <c r="G36" i="57"/>
  <c r="H36" i="57"/>
  <c r="I36" i="57"/>
  <c r="J36" i="57"/>
  <c r="K36" i="57"/>
  <c r="L36" i="57"/>
  <c r="M36" i="57"/>
  <c r="N36" i="57"/>
  <c r="O36" i="57"/>
  <c r="P36" i="57"/>
  <c r="G38" i="57"/>
  <c r="H38" i="57"/>
  <c r="I38" i="57"/>
  <c r="J38" i="57"/>
  <c r="K38" i="57"/>
  <c r="L38" i="57"/>
  <c r="M38" i="57"/>
  <c r="N38" i="57"/>
  <c r="O38" i="57"/>
  <c r="P38" i="57"/>
  <c r="G40" i="57"/>
  <c r="H40" i="57"/>
  <c r="I40" i="57"/>
  <c r="J40" i="57"/>
  <c r="K40" i="57"/>
  <c r="L40" i="57"/>
  <c r="M40" i="57"/>
  <c r="N40" i="57"/>
  <c r="O40" i="57"/>
  <c r="P40" i="57"/>
  <c r="G44" i="57"/>
  <c r="H44" i="57"/>
  <c r="I44" i="57"/>
  <c r="J44" i="57"/>
  <c r="K44" i="57"/>
  <c r="L44" i="57"/>
  <c r="M44" i="57"/>
  <c r="N44" i="57"/>
  <c r="O44" i="57"/>
  <c r="P44" i="57"/>
  <c r="G46" i="57"/>
  <c r="H46" i="57"/>
  <c r="I46" i="57"/>
  <c r="J46" i="57"/>
  <c r="K46" i="57"/>
  <c r="L46" i="57"/>
  <c r="M46" i="57"/>
  <c r="N46" i="57"/>
  <c r="O46" i="57"/>
  <c r="P46" i="57"/>
  <c r="G48" i="57"/>
  <c r="H48" i="57"/>
  <c r="I48" i="57"/>
  <c r="J48" i="57"/>
  <c r="K48" i="57"/>
  <c r="L48" i="57"/>
  <c r="M48" i="57"/>
  <c r="N48" i="57"/>
  <c r="O48" i="57"/>
  <c r="P48" i="57"/>
  <c r="G50" i="57"/>
  <c r="H50" i="57"/>
  <c r="I50" i="57"/>
  <c r="J50" i="57"/>
  <c r="K50" i="57"/>
  <c r="L50" i="57"/>
  <c r="M50" i="57"/>
  <c r="N50" i="57"/>
  <c r="O50" i="57"/>
  <c r="P50" i="57"/>
  <c r="G52" i="57"/>
  <c r="H52" i="57"/>
  <c r="I52" i="57"/>
  <c r="J52" i="57"/>
  <c r="K52" i="57"/>
  <c r="L52" i="57"/>
  <c r="M52" i="57"/>
  <c r="N52" i="57"/>
  <c r="O52" i="57"/>
  <c r="P52" i="57"/>
  <c r="G54" i="57"/>
  <c r="H54" i="57"/>
  <c r="I54" i="57"/>
  <c r="J54" i="57"/>
  <c r="K54" i="57"/>
  <c r="L54" i="57"/>
  <c r="M54" i="57"/>
  <c r="N54" i="57"/>
  <c r="O54" i="57"/>
  <c r="P54" i="57"/>
  <c r="G56" i="57"/>
  <c r="H56" i="57"/>
  <c r="I56" i="57"/>
  <c r="J56" i="57"/>
  <c r="K56" i="57"/>
  <c r="L56" i="57"/>
  <c r="M56" i="57"/>
  <c r="N56" i="57"/>
  <c r="O56" i="57"/>
  <c r="P56" i="57"/>
  <c r="G58" i="57"/>
  <c r="H58" i="57"/>
  <c r="I58" i="57"/>
  <c r="J58" i="57"/>
  <c r="K58" i="57"/>
  <c r="L58" i="57"/>
  <c r="M58" i="57"/>
  <c r="N58" i="57"/>
  <c r="O58" i="57"/>
  <c r="P58" i="57"/>
  <c r="G60" i="57"/>
  <c r="H60" i="57"/>
  <c r="I60" i="57"/>
  <c r="J60" i="57"/>
  <c r="K60" i="57"/>
  <c r="L60" i="57"/>
  <c r="M60" i="57"/>
  <c r="N60" i="57"/>
  <c r="O60" i="57"/>
  <c r="P60" i="57"/>
  <c r="G62" i="57"/>
  <c r="H62" i="57"/>
  <c r="I62" i="57"/>
  <c r="J62" i="57"/>
  <c r="K62" i="57"/>
  <c r="L62" i="57"/>
  <c r="M62" i="57"/>
  <c r="N62" i="57"/>
  <c r="O62" i="57"/>
  <c r="P62" i="57"/>
  <c r="G64" i="57"/>
  <c r="H64" i="57"/>
  <c r="I64" i="57"/>
  <c r="J64" i="57"/>
  <c r="K64" i="57"/>
  <c r="L64" i="57"/>
  <c r="M64" i="57"/>
  <c r="N64" i="57"/>
  <c r="O64" i="57"/>
  <c r="P64" i="57"/>
  <c r="G66" i="57"/>
  <c r="H66" i="57"/>
  <c r="I66" i="57"/>
  <c r="J66" i="57"/>
  <c r="K66" i="57"/>
  <c r="L66" i="57"/>
  <c r="M66" i="57"/>
  <c r="N66" i="57"/>
  <c r="O66" i="57"/>
  <c r="P66" i="57"/>
  <c r="G68" i="57"/>
  <c r="H68" i="57"/>
  <c r="I68" i="57"/>
  <c r="J68" i="57"/>
  <c r="K68" i="57"/>
  <c r="L68" i="57"/>
  <c r="M68" i="57"/>
  <c r="N68" i="57"/>
  <c r="O68" i="57"/>
  <c r="P68" i="57"/>
  <c r="G69" i="57"/>
  <c r="G70" i="57" s="1"/>
  <c r="H69" i="57"/>
  <c r="H70" i="57" s="1"/>
  <c r="I69" i="57"/>
  <c r="J69" i="57"/>
  <c r="K69" i="57"/>
  <c r="K70" i="57" s="1"/>
  <c r="L69" i="57"/>
  <c r="L70" i="57" s="1"/>
  <c r="M69" i="57"/>
  <c r="M70" i="57" s="1"/>
  <c r="N69" i="57"/>
  <c r="N70" i="57" s="1"/>
  <c r="O69" i="57"/>
  <c r="O70" i="57" s="1"/>
  <c r="P69" i="57"/>
  <c r="P70" i="57" s="1"/>
  <c r="I70" i="57"/>
  <c r="J70" i="57"/>
  <c r="G72" i="57"/>
  <c r="H72" i="57"/>
  <c r="I72" i="57"/>
  <c r="J72" i="57"/>
  <c r="K72" i="57"/>
  <c r="L72" i="57"/>
  <c r="M72" i="57"/>
  <c r="N72" i="57"/>
  <c r="O72" i="57"/>
  <c r="P72" i="57"/>
  <c r="G74" i="57"/>
  <c r="H74" i="57"/>
  <c r="I74" i="57"/>
  <c r="J74" i="57"/>
  <c r="K74" i="57"/>
  <c r="L74" i="57"/>
  <c r="M74" i="57"/>
  <c r="N74" i="57"/>
  <c r="O74" i="57"/>
  <c r="P74" i="57"/>
  <c r="G76" i="57"/>
  <c r="H76" i="57"/>
  <c r="I76" i="57"/>
  <c r="J76" i="57"/>
  <c r="K76" i="57"/>
  <c r="L76" i="57"/>
  <c r="M76" i="57"/>
  <c r="N76" i="57"/>
  <c r="O76" i="57"/>
  <c r="P76" i="57"/>
  <c r="G78" i="57"/>
  <c r="H78" i="57"/>
  <c r="I78" i="57"/>
  <c r="J78" i="57"/>
  <c r="K78" i="57"/>
  <c r="L78" i="57"/>
  <c r="M78" i="57"/>
  <c r="N78" i="57"/>
  <c r="O78" i="57"/>
  <c r="P78" i="57"/>
  <c r="G80" i="57"/>
  <c r="H80" i="57"/>
  <c r="I80" i="57"/>
  <c r="J80" i="57"/>
  <c r="K80" i="57"/>
  <c r="L80" i="57"/>
  <c r="M80" i="57"/>
  <c r="N80" i="57"/>
  <c r="O80" i="57"/>
  <c r="P80" i="57"/>
  <c r="G82" i="57"/>
  <c r="H82" i="57"/>
  <c r="I82" i="57"/>
  <c r="J82" i="57"/>
  <c r="K82" i="57"/>
  <c r="L82" i="57"/>
  <c r="M82" i="57"/>
  <c r="N82" i="57"/>
  <c r="O82" i="57"/>
  <c r="P82" i="57"/>
  <c r="G84" i="57"/>
  <c r="H84" i="57"/>
  <c r="I84" i="57"/>
  <c r="J84" i="57"/>
  <c r="K84" i="57"/>
  <c r="L84" i="57"/>
  <c r="M84" i="57"/>
  <c r="N84" i="57"/>
  <c r="O84" i="57"/>
  <c r="P84" i="57"/>
  <c r="G86" i="57"/>
  <c r="H86" i="57"/>
  <c r="I86" i="57"/>
  <c r="J86" i="57"/>
  <c r="K86" i="57"/>
  <c r="L86" i="57"/>
  <c r="M86" i="57"/>
  <c r="N86" i="57"/>
  <c r="O86" i="57"/>
  <c r="P86" i="57"/>
  <c r="G88" i="57"/>
  <c r="H88" i="57"/>
  <c r="I88" i="57"/>
  <c r="J88" i="57"/>
  <c r="K88" i="57"/>
  <c r="L88" i="57"/>
  <c r="M88" i="57"/>
  <c r="N88" i="57"/>
  <c r="O88" i="57"/>
  <c r="P88" i="57"/>
  <c r="G90" i="57"/>
  <c r="H90" i="57"/>
  <c r="I90" i="57"/>
  <c r="J90" i="57"/>
  <c r="K90" i="57"/>
  <c r="L90" i="57"/>
  <c r="M90" i="57"/>
  <c r="N90" i="57"/>
  <c r="O90" i="57"/>
  <c r="P90" i="57"/>
  <c r="G92" i="57"/>
  <c r="H92" i="57"/>
  <c r="I92" i="57"/>
  <c r="J92" i="57"/>
  <c r="K92" i="57"/>
  <c r="L92" i="57"/>
  <c r="M92" i="57"/>
  <c r="N92" i="57"/>
  <c r="O92" i="57"/>
  <c r="P92" i="57"/>
  <c r="G94" i="57"/>
  <c r="H94" i="57"/>
  <c r="I94" i="57"/>
  <c r="J94" i="57"/>
  <c r="K94" i="57"/>
  <c r="L94" i="57"/>
  <c r="M94" i="57"/>
  <c r="N94" i="57"/>
  <c r="O94" i="57"/>
  <c r="P94" i="57"/>
  <c r="G96" i="57"/>
  <c r="H96" i="57"/>
  <c r="I96" i="57"/>
  <c r="J96" i="57"/>
  <c r="K96" i="57"/>
  <c r="L96" i="57"/>
  <c r="M96" i="57"/>
  <c r="N96" i="57"/>
  <c r="O96" i="57"/>
  <c r="P96" i="57"/>
  <c r="G98" i="57"/>
  <c r="H98" i="57"/>
  <c r="I98" i="57"/>
  <c r="J98" i="57"/>
  <c r="K98" i="57"/>
  <c r="L98" i="57"/>
  <c r="M98" i="57"/>
  <c r="N98" i="57"/>
  <c r="O98" i="57"/>
  <c r="P98" i="57"/>
  <c r="G100" i="57"/>
  <c r="H100" i="57"/>
  <c r="I100" i="57"/>
  <c r="J100" i="57"/>
  <c r="K100" i="57"/>
  <c r="L100" i="57"/>
  <c r="M100" i="57"/>
  <c r="N100" i="57"/>
  <c r="O100" i="57"/>
  <c r="P100" i="57"/>
  <c r="K7" i="56"/>
  <c r="M7" i="56"/>
  <c r="O7" i="56"/>
  <c r="N8" i="56"/>
  <c r="L8" i="56"/>
  <c r="L9" i="56"/>
  <c r="N10" i="56"/>
  <c r="L11" i="56"/>
  <c r="L12" i="56"/>
  <c r="G13" i="56"/>
  <c r="I13" i="56"/>
  <c r="K13" i="56"/>
  <c r="M13" i="56"/>
  <c r="O13" i="56"/>
  <c r="H14" i="56"/>
  <c r="J15" i="56"/>
  <c r="L15" i="56"/>
  <c r="P15" i="56"/>
  <c r="H16" i="56"/>
  <c r="J16" i="56"/>
  <c r="P16" i="56"/>
  <c r="H17" i="56"/>
  <c r="J17" i="56"/>
  <c r="L17" i="56"/>
  <c r="P17" i="56"/>
  <c r="J18" i="56"/>
  <c r="L18" i="56"/>
  <c r="N18" i="56"/>
  <c r="P18" i="56"/>
  <c r="H19" i="56"/>
  <c r="J19" i="56"/>
  <c r="L19" i="56"/>
  <c r="N19" i="56"/>
  <c r="P19" i="56"/>
  <c r="H20" i="56"/>
  <c r="J20" i="56"/>
  <c r="N20" i="56"/>
  <c r="P20" i="56"/>
  <c r="J21" i="56"/>
  <c r="L21" i="56"/>
  <c r="P21" i="56"/>
  <c r="H22" i="56"/>
  <c r="J22" i="56"/>
  <c r="L22" i="56"/>
  <c r="N22" i="56"/>
  <c r="P22" i="56"/>
  <c r="P23" i="56"/>
  <c r="J25" i="56"/>
  <c r="L25" i="56"/>
  <c r="P25" i="56"/>
  <c r="J26" i="56"/>
  <c r="L26" i="56"/>
  <c r="P26" i="56"/>
  <c r="L27" i="56"/>
  <c r="H27" i="56"/>
  <c r="J27" i="56"/>
  <c r="H28" i="56"/>
  <c r="L28" i="56"/>
  <c r="P28" i="56"/>
  <c r="P29" i="56"/>
  <c r="H30" i="56"/>
  <c r="L30" i="56"/>
  <c r="N30" i="56"/>
  <c r="P30" i="56"/>
  <c r="N31" i="56"/>
  <c r="P31" i="56"/>
  <c r="H32" i="56"/>
  <c r="L32" i="56"/>
  <c r="P32" i="56"/>
  <c r="N33" i="56"/>
  <c r="L33" i="56"/>
  <c r="P33" i="56"/>
  <c r="L34" i="56"/>
  <c r="P34" i="56"/>
  <c r="H35" i="56"/>
  <c r="P35" i="56"/>
  <c r="H36" i="56"/>
  <c r="J36" i="56"/>
  <c r="L36" i="56"/>
  <c r="N36" i="56"/>
  <c r="P36" i="56"/>
  <c r="J37" i="56"/>
  <c r="L37" i="56"/>
  <c r="P37" i="56"/>
  <c r="G38" i="56"/>
  <c r="I38" i="56"/>
  <c r="K38" i="56"/>
  <c r="M38" i="56"/>
  <c r="O38" i="56"/>
  <c r="N39" i="56"/>
  <c r="L39" i="56"/>
  <c r="L40" i="56"/>
  <c r="N41" i="56"/>
  <c r="J41" i="56"/>
  <c r="L41" i="56"/>
  <c r="L42" i="56"/>
  <c r="L44" i="56"/>
  <c r="N44" i="56"/>
  <c r="L45" i="56"/>
  <c r="H46" i="56"/>
  <c r="L46" i="56"/>
  <c r="P46" i="56"/>
  <c r="L48" i="56"/>
  <c r="L50" i="56"/>
  <c r="P50" i="56"/>
  <c r="L52" i="56"/>
  <c r="H52" i="56"/>
  <c r="J52" i="56"/>
  <c r="G7" i="55"/>
  <c r="I7" i="55"/>
  <c r="K7" i="55"/>
  <c r="M7" i="55"/>
  <c r="N8" i="55"/>
  <c r="H8" i="55"/>
  <c r="F9" i="55"/>
  <c r="F10" i="55"/>
  <c r="J10" i="55" s="1"/>
  <c r="H10" i="55"/>
  <c r="L10" i="55"/>
  <c r="N10" i="55"/>
  <c r="F11" i="55"/>
  <c r="L11" i="55" s="1"/>
  <c r="J11" i="55"/>
  <c r="F12" i="55"/>
  <c r="G13" i="55"/>
  <c r="I13" i="55"/>
  <c r="K13" i="55"/>
  <c r="M13" i="55"/>
  <c r="F14" i="55"/>
  <c r="H14" i="55"/>
  <c r="J14" i="55"/>
  <c r="L14" i="55"/>
  <c r="N14" i="55"/>
  <c r="F15" i="55"/>
  <c r="J15" i="55" s="1"/>
  <c r="H15" i="55"/>
  <c r="N15" i="55"/>
  <c r="F16" i="55"/>
  <c r="N16" i="55"/>
  <c r="F17" i="55"/>
  <c r="H17" i="55" s="1"/>
  <c r="J17" i="55"/>
  <c r="L17" i="55"/>
  <c r="N17" i="55"/>
  <c r="F18" i="55"/>
  <c r="H18" i="55"/>
  <c r="J18" i="55"/>
  <c r="L18" i="55"/>
  <c r="N18" i="55"/>
  <c r="F19" i="55"/>
  <c r="L19" i="55" s="1"/>
  <c r="H19" i="55"/>
  <c r="J19" i="55"/>
  <c r="N19" i="55"/>
  <c r="F20" i="55"/>
  <c r="L20" i="55" s="1"/>
  <c r="H20" i="55"/>
  <c r="N20" i="55"/>
  <c r="F21" i="55"/>
  <c r="L21" i="55"/>
  <c r="N21" i="55"/>
  <c r="F22" i="55"/>
  <c r="L22" i="55" s="1"/>
  <c r="H22" i="55"/>
  <c r="J22" i="55"/>
  <c r="N22" i="55"/>
  <c r="F23" i="55"/>
  <c r="L23" i="55" s="1"/>
  <c r="H23" i="55"/>
  <c r="N23" i="55"/>
  <c r="F24" i="55"/>
  <c r="F25" i="55"/>
  <c r="L25" i="55"/>
  <c r="N25" i="55"/>
  <c r="F26" i="55"/>
  <c r="J26" i="55" s="1"/>
  <c r="L26" i="55"/>
  <c r="N26" i="55"/>
  <c r="F27" i="55"/>
  <c r="L27" i="55" s="1"/>
  <c r="H27" i="55"/>
  <c r="J27" i="55"/>
  <c r="N27" i="55"/>
  <c r="F28" i="55"/>
  <c r="J28" i="55" s="1"/>
  <c r="L28" i="55"/>
  <c r="N28" i="55"/>
  <c r="F29" i="55"/>
  <c r="L29" i="55" s="1"/>
  <c r="N29" i="55"/>
  <c r="F30" i="55"/>
  <c r="J30" i="55" s="1"/>
  <c r="H30" i="55"/>
  <c r="L30" i="55"/>
  <c r="N30" i="55"/>
  <c r="F31" i="55"/>
  <c r="L31" i="55" s="1"/>
  <c r="N31" i="55"/>
  <c r="F32" i="55"/>
  <c r="J32" i="55" s="1"/>
  <c r="N32" i="55"/>
  <c r="F33" i="55"/>
  <c r="L33" i="55" s="1"/>
  <c r="N33" i="55"/>
  <c r="F34" i="55"/>
  <c r="J34" i="55" s="1"/>
  <c r="H34" i="55"/>
  <c r="L34" i="55"/>
  <c r="N34" i="55"/>
  <c r="F35" i="55"/>
  <c r="L35" i="55" s="1"/>
  <c r="N35" i="55"/>
  <c r="F36" i="55"/>
  <c r="J36" i="55" s="1"/>
  <c r="F37" i="55"/>
  <c r="L37" i="55" s="1"/>
  <c r="N37" i="55"/>
  <c r="G38" i="55"/>
  <c r="I38" i="55"/>
  <c r="K38" i="55"/>
  <c r="M38" i="55"/>
  <c r="F39" i="55"/>
  <c r="J39" i="55" s="1"/>
  <c r="H39" i="55"/>
  <c r="L39" i="55"/>
  <c r="N39" i="55"/>
  <c r="F40" i="55"/>
  <c r="F41" i="55"/>
  <c r="J41" i="55"/>
  <c r="L41" i="55"/>
  <c r="F42" i="55"/>
  <c r="L42" i="55" s="1"/>
  <c r="N42" i="55"/>
  <c r="F43" i="55"/>
  <c r="L43" i="55" s="1"/>
  <c r="H43" i="55"/>
  <c r="J43" i="55"/>
  <c r="N43" i="55"/>
  <c r="F44" i="55"/>
  <c r="F45" i="55"/>
  <c r="F46" i="55"/>
  <c r="J46" i="55" s="1"/>
  <c r="H46" i="55"/>
  <c r="L46" i="55"/>
  <c r="N46" i="55"/>
  <c r="F47" i="55"/>
  <c r="H47" i="55" s="1"/>
  <c r="F48" i="55"/>
  <c r="H48" i="55"/>
  <c r="F49" i="55"/>
  <c r="J49" i="55" s="1"/>
  <c r="F50" i="55"/>
  <c r="L50" i="55" s="1"/>
  <c r="N50" i="55"/>
  <c r="F51" i="55"/>
  <c r="N51" i="55"/>
  <c r="F52" i="55"/>
  <c r="N52" i="55"/>
  <c r="F53" i="55"/>
  <c r="N53" i="55"/>
  <c r="G7" i="53"/>
  <c r="F7" i="53" s="1"/>
  <c r="H7" i="53" s="1"/>
  <c r="I7" i="53"/>
  <c r="K7" i="53"/>
  <c r="M7" i="53"/>
  <c r="F8" i="53"/>
  <c r="L8" i="53" s="1"/>
  <c r="F9" i="53"/>
  <c r="H9" i="53" s="1"/>
  <c r="F10" i="53"/>
  <c r="L10" i="53"/>
  <c r="N10" i="53"/>
  <c r="F11" i="53"/>
  <c r="L11" i="53" s="1"/>
  <c r="J11" i="53"/>
  <c r="N11" i="53"/>
  <c r="F12" i="53"/>
  <c r="L12" i="53" s="1"/>
  <c r="H12" i="53"/>
  <c r="J12" i="53"/>
  <c r="N12" i="53"/>
  <c r="G13" i="53"/>
  <c r="I13" i="53"/>
  <c r="K13" i="53"/>
  <c r="M13" i="53"/>
  <c r="F14" i="53"/>
  <c r="F15" i="53"/>
  <c r="J15" i="53" s="1"/>
  <c r="H15" i="53"/>
  <c r="N15" i="53"/>
  <c r="F16" i="53"/>
  <c r="L16" i="53" s="1"/>
  <c r="H16" i="53"/>
  <c r="N16" i="53"/>
  <c r="F17" i="53"/>
  <c r="H17" i="53" s="1"/>
  <c r="J17" i="53"/>
  <c r="N17" i="53"/>
  <c r="F18" i="53"/>
  <c r="L18" i="53"/>
  <c r="N18" i="53"/>
  <c r="F19" i="53"/>
  <c r="H19" i="53" s="1"/>
  <c r="J19" i="53"/>
  <c r="N19" i="53"/>
  <c r="F20" i="53"/>
  <c r="L20" i="53" s="1"/>
  <c r="H20" i="53"/>
  <c r="N20" i="53"/>
  <c r="F21" i="53"/>
  <c r="J21" i="53" s="1"/>
  <c r="H21" i="53"/>
  <c r="N21" i="53"/>
  <c r="F22" i="53"/>
  <c r="H22" i="53"/>
  <c r="J22" i="53"/>
  <c r="L22" i="53"/>
  <c r="N22" i="53"/>
  <c r="F23" i="53"/>
  <c r="L23" i="53" s="1"/>
  <c r="J23" i="53"/>
  <c r="N23" i="53"/>
  <c r="F24" i="53"/>
  <c r="F25" i="53"/>
  <c r="L25" i="53" s="1"/>
  <c r="N25" i="53"/>
  <c r="F26" i="53"/>
  <c r="L26" i="53"/>
  <c r="N26" i="53"/>
  <c r="F27" i="53"/>
  <c r="H27" i="53" s="1"/>
  <c r="J27" i="53"/>
  <c r="L27" i="53"/>
  <c r="N27" i="53"/>
  <c r="F28" i="53"/>
  <c r="H28" i="53"/>
  <c r="J28" i="53"/>
  <c r="L28" i="53"/>
  <c r="N28" i="53"/>
  <c r="F29" i="53"/>
  <c r="H29" i="53" s="1"/>
  <c r="N29" i="53"/>
  <c r="F30" i="53"/>
  <c r="L30" i="53"/>
  <c r="N30" i="53"/>
  <c r="F31" i="53"/>
  <c r="L31" i="53" s="1"/>
  <c r="J31" i="53"/>
  <c r="N31" i="53"/>
  <c r="F32" i="53"/>
  <c r="H32" i="53"/>
  <c r="J32" i="53"/>
  <c r="L32" i="53"/>
  <c r="N32" i="53"/>
  <c r="F33" i="53"/>
  <c r="J33" i="53" s="1"/>
  <c r="N33" i="53"/>
  <c r="F34" i="53"/>
  <c r="L34" i="53" s="1"/>
  <c r="F35" i="53"/>
  <c r="H35" i="53"/>
  <c r="J35" i="53"/>
  <c r="L35" i="53"/>
  <c r="N35" i="53"/>
  <c r="F36" i="53"/>
  <c r="H36" i="53" s="1"/>
  <c r="N36" i="53"/>
  <c r="F37" i="53"/>
  <c r="J37" i="53" s="1"/>
  <c r="H37" i="53"/>
  <c r="L37" i="53"/>
  <c r="N37" i="53"/>
  <c r="G38" i="53"/>
  <c r="I38" i="53"/>
  <c r="K38" i="53"/>
  <c r="M38" i="53"/>
  <c r="F39" i="53"/>
  <c r="H39" i="53"/>
  <c r="J39" i="53"/>
  <c r="L39" i="53"/>
  <c r="N39" i="53"/>
  <c r="F40" i="53"/>
  <c r="L40" i="53" s="1"/>
  <c r="J40" i="53"/>
  <c r="F41" i="53"/>
  <c r="L41" i="53" s="1"/>
  <c r="J41" i="53"/>
  <c r="N41" i="53"/>
  <c r="F42" i="53"/>
  <c r="L42" i="53"/>
  <c r="N42" i="53"/>
  <c r="F43" i="53"/>
  <c r="L43" i="53" s="1"/>
  <c r="J43" i="53"/>
  <c r="N43" i="53"/>
  <c r="F44" i="53"/>
  <c r="L44" i="53" s="1"/>
  <c r="H44" i="53"/>
  <c r="J44" i="53"/>
  <c r="N44" i="53"/>
  <c r="F45" i="53"/>
  <c r="H45" i="53"/>
  <c r="F46" i="53"/>
  <c r="L46" i="53"/>
  <c r="N46" i="53"/>
  <c r="F47" i="53"/>
  <c r="H47" i="53" s="1"/>
  <c r="N47" i="53"/>
  <c r="F48" i="53"/>
  <c r="L48" i="53" s="1"/>
  <c r="H48" i="53"/>
  <c r="N48" i="53"/>
  <c r="F49" i="53"/>
  <c r="N49" i="53" s="1"/>
  <c r="H49" i="53"/>
  <c r="F50" i="53"/>
  <c r="L50" i="53" s="1"/>
  <c r="N50" i="53"/>
  <c r="F51" i="53"/>
  <c r="H51" i="53"/>
  <c r="J51" i="53"/>
  <c r="L51" i="53"/>
  <c r="N51" i="53"/>
  <c r="F52" i="53"/>
  <c r="L52" i="53" s="1"/>
  <c r="F53" i="53"/>
  <c r="H53" i="53" s="1"/>
  <c r="G7" i="52"/>
  <c r="H7" i="52"/>
  <c r="I7" i="52"/>
  <c r="J7" i="52"/>
  <c r="K7" i="52"/>
  <c r="L7" i="52"/>
  <c r="M7" i="52"/>
  <c r="N7" i="52"/>
  <c r="F9" i="52"/>
  <c r="H10" i="52" s="1"/>
  <c r="G10" i="52"/>
  <c r="I10" i="52"/>
  <c r="J10" i="52"/>
  <c r="K10" i="52"/>
  <c r="L10" i="52"/>
  <c r="M10" i="52"/>
  <c r="N10" i="52"/>
  <c r="F11" i="52"/>
  <c r="H12" i="52"/>
  <c r="I12" i="52"/>
  <c r="L12" i="52"/>
  <c r="M12" i="52"/>
  <c r="F13" i="52"/>
  <c r="H14" i="52" s="1"/>
  <c r="K14" i="52"/>
  <c r="L14" i="52"/>
  <c r="M14" i="52"/>
  <c r="F15" i="52"/>
  <c r="L16" i="52"/>
  <c r="M16" i="52"/>
  <c r="F17" i="52"/>
  <c r="H18" i="52" s="1"/>
  <c r="G18" i="52"/>
  <c r="J18" i="52"/>
  <c r="K18" i="52"/>
  <c r="L18" i="52"/>
  <c r="M18" i="52"/>
  <c r="N18" i="52"/>
  <c r="G19" i="52"/>
  <c r="H19" i="52"/>
  <c r="I19" i="52"/>
  <c r="J19" i="52"/>
  <c r="K19" i="52"/>
  <c r="L19" i="52"/>
  <c r="L20" i="52" s="1"/>
  <c r="M19" i="52"/>
  <c r="N19" i="52"/>
  <c r="M20" i="52"/>
  <c r="F21" i="52"/>
  <c r="H22" i="52" s="1"/>
  <c r="G22" i="52"/>
  <c r="I22" i="52"/>
  <c r="J22" i="52"/>
  <c r="K22" i="52"/>
  <c r="L22" i="52"/>
  <c r="M22" i="52"/>
  <c r="N22" i="52"/>
  <c r="F23" i="52"/>
  <c r="I24" i="52" s="1"/>
  <c r="G24" i="52"/>
  <c r="K24" i="52"/>
  <c r="L24" i="52"/>
  <c r="M24" i="52"/>
  <c r="F25" i="52"/>
  <c r="G26" i="52"/>
  <c r="K26" i="52"/>
  <c r="L26" i="52"/>
  <c r="M26" i="52"/>
  <c r="N28" i="52"/>
  <c r="G28" i="52"/>
  <c r="H28" i="52"/>
  <c r="I28" i="52"/>
  <c r="J28" i="52"/>
  <c r="K28" i="52"/>
  <c r="L28" i="52"/>
  <c r="M28" i="52"/>
  <c r="F29" i="52"/>
  <c r="H30" i="52" s="1"/>
  <c r="G30" i="52"/>
  <c r="K30" i="52"/>
  <c r="L30" i="52"/>
  <c r="M30" i="52"/>
  <c r="N30" i="52"/>
  <c r="F31" i="52"/>
  <c r="I32" i="52" s="1"/>
  <c r="G32" i="52"/>
  <c r="H32" i="52"/>
  <c r="J32" i="52"/>
  <c r="K32" i="52"/>
  <c r="L32" i="52"/>
  <c r="M32" i="52"/>
  <c r="N32" i="52"/>
  <c r="F33" i="52"/>
  <c r="H34" i="52" s="1"/>
  <c r="G34" i="52"/>
  <c r="I34" i="52"/>
  <c r="J34" i="52"/>
  <c r="K34" i="52"/>
  <c r="L34" i="52"/>
  <c r="M34" i="52"/>
  <c r="N34" i="52"/>
  <c r="F35" i="52"/>
  <c r="H36" i="52" s="1"/>
  <c r="G36" i="52"/>
  <c r="I36" i="52"/>
  <c r="L36" i="52"/>
  <c r="M36" i="52"/>
  <c r="F37" i="52"/>
  <c r="G38" i="52"/>
  <c r="H38" i="52"/>
  <c r="I38" i="52"/>
  <c r="J38" i="52"/>
  <c r="K38" i="52"/>
  <c r="L38" i="52"/>
  <c r="M38" i="52"/>
  <c r="N38" i="52"/>
  <c r="F39" i="52"/>
  <c r="K40" i="52" s="1"/>
  <c r="L40" i="52"/>
  <c r="M40" i="52"/>
  <c r="F41" i="52"/>
  <c r="F43" i="52"/>
  <c r="I44" i="52" s="1"/>
  <c r="G44" i="52"/>
  <c r="K44" i="52"/>
  <c r="L44" i="52"/>
  <c r="M44" i="52"/>
  <c r="F45" i="52"/>
  <c r="H46" i="52" s="1"/>
  <c r="G46" i="52"/>
  <c r="I46" i="52"/>
  <c r="J46" i="52"/>
  <c r="K46" i="52"/>
  <c r="L46" i="52"/>
  <c r="M46" i="52"/>
  <c r="N46" i="52"/>
  <c r="F47" i="52"/>
  <c r="N48" i="52" s="1"/>
  <c r="G48" i="52"/>
  <c r="H48" i="52"/>
  <c r="I48" i="52"/>
  <c r="J48" i="52"/>
  <c r="K48" i="52"/>
  <c r="L48" i="52"/>
  <c r="M48" i="52"/>
  <c r="F49" i="52"/>
  <c r="G50" i="52"/>
  <c r="H50" i="52"/>
  <c r="I50" i="52"/>
  <c r="J50" i="52"/>
  <c r="K50" i="52"/>
  <c r="L50" i="52"/>
  <c r="M50" i="52"/>
  <c r="N50" i="52"/>
  <c r="F51" i="52"/>
  <c r="G52" i="52"/>
  <c r="H52" i="52"/>
  <c r="K52" i="52"/>
  <c r="L52" i="52"/>
  <c r="M52" i="52"/>
  <c r="F53" i="52"/>
  <c r="H54" i="52" s="1"/>
  <c r="G54" i="52"/>
  <c r="I54" i="52"/>
  <c r="K54" i="52"/>
  <c r="L54" i="52"/>
  <c r="M54" i="52"/>
  <c r="F55" i="52"/>
  <c r="G56" i="52" s="1"/>
  <c r="H56" i="52"/>
  <c r="L56" i="52"/>
  <c r="M56" i="52"/>
  <c r="F57" i="52"/>
  <c r="I58" i="52" s="1"/>
  <c r="G58" i="52"/>
  <c r="H58" i="52"/>
  <c r="J58" i="52"/>
  <c r="K58" i="52"/>
  <c r="L58" i="52"/>
  <c r="M58" i="52"/>
  <c r="N58" i="52"/>
  <c r="F59" i="52"/>
  <c r="L60" i="52"/>
  <c r="M60" i="52"/>
  <c r="F61" i="52"/>
  <c r="H62" i="52" s="1"/>
  <c r="G62" i="52"/>
  <c r="K62" i="52"/>
  <c r="L62" i="52"/>
  <c r="M62" i="52"/>
  <c r="F63" i="52"/>
  <c r="I64" i="52" s="1"/>
  <c r="G64" i="52"/>
  <c r="H64" i="52"/>
  <c r="K64" i="52"/>
  <c r="L64" i="52"/>
  <c r="M64" i="52"/>
  <c r="F65" i="52"/>
  <c r="I66" i="52"/>
  <c r="L66" i="52"/>
  <c r="M66" i="52"/>
  <c r="N66" i="52"/>
  <c r="F67" i="52"/>
  <c r="J68" i="52" s="1"/>
  <c r="G68" i="52"/>
  <c r="H68" i="52"/>
  <c r="I68" i="52"/>
  <c r="K68" i="52"/>
  <c r="L68" i="52"/>
  <c r="M68" i="52"/>
  <c r="N68" i="52"/>
  <c r="G69" i="52"/>
  <c r="H69" i="52"/>
  <c r="I69" i="52"/>
  <c r="J69" i="52"/>
  <c r="K69" i="52"/>
  <c r="L69" i="52"/>
  <c r="M69" i="52"/>
  <c r="N69" i="52"/>
  <c r="F71" i="52"/>
  <c r="J72" i="52" s="1"/>
  <c r="G72" i="52"/>
  <c r="H72" i="52"/>
  <c r="I72" i="52"/>
  <c r="K72" i="52"/>
  <c r="L72" i="52"/>
  <c r="M72" i="52"/>
  <c r="N72" i="52"/>
  <c r="F73" i="52"/>
  <c r="H74" i="52" s="1"/>
  <c r="G74" i="52"/>
  <c r="I74" i="52"/>
  <c r="J74" i="52"/>
  <c r="K74" i="52"/>
  <c r="L74" i="52"/>
  <c r="M74" i="52"/>
  <c r="N74" i="52"/>
  <c r="F75" i="52"/>
  <c r="G76" i="52"/>
  <c r="H76" i="52"/>
  <c r="K76" i="52"/>
  <c r="L76" i="52"/>
  <c r="M76" i="52"/>
  <c r="F77" i="52"/>
  <c r="G78" i="52"/>
  <c r="H78" i="52"/>
  <c r="I78" i="52"/>
  <c r="J78" i="52"/>
  <c r="K78" i="52"/>
  <c r="L78" i="52"/>
  <c r="M78" i="52"/>
  <c r="N78" i="52"/>
  <c r="F79" i="52"/>
  <c r="K80" i="52" s="1"/>
  <c r="L80" i="52"/>
  <c r="M80" i="52"/>
  <c r="F81" i="52"/>
  <c r="H82" i="52" s="1"/>
  <c r="J82" i="52"/>
  <c r="K82" i="52"/>
  <c r="L82" i="52"/>
  <c r="M82" i="52"/>
  <c r="N82" i="52"/>
  <c r="F83" i="52"/>
  <c r="G84" i="52"/>
  <c r="H84" i="52"/>
  <c r="K84" i="52"/>
  <c r="L84" i="52"/>
  <c r="M84" i="52"/>
  <c r="F85" i="52"/>
  <c r="H86" i="52" s="1"/>
  <c r="G86" i="52"/>
  <c r="J86" i="52"/>
  <c r="K86" i="52"/>
  <c r="L86" i="52"/>
  <c r="M86" i="52"/>
  <c r="N86" i="52"/>
  <c r="F87" i="52"/>
  <c r="G88" i="52"/>
  <c r="K88" i="52"/>
  <c r="L88" i="52"/>
  <c r="M88" i="52"/>
  <c r="F89" i="52"/>
  <c r="H90" i="52" s="1"/>
  <c r="G90" i="52"/>
  <c r="K90" i="52"/>
  <c r="L90" i="52"/>
  <c r="M90" i="52"/>
  <c r="N90" i="52"/>
  <c r="F91" i="52"/>
  <c r="G92" i="52" s="1"/>
  <c r="K92" i="52"/>
  <c r="L92" i="52"/>
  <c r="M92" i="52"/>
  <c r="F93" i="52"/>
  <c r="H94" i="52" s="1"/>
  <c r="G94" i="52"/>
  <c r="K94" i="52"/>
  <c r="L94" i="52"/>
  <c r="M94" i="52"/>
  <c r="F95" i="52"/>
  <c r="G96" i="52" s="1"/>
  <c r="L96" i="52"/>
  <c r="M96" i="52"/>
  <c r="F97" i="52"/>
  <c r="H98" i="52" s="1"/>
  <c r="I98" i="52"/>
  <c r="K98" i="52"/>
  <c r="L98" i="52"/>
  <c r="M98" i="52"/>
  <c r="F99" i="52"/>
  <c r="H100" i="52" s="1"/>
  <c r="K100" i="52"/>
  <c r="L100" i="52"/>
  <c r="M100" i="52"/>
  <c r="G7" i="51"/>
  <c r="H7" i="51"/>
  <c r="I7" i="51"/>
  <c r="J7" i="51"/>
  <c r="K7" i="51"/>
  <c r="L7" i="51"/>
  <c r="M7" i="51"/>
  <c r="N7" i="51"/>
  <c r="F9" i="51"/>
  <c r="I10" i="51" s="1"/>
  <c r="H10" i="51"/>
  <c r="M10" i="51"/>
  <c r="F11" i="51"/>
  <c r="H12" i="51" s="1"/>
  <c r="L12" i="51"/>
  <c r="F13" i="51"/>
  <c r="L14" i="51"/>
  <c r="F15" i="51"/>
  <c r="H16" i="51" s="1"/>
  <c r="K16" i="51"/>
  <c r="F17" i="51"/>
  <c r="H18" i="51" s="1"/>
  <c r="L18" i="51"/>
  <c r="G19" i="51"/>
  <c r="H19" i="51"/>
  <c r="I19" i="51"/>
  <c r="J19" i="51"/>
  <c r="K19" i="51"/>
  <c r="L19" i="51"/>
  <c r="M19" i="51"/>
  <c r="N19" i="51"/>
  <c r="F21" i="51"/>
  <c r="H22" i="51" s="1"/>
  <c r="K22" i="51"/>
  <c r="L22" i="51"/>
  <c r="M22" i="51"/>
  <c r="F23" i="51"/>
  <c r="H24" i="51" s="1"/>
  <c r="G24" i="51"/>
  <c r="K24" i="51"/>
  <c r="L24" i="51"/>
  <c r="M24" i="51"/>
  <c r="N24" i="51"/>
  <c r="F25" i="51"/>
  <c r="I26" i="51"/>
  <c r="L26" i="51"/>
  <c r="N26" i="51"/>
  <c r="F27" i="51"/>
  <c r="H28" i="51" s="1"/>
  <c r="G28" i="51"/>
  <c r="I28" i="51"/>
  <c r="J28" i="51"/>
  <c r="K28" i="51"/>
  <c r="L28" i="51"/>
  <c r="M28" i="51"/>
  <c r="N28" i="51"/>
  <c r="F29" i="51"/>
  <c r="G30" i="51"/>
  <c r="H30" i="51"/>
  <c r="I30" i="51"/>
  <c r="L30" i="51"/>
  <c r="M30" i="51"/>
  <c r="F31" i="51"/>
  <c r="G32" i="51"/>
  <c r="H32" i="51"/>
  <c r="I32" i="51"/>
  <c r="J32" i="51"/>
  <c r="K32" i="51"/>
  <c r="L32" i="51"/>
  <c r="M32" i="51"/>
  <c r="N32" i="51"/>
  <c r="F33" i="51"/>
  <c r="M34" i="51" s="1"/>
  <c r="G34" i="51"/>
  <c r="H34" i="51"/>
  <c r="L34" i="51"/>
  <c r="N34" i="51"/>
  <c r="F35" i="51"/>
  <c r="I36" i="51" s="1"/>
  <c r="G36" i="51"/>
  <c r="K36" i="51"/>
  <c r="L36" i="51"/>
  <c r="M36" i="51"/>
  <c r="N36" i="51"/>
  <c r="F37" i="51"/>
  <c r="K38" i="51" s="1"/>
  <c r="G38" i="51"/>
  <c r="H38" i="51"/>
  <c r="J38" i="51"/>
  <c r="L38" i="51"/>
  <c r="M38" i="51"/>
  <c r="N38" i="51"/>
  <c r="F39" i="51"/>
  <c r="H40" i="51" s="1"/>
  <c r="G40" i="51"/>
  <c r="L40" i="51"/>
  <c r="M40" i="51"/>
  <c r="N40" i="51"/>
  <c r="F41" i="51"/>
  <c r="F43" i="51"/>
  <c r="H44" i="51" s="1"/>
  <c r="G44" i="51"/>
  <c r="I44" i="51"/>
  <c r="K44" i="51"/>
  <c r="L44" i="51"/>
  <c r="M44" i="51"/>
  <c r="N44" i="51"/>
  <c r="F45" i="51"/>
  <c r="J46" i="51" s="1"/>
  <c r="L46" i="51"/>
  <c r="M46" i="51"/>
  <c r="N46" i="51"/>
  <c r="F47" i="51"/>
  <c r="H48" i="51" s="1"/>
  <c r="G48" i="51"/>
  <c r="I48" i="51"/>
  <c r="J48" i="51"/>
  <c r="K48" i="51"/>
  <c r="L48" i="51"/>
  <c r="M48" i="51"/>
  <c r="N48" i="51"/>
  <c r="F49" i="51"/>
  <c r="G50" i="51" s="1"/>
  <c r="J50" i="51"/>
  <c r="L50" i="51"/>
  <c r="M50" i="51"/>
  <c r="N50" i="51"/>
  <c r="F51" i="51"/>
  <c r="H52" i="51" s="1"/>
  <c r="L52" i="51"/>
  <c r="M52" i="51"/>
  <c r="F53" i="51"/>
  <c r="G54" i="51" s="1"/>
  <c r="K54" i="51"/>
  <c r="L54" i="51"/>
  <c r="N54" i="51"/>
  <c r="F55" i="51"/>
  <c r="H56" i="51" s="1"/>
  <c r="J56" i="51"/>
  <c r="M56" i="51"/>
  <c r="F57" i="51"/>
  <c r="H58" i="51" s="1"/>
  <c r="L58" i="51"/>
  <c r="N58" i="51"/>
  <c r="F59" i="51"/>
  <c r="H60" i="51" s="1"/>
  <c r="M60" i="51"/>
  <c r="F61" i="51"/>
  <c r="J62" i="51" s="1"/>
  <c r="G62" i="51"/>
  <c r="K62" i="51"/>
  <c r="L62" i="51"/>
  <c r="M62" i="51"/>
  <c r="N62" i="51"/>
  <c r="F63" i="51"/>
  <c r="H64" i="51" s="1"/>
  <c r="K64" i="51"/>
  <c r="L64" i="51"/>
  <c r="M64" i="51"/>
  <c r="F65" i="51"/>
  <c r="H66" i="51" s="1"/>
  <c r="K66" i="51"/>
  <c r="L66" i="51"/>
  <c r="M66" i="51"/>
  <c r="F67" i="51"/>
  <c r="M68" i="51" s="1"/>
  <c r="G68" i="51"/>
  <c r="H68" i="51"/>
  <c r="I68" i="51"/>
  <c r="J68" i="51"/>
  <c r="K68" i="51"/>
  <c r="L68" i="51"/>
  <c r="N68" i="51"/>
  <c r="G69" i="51"/>
  <c r="H69" i="51"/>
  <c r="I69" i="51"/>
  <c r="J69" i="51"/>
  <c r="K69" i="51"/>
  <c r="L69" i="51"/>
  <c r="M69" i="51"/>
  <c r="N69" i="51"/>
  <c r="F71" i="51"/>
  <c r="I72" i="51" s="1"/>
  <c r="K72" i="51"/>
  <c r="L72" i="51"/>
  <c r="N72" i="51"/>
  <c r="F73" i="51"/>
  <c r="H74" i="51"/>
  <c r="I74" i="51"/>
  <c r="K74" i="51"/>
  <c r="L74" i="51"/>
  <c r="M74" i="51"/>
  <c r="F75" i="51"/>
  <c r="H76" i="51" s="1"/>
  <c r="G76" i="51"/>
  <c r="K76" i="51"/>
  <c r="L76" i="51"/>
  <c r="N76" i="51"/>
  <c r="F77" i="51"/>
  <c r="J78" i="51" s="1"/>
  <c r="I78" i="51"/>
  <c r="K78" i="51"/>
  <c r="L78" i="51"/>
  <c r="N78" i="51"/>
  <c r="F79" i="51"/>
  <c r="H80" i="51" s="1"/>
  <c r="L80" i="51"/>
  <c r="N80" i="51"/>
  <c r="F81" i="51"/>
  <c r="I82" i="51" s="1"/>
  <c r="H82" i="51"/>
  <c r="L82" i="51"/>
  <c r="M82" i="51"/>
  <c r="F83" i="51"/>
  <c r="H84" i="51" s="1"/>
  <c r="G84" i="51"/>
  <c r="K84" i="51"/>
  <c r="L84" i="51"/>
  <c r="M84" i="51"/>
  <c r="N84" i="51"/>
  <c r="F85" i="51"/>
  <c r="H86" i="51" s="1"/>
  <c r="K86" i="51"/>
  <c r="L86" i="51"/>
  <c r="M86" i="51"/>
  <c r="F87" i="51"/>
  <c r="H88" i="51" s="1"/>
  <c r="K88" i="51"/>
  <c r="L88" i="51"/>
  <c r="M88" i="51"/>
  <c r="F89" i="51"/>
  <c r="K90" i="51" s="1"/>
  <c r="L90" i="51"/>
  <c r="M90" i="51"/>
  <c r="F91" i="51"/>
  <c r="H92" i="51" s="1"/>
  <c r="K92" i="51"/>
  <c r="L92" i="51"/>
  <c r="M92" i="51"/>
  <c r="F93" i="51"/>
  <c r="H94" i="51" s="1"/>
  <c r="L94" i="51"/>
  <c r="M94" i="51"/>
  <c r="F95" i="51"/>
  <c r="H96" i="51" s="1"/>
  <c r="I96" i="51"/>
  <c r="K96" i="51"/>
  <c r="M96" i="51"/>
  <c r="N96" i="51"/>
  <c r="F97" i="51"/>
  <c r="M98" i="51" s="1"/>
  <c r="L98" i="51"/>
  <c r="F99" i="51"/>
  <c r="H100" i="51" s="1"/>
  <c r="K100" i="51"/>
  <c r="L100" i="51"/>
  <c r="M100" i="51"/>
  <c r="G7" i="50"/>
  <c r="G8" i="50" s="1"/>
  <c r="H7" i="50"/>
  <c r="H8" i="50" s="1"/>
  <c r="I7" i="50"/>
  <c r="I8" i="50" s="1"/>
  <c r="J7" i="50"/>
  <c r="J8" i="50" s="1"/>
  <c r="K7" i="50"/>
  <c r="L7" i="50"/>
  <c r="M7" i="50"/>
  <c r="M8" i="50" s="1"/>
  <c r="K8" i="50"/>
  <c r="L8" i="50"/>
  <c r="G10" i="50"/>
  <c r="H10" i="50"/>
  <c r="I10" i="50"/>
  <c r="J10" i="50"/>
  <c r="K10" i="50"/>
  <c r="L10" i="50"/>
  <c r="M10" i="50"/>
  <c r="G12" i="50"/>
  <c r="H12" i="50"/>
  <c r="I12" i="50"/>
  <c r="J12" i="50"/>
  <c r="K12" i="50"/>
  <c r="L12" i="50"/>
  <c r="M12" i="50"/>
  <c r="G14" i="50"/>
  <c r="H14" i="50"/>
  <c r="I14" i="50"/>
  <c r="J14" i="50"/>
  <c r="K14" i="50"/>
  <c r="L14" i="50"/>
  <c r="M14" i="50"/>
  <c r="G16" i="50"/>
  <c r="H16" i="50"/>
  <c r="I16" i="50"/>
  <c r="J16" i="50"/>
  <c r="K16" i="50"/>
  <c r="L16" i="50"/>
  <c r="M16" i="50"/>
  <c r="G18" i="50"/>
  <c r="H18" i="50"/>
  <c r="I18" i="50"/>
  <c r="J18" i="50"/>
  <c r="K18" i="50"/>
  <c r="L18" i="50"/>
  <c r="M18" i="50"/>
  <c r="G19" i="50"/>
  <c r="G20" i="50" s="1"/>
  <c r="H19" i="50"/>
  <c r="H20" i="50" s="1"/>
  <c r="I19" i="50"/>
  <c r="I20" i="50" s="1"/>
  <c r="J19" i="50"/>
  <c r="J20" i="50" s="1"/>
  <c r="K19" i="50"/>
  <c r="K20" i="50" s="1"/>
  <c r="L19" i="50"/>
  <c r="L20" i="50" s="1"/>
  <c r="M19" i="50"/>
  <c r="M20" i="50" s="1"/>
  <c r="G22" i="50"/>
  <c r="H22" i="50"/>
  <c r="I22" i="50"/>
  <c r="J22" i="50"/>
  <c r="K22" i="50"/>
  <c r="L22" i="50"/>
  <c r="M22" i="50"/>
  <c r="G24" i="50"/>
  <c r="H24" i="50"/>
  <c r="I24" i="50"/>
  <c r="J24" i="50"/>
  <c r="K24" i="50"/>
  <c r="L24" i="50"/>
  <c r="M24" i="50"/>
  <c r="G26" i="50"/>
  <c r="I26" i="50"/>
  <c r="J26" i="50"/>
  <c r="K26" i="50"/>
  <c r="L26" i="50"/>
  <c r="M26" i="50"/>
  <c r="G28" i="50"/>
  <c r="H28" i="50"/>
  <c r="I28" i="50"/>
  <c r="J28" i="50"/>
  <c r="K28" i="50"/>
  <c r="L28" i="50"/>
  <c r="M28" i="50"/>
  <c r="G30" i="50"/>
  <c r="H30" i="50"/>
  <c r="I30" i="50"/>
  <c r="J30" i="50"/>
  <c r="K30" i="50"/>
  <c r="L30" i="50"/>
  <c r="M30" i="50"/>
  <c r="G32" i="50"/>
  <c r="H32" i="50"/>
  <c r="I32" i="50"/>
  <c r="J32" i="50"/>
  <c r="K32" i="50"/>
  <c r="L32" i="50"/>
  <c r="M32" i="50"/>
  <c r="G34" i="50"/>
  <c r="H34" i="50"/>
  <c r="I34" i="50"/>
  <c r="J34" i="50"/>
  <c r="K34" i="50"/>
  <c r="L34" i="50"/>
  <c r="M34" i="50"/>
  <c r="G36" i="50"/>
  <c r="H36" i="50"/>
  <c r="I36" i="50"/>
  <c r="J36" i="50"/>
  <c r="K36" i="50"/>
  <c r="L36" i="50"/>
  <c r="M36" i="50"/>
  <c r="G38" i="50"/>
  <c r="H38" i="50"/>
  <c r="I38" i="50"/>
  <c r="J38" i="50"/>
  <c r="K38" i="50"/>
  <c r="L38" i="50"/>
  <c r="M38" i="50"/>
  <c r="G40" i="50"/>
  <c r="H40" i="50"/>
  <c r="I40" i="50"/>
  <c r="J40" i="50"/>
  <c r="K40" i="50"/>
  <c r="L40" i="50"/>
  <c r="M40" i="50"/>
  <c r="G44" i="50"/>
  <c r="H44" i="50"/>
  <c r="I44" i="50"/>
  <c r="J44" i="50"/>
  <c r="K44" i="50"/>
  <c r="L44" i="50"/>
  <c r="M44" i="50"/>
  <c r="G46" i="50"/>
  <c r="H46" i="50"/>
  <c r="I46" i="50"/>
  <c r="J46" i="50"/>
  <c r="K46" i="50"/>
  <c r="L46" i="50"/>
  <c r="M46" i="50"/>
  <c r="G48" i="50"/>
  <c r="H48" i="50"/>
  <c r="I48" i="50"/>
  <c r="J48" i="50"/>
  <c r="K48" i="50"/>
  <c r="L48" i="50"/>
  <c r="M48" i="50"/>
  <c r="G50" i="50"/>
  <c r="H50" i="50"/>
  <c r="I50" i="50"/>
  <c r="J50" i="50"/>
  <c r="K50" i="50"/>
  <c r="L50" i="50"/>
  <c r="M50" i="50"/>
  <c r="G52" i="50"/>
  <c r="H52" i="50"/>
  <c r="I52" i="50"/>
  <c r="J52" i="50"/>
  <c r="K52" i="50"/>
  <c r="L52" i="50"/>
  <c r="M52" i="50"/>
  <c r="G54" i="50"/>
  <c r="H54" i="50"/>
  <c r="I54" i="50"/>
  <c r="J54" i="50"/>
  <c r="K54" i="50"/>
  <c r="L54" i="50"/>
  <c r="M54" i="50"/>
  <c r="G56" i="50"/>
  <c r="H56" i="50"/>
  <c r="I56" i="50"/>
  <c r="J56" i="50"/>
  <c r="K56" i="50"/>
  <c r="L56" i="50"/>
  <c r="M56" i="50"/>
  <c r="G58" i="50"/>
  <c r="H58" i="50"/>
  <c r="I58" i="50"/>
  <c r="J58" i="50"/>
  <c r="K58" i="50"/>
  <c r="L58" i="50"/>
  <c r="M58" i="50"/>
  <c r="G60" i="50"/>
  <c r="H60" i="50"/>
  <c r="I60" i="50"/>
  <c r="J60" i="50"/>
  <c r="K60" i="50"/>
  <c r="L60" i="50"/>
  <c r="M60" i="50"/>
  <c r="G62" i="50"/>
  <c r="H62" i="50"/>
  <c r="I62" i="50"/>
  <c r="J62" i="50"/>
  <c r="K62" i="50"/>
  <c r="L62" i="50"/>
  <c r="M62" i="50"/>
  <c r="G64" i="50"/>
  <c r="H64" i="50"/>
  <c r="I64" i="50"/>
  <c r="J64" i="50"/>
  <c r="K64" i="50"/>
  <c r="L64" i="50"/>
  <c r="M64" i="50"/>
  <c r="G66" i="50"/>
  <c r="H66" i="50"/>
  <c r="I66" i="50"/>
  <c r="J66" i="50"/>
  <c r="K66" i="50"/>
  <c r="L66" i="50"/>
  <c r="M66" i="50"/>
  <c r="G68" i="50"/>
  <c r="H68" i="50"/>
  <c r="I68" i="50"/>
  <c r="J68" i="50"/>
  <c r="K68" i="50"/>
  <c r="L68" i="50"/>
  <c r="M68" i="50"/>
  <c r="G69" i="50"/>
  <c r="G70" i="50" s="1"/>
  <c r="H69" i="50"/>
  <c r="H70" i="50" s="1"/>
  <c r="I69" i="50"/>
  <c r="J69" i="50"/>
  <c r="J70" i="50" s="1"/>
  <c r="K69" i="50"/>
  <c r="K70" i="50" s="1"/>
  <c r="L69" i="50"/>
  <c r="L70" i="50" s="1"/>
  <c r="M69" i="50"/>
  <c r="M70" i="50" s="1"/>
  <c r="I70" i="50"/>
  <c r="G72" i="50"/>
  <c r="H72" i="50"/>
  <c r="I72" i="50"/>
  <c r="J72" i="50"/>
  <c r="K72" i="50"/>
  <c r="L72" i="50"/>
  <c r="M72" i="50"/>
  <c r="G74" i="50"/>
  <c r="H74" i="50"/>
  <c r="I74" i="50"/>
  <c r="J74" i="50"/>
  <c r="K74" i="50"/>
  <c r="L74" i="50"/>
  <c r="M74" i="50"/>
  <c r="G76" i="50"/>
  <c r="H76" i="50"/>
  <c r="I76" i="50"/>
  <c r="J76" i="50"/>
  <c r="K76" i="50"/>
  <c r="L76" i="50"/>
  <c r="M76" i="50"/>
  <c r="G78" i="50"/>
  <c r="H78" i="50"/>
  <c r="I78" i="50"/>
  <c r="J78" i="50"/>
  <c r="K78" i="50"/>
  <c r="L78" i="50"/>
  <c r="M78" i="50"/>
  <c r="G80" i="50"/>
  <c r="H80" i="50"/>
  <c r="I80" i="50"/>
  <c r="J80" i="50"/>
  <c r="K80" i="50"/>
  <c r="L80" i="50"/>
  <c r="M80" i="50"/>
  <c r="G82" i="50"/>
  <c r="H82" i="50"/>
  <c r="I82" i="50"/>
  <c r="J82" i="50"/>
  <c r="K82" i="50"/>
  <c r="L82" i="50"/>
  <c r="M82" i="50"/>
  <c r="G84" i="50"/>
  <c r="H84" i="50"/>
  <c r="I84" i="50"/>
  <c r="J84" i="50"/>
  <c r="K84" i="50"/>
  <c r="L84" i="50"/>
  <c r="M84" i="50"/>
  <c r="G86" i="50"/>
  <c r="H86" i="50"/>
  <c r="I86" i="50"/>
  <c r="J86" i="50"/>
  <c r="K86" i="50"/>
  <c r="L86" i="50"/>
  <c r="M86" i="50"/>
  <c r="G88" i="50"/>
  <c r="H88" i="50"/>
  <c r="I88" i="50"/>
  <c r="J88" i="50"/>
  <c r="K88" i="50"/>
  <c r="L88" i="50"/>
  <c r="M88" i="50"/>
  <c r="G90" i="50"/>
  <c r="H90" i="50"/>
  <c r="I90" i="50"/>
  <c r="J90" i="50"/>
  <c r="K90" i="50"/>
  <c r="L90" i="50"/>
  <c r="M90" i="50"/>
  <c r="G92" i="50"/>
  <c r="H92" i="50"/>
  <c r="I92" i="50"/>
  <c r="J92" i="50"/>
  <c r="K92" i="50"/>
  <c r="L92" i="50"/>
  <c r="M92" i="50"/>
  <c r="G94" i="50"/>
  <c r="H94" i="50"/>
  <c r="I94" i="50"/>
  <c r="J94" i="50"/>
  <c r="K94" i="50"/>
  <c r="L94" i="50"/>
  <c r="M94" i="50"/>
  <c r="G96" i="50"/>
  <c r="H96" i="50"/>
  <c r="I96" i="50"/>
  <c r="J96" i="50"/>
  <c r="K96" i="50"/>
  <c r="L96" i="50"/>
  <c r="M96" i="50"/>
  <c r="G98" i="50"/>
  <c r="H98" i="50"/>
  <c r="I98" i="50"/>
  <c r="J98" i="50"/>
  <c r="K98" i="50"/>
  <c r="L98" i="50"/>
  <c r="M98" i="50"/>
  <c r="G100" i="50"/>
  <c r="H100" i="50"/>
  <c r="I100" i="50"/>
  <c r="J100" i="50"/>
  <c r="K100" i="50"/>
  <c r="L100" i="50"/>
  <c r="M100" i="50"/>
  <c r="G7" i="49"/>
  <c r="G8" i="49" s="1"/>
  <c r="H7" i="49"/>
  <c r="H8" i="49" s="1"/>
  <c r="I7" i="49"/>
  <c r="I8" i="49" s="1"/>
  <c r="J7" i="49"/>
  <c r="K7" i="49"/>
  <c r="K8" i="49" s="1"/>
  <c r="L7" i="49"/>
  <c r="M7" i="49"/>
  <c r="J8" i="49"/>
  <c r="L8" i="49"/>
  <c r="M8" i="49"/>
  <c r="G10" i="49"/>
  <c r="H10" i="49"/>
  <c r="I10" i="49"/>
  <c r="J10" i="49"/>
  <c r="K10" i="49"/>
  <c r="L10" i="49"/>
  <c r="M10" i="49"/>
  <c r="G12" i="49"/>
  <c r="H12" i="49"/>
  <c r="I12" i="49"/>
  <c r="J12" i="49"/>
  <c r="K12" i="49"/>
  <c r="L12" i="49"/>
  <c r="M12" i="49"/>
  <c r="G14" i="49"/>
  <c r="H14" i="49"/>
  <c r="I14" i="49"/>
  <c r="J14" i="49"/>
  <c r="K14" i="49"/>
  <c r="L14" i="49"/>
  <c r="M14" i="49"/>
  <c r="G16" i="49"/>
  <c r="H16" i="49"/>
  <c r="I16" i="49"/>
  <c r="J16" i="49"/>
  <c r="K16" i="49"/>
  <c r="L16" i="49"/>
  <c r="M16" i="49"/>
  <c r="G18" i="49"/>
  <c r="H18" i="49"/>
  <c r="I18" i="49"/>
  <c r="J18" i="49"/>
  <c r="K18" i="49"/>
  <c r="L18" i="49"/>
  <c r="M18" i="49"/>
  <c r="G19" i="49"/>
  <c r="G20" i="49" s="1"/>
  <c r="H19" i="49"/>
  <c r="I19" i="49"/>
  <c r="I20" i="49" s="1"/>
  <c r="J19" i="49"/>
  <c r="J20" i="49" s="1"/>
  <c r="K19" i="49"/>
  <c r="K20" i="49" s="1"/>
  <c r="L19" i="49"/>
  <c r="M19" i="49"/>
  <c r="M20" i="49" s="1"/>
  <c r="H20" i="49"/>
  <c r="L20" i="49"/>
  <c r="G22" i="49"/>
  <c r="H22" i="49"/>
  <c r="I22" i="49"/>
  <c r="J22" i="49"/>
  <c r="K22" i="49"/>
  <c r="L22" i="49"/>
  <c r="M22" i="49"/>
  <c r="G24" i="49"/>
  <c r="H24" i="49"/>
  <c r="I24" i="49"/>
  <c r="J24" i="49"/>
  <c r="K24" i="49"/>
  <c r="L24" i="49"/>
  <c r="M24" i="49"/>
  <c r="G26" i="49"/>
  <c r="I26" i="49"/>
  <c r="J26" i="49"/>
  <c r="K26" i="49"/>
  <c r="L26" i="49"/>
  <c r="M26" i="49"/>
  <c r="G28" i="49"/>
  <c r="H28" i="49"/>
  <c r="I28" i="49"/>
  <c r="J28" i="49"/>
  <c r="K28" i="49"/>
  <c r="L28" i="49"/>
  <c r="M28" i="49"/>
  <c r="G30" i="49"/>
  <c r="H30" i="49"/>
  <c r="I30" i="49"/>
  <c r="J30" i="49"/>
  <c r="K30" i="49"/>
  <c r="L30" i="49"/>
  <c r="M30" i="49"/>
  <c r="G32" i="49"/>
  <c r="H32" i="49"/>
  <c r="I32" i="49"/>
  <c r="J32" i="49"/>
  <c r="K32" i="49"/>
  <c r="L32" i="49"/>
  <c r="M32" i="49"/>
  <c r="G34" i="49"/>
  <c r="H34" i="49"/>
  <c r="I34" i="49"/>
  <c r="J34" i="49"/>
  <c r="K34" i="49"/>
  <c r="L34" i="49"/>
  <c r="M34" i="49"/>
  <c r="G36" i="49"/>
  <c r="H36" i="49"/>
  <c r="I36" i="49"/>
  <c r="J36" i="49"/>
  <c r="K36" i="49"/>
  <c r="L36" i="49"/>
  <c r="M36" i="49"/>
  <c r="G38" i="49"/>
  <c r="H38" i="49"/>
  <c r="I38" i="49"/>
  <c r="J38" i="49"/>
  <c r="K38" i="49"/>
  <c r="L38" i="49"/>
  <c r="M38" i="49"/>
  <c r="G40" i="49"/>
  <c r="H40" i="49"/>
  <c r="I40" i="49"/>
  <c r="J40" i="49"/>
  <c r="K40" i="49"/>
  <c r="L40" i="49"/>
  <c r="M40" i="49"/>
  <c r="G44" i="49"/>
  <c r="H44" i="49"/>
  <c r="I44" i="49"/>
  <c r="J44" i="49"/>
  <c r="K44" i="49"/>
  <c r="L44" i="49"/>
  <c r="M44" i="49"/>
  <c r="G46" i="49"/>
  <c r="H46" i="49"/>
  <c r="I46" i="49"/>
  <c r="J46" i="49"/>
  <c r="K46" i="49"/>
  <c r="L46" i="49"/>
  <c r="M46" i="49"/>
  <c r="G48" i="49"/>
  <c r="H48" i="49"/>
  <c r="I48" i="49"/>
  <c r="J48" i="49"/>
  <c r="K48" i="49"/>
  <c r="L48" i="49"/>
  <c r="M48" i="49"/>
  <c r="G50" i="49"/>
  <c r="H50" i="49"/>
  <c r="I50" i="49"/>
  <c r="J50" i="49"/>
  <c r="K50" i="49"/>
  <c r="L50" i="49"/>
  <c r="M50" i="49"/>
  <c r="G52" i="49"/>
  <c r="H52" i="49"/>
  <c r="I52" i="49"/>
  <c r="J52" i="49"/>
  <c r="K52" i="49"/>
  <c r="L52" i="49"/>
  <c r="M52" i="49"/>
  <c r="G54" i="49"/>
  <c r="H54" i="49"/>
  <c r="I54" i="49"/>
  <c r="J54" i="49"/>
  <c r="K54" i="49"/>
  <c r="L54" i="49"/>
  <c r="M54" i="49"/>
  <c r="G56" i="49"/>
  <c r="H56" i="49"/>
  <c r="I56" i="49"/>
  <c r="J56" i="49"/>
  <c r="K56" i="49"/>
  <c r="L56" i="49"/>
  <c r="M56" i="49"/>
  <c r="G58" i="49"/>
  <c r="H58" i="49"/>
  <c r="I58" i="49"/>
  <c r="J58" i="49"/>
  <c r="K58" i="49"/>
  <c r="L58" i="49"/>
  <c r="M58" i="49"/>
  <c r="G60" i="49"/>
  <c r="H60" i="49"/>
  <c r="I60" i="49"/>
  <c r="J60" i="49"/>
  <c r="K60" i="49"/>
  <c r="L60" i="49"/>
  <c r="M60" i="49"/>
  <c r="G62" i="49"/>
  <c r="H62" i="49"/>
  <c r="I62" i="49"/>
  <c r="J62" i="49"/>
  <c r="K62" i="49"/>
  <c r="L62" i="49"/>
  <c r="M62" i="49"/>
  <c r="G64" i="49"/>
  <c r="H64" i="49"/>
  <c r="I64" i="49"/>
  <c r="J64" i="49"/>
  <c r="K64" i="49"/>
  <c r="L64" i="49"/>
  <c r="M64" i="49"/>
  <c r="G66" i="49"/>
  <c r="H66" i="49"/>
  <c r="I66" i="49"/>
  <c r="J66" i="49"/>
  <c r="K66" i="49"/>
  <c r="L66" i="49"/>
  <c r="M66" i="49"/>
  <c r="G68" i="49"/>
  <c r="H68" i="49"/>
  <c r="I68" i="49"/>
  <c r="J68" i="49"/>
  <c r="K68" i="49"/>
  <c r="L68" i="49"/>
  <c r="M68" i="49"/>
  <c r="G69" i="49"/>
  <c r="G70" i="49" s="1"/>
  <c r="H69" i="49"/>
  <c r="H70" i="49" s="1"/>
  <c r="I69" i="49"/>
  <c r="I70" i="49" s="1"/>
  <c r="J69" i="49"/>
  <c r="J70" i="49" s="1"/>
  <c r="K69" i="49"/>
  <c r="K70" i="49" s="1"/>
  <c r="L69" i="49"/>
  <c r="L70" i="49" s="1"/>
  <c r="M69" i="49"/>
  <c r="M70" i="49" s="1"/>
  <c r="G72" i="49"/>
  <c r="H72" i="49"/>
  <c r="I72" i="49"/>
  <c r="J72" i="49"/>
  <c r="K72" i="49"/>
  <c r="L72" i="49"/>
  <c r="M72" i="49"/>
  <c r="G74" i="49"/>
  <c r="H74" i="49"/>
  <c r="I74" i="49"/>
  <c r="J74" i="49"/>
  <c r="K74" i="49"/>
  <c r="L74" i="49"/>
  <c r="M74" i="49"/>
  <c r="G76" i="49"/>
  <c r="H76" i="49"/>
  <c r="I76" i="49"/>
  <c r="J76" i="49"/>
  <c r="K76" i="49"/>
  <c r="L76" i="49"/>
  <c r="M76" i="49"/>
  <c r="G78" i="49"/>
  <c r="H78" i="49"/>
  <c r="I78" i="49"/>
  <c r="J78" i="49"/>
  <c r="K78" i="49"/>
  <c r="L78" i="49"/>
  <c r="M78" i="49"/>
  <c r="G80" i="49"/>
  <c r="H80" i="49"/>
  <c r="I80" i="49"/>
  <c r="J80" i="49"/>
  <c r="K80" i="49"/>
  <c r="L80" i="49"/>
  <c r="M80" i="49"/>
  <c r="G82" i="49"/>
  <c r="H82" i="49"/>
  <c r="I82" i="49"/>
  <c r="J82" i="49"/>
  <c r="K82" i="49"/>
  <c r="L82" i="49"/>
  <c r="M82" i="49"/>
  <c r="G84" i="49"/>
  <c r="H84" i="49"/>
  <c r="I84" i="49"/>
  <c r="J84" i="49"/>
  <c r="K84" i="49"/>
  <c r="L84" i="49"/>
  <c r="M84" i="49"/>
  <c r="G86" i="49"/>
  <c r="H86" i="49"/>
  <c r="I86" i="49"/>
  <c r="J86" i="49"/>
  <c r="K86" i="49"/>
  <c r="L86" i="49"/>
  <c r="M86" i="49"/>
  <c r="G88" i="49"/>
  <c r="H88" i="49"/>
  <c r="I88" i="49"/>
  <c r="J88" i="49"/>
  <c r="K88" i="49"/>
  <c r="L88" i="49"/>
  <c r="M88" i="49"/>
  <c r="G90" i="49"/>
  <c r="H90" i="49"/>
  <c r="I90" i="49"/>
  <c r="J90" i="49"/>
  <c r="K90" i="49"/>
  <c r="L90" i="49"/>
  <c r="M90" i="49"/>
  <c r="G92" i="49"/>
  <c r="H92" i="49"/>
  <c r="I92" i="49"/>
  <c r="J92" i="49"/>
  <c r="K92" i="49"/>
  <c r="L92" i="49"/>
  <c r="M92" i="49"/>
  <c r="G94" i="49"/>
  <c r="H94" i="49"/>
  <c r="I94" i="49"/>
  <c r="J94" i="49"/>
  <c r="K94" i="49"/>
  <c r="L94" i="49"/>
  <c r="M94" i="49"/>
  <c r="G96" i="49"/>
  <c r="H96" i="49"/>
  <c r="I96" i="49"/>
  <c r="J96" i="49"/>
  <c r="K96" i="49"/>
  <c r="L96" i="49"/>
  <c r="M96" i="49"/>
  <c r="G98" i="49"/>
  <c r="H98" i="49"/>
  <c r="I98" i="49"/>
  <c r="J98" i="49"/>
  <c r="K98" i="49"/>
  <c r="L98" i="49"/>
  <c r="M98" i="49"/>
  <c r="G100" i="49"/>
  <c r="H100" i="49"/>
  <c r="I100" i="49"/>
  <c r="J100" i="49"/>
  <c r="K100" i="49"/>
  <c r="L100" i="49"/>
  <c r="M100" i="49"/>
  <c r="G7" i="48"/>
  <c r="H7" i="48"/>
  <c r="H8" i="48" s="1"/>
  <c r="I7" i="48"/>
  <c r="I8" i="48" s="1"/>
  <c r="J7" i="48"/>
  <c r="J8" i="48" s="1"/>
  <c r="K7" i="48"/>
  <c r="L7" i="48"/>
  <c r="M7" i="48"/>
  <c r="M8" i="48" s="1"/>
  <c r="G8" i="48"/>
  <c r="K8" i="48"/>
  <c r="L8" i="48"/>
  <c r="G10" i="48"/>
  <c r="H10" i="48"/>
  <c r="I10" i="48"/>
  <c r="J10" i="48"/>
  <c r="K10" i="48"/>
  <c r="L10" i="48"/>
  <c r="M10" i="48"/>
  <c r="G12" i="48"/>
  <c r="H12" i="48"/>
  <c r="I12" i="48"/>
  <c r="J12" i="48"/>
  <c r="K12" i="48"/>
  <c r="L12" i="48"/>
  <c r="M12" i="48"/>
  <c r="G14" i="48"/>
  <c r="H14" i="48"/>
  <c r="I14" i="48"/>
  <c r="J14" i="48"/>
  <c r="K14" i="48"/>
  <c r="L14" i="48"/>
  <c r="M14" i="48"/>
  <c r="G16" i="48"/>
  <c r="H16" i="48"/>
  <c r="I16" i="48"/>
  <c r="J16" i="48"/>
  <c r="K16" i="48"/>
  <c r="L16" i="48"/>
  <c r="M16" i="48"/>
  <c r="G18" i="48"/>
  <c r="H18" i="48"/>
  <c r="I18" i="48"/>
  <c r="J18" i="48"/>
  <c r="K18" i="48"/>
  <c r="L18" i="48"/>
  <c r="M18" i="48"/>
  <c r="G19" i="48"/>
  <c r="G20" i="48" s="1"/>
  <c r="H19" i="48"/>
  <c r="H20" i="48" s="1"/>
  <c r="I19" i="48"/>
  <c r="I20" i="48" s="1"/>
  <c r="J19" i="48"/>
  <c r="K19" i="48"/>
  <c r="K20" i="48" s="1"/>
  <c r="L19" i="48"/>
  <c r="L20" i="48" s="1"/>
  <c r="M19" i="48"/>
  <c r="M20" i="48" s="1"/>
  <c r="J20" i="48"/>
  <c r="G22" i="48"/>
  <c r="H22" i="48"/>
  <c r="I22" i="48"/>
  <c r="J22" i="48"/>
  <c r="K22" i="48"/>
  <c r="L22" i="48"/>
  <c r="M22" i="48"/>
  <c r="G24" i="48"/>
  <c r="H24" i="48"/>
  <c r="I24" i="48"/>
  <c r="J24" i="48"/>
  <c r="K24" i="48"/>
  <c r="L24" i="48"/>
  <c r="M24" i="48"/>
  <c r="G26" i="48"/>
  <c r="I26" i="48"/>
  <c r="J26" i="48"/>
  <c r="K26" i="48"/>
  <c r="L26" i="48"/>
  <c r="M26" i="48"/>
  <c r="G28" i="48"/>
  <c r="H28" i="48"/>
  <c r="I28" i="48"/>
  <c r="J28" i="48"/>
  <c r="K28" i="48"/>
  <c r="L28" i="48"/>
  <c r="M28" i="48"/>
  <c r="G30" i="48"/>
  <c r="H30" i="48"/>
  <c r="I30" i="48"/>
  <c r="J30" i="48"/>
  <c r="K30" i="48"/>
  <c r="L30" i="48"/>
  <c r="M30" i="48"/>
  <c r="G32" i="48"/>
  <c r="H32" i="48"/>
  <c r="I32" i="48"/>
  <c r="J32" i="48"/>
  <c r="K32" i="48"/>
  <c r="L32" i="48"/>
  <c r="M32" i="48"/>
  <c r="G34" i="48"/>
  <c r="H34" i="48"/>
  <c r="I34" i="48"/>
  <c r="J34" i="48"/>
  <c r="K34" i="48"/>
  <c r="L34" i="48"/>
  <c r="M34" i="48"/>
  <c r="G36" i="48"/>
  <c r="H36" i="48"/>
  <c r="I36" i="48"/>
  <c r="J36" i="48"/>
  <c r="K36" i="48"/>
  <c r="L36" i="48"/>
  <c r="M36" i="48"/>
  <c r="G38" i="48"/>
  <c r="H38" i="48"/>
  <c r="I38" i="48"/>
  <c r="J38" i="48"/>
  <c r="K38" i="48"/>
  <c r="L38" i="48"/>
  <c r="M38" i="48"/>
  <c r="G40" i="48"/>
  <c r="H40" i="48"/>
  <c r="I40" i="48"/>
  <c r="J40" i="48"/>
  <c r="K40" i="48"/>
  <c r="L40" i="48"/>
  <c r="M40" i="48"/>
  <c r="G44" i="48"/>
  <c r="H44" i="48"/>
  <c r="I44" i="48"/>
  <c r="J44" i="48"/>
  <c r="K44" i="48"/>
  <c r="L44" i="48"/>
  <c r="M44" i="48"/>
  <c r="G46" i="48"/>
  <c r="H46" i="48"/>
  <c r="I46" i="48"/>
  <c r="J46" i="48"/>
  <c r="K46" i="48"/>
  <c r="L46" i="48"/>
  <c r="M46" i="48"/>
  <c r="G48" i="48"/>
  <c r="H48" i="48"/>
  <c r="I48" i="48"/>
  <c r="J48" i="48"/>
  <c r="K48" i="48"/>
  <c r="L48" i="48"/>
  <c r="M48" i="48"/>
  <c r="G50" i="48"/>
  <c r="H50" i="48"/>
  <c r="I50" i="48"/>
  <c r="J50" i="48"/>
  <c r="K50" i="48"/>
  <c r="L50" i="48"/>
  <c r="M50" i="48"/>
  <c r="G52" i="48"/>
  <c r="H52" i="48"/>
  <c r="I52" i="48"/>
  <c r="J52" i="48"/>
  <c r="K52" i="48"/>
  <c r="L52" i="48"/>
  <c r="M52" i="48"/>
  <c r="G54" i="48"/>
  <c r="H54" i="48"/>
  <c r="I54" i="48"/>
  <c r="J54" i="48"/>
  <c r="K54" i="48"/>
  <c r="L54" i="48"/>
  <c r="M54" i="48"/>
  <c r="G56" i="48"/>
  <c r="H56" i="48"/>
  <c r="I56" i="48"/>
  <c r="J56" i="48"/>
  <c r="K56" i="48"/>
  <c r="L56" i="48"/>
  <c r="M56" i="48"/>
  <c r="G58" i="48"/>
  <c r="H58" i="48"/>
  <c r="I58" i="48"/>
  <c r="J58" i="48"/>
  <c r="K58" i="48"/>
  <c r="L58" i="48"/>
  <c r="M58" i="48"/>
  <c r="G60" i="48"/>
  <c r="H60" i="48"/>
  <c r="I60" i="48"/>
  <c r="J60" i="48"/>
  <c r="K60" i="48"/>
  <c r="L60" i="48"/>
  <c r="M60" i="48"/>
  <c r="G62" i="48"/>
  <c r="H62" i="48"/>
  <c r="I62" i="48"/>
  <c r="J62" i="48"/>
  <c r="K62" i="48"/>
  <c r="L62" i="48"/>
  <c r="M62" i="48"/>
  <c r="G64" i="48"/>
  <c r="H64" i="48"/>
  <c r="I64" i="48"/>
  <c r="J64" i="48"/>
  <c r="K64" i="48"/>
  <c r="L64" i="48"/>
  <c r="M64" i="48"/>
  <c r="G66" i="48"/>
  <c r="H66" i="48"/>
  <c r="I66" i="48"/>
  <c r="J66" i="48"/>
  <c r="K66" i="48"/>
  <c r="L66" i="48"/>
  <c r="M66" i="48"/>
  <c r="G68" i="48"/>
  <c r="H68" i="48"/>
  <c r="I68" i="48"/>
  <c r="J68" i="48"/>
  <c r="K68" i="48"/>
  <c r="L68" i="48"/>
  <c r="M68" i="48"/>
  <c r="G69" i="48"/>
  <c r="G70" i="48" s="1"/>
  <c r="H69" i="48"/>
  <c r="I69" i="48"/>
  <c r="J69" i="48"/>
  <c r="J70" i="48" s="1"/>
  <c r="K69" i="48"/>
  <c r="K70" i="48" s="1"/>
  <c r="L69" i="48"/>
  <c r="M69" i="48"/>
  <c r="H70" i="48"/>
  <c r="I70" i="48"/>
  <c r="L70" i="48"/>
  <c r="M70" i="48"/>
  <c r="G72" i="48"/>
  <c r="H72" i="48"/>
  <c r="I72" i="48"/>
  <c r="J72" i="48"/>
  <c r="K72" i="48"/>
  <c r="L72" i="48"/>
  <c r="M72" i="48"/>
  <c r="G74" i="48"/>
  <c r="H74" i="48"/>
  <c r="I74" i="48"/>
  <c r="J74" i="48"/>
  <c r="K74" i="48"/>
  <c r="L74" i="48"/>
  <c r="M74" i="48"/>
  <c r="G76" i="48"/>
  <c r="H76" i="48"/>
  <c r="I76" i="48"/>
  <c r="J76" i="48"/>
  <c r="K76" i="48"/>
  <c r="L76" i="48"/>
  <c r="M76" i="48"/>
  <c r="G78" i="48"/>
  <c r="H78" i="48"/>
  <c r="I78" i="48"/>
  <c r="J78" i="48"/>
  <c r="K78" i="48"/>
  <c r="L78" i="48"/>
  <c r="M78" i="48"/>
  <c r="G80" i="48"/>
  <c r="H80" i="48"/>
  <c r="I80" i="48"/>
  <c r="J80" i="48"/>
  <c r="K80" i="48"/>
  <c r="L80" i="48"/>
  <c r="M80" i="48"/>
  <c r="G82" i="48"/>
  <c r="H82" i="48"/>
  <c r="I82" i="48"/>
  <c r="J82" i="48"/>
  <c r="K82" i="48"/>
  <c r="L82" i="48"/>
  <c r="M82" i="48"/>
  <c r="G84" i="48"/>
  <c r="H84" i="48"/>
  <c r="I84" i="48"/>
  <c r="J84" i="48"/>
  <c r="K84" i="48"/>
  <c r="L84" i="48"/>
  <c r="M84" i="48"/>
  <c r="G86" i="48"/>
  <c r="H86" i="48"/>
  <c r="I86" i="48"/>
  <c r="J86" i="48"/>
  <c r="K86" i="48"/>
  <c r="L86" i="48"/>
  <c r="M86" i="48"/>
  <c r="G88" i="48"/>
  <c r="H88" i="48"/>
  <c r="I88" i="48"/>
  <c r="J88" i="48"/>
  <c r="K88" i="48"/>
  <c r="L88" i="48"/>
  <c r="M88" i="48"/>
  <c r="G90" i="48"/>
  <c r="H90" i="48"/>
  <c r="I90" i="48"/>
  <c r="J90" i="48"/>
  <c r="K90" i="48"/>
  <c r="L90" i="48"/>
  <c r="M90" i="48"/>
  <c r="G92" i="48"/>
  <c r="H92" i="48"/>
  <c r="I92" i="48"/>
  <c r="J92" i="48"/>
  <c r="K92" i="48"/>
  <c r="L92" i="48"/>
  <c r="M92" i="48"/>
  <c r="G94" i="48"/>
  <c r="H94" i="48"/>
  <c r="I94" i="48"/>
  <c r="J94" i="48"/>
  <c r="K94" i="48"/>
  <c r="L94" i="48"/>
  <c r="M94" i="48"/>
  <c r="G96" i="48"/>
  <c r="H96" i="48"/>
  <c r="I96" i="48"/>
  <c r="J96" i="48"/>
  <c r="K96" i="48"/>
  <c r="L96" i="48"/>
  <c r="M96" i="48"/>
  <c r="G98" i="48"/>
  <c r="H98" i="48"/>
  <c r="I98" i="48"/>
  <c r="J98" i="48"/>
  <c r="K98" i="48"/>
  <c r="L98" i="48"/>
  <c r="M98" i="48"/>
  <c r="G100" i="48"/>
  <c r="H100" i="48"/>
  <c r="I100" i="48"/>
  <c r="J100" i="48"/>
  <c r="K100" i="48"/>
  <c r="L100" i="48"/>
  <c r="M100" i="48"/>
  <c r="G7" i="47"/>
  <c r="G8" i="47" s="1"/>
  <c r="H7" i="47"/>
  <c r="H8" i="47" s="1"/>
  <c r="I7" i="47"/>
  <c r="J7" i="47"/>
  <c r="K7" i="47"/>
  <c r="L7" i="47"/>
  <c r="L8" i="47" s="1"/>
  <c r="M7" i="47"/>
  <c r="M8" i="47" s="1"/>
  <c r="N7" i="47"/>
  <c r="O7" i="47"/>
  <c r="O8" i="47" s="1"/>
  <c r="I8" i="47"/>
  <c r="J8" i="47"/>
  <c r="K8" i="47"/>
  <c r="N8" i="47"/>
  <c r="G10" i="47"/>
  <c r="H10" i="47"/>
  <c r="I10" i="47"/>
  <c r="J10" i="47"/>
  <c r="K10" i="47"/>
  <c r="L10" i="47"/>
  <c r="M10" i="47"/>
  <c r="N10" i="47"/>
  <c r="O10" i="47"/>
  <c r="G12" i="47"/>
  <c r="H12" i="47"/>
  <c r="I12" i="47"/>
  <c r="J12" i="47"/>
  <c r="K12" i="47"/>
  <c r="L12" i="47"/>
  <c r="M12" i="47"/>
  <c r="N12" i="47"/>
  <c r="O12" i="47"/>
  <c r="G14" i="47"/>
  <c r="H14" i="47"/>
  <c r="I14" i="47"/>
  <c r="J14" i="47"/>
  <c r="K14" i="47"/>
  <c r="L14" i="47"/>
  <c r="M14" i="47"/>
  <c r="N14" i="47"/>
  <c r="O14" i="47"/>
  <c r="G16" i="47"/>
  <c r="H16" i="47"/>
  <c r="I16" i="47"/>
  <c r="J16" i="47"/>
  <c r="K16" i="47"/>
  <c r="L16" i="47"/>
  <c r="M16" i="47"/>
  <c r="N16" i="47"/>
  <c r="O16" i="47"/>
  <c r="G18" i="47"/>
  <c r="H18" i="47"/>
  <c r="I18" i="47"/>
  <c r="J18" i="47"/>
  <c r="K18" i="47"/>
  <c r="L18" i="47"/>
  <c r="M18" i="47"/>
  <c r="N18" i="47"/>
  <c r="O18" i="47"/>
  <c r="G19" i="47"/>
  <c r="G20" i="47" s="1"/>
  <c r="H19" i="47"/>
  <c r="H20" i="47" s="1"/>
  <c r="I19" i="47"/>
  <c r="I20" i="47" s="1"/>
  <c r="J19" i="47"/>
  <c r="J20" i="47" s="1"/>
  <c r="K19" i="47"/>
  <c r="K20" i="47" s="1"/>
  <c r="L19" i="47"/>
  <c r="M19" i="47"/>
  <c r="M20" i="47" s="1"/>
  <c r="N19" i="47"/>
  <c r="N20" i="47" s="1"/>
  <c r="O19" i="47"/>
  <c r="O20" i="47" s="1"/>
  <c r="L20" i="47"/>
  <c r="G22" i="47"/>
  <c r="H22" i="47"/>
  <c r="I22" i="47"/>
  <c r="J22" i="47"/>
  <c r="K22" i="47"/>
  <c r="L22" i="47"/>
  <c r="M22" i="47"/>
  <c r="N22" i="47"/>
  <c r="O22" i="47"/>
  <c r="G24" i="47"/>
  <c r="H24" i="47"/>
  <c r="I24" i="47"/>
  <c r="J24" i="47"/>
  <c r="K24" i="47"/>
  <c r="L24" i="47"/>
  <c r="M24" i="47"/>
  <c r="N24" i="47"/>
  <c r="O24" i="47"/>
  <c r="G26" i="47"/>
  <c r="I26" i="47"/>
  <c r="J26" i="47"/>
  <c r="K26" i="47"/>
  <c r="L26" i="47"/>
  <c r="M26" i="47"/>
  <c r="N26" i="47"/>
  <c r="O26" i="47"/>
  <c r="G28" i="47"/>
  <c r="H28" i="47"/>
  <c r="I28" i="47"/>
  <c r="J28" i="47"/>
  <c r="K28" i="47"/>
  <c r="L28" i="47"/>
  <c r="M28" i="47"/>
  <c r="N28" i="47"/>
  <c r="O28" i="47"/>
  <c r="G30" i="47"/>
  <c r="H30" i="47"/>
  <c r="I30" i="47"/>
  <c r="J30" i="47"/>
  <c r="K30" i="47"/>
  <c r="L30" i="47"/>
  <c r="M30" i="47"/>
  <c r="N30" i="47"/>
  <c r="O30" i="47"/>
  <c r="G32" i="47"/>
  <c r="H32" i="47"/>
  <c r="I32" i="47"/>
  <c r="J32" i="47"/>
  <c r="K32" i="47"/>
  <c r="L32" i="47"/>
  <c r="M32" i="47"/>
  <c r="N32" i="47"/>
  <c r="O32" i="47"/>
  <c r="G34" i="47"/>
  <c r="H34" i="47"/>
  <c r="I34" i="47"/>
  <c r="J34" i="47"/>
  <c r="K34" i="47"/>
  <c r="L34" i="47"/>
  <c r="M34" i="47"/>
  <c r="N34" i="47"/>
  <c r="O34" i="47"/>
  <c r="G36" i="47"/>
  <c r="H36" i="47"/>
  <c r="I36" i="47"/>
  <c r="J36" i="47"/>
  <c r="K36" i="47"/>
  <c r="L36" i="47"/>
  <c r="M36" i="47"/>
  <c r="N36" i="47"/>
  <c r="O36" i="47"/>
  <c r="G38" i="47"/>
  <c r="H38" i="47"/>
  <c r="I38" i="47"/>
  <c r="J38" i="47"/>
  <c r="K38" i="47"/>
  <c r="L38" i="47"/>
  <c r="M38" i="47"/>
  <c r="N38" i="47"/>
  <c r="O38" i="47"/>
  <c r="G40" i="47"/>
  <c r="H40" i="47"/>
  <c r="I40" i="47"/>
  <c r="J40" i="47"/>
  <c r="K40" i="47"/>
  <c r="L40" i="47"/>
  <c r="M40" i="47"/>
  <c r="N40" i="47"/>
  <c r="O40" i="47"/>
  <c r="G44" i="47"/>
  <c r="H44" i="47"/>
  <c r="I44" i="47"/>
  <c r="J44" i="47"/>
  <c r="K44" i="47"/>
  <c r="L44" i="47"/>
  <c r="M44" i="47"/>
  <c r="N44" i="47"/>
  <c r="O44" i="47"/>
  <c r="G46" i="47"/>
  <c r="H46" i="47"/>
  <c r="I46" i="47"/>
  <c r="J46" i="47"/>
  <c r="K46" i="47"/>
  <c r="L46" i="47"/>
  <c r="M46" i="47"/>
  <c r="N46" i="47"/>
  <c r="O46" i="47"/>
  <c r="G48" i="47"/>
  <c r="H48" i="47"/>
  <c r="I48" i="47"/>
  <c r="J48" i="47"/>
  <c r="K48" i="47"/>
  <c r="L48" i="47"/>
  <c r="M48" i="47"/>
  <c r="N48" i="47"/>
  <c r="O48" i="47"/>
  <c r="G50" i="47"/>
  <c r="H50" i="47"/>
  <c r="I50" i="47"/>
  <c r="J50" i="47"/>
  <c r="K50" i="47"/>
  <c r="L50" i="47"/>
  <c r="M50" i="47"/>
  <c r="N50" i="47"/>
  <c r="O50" i="47"/>
  <c r="G52" i="47"/>
  <c r="H52" i="47"/>
  <c r="I52" i="47"/>
  <c r="J52" i="47"/>
  <c r="K52" i="47"/>
  <c r="L52" i="47"/>
  <c r="M52" i="47"/>
  <c r="N52" i="47"/>
  <c r="O52" i="47"/>
  <c r="G54" i="47"/>
  <c r="H54" i="47"/>
  <c r="I54" i="47"/>
  <c r="J54" i="47"/>
  <c r="K54" i="47"/>
  <c r="L54" i="47"/>
  <c r="M54" i="47"/>
  <c r="N54" i="47"/>
  <c r="O54" i="47"/>
  <c r="G56" i="47"/>
  <c r="H56" i="47"/>
  <c r="I56" i="47"/>
  <c r="J56" i="47"/>
  <c r="K56" i="47"/>
  <c r="L56" i="47"/>
  <c r="M56" i="47"/>
  <c r="N56" i="47"/>
  <c r="O56" i="47"/>
  <c r="G58" i="47"/>
  <c r="H58" i="47"/>
  <c r="I58" i="47"/>
  <c r="J58" i="47"/>
  <c r="K58" i="47"/>
  <c r="L58" i="47"/>
  <c r="M58" i="47"/>
  <c r="N58" i="47"/>
  <c r="O58" i="47"/>
  <c r="G60" i="47"/>
  <c r="H60" i="47"/>
  <c r="I60" i="47"/>
  <c r="J60" i="47"/>
  <c r="K60" i="47"/>
  <c r="L60" i="47"/>
  <c r="M60" i="47"/>
  <c r="N60" i="47"/>
  <c r="O60" i="47"/>
  <c r="G62" i="47"/>
  <c r="H62" i="47"/>
  <c r="I62" i="47"/>
  <c r="J62" i="47"/>
  <c r="K62" i="47"/>
  <c r="L62" i="47"/>
  <c r="M62" i="47"/>
  <c r="N62" i="47"/>
  <c r="O62" i="47"/>
  <c r="G64" i="47"/>
  <c r="H64" i="47"/>
  <c r="I64" i="47"/>
  <c r="J64" i="47"/>
  <c r="K64" i="47"/>
  <c r="L64" i="47"/>
  <c r="M64" i="47"/>
  <c r="N64" i="47"/>
  <c r="O64" i="47"/>
  <c r="G66" i="47"/>
  <c r="H66" i="47"/>
  <c r="I66" i="47"/>
  <c r="J66" i="47"/>
  <c r="K66" i="47"/>
  <c r="L66" i="47"/>
  <c r="M66" i="47"/>
  <c r="N66" i="47"/>
  <c r="O66" i="47"/>
  <c r="G68" i="47"/>
  <c r="H68" i="47"/>
  <c r="I68" i="47"/>
  <c r="J68" i="47"/>
  <c r="K68" i="47"/>
  <c r="L68" i="47"/>
  <c r="M68" i="47"/>
  <c r="N68" i="47"/>
  <c r="O68" i="47"/>
  <c r="G69" i="47"/>
  <c r="G70" i="47" s="1"/>
  <c r="H69" i="47"/>
  <c r="I69" i="47"/>
  <c r="J69" i="47"/>
  <c r="K69" i="47"/>
  <c r="K70" i="47" s="1"/>
  <c r="L69" i="47"/>
  <c r="L70" i="47" s="1"/>
  <c r="M69" i="47"/>
  <c r="M70" i="47" s="1"/>
  <c r="N69" i="47"/>
  <c r="O69" i="47"/>
  <c r="O70" i="47" s="1"/>
  <c r="H70" i="47"/>
  <c r="I70" i="47"/>
  <c r="J70" i="47"/>
  <c r="N70" i="47"/>
  <c r="G72" i="47"/>
  <c r="H72" i="47"/>
  <c r="I72" i="47"/>
  <c r="J72" i="47"/>
  <c r="K72" i="47"/>
  <c r="L72" i="47"/>
  <c r="M72" i="47"/>
  <c r="N72" i="47"/>
  <c r="O72" i="47"/>
  <c r="G74" i="47"/>
  <c r="H74" i="47"/>
  <c r="I74" i="47"/>
  <c r="J74" i="47"/>
  <c r="K74" i="47"/>
  <c r="L74" i="47"/>
  <c r="M74" i="47"/>
  <c r="N74" i="47"/>
  <c r="O74" i="47"/>
  <c r="G76" i="47"/>
  <c r="H76" i="47"/>
  <c r="I76" i="47"/>
  <c r="J76" i="47"/>
  <c r="K76" i="47"/>
  <c r="L76" i="47"/>
  <c r="M76" i="47"/>
  <c r="N76" i="47"/>
  <c r="O76" i="47"/>
  <c r="G78" i="47"/>
  <c r="H78" i="47"/>
  <c r="I78" i="47"/>
  <c r="J78" i="47"/>
  <c r="K78" i="47"/>
  <c r="L78" i="47"/>
  <c r="M78" i="47"/>
  <c r="N78" i="47"/>
  <c r="O78" i="47"/>
  <c r="G80" i="47"/>
  <c r="H80" i="47"/>
  <c r="I80" i="47"/>
  <c r="J80" i="47"/>
  <c r="K80" i="47"/>
  <c r="L80" i="47"/>
  <c r="M80" i="47"/>
  <c r="N80" i="47"/>
  <c r="O80" i="47"/>
  <c r="G82" i="47"/>
  <c r="H82" i="47"/>
  <c r="I82" i="47"/>
  <c r="J82" i="47"/>
  <c r="K82" i="47"/>
  <c r="L82" i="47"/>
  <c r="M82" i="47"/>
  <c r="N82" i="47"/>
  <c r="O82" i="47"/>
  <c r="G84" i="47"/>
  <c r="H84" i="47"/>
  <c r="I84" i="47"/>
  <c r="J84" i="47"/>
  <c r="K84" i="47"/>
  <c r="L84" i="47"/>
  <c r="M84" i="47"/>
  <c r="N84" i="47"/>
  <c r="O84" i="47"/>
  <c r="G86" i="47"/>
  <c r="H86" i="47"/>
  <c r="I86" i="47"/>
  <c r="J86" i="47"/>
  <c r="K86" i="47"/>
  <c r="L86" i="47"/>
  <c r="M86" i="47"/>
  <c r="N86" i="47"/>
  <c r="O86" i="47"/>
  <c r="G88" i="47"/>
  <c r="H88" i="47"/>
  <c r="I88" i="47"/>
  <c r="J88" i="47"/>
  <c r="K88" i="47"/>
  <c r="L88" i="47"/>
  <c r="M88" i="47"/>
  <c r="N88" i="47"/>
  <c r="O88" i="47"/>
  <c r="G90" i="47"/>
  <c r="H90" i="47"/>
  <c r="I90" i="47"/>
  <c r="J90" i="47"/>
  <c r="K90" i="47"/>
  <c r="L90" i="47"/>
  <c r="M90" i="47"/>
  <c r="N90" i="47"/>
  <c r="O90" i="47"/>
  <c r="G92" i="47"/>
  <c r="H92" i="47"/>
  <c r="I92" i="47"/>
  <c r="J92" i="47"/>
  <c r="K92" i="47"/>
  <c r="L92" i="47"/>
  <c r="M92" i="47"/>
  <c r="N92" i="47"/>
  <c r="O92" i="47"/>
  <c r="G94" i="47"/>
  <c r="H94" i="47"/>
  <c r="I94" i="47"/>
  <c r="J94" i="47"/>
  <c r="K94" i="47"/>
  <c r="L94" i="47"/>
  <c r="M94" i="47"/>
  <c r="N94" i="47"/>
  <c r="O94" i="47"/>
  <c r="G96" i="47"/>
  <c r="H96" i="47"/>
  <c r="I96" i="47"/>
  <c r="J96" i="47"/>
  <c r="K96" i="47"/>
  <c r="L96" i="47"/>
  <c r="M96" i="47"/>
  <c r="N96" i="47"/>
  <c r="O96" i="47"/>
  <c r="G98" i="47"/>
  <c r="H98" i="47"/>
  <c r="I98" i="47"/>
  <c r="J98" i="47"/>
  <c r="K98" i="47"/>
  <c r="L98" i="47"/>
  <c r="M98" i="47"/>
  <c r="N98" i="47"/>
  <c r="O98" i="47"/>
  <c r="G100" i="47"/>
  <c r="H100" i="47"/>
  <c r="I100" i="47"/>
  <c r="J100" i="47"/>
  <c r="K100" i="47"/>
  <c r="L100" i="47"/>
  <c r="M100" i="47"/>
  <c r="N100" i="47"/>
  <c r="O100" i="47"/>
  <c r="G7" i="46"/>
  <c r="H7" i="46"/>
  <c r="I7" i="46"/>
  <c r="J7" i="46"/>
  <c r="K7" i="46"/>
  <c r="L7" i="46"/>
  <c r="M7" i="46"/>
  <c r="N7" i="46"/>
  <c r="G8" i="46"/>
  <c r="H8" i="46"/>
  <c r="I8" i="46"/>
  <c r="J8" i="46"/>
  <c r="K8" i="46"/>
  <c r="L8" i="46"/>
  <c r="M8" i="46"/>
  <c r="N8" i="46"/>
  <c r="G10" i="46"/>
  <c r="H10" i="46"/>
  <c r="I10" i="46"/>
  <c r="J10" i="46"/>
  <c r="K10" i="46"/>
  <c r="L10" i="46"/>
  <c r="M10" i="46"/>
  <c r="N10" i="46"/>
  <c r="G12" i="46"/>
  <c r="H12" i="46"/>
  <c r="I12" i="46"/>
  <c r="J12" i="46"/>
  <c r="K12" i="46"/>
  <c r="L12" i="46"/>
  <c r="M12" i="46"/>
  <c r="N12" i="46"/>
  <c r="G14" i="46"/>
  <c r="H14" i="46"/>
  <c r="I14" i="46"/>
  <c r="J14" i="46"/>
  <c r="K14" i="46"/>
  <c r="L14" i="46"/>
  <c r="M14" i="46"/>
  <c r="N14" i="46"/>
  <c r="G16" i="46"/>
  <c r="H16" i="46"/>
  <c r="I16" i="46"/>
  <c r="J16" i="46"/>
  <c r="K16" i="46"/>
  <c r="L16" i="46"/>
  <c r="M16" i="46"/>
  <c r="N16" i="46"/>
  <c r="G18" i="46"/>
  <c r="H18" i="46"/>
  <c r="I18" i="46"/>
  <c r="J18" i="46"/>
  <c r="K18" i="46"/>
  <c r="L18" i="46"/>
  <c r="M18" i="46"/>
  <c r="N18" i="46"/>
  <c r="G19" i="46"/>
  <c r="J19" i="46"/>
  <c r="K19" i="46"/>
  <c r="L19" i="46"/>
  <c r="M19" i="46"/>
  <c r="M20" i="46" s="1"/>
  <c r="N19" i="46"/>
  <c r="N20" i="46" s="1"/>
  <c r="G20" i="46"/>
  <c r="H20" i="46"/>
  <c r="I20" i="46"/>
  <c r="J20" i="46"/>
  <c r="K20" i="46"/>
  <c r="L20" i="46"/>
  <c r="G22" i="46"/>
  <c r="H22" i="46"/>
  <c r="I22" i="46"/>
  <c r="J22" i="46"/>
  <c r="K22" i="46"/>
  <c r="L22" i="46"/>
  <c r="M22" i="46"/>
  <c r="N22" i="46"/>
  <c r="G24" i="46"/>
  <c r="H24" i="46"/>
  <c r="I24" i="46"/>
  <c r="J24" i="46"/>
  <c r="K24" i="46"/>
  <c r="L24" i="46"/>
  <c r="M24" i="46"/>
  <c r="N24" i="46"/>
  <c r="G26" i="46"/>
  <c r="J26" i="46"/>
  <c r="K26" i="46"/>
  <c r="L26" i="46"/>
  <c r="M26" i="46"/>
  <c r="N26" i="46"/>
  <c r="G28" i="46"/>
  <c r="H28" i="46"/>
  <c r="I28" i="46"/>
  <c r="J28" i="46"/>
  <c r="K28" i="46"/>
  <c r="L28" i="46"/>
  <c r="M28" i="46"/>
  <c r="N28" i="46"/>
  <c r="G30" i="46"/>
  <c r="H30" i="46"/>
  <c r="I30" i="46"/>
  <c r="J30" i="46"/>
  <c r="K30" i="46"/>
  <c r="L30" i="46"/>
  <c r="M30" i="46"/>
  <c r="N30" i="46"/>
  <c r="G32" i="46"/>
  <c r="H32" i="46"/>
  <c r="I32" i="46"/>
  <c r="J32" i="46"/>
  <c r="K32" i="46"/>
  <c r="L32" i="46"/>
  <c r="M32" i="46"/>
  <c r="N32" i="46"/>
  <c r="G34" i="46"/>
  <c r="H34" i="46"/>
  <c r="I34" i="46"/>
  <c r="J34" i="46"/>
  <c r="K34" i="46"/>
  <c r="L34" i="46"/>
  <c r="M34" i="46"/>
  <c r="N34" i="46"/>
  <c r="G36" i="46"/>
  <c r="H36" i="46"/>
  <c r="I36" i="46"/>
  <c r="J36" i="46"/>
  <c r="K36" i="46"/>
  <c r="L36" i="46"/>
  <c r="M36" i="46"/>
  <c r="N36" i="46"/>
  <c r="G38" i="46"/>
  <c r="H38" i="46"/>
  <c r="I38" i="46"/>
  <c r="J38" i="46"/>
  <c r="K38" i="46"/>
  <c r="L38" i="46"/>
  <c r="M38" i="46"/>
  <c r="N38" i="46"/>
  <c r="G40" i="46"/>
  <c r="H40" i="46"/>
  <c r="I40" i="46"/>
  <c r="J40" i="46"/>
  <c r="K40" i="46"/>
  <c r="L40" i="46"/>
  <c r="M40" i="46"/>
  <c r="N40" i="46"/>
  <c r="G44" i="46"/>
  <c r="H44" i="46"/>
  <c r="I44" i="46"/>
  <c r="J44" i="46"/>
  <c r="K44" i="46"/>
  <c r="L44" i="46"/>
  <c r="M44" i="46"/>
  <c r="N44" i="46"/>
  <c r="G46" i="46"/>
  <c r="H46" i="46"/>
  <c r="I46" i="46"/>
  <c r="J46" i="46"/>
  <c r="K46" i="46"/>
  <c r="L46" i="46"/>
  <c r="M46" i="46"/>
  <c r="N46" i="46"/>
  <c r="G48" i="46"/>
  <c r="H48" i="46"/>
  <c r="I48" i="46"/>
  <c r="J48" i="46"/>
  <c r="K48" i="46"/>
  <c r="L48" i="46"/>
  <c r="M48" i="46"/>
  <c r="N48" i="46"/>
  <c r="G50" i="46"/>
  <c r="H50" i="46"/>
  <c r="I50" i="46"/>
  <c r="J50" i="46"/>
  <c r="K50" i="46"/>
  <c r="L50" i="46"/>
  <c r="M50" i="46"/>
  <c r="N50" i="46"/>
  <c r="G52" i="46"/>
  <c r="H52" i="46"/>
  <c r="I52" i="46"/>
  <c r="J52" i="46"/>
  <c r="K52" i="46"/>
  <c r="L52" i="46"/>
  <c r="M52" i="46"/>
  <c r="N52" i="46"/>
  <c r="G54" i="46"/>
  <c r="H54" i="46"/>
  <c r="I54" i="46"/>
  <c r="J54" i="46"/>
  <c r="K54" i="46"/>
  <c r="L54" i="46"/>
  <c r="M54" i="46"/>
  <c r="N54" i="46"/>
  <c r="G56" i="46"/>
  <c r="H56" i="46"/>
  <c r="I56" i="46"/>
  <c r="J56" i="46"/>
  <c r="K56" i="46"/>
  <c r="L56" i="46"/>
  <c r="M56" i="46"/>
  <c r="N56" i="46"/>
  <c r="G58" i="46"/>
  <c r="H58" i="46"/>
  <c r="I58" i="46"/>
  <c r="J58" i="46"/>
  <c r="K58" i="46"/>
  <c r="L58" i="46"/>
  <c r="M58" i="46"/>
  <c r="N58" i="46"/>
  <c r="G60" i="46"/>
  <c r="H60" i="46"/>
  <c r="I60" i="46"/>
  <c r="J60" i="46"/>
  <c r="K60" i="46"/>
  <c r="L60" i="46"/>
  <c r="M60" i="46"/>
  <c r="N60" i="46"/>
  <c r="G62" i="46"/>
  <c r="H62" i="46"/>
  <c r="I62" i="46"/>
  <c r="J62" i="46"/>
  <c r="K62" i="46"/>
  <c r="L62" i="46"/>
  <c r="M62" i="46"/>
  <c r="N62" i="46"/>
  <c r="G64" i="46"/>
  <c r="H64" i="46"/>
  <c r="I64" i="46"/>
  <c r="J64" i="46"/>
  <c r="K64" i="46"/>
  <c r="L64" i="46"/>
  <c r="M64" i="46"/>
  <c r="N64" i="46"/>
  <c r="G66" i="46"/>
  <c r="H66" i="46"/>
  <c r="I66" i="46"/>
  <c r="J66" i="46"/>
  <c r="K66" i="46"/>
  <c r="L66" i="46"/>
  <c r="M66" i="46"/>
  <c r="N66" i="46"/>
  <c r="G68" i="46"/>
  <c r="H68" i="46"/>
  <c r="I68" i="46"/>
  <c r="J68" i="46"/>
  <c r="K68" i="46"/>
  <c r="L68" i="46"/>
  <c r="M68" i="46"/>
  <c r="N68" i="46"/>
  <c r="G70" i="46"/>
  <c r="H70" i="46"/>
  <c r="I70" i="46"/>
  <c r="J70" i="46"/>
  <c r="K70" i="46"/>
  <c r="L70" i="46"/>
  <c r="M70" i="46"/>
  <c r="N70" i="46"/>
  <c r="G72" i="46"/>
  <c r="H72" i="46"/>
  <c r="I72" i="46"/>
  <c r="J72" i="46"/>
  <c r="K72" i="46"/>
  <c r="L72" i="46"/>
  <c r="M72" i="46"/>
  <c r="N72" i="46"/>
  <c r="G74" i="46"/>
  <c r="H74" i="46"/>
  <c r="I74" i="46"/>
  <c r="J74" i="46"/>
  <c r="K74" i="46"/>
  <c r="L74" i="46"/>
  <c r="M74" i="46"/>
  <c r="N74" i="46"/>
  <c r="G76" i="46"/>
  <c r="H76" i="46"/>
  <c r="I76" i="46"/>
  <c r="J76" i="46"/>
  <c r="K76" i="46"/>
  <c r="L76" i="46"/>
  <c r="M76" i="46"/>
  <c r="N76" i="46"/>
  <c r="G78" i="46"/>
  <c r="H78" i="46"/>
  <c r="I78" i="46"/>
  <c r="J78" i="46"/>
  <c r="K78" i="46"/>
  <c r="L78" i="46"/>
  <c r="M78" i="46"/>
  <c r="N78" i="46"/>
  <c r="G80" i="46"/>
  <c r="H80" i="46"/>
  <c r="I80" i="46"/>
  <c r="J80" i="46"/>
  <c r="K80" i="46"/>
  <c r="L80" i="46"/>
  <c r="M80" i="46"/>
  <c r="N80" i="46"/>
  <c r="G82" i="46"/>
  <c r="H82" i="46"/>
  <c r="I82" i="46"/>
  <c r="J82" i="46"/>
  <c r="K82" i="46"/>
  <c r="L82" i="46"/>
  <c r="M82" i="46"/>
  <c r="N82" i="46"/>
  <c r="G84" i="46"/>
  <c r="H84" i="46"/>
  <c r="I84" i="46"/>
  <c r="J84" i="46"/>
  <c r="K84" i="46"/>
  <c r="L84" i="46"/>
  <c r="M84" i="46"/>
  <c r="N84" i="46"/>
  <c r="G86" i="46"/>
  <c r="H86" i="46"/>
  <c r="I86" i="46"/>
  <c r="J86" i="46"/>
  <c r="K86" i="46"/>
  <c r="L86" i="46"/>
  <c r="M86" i="46"/>
  <c r="N86" i="46"/>
  <c r="G88" i="46"/>
  <c r="H88" i="46"/>
  <c r="I88" i="46"/>
  <c r="J88" i="46"/>
  <c r="K88" i="46"/>
  <c r="L88" i="46"/>
  <c r="M88" i="46"/>
  <c r="N88" i="46"/>
  <c r="G90" i="46"/>
  <c r="H90" i="46"/>
  <c r="I90" i="46"/>
  <c r="J90" i="46"/>
  <c r="K90" i="46"/>
  <c r="L90" i="46"/>
  <c r="M90" i="46"/>
  <c r="N90" i="46"/>
  <c r="G92" i="46"/>
  <c r="H92" i="46"/>
  <c r="I92" i="46"/>
  <c r="J92" i="46"/>
  <c r="K92" i="46"/>
  <c r="L92" i="46"/>
  <c r="M92" i="46"/>
  <c r="N92" i="46"/>
  <c r="G94" i="46"/>
  <c r="H94" i="46"/>
  <c r="I94" i="46"/>
  <c r="J94" i="46"/>
  <c r="K94" i="46"/>
  <c r="L94" i="46"/>
  <c r="M94" i="46"/>
  <c r="N94" i="46"/>
  <c r="G96" i="46"/>
  <c r="H96" i="46"/>
  <c r="I96" i="46"/>
  <c r="J96" i="46"/>
  <c r="K96" i="46"/>
  <c r="L96" i="46"/>
  <c r="M96" i="46"/>
  <c r="N96" i="46"/>
  <c r="G98" i="46"/>
  <c r="H98" i="46"/>
  <c r="I98" i="46"/>
  <c r="J98" i="46"/>
  <c r="K98" i="46"/>
  <c r="L98" i="46"/>
  <c r="M98" i="46"/>
  <c r="N98" i="46"/>
  <c r="G100" i="46"/>
  <c r="H100" i="46"/>
  <c r="I100" i="46"/>
  <c r="J100" i="46"/>
  <c r="K100" i="46"/>
  <c r="L100" i="46"/>
  <c r="M100" i="46"/>
  <c r="N100" i="46"/>
  <c r="G7" i="45"/>
  <c r="I7" i="45"/>
  <c r="K7" i="45"/>
  <c r="M7" i="45"/>
  <c r="O7" i="45"/>
  <c r="Q7" i="45"/>
  <c r="F8" i="45"/>
  <c r="L8" i="45" s="1"/>
  <c r="J8" i="45"/>
  <c r="P8" i="45"/>
  <c r="F9" i="45"/>
  <c r="L9" i="45" s="1"/>
  <c r="H9" i="45"/>
  <c r="P9" i="45"/>
  <c r="F10" i="45"/>
  <c r="L10" i="45"/>
  <c r="P10" i="45"/>
  <c r="F11" i="45"/>
  <c r="P11" i="45"/>
  <c r="F12" i="45"/>
  <c r="L12" i="45" s="1"/>
  <c r="H12" i="45"/>
  <c r="P12" i="45"/>
  <c r="R12" i="45"/>
  <c r="G13" i="45"/>
  <c r="I13" i="45"/>
  <c r="K13" i="45"/>
  <c r="M13" i="45"/>
  <c r="O13" i="45"/>
  <c r="Q13" i="45"/>
  <c r="F14" i="45"/>
  <c r="L14" i="45" s="1"/>
  <c r="P14" i="45"/>
  <c r="F15" i="45"/>
  <c r="H15" i="45"/>
  <c r="J15" i="45"/>
  <c r="L15" i="45"/>
  <c r="N15" i="45"/>
  <c r="P15" i="45"/>
  <c r="R15" i="45"/>
  <c r="F16" i="45"/>
  <c r="L16" i="45" s="1"/>
  <c r="P16" i="45"/>
  <c r="F17" i="45"/>
  <c r="L17" i="45" s="1"/>
  <c r="J17" i="45"/>
  <c r="P17" i="45"/>
  <c r="R17" i="45"/>
  <c r="F18" i="45"/>
  <c r="L18" i="45" s="1"/>
  <c r="H18" i="45"/>
  <c r="J18" i="45"/>
  <c r="N18" i="45"/>
  <c r="P18" i="45"/>
  <c r="R18" i="45"/>
  <c r="F19" i="45"/>
  <c r="R19" i="45" s="1"/>
  <c r="H19" i="45"/>
  <c r="J19" i="45"/>
  <c r="L19" i="45"/>
  <c r="P19" i="45"/>
  <c r="F20" i="45"/>
  <c r="N20" i="45" s="1"/>
  <c r="L20" i="45"/>
  <c r="P20" i="45"/>
  <c r="R20" i="45"/>
  <c r="F21" i="45"/>
  <c r="R21" i="45" s="1"/>
  <c r="J21" i="45"/>
  <c r="P21" i="45"/>
  <c r="F22" i="45"/>
  <c r="R22" i="45" s="1"/>
  <c r="H22" i="45"/>
  <c r="J22" i="45"/>
  <c r="L22" i="45"/>
  <c r="N22" i="45"/>
  <c r="P22" i="45"/>
  <c r="F23" i="45"/>
  <c r="L23" i="45" s="1"/>
  <c r="H23" i="45"/>
  <c r="J23" i="45"/>
  <c r="P23" i="45"/>
  <c r="R23" i="45"/>
  <c r="F24" i="45"/>
  <c r="F25" i="45"/>
  <c r="J25" i="45" s="1"/>
  <c r="H25" i="45"/>
  <c r="L25" i="45"/>
  <c r="P25" i="45"/>
  <c r="R25" i="45"/>
  <c r="F26" i="45"/>
  <c r="L26" i="45" s="1"/>
  <c r="J26" i="45"/>
  <c r="N26" i="45"/>
  <c r="P26" i="45"/>
  <c r="R26" i="45"/>
  <c r="F27" i="45"/>
  <c r="L27" i="45" s="1"/>
  <c r="H27" i="45"/>
  <c r="J27" i="45"/>
  <c r="P27" i="45"/>
  <c r="R27" i="45"/>
  <c r="F28" i="45"/>
  <c r="H28" i="45" s="1"/>
  <c r="J28" i="45"/>
  <c r="L28" i="45"/>
  <c r="P28" i="45"/>
  <c r="R28" i="45"/>
  <c r="F29" i="45"/>
  <c r="H29" i="45" s="1"/>
  <c r="J29" i="45"/>
  <c r="P29" i="45"/>
  <c r="F30" i="45"/>
  <c r="L30" i="45" s="1"/>
  <c r="J30" i="45"/>
  <c r="N30" i="45"/>
  <c r="P30" i="45"/>
  <c r="F31" i="45"/>
  <c r="L31" i="45" s="1"/>
  <c r="H31" i="45"/>
  <c r="P31" i="45"/>
  <c r="R31" i="45"/>
  <c r="F32" i="45"/>
  <c r="L32" i="45"/>
  <c r="N32" i="45"/>
  <c r="P32" i="45"/>
  <c r="R32" i="45"/>
  <c r="F33" i="45"/>
  <c r="J33" i="45" s="1"/>
  <c r="H33" i="45"/>
  <c r="P33" i="45"/>
  <c r="R33" i="45"/>
  <c r="F34" i="45"/>
  <c r="L34" i="45" s="1"/>
  <c r="P34" i="45"/>
  <c r="F35" i="45"/>
  <c r="H35" i="45"/>
  <c r="J35" i="45"/>
  <c r="L35" i="45"/>
  <c r="N35" i="45"/>
  <c r="P35" i="45"/>
  <c r="R35" i="45"/>
  <c r="F36" i="45"/>
  <c r="L36" i="45" s="1"/>
  <c r="N36" i="45"/>
  <c r="P36" i="45"/>
  <c r="F37" i="45"/>
  <c r="H37" i="45" s="1"/>
  <c r="J37" i="45"/>
  <c r="L37" i="45"/>
  <c r="N37" i="45"/>
  <c r="P37" i="45"/>
  <c r="R37" i="45"/>
  <c r="G38" i="45"/>
  <c r="I38" i="45"/>
  <c r="K38" i="45"/>
  <c r="M38" i="45"/>
  <c r="O38" i="45"/>
  <c r="Q38" i="45"/>
  <c r="F39" i="45"/>
  <c r="L39" i="45" s="1"/>
  <c r="H39" i="45"/>
  <c r="J39" i="45"/>
  <c r="N39" i="45"/>
  <c r="P39" i="45"/>
  <c r="R39" i="45"/>
  <c r="F40" i="45"/>
  <c r="L40" i="45" s="1"/>
  <c r="P40" i="45"/>
  <c r="F41" i="45"/>
  <c r="H41" i="45"/>
  <c r="J41" i="45"/>
  <c r="L41" i="45"/>
  <c r="N41" i="45"/>
  <c r="P41" i="45"/>
  <c r="R41" i="45"/>
  <c r="F42" i="45"/>
  <c r="J42" i="45" s="1"/>
  <c r="P42" i="45"/>
  <c r="R42" i="45"/>
  <c r="F43" i="45"/>
  <c r="H43" i="45" s="1"/>
  <c r="N43" i="45"/>
  <c r="P43" i="45"/>
  <c r="F44" i="45"/>
  <c r="L44" i="45" s="1"/>
  <c r="J44" i="45"/>
  <c r="N44" i="45"/>
  <c r="P44" i="45"/>
  <c r="F45" i="45"/>
  <c r="N45" i="45" s="1"/>
  <c r="H45" i="45"/>
  <c r="L45" i="45"/>
  <c r="P45" i="45"/>
  <c r="R45" i="45"/>
  <c r="F46" i="45"/>
  <c r="L46" i="45"/>
  <c r="P46" i="45"/>
  <c r="R46" i="45"/>
  <c r="F47" i="45"/>
  <c r="P47" i="45"/>
  <c r="R47" i="45"/>
  <c r="F48" i="45"/>
  <c r="L48" i="45" s="1"/>
  <c r="J48" i="45"/>
  <c r="N48" i="45"/>
  <c r="P48" i="45"/>
  <c r="F49" i="45"/>
  <c r="L49" i="45" s="1"/>
  <c r="H49" i="45"/>
  <c r="J49" i="45"/>
  <c r="P49" i="45"/>
  <c r="R49" i="45"/>
  <c r="F50" i="45"/>
  <c r="L50" i="45"/>
  <c r="N50" i="45"/>
  <c r="P50" i="45"/>
  <c r="R50" i="45"/>
  <c r="F51" i="45"/>
  <c r="H51" i="45"/>
  <c r="P51" i="45"/>
  <c r="F52" i="45"/>
  <c r="L52" i="45" s="1"/>
  <c r="H52" i="45"/>
  <c r="J52" i="45"/>
  <c r="N52" i="45"/>
  <c r="P52" i="45"/>
  <c r="R52" i="45"/>
  <c r="F53" i="45"/>
  <c r="J53" i="45" s="1"/>
  <c r="P53" i="45"/>
  <c r="F7" i="42"/>
  <c r="I8" i="42" s="1"/>
  <c r="G7" i="42"/>
  <c r="H7" i="42"/>
  <c r="I7" i="42"/>
  <c r="J7" i="42"/>
  <c r="K7" i="42"/>
  <c r="L7" i="42"/>
  <c r="M7" i="42"/>
  <c r="N7" i="42"/>
  <c r="H8" i="42"/>
  <c r="F10" i="42"/>
  <c r="H10" i="42"/>
  <c r="I10" i="42"/>
  <c r="K10" i="42"/>
  <c r="L10" i="42"/>
  <c r="M10" i="42"/>
  <c r="N10" i="42"/>
  <c r="F12" i="42"/>
  <c r="G12" i="42"/>
  <c r="H12" i="42"/>
  <c r="I12" i="42"/>
  <c r="J12" i="42"/>
  <c r="K12" i="42"/>
  <c r="L12" i="42"/>
  <c r="M12" i="42"/>
  <c r="N12" i="42"/>
  <c r="F14" i="42"/>
  <c r="G14" i="42"/>
  <c r="H14" i="42"/>
  <c r="I14" i="42"/>
  <c r="J14" i="42"/>
  <c r="K14" i="42"/>
  <c r="L14" i="42"/>
  <c r="M14" i="42"/>
  <c r="N14" i="42"/>
  <c r="F16" i="42"/>
  <c r="G16" i="42"/>
  <c r="H16" i="42"/>
  <c r="I16" i="42"/>
  <c r="J16" i="42"/>
  <c r="K16" i="42"/>
  <c r="L16" i="42"/>
  <c r="M16" i="42"/>
  <c r="N16" i="42"/>
  <c r="F18" i="42"/>
  <c r="G18" i="42"/>
  <c r="H18" i="42"/>
  <c r="I18" i="42"/>
  <c r="J18" i="42"/>
  <c r="K18" i="42"/>
  <c r="L18" i="42"/>
  <c r="M18" i="42"/>
  <c r="N18" i="42"/>
  <c r="F19" i="42"/>
  <c r="G19" i="42"/>
  <c r="H19" i="42"/>
  <c r="I19" i="42"/>
  <c r="J19" i="42"/>
  <c r="K19" i="42"/>
  <c r="L19" i="42"/>
  <c r="M19" i="42"/>
  <c r="N19" i="42"/>
  <c r="F22" i="42"/>
  <c r="G22" i="42"/>
  <c r="H22" i="42"/>
  <c r="I22" i="42"/>
  <c r="J22" i="42"/>
  <c r="K22" i="42"/>
  <c r="L22" i="42"/>
  <c r="M22" i="42"/>
  <c r="N22" i="42"/>
  <c r="F24" i="42"/>
  <c r="G24" i="42"/>
  <c r="H24" i="42"/>
  <c r="I24" i="42"/>
  <c r="J24" i="42"/>
  <c r="K24" i="42"/>
  <c r="L24" i="42"/>
  <c r="M24" i="42"/>
  <c r="N24" i="42"/>
  <c r="F26" i="42"/>
  <c r="G26" i="42"/>
  <c r="I26" i="42"/>
  <c r="J26" i="42"/>
  <c r="K26" i="42"/>
  <c r="L26" i="42"/>
  <c r="M26" i="42"/>
  <c r="N26" i="42"/>
  <c r="F28" i="42"/>
  <c r="G28" i="42"/>
  <c r="I28" i="42"/>
  <c r="J28" i="42"/>
  <c r="K28" i="42"/>
  <c r="L28" i="42"/>
  <c r="M28" i="42"/>
  <c r="N28" i="42"/>
  <c r="F30" i="42"/>
  <c r="G30" i="42"/>
  <c r="H30" i="42"/>
  <c r="I30" i="42"/>
  <c r="J30" i="42"/>
  <c r="K30" i="42"/>
  <c r="L30" i="42"/>
  <c r="M30" i="42"/>
  <c r="N30" i="42"/>
  <c r="F32" i="42"/>
  <c r="G32" i="42"/>
  <c r="H32" i="42"/>
  <c r="I32" i="42"/>
  <c r="J32" i="42"/>
  <c r="K32" i="42"/>
  <c r="L32" i="42"/>
  <c r="M32" i="42"/>
  <c r="N32" i="42"/>
  <c r="F34" i="42"/>
  <c r="G34" i="42"/>
  <c r="H34" i="42"/>
  <c r="I34" i="42"/>
  <c r="J34" i="42"/>
  <c r="K34" i="42"/>
  <c r="L34" i="42"/>
  <c r="M34" i="42"/>
  <c r="N34" i="42"/>
  <c r="F36" i="42"/>
  <c r="G36" i="42"/>
  <c r="H36" i="42"/>
  <c r="I36" i="42"/>
  <c r="J36" i="42"/>
  <c r="K36" i="42"/>
  <c r="L36" i="42"/>
  <c r="M36" i="42"/>
  <c r="N36" i="42"/>
  <c r="F38" i="42"/>
  <c r="G38" i="42"/>
  <c r="H38" i="42"/>
  <c r="I38" i="42"/>
  <c r="J38" i="42"/>
  <c r="K38" i="42"/>
  <c r="L38" i="42"/>
  <c r="M38" i="42"/>
  <c r="N38" i="42"/>
  <c r="F40" i="42"/>
  <c r="G40" i="42"/>
  <c r="H40" i="42"/>
  <c r="I40" i="42"/>
  <c r="J40" i="42"/>
  <c r="K40" i="42"/>
  <c r="L40" i="42"/>
  <c r="M40" i="42"/>
  <c r="N40" i="42"/>
  <c r="F42" i="42"/>
  <c r="F44" i="42"/>
  <c r="G44" i="42"/>
  <c r="H44" i="42"/>
  <c r="I44" i="42"/>
  <c r="J44" i="42"/>
  <c r="K44" i="42"/>
  <c r="L44" i="42"/>
  <c r="M44" i="42"/>
  <c r="N44" i="42"/>
  <c r="F46" i="42"/>
  <c r="G46" i="42"/>
  <c r="H46" i="42"/>
  <c r="I46" i="42"/>
  <c r="J46" i="42"/>
  <c r="K46" i="42"/>
  <c r="L46" i="42"/>
  <c r="M46" i="42"/>
  <c r="N46" i="42"/>
  <c r="F48" i="42"/>
  <c r="G48" i="42"/>
  <c r="H48" i="42"/>
  <c r="I48" i="42"/>
  <c r="J48" i="42"/>
  <c r="K48" i="42"/>
  <c r="L48" i="42"/>
  <c r="M48" i="42"/>
  <c r="N48" i="42"/>
  <c r="F50" i="42"/>
  <c r="G50" i="42"/>
  <c r="H50" i="42"/>
  <c r="I50" i="42"/>
  <c r="J50" i="42"/>
  <c r="K50" i="42"/>
  <c r="L50" i="42"/>
  <c r="M50" i="42"/>
  <c r="N50" i="42"/>
  <c r="F52" i="42"/>
  <c r="G52" i="42"/>
  <c r="H52" i="42"/>
  <c r="I52" i="42"/>
  <c r="J52" i="42"/>
  <c r="K52" i="42"/>
  <c r="L52" i="42"/>
  <c r="M52" i="42"/>
  <c r="N52" i="42"/>
  <c r="F54" i="42"/>
  <c r="G54" i="42"/>
  <c r="H54" i="42"/>
  <c r="I54" i="42"/>
  <c r="J54" i="42"/>
  <c r="K54" i="42"/>
  <c r="L54" i="42"/>
  <c r="M54" i="42"/>
  <c r="N54" i="42"/>
  <c r="F56" i="42"/>
  <c r="G56" i="42"/>
  <c r="H56" i="42"/>
  <c r="I56" i="42"/>
  <c r="J56" i="42"/>
  <c r="K56" i="42"/>
  <c r="L56" i="42"/>
  <c r="M56" i="42"/>
  <c r="N56" i="42"/>
  <c r="F58" i="42"/>
  <c r="G58" i="42"/>
  <c r="H58" i="42"/>
  <c r="I58" i="42"/>
  <c r="J58" i="42"/>
  <c r="K58" i="42"/>
  <c r="L58" i="42"/>
  <c r="M58" i="42"/>
  <c r="N58" i="42"/>
  <c r="F60" i="42"/>
  <c r="G60" i="42"/>
  <c r="H60" i="42"/>
  <c r="I60" i="42"/>
  <c r="J60" i="42"/>
  <c r="K60" i="42"/>
  <c r="L60" i="42"/>
  <c r="M60" i="42"/>
  <c r="N60" i="42"/>
  <c r="F62" i="42"/>
  <c r="G62" i="42"/>
  <c r="H62" i="42"/>
  <c r="I62" i="42"/>
  <c r="J62" i="42"/>
  <c r="K62" i="42"/>
  <c r="L62" i="42"/>
  <c r="M62" i="42"/>
  <c r="N62" i="42"/>
  <c r="F64" i="42"/>
  <c r="G64" i="42"/>
  <c r="H64" i="42"/>
  <c r="I64" i="42"/>
  <c r="J64" i="42"/>
  <c r="K64" i="42"/>
  <c r="L64" i="42"/>
  <c r="M64" i="42"/>
  <c r="N64" i="42"/>
  <c r="F66" i="42"/>
  <c r="G66" i="42"/>
  <c r="H66" i="42"/>
  <c r="I66" i="42"/>
  <c r="J66" i="42"/>
  <c r="K66" i="42"/>
  <c r="L66" i="42"/>
  <c r="M66" i="42"/>
  <c r="N66" i="42"/>
  <c r="F68" i="42"/>
  <c r="G68" i="42"/>
  <c r="H68" i="42"/>
  <c r="I68" i="42"/>
  <c r="J68" i="42"/>
  <c r="K68" i="42"/>
  <c r="L68" i="42"/>
  <c r="M68" i="42"/>
  <c r="N68" i="42"/>
  <c r="F69" i="42"/>
  <c r="F70" i="42" s="1"/>
  <c r="G69" i="42"/>
  <c r="H69" i="42"/>
  <c r="H70" i="42" s="1"/>
  <c r="I69" i="42"/>
  <c r="I70" i="42" s="1"/>
  <c r="J69" i="42"/>
  <c r="K69" i="42"/>
  <c r="L69" i="42"/>
  <c r="L70" i="42" s="1"/>
  <c r="M69" i="42"/>
  <c r="M70" i="42" s="1"/>
  <c r="N69" i="42"/>
  <c r="G70" i="42"/>
  <c r="J70" i="42"/>
  <c r="N70" i="42"/>
  <c r="F72" i="42"/>
  <c r="G72" i="42"/>
  <c r="H72" i="42"/>
  <c r="I72" i="42"/>
  <c r="J72" i="42"/>
  <c r="K72" i="42"/>
  <c r="L72" i="42"/>
  <c r="M72" i="42"/>
  <c r="N72" i="42"/>
  <c r="F74" i="42"/>
  <c r="G74" i="42"/>
  <c r="H74" i="42"/>
  <c r="I74" i="42"/>
  <c r="J74" i="42"/>
  <c r="K74" i="42"/>
  <c r="L74" i="42"/>
  <c r="M74" i="42"/>
  <c r="N74" i="42"/>
  <c r="F76" i="42"/>
  <c r="G76" i="42"/>
  <c r="H76" i="42"/>
  <c r="I76" i="42"/>
  <c r="J76" i="42"/>
  <c r="K76" i="42"/>
  <c r="L76" i="42"/>
  <c r="M76" i="42"/>
  <c r="N76" i="42"/>
  <c r="F78" i="42"/>
  <c r="G78" i="42"/>
  <c r="H78" i="42"/>
  <c r="I78" i="42"/>
  <c r="J78" i="42"/>
  <c r="K78" i="42"/>
  <c r="L78" i="42"/>
  <c r="M78" i="42"/>
  <c r="N78" i="42"/>
  <c r="F80" i="42"/>
  <c r="G80" i="42"/>
  <c r="H80" i="42"/>
  <c r="I80" i="42"/>
  <c r="J80" i="42"/>
  <c r="K80" i="42"/>
  <c r="L80" i="42"/>
  <c r="M80" i="42"/>
  <c r="N80" i="42"/>
  <c r="F82" i="42"/>
  <c r="G82" i="42"/>
  <c r="H82" i="42"/>
  <c r="I82" i="42"/>
  <c r="J82" i="42"/>
  <c r="K82" i="42"/>
  <c r="L82" i="42"/>
  <c r="M82" i="42"/>
  <c r="N82" i="42"/>
  <c r="F84" i="42"/>
  <c r="G84" i="42"/>
  <c r="H84" i="42"/>
  <c r="I84" i="42"/>
  <c r="J84" i="42"/>
  <c r="K84" i="42"/>
  <c r="L84" i="42"/>
  <c r="M84" i="42"/>
  <c r="N84" i="42"/>
  <c r="F86" i="42"/>
  <c r="G86" i="42"/>
  <c r="H86" i="42"/>
  <c r="I86" i="42"/>
  <c r="J86" i="42"/>
  <c r="K86" i="42"/>
  <c r="L86" i="42"/>
  <c r="M86" i="42"/>
  <c r="N86" i="42"/>
  <c r="F88" i="42"/>
  <c r="G88" i="42"/>
  <c r="H88" i="42"/>
  <c r="I88" i="42"/>
  <c r="J88" i="42"/>
  <c r="K88" i="42"/>
  <c r="L88" i="42"/>
  <c r="M88" i="42"/>
  <c r="N88" i="42"/>
  <c r="F90" i="42"/>
  <c r="G90" i="42"/>
  <c r="H90" i="42"/>
  <c r="I90" i="42"/>
  <c r="J90" i="42"/>
  <c r="K90" i="42"/>
  <c r="L90" i="42"/>
  <c r="M90" i="42"/>
  <c r="N90" i="42"/>
  <c r="F92" i="42"/>
  <c r="G92" i="42"/>
  <c r="H92" i="42"/>
  <c r="I92" i="42"/>
  <c r="J92" i="42"/>
  <c r="K92" i="42"/>
  <c r="L92" i="42"/>
  <c r="M92" i="42"/>
  <c r="N92" i="42"/>
  <c r="F94" i="42"/>
  <c r="G94" i="42"/>
  <c r="H94" i="42"/>
  <c r="I94" i="42"/>
  <c r="J94" i="42"/>
  <c r="K94" i="42"/>
  <c r="L94" i="42"/>
  <c r="M94" i="42"/>
  <c r="N94" i="42"/>
  <c r="F96" i="42"/>
  <c r="G96" i="42"/>
  <c r="H96" i="42"/>
  <c r="I96" i="42"/>
  <c r="J96" i="42"/>
  <c r="K96" i="42"/>
  <c r="L96" i="42"/>
  <c r="M96" i="42"/>
  <c r="N96" i="42"/>
  <c r="F98" i="42"/>
  <c r="G98" i="42"/>
  <c r="H98" i="42"/>
  <c r="I98" i="42"/>
  <c r="J98" i="42"/>
  <c r="K98" i="42"/>
  <c r="L98" i="42"/>
  <c r="M98" i="42"/>
  <c r="N98" i="42"/>
  <c r="F100" i="42"/>
  <c r="G100" i="42"/>
  <c r="H100" i="42"/>
  <c r="I100" i="42"/>
  <c r="J100" i="42"/>
  <c r="K100" i="42"/>
  <c r="L100" i="42"/>
  <c r="M100" i="42"/>
  <c r="N100" i="42"/>
  <c r="F7" i="41"/>
  <c r="G7" i="41"/>
  <c r="H7" i="41"/>
  <c r="I7" i="41"/>
  <c r="J7" i="41"/>
  <c r="K7" i="41"/>
  <c r="K8" i="41" s="1"/>
  <c r="L7" i="41"/>
  <c r="M7" i="41"/>
  <c r="F8" i="41"/>
  <c r="G8" i="41"/>
  <c r="H8" i="41"/>
  <c r="J8" i="41"/>
  <c r="F10" i="41"/>
  <c r="G10" i="41"/>
  <c r="H10" i="41"/>
  <c r="I10" i="41"/>
  <c r="J10" i="41"/>
  <c r="K10" i="41"/>
  <c r="L10" i="41"/>
  <c r="M10" i="41"/>
  <c r="F12" i="41"/>
  <c r="G12" i="41"/>
  <c r="H12" i="41"/>
  <c r="I12" i="41"/>
  <c r="J12" i="41"/>
  <c r="K12" i="41"/>
  <c r="L12" i="41"/>
  <c r="M12" i="41"/>
  <c r="F14" i="41"/>
  <c r="G14" i="41"/>
  <c r="H14" i="41"/>
  <c r="I14" i="41"/>
  <c r="J14" i="41"/>
  <c r="K14" i="41"/>
  <c r="L14" i="41"/>
  <c r="M14" i="41"/>
  <c r="F16" i="41"/>
  <c r="G16" i="41"/>
  <c r="H16" i="41"/>
  <c r="I16" i="41"/>
  <c r="J16" i="41"/>
  <c r="K16" i="41"/>
  <c r="L16" i="41"/>
  <c r="M16" i="41"/>
  <c r="F18" i="41"/>
  <c r="G18" i="41"/>
  <c r="H18" i="41"/>
  <c r="I18" i="41"/>
  <c r="J18" i="41"/>
  <c r="K18" i="41"/>
  <c r="L18" i="41"/>
  <c r="M18" i="41"/>
  <c r="F19" i="41"/>
  <c r="G19" i="41"/>
  <c r="H19" i="41"/>
  <c r="I19" i="41"/>
  <c r="J19" i="41"/>
  <c r="K19" i="41"/>
  <c r="K20" i="41" s="1"/>
  <c r="L19" i="41"/>
  <c r="M19" i="41"/>
  <c r="F20" i="41"/>
  <c r="G20" i="41"/>
  <c r="H20" i="41"/>
  <c r="J20" i="41"/>
  <c r="F22" i="41"/>
  <c r="G22" i="41"/>
  <c r="H22" i="41"/>
  <c r="I22" i="41"/>
  <c r="J22" i="41"/>
  <c r="K22" i="41"/>
  <c r="L22" i="41"/>
  <c r="M22" i="41"/>
  <c r="F24" i="41"/>
  <c r="G24" i="41"/>
  <c r="J24" i="41"/>
  <c r="K24" i="41"/>
  <c r="L24" i="41"/>
  <c r="M24" i="41"/>
  <c r="F26" i="41"/>
  <c r="G26" i="41"/>
  <c r="I26" i="41"/>
  <c r="J26" i="41"/>
  <c r="K26" i="41"/>
  <c r="L26" i="41"/>
  <c r="M26" i="41"/>
  <c r="F28" i="41"/>
  <c r="G28" i="41"/>
  <c r="H28" i="41"/>
  <c r="I28" i="41"/>
  <c r="J28" i="41"/>
  <c r="K28" i="41"/>
  <c r="L28" i="41"/>
  <c r="M28" i="41"/>
  <c r="F30" i="41"/>
  <c r="G30" i="41"/>
  <c r="H30" i="41"/>
  <c r="I30" i="41"/>
  <c r="J30" i="41"/>
  <c r="K30" i="41"/>
  <c r="L30" i="41"/>
  <c r="M30" i="41"/>
  <c r="F32" i="41"/>
  <c r="G32" i="41"/>
  <c r="H32" i="41"/>
  <c r="I32" i="41"/>
  <c r="J32" i="41"/>
  <c r="K32" i="41"/>
  <c r="L32" i="41"/>
  <c r="M32" i="41"/>
  <c r="F34" i="41"/>
  <c r="G34" i="41"/>
  <c r="H34" i="41"/>
  <c r="I34" i="41"/>
  <c r="J34" i="41"/>
  <c r="K34" i="41"/>
  <c r="L34" i="41"/>
  <c r="M34" i="41"/>
  <c r="F36" i="41"/>
  <c r="G36" i="41"/>
  <c r="H36" i="41"/>
  <c r="I36" i="41"/>
  <c r="J36" i="41"/>
  <c r="K36" i="41"/>
  <c r="L36" i="41"/>
  <c r="M36" i="41"/>
  <c r="F38" i="41"/>
  <c r="G38" i="41"/>
  <c r="H38" i="41"/>
  <c r="I38" i="41"/>
  <c r="J38" i="41"/>
  <c r="K38" i="41"/>
  <c r="L38" i="41"/>
  <c r="M38" i="41"/>
  <c r="F40" i="41"/>
  <c r="G40" i="41"/>
  <c r="H40" i="41"/>
  <c r="I40" i="41"/>
  <c r="J40" i="41"/>
  <c r="K40" i="41"/>
  <c r="L40" i="41"/>
  <c r="M40" i="41"/>
  <c r="F44" i="41"/>
  <c r="G44" i="41"/>
  <c r="H44" i="41"/>
  <c r="I44" i="41"/>
  <c r="J44" i="41"/>
  <c r="K44" i="41"/>
  <c r="L44" i="41"/>
  <c r="M44" i="41"/>
  <c r="F46" i="41"/>
  <c r="G46" i="41"/>
  <c r="H46" i="41"/>
  <c r="I46" i="41"/>
  <c r="J46" i="41"/>
  <c r="K46" i="41"/>
  <c r="L46" i="41"/>
  <c r="M46" i="41"/>
  <c r="F48" i="41"/>
  <c r="G48" i="41"/>
  <c r="H48" i="41"/>
  <c r="I48" i="41"/>
  <c r="J48" i="41"/>
  <c r="K48" i="41"/>
  <c r="L48" i="41"/>
  <c r="M48" i="41"/>
  <c r="F50" i="41"/>
  <c r="G50" i="41"/>
  <c r="H50" i="41"/>
  <c r="I50" i="41"/>
  <c r="J50" i="41"/>
  <c r="K50" i="41"/>
  <c r="L50" i="41"/>
  <c r="M50" i="41"/>
  <c r="F52" i="41"/>
  <c r="G52" i="41"/>
  <c r="H52" i="41"/>
  <c r="I52" i="41"/>
  <c r="J52" i="41"/>
  <c r="K52" i="41"/>
  <c r="L52" i="41"/>
  <c r="M52" i="41"/>
  <c r="F54" i="41"/>
  <c r="G54" i="41"/>
  <c r="H54" i="41"/>
  <c r="I54" i="41"/>
  <c r="J54" i="41"/>
  <c r="K54" i="41"/>
  <c r="L54" i="41"/>
  <c r="M54" i="41"/>
  <c r="F56" i="41"/>
  <c r="G56" i="41"/>
  <c r="H56" i="41"/>
  <c r="I56" i="41"/>
  <c r="J56" i="41"/>
  <c r="K56" i="41"/>
  <c r="L56" i="41"/>
  <c r="M56" i="41"/>
  <c r="F58" i="41"/>
  <c r="G58" i="41"/>
  <c r="H58" i="41"/>
  <c r="I58" i="41"/>
  <c r="J58" i="41"/>
  <c r="K58" i="41"/>
  <c r="L58" i="41"/>
  <c r="M58" i="41"/>
  <c r="F60" i="41"/>
  <c r="G60" i="41"/>
  <c r="H60" i="41"/>
  <c r="I60" i="41"/>
  <c r="J60" i="41"/>
  <c r="K60" i="41"/>
  <c r="L60" i="41"/>
  <c r="M60" i="41"/>
  <c r="F62" i="41"/>
  <c r="G62" i="41"/>
  <c r="H62" i="41"/>
  <c r="I62" i="41"/>
  <c r="J62" i="41"/>
  <c r="K62" i="41"/>
  <c r="L62" i="41"/>
  <c r="M62" i="41"/>
  <c r="F64" i="41"/>
  <c r="G64" i="41"/>
  <c r="H64" i="41"/>
  <c r="I64" i="41"/>
  <c r="J64" i="41"/>
  <c r="K64" i="41"/>
  <c r="L64" i="41"/>
  <c r="M64" i="41"/>
  <c r="F66" i="41"/>
  <c r="G66" i="41"/>
  <c r="H66" i="41"/>
  <c r="I66" i="41"/>
  <c r="J66" i="41"/>
  <c r="K66" i="41"/>
  <c r="L66" i="41"/>
  <c r="M66" i="41"/>
  <c r="F68" i="41"/>
  <c r="G68" i="41"/>
  <c r="H68" i="41"/>
  <c r="I68" i="41"/>
  <c r="J68" i="41"/>
  <c r="K68" i="41"/>
  <c r="L68" i="41"/>
  <c r="M68" i="41"/>
  <c r="F69" i="41"/>
  <c r="G69" i="41"/>
  <c r="H69" i="41"/>
  <c r="I70" i="41" s="1"/>
  <c r="I69" i="41"/>
  <c r="J69" i="41"/>
  <c r="J70" i="41" s="1"/>
  <c r="K69" i="41"/>
  <c r="K70" i="41" s="1"/>
  <c r="L69" i="41"/>
  <c r="M69" i="41"/>
  <c r="F70" i="41"/>
  <c r="G70" i="41"/>
  <c r="H70" i="41"/>
  <c r="F72" i="41"/>
  <c r="G72" i="41"/>
  <c r="H72" i="41"/>
  <c r="I72" i="41"/>
  <c r="J72" i="41"/>
  <c r="K72" i="41"/>
  <c r="L72" i="41"/>
  <c r="M72" i="41"/>
  <c r="F74" i="41"/>
  <c r="G74" i="41"/>
  <c r="H74" i="41"/>
  <c r="I74" i="41"/>
  <c r="J74" i="41"/>
  <c r="K74" i="41"/>
  <c r="L74" i="41"/>
  <c r="M74" i="41"/>
  <c r="F76" i="41"/>
  <c r="G76" i="41"/>
  <c r="H76" i="41"/>
  <c r="I76" i="41"/>
  <c r="J76" i="41"/>
  <c r="K76" i="41"/>
  <c r="L76" i="41"/>
  <c r="M76" i="41"/>
  <c r="F78" i="41"/>
  <c r="G78" i="41"/>
  <c r="H78" i="41"/>
  <c r="I78" i="41"/>
  <c r="J78" i="41"/>
  <c r="K78" i="41"/>
  <c r="L78" i="41"/>
  <c r="M78" i="41"/>
  <c r="F80" i="41"/>
  <c r="G80" i="41"/>
  <c r="H80" i="41"/>
  <c r="I80" i="41"/>
  <c r="J80" i="41"/>
  <c r="K80" i="41"/>
  <c r="L80" i="41"/>
  <c r="M80" i="41"/>
  <c r="F82" i="41"/>
  <c r="G82" i="41"/>
  <c r="H82" i="41"/>
  <c r="I82" i="41"/>
  <c r="J82" i="41"/>
  <c r="K82" i="41"/>
  <c r="L82" i="41"/>
  <c r="M82" i="41"/>
  <c r="F84" i="41"/>
  <c r="G84" i="41"/>
  <c r="H84" i="41"/>
  <c r="I84" i="41"/>
  <c r="J84" i="41"/>
  <c r="K84" i="41"/>
  <c r="L84" i="41"/>
  <c r="M84" i="41"/>
  <c r="F86" i="41"/>
  <c r="G86" i="41"/>
  <c r="H86" i="41"/>
  <c r="I86" i="41"/>
  <c r="J86" i="41"/>
  <c r="K86" i="41"/>
  <c r="L86" i="41"/>
  <c r="M86" i="41"/>
  <c r="F88" i="41"/>
  <c r="G88" i="41"/>
  <c r="H88" i="41"/>
  <c r="I88" i="41"/>
  <c r="J88" i="41"/>
  <c r="K88" i="41"/>
  <c r="L88" i="41"/>
  <c r="M88" i="41"/>
  <c r="F90" i="41"/>
  <c r="G90" i="41"/>
  <c r="H90" i="41"/>
  <c r="I90" i="41"/>
  <c r="J90" i="41"/>
  <c r="K90" i="41"/>
  <c r="L90" i="41"/>
  <c r="M90" i="41"/>
  <c r="F92" i="41"/>
  <c r="G92" i="41"/>
  <c r="H92" i="41"/>
  <c r="I92" i="41"/>
  <c r="J92" i="41"/>
  <c r="K92" i="41"/>
  <c r="L92" i="41"/>
  <c r="M92" i="41"/>
  <c r="F94" i="41"/>
  <c r="G94" i="41"/>
  <c r="H94" i="41"/>
  <c r="I94" i="41"/>
  <c r="J94" i="41"/>
  <c r="K94" i="41"/>
  <c r="L94" i="41"/>
  <c r="M94" i="41"/>
  <c r="F96" i="41"/>
  <c r="G96" i="41"/>
  <c r="H96" i="41"/>
  <c r="I96" i="41"/>
  <c r="J96" i="41"/>
  <c r="K96" i="41"/>
  <c r="L96" i="41"/>
  <c r="M96" i="41"/>
  <c r="F98" i="41"/>
  <c r="G98" i="41"/>
  <c r="H98" i="41"/>
  <c r="I98" i="41"/>
  <c r="J98" i="41"/>
  <c r="K98" i="41"/>
  <c r="L98" i="41"/>
  <c r="M98" i="41"/>
  <c r="F100" i="41"/>
  <c r="G100" i="41"/>
  <c r="H100" i="41"/>
  <c r="I100" i="41"/>
  <c r="J100" i="41"/>
  <c r="K100" i="41"/>
  <c r="L100" i="41"/>
  <c r="M100" i="41"/>
  <c r="G6" i="40"/>
  <c r="H6" i="40"/>
  <c r="I6" i="40"/>
  <c r="J6" i="40"/>
  <c r="J7" i="40" s="1"/>
  <c r="K6" i="40"/>
  <c r="L6" i="40"/>
  <c r="M6" i="40"/>
  <c r="N6" i="40"/>
  <c r="N7" i="40" s="1"/>
  <c r="O6" i="40"/>
  <c r="P6" i="40"/>
  <c r="Q6" i="40"/>
  <c r="H7" i="40"/>
  <c r="F8" i="40"/>
  <c r="P9" i="40" s="1"/>
  <c r="H9" i="40"/>
  <c r="I9" i="40"/>
  <c r="J9" i="40"/>
  <c r="K9" i="40"/>
  <c r="L9" i="40"/>
  <c r="M9" i="40"/>
  <c r="N9" i="40"/>
  <c r="O9" i="40"/>
  <c r="F10" i="40"/>
  <c r="Q11" i="40" s="1"/>
  <c r="H11" i="40"/>
  <c r="I11" i="40"/>
  <c r="J11" i="40"/>
  <c r="K11" i="40"/>
  <c r="L11" i="40"/>
  <c r="M11" i="40"/>
  <c r="N11" i="40"/>
  <c r="O11" i="40"/>
  <c r="F12" i="40"/>
  <c r="G13" i="40" s="1"/>
  <c r="H13" i="40"/>
  <c r="I13" i="40"/>
  <c r="J13" i="40"/>
  <c r="K13" i="40"/>
  <c r="L13" i="40"/>
  <c r="M13" i="40"/>
  <c r="N13" i="40"/>
  <c r="O13" i="40"/>
  <c r="F14" i="40"/>
  <c r="G15" i="40" s="1"/>
  <c r="H15" i="40"/>
  <c r="I15" i="40"/>
  <c r="J15" i="40"/>
  <c r="K15" i="40"/>
  <c r="L15" i="40"/>
  <c r="M15" i="40"/>
  <c r="N15" i="40"/>
  <c r="O15" i="40"/>
  <c r="F16" i="40"/>
  <c r="P17" i="40" s="1"/>
  <c r="H17" i="40"/>
  <c r="I17" i="40"/>
  <c r="J17" i="40"/>
  <c r="K17" i="40"/>
  <c r="L17" i="40"/>
  <c r="M17" i="40"/>
  <c r="N17" i="40"/>
  <c r="O17" i="40"/>
  <c r="G18" i="40"/>
  <c r="H18" i="40"/>
  <c r="H19" i="40" s="1"/>
  <c r="I18" i="40"/>
  <c r="J18" i="40"/>
  <c r="K18" i="40"/>
  <c r="L18" i="40"/>
  <c r="M19" i="40" s="1"/>
  <c r="M18" i="40"/>
  <c r="N18" i="40"/>
  <c r="O18" i="40"/>
  <c r="P18" i="40"/>
  <c r="Q18" i="40"/>
  <c r="F20" i="40"/>
  <c r="G21" i="40" s="1"/>
  <c r="H21" i="40"/>
  <c r="I21" i="40"/>
  <c r="J21" i="40"/>
  <c r="K21" i="40"/>
  <c r="L21" i="40"/>
  <c r="M21" i="40"/>
  <c r="N21" i="40"/>
  <c r="O21" i="40"/>
  <c r="F22" i="40"/>
  <c r="G23" i="40" s="1"/>
  <c r="H23" i="40"/>
  <c r="I23" i="40"/>
  <c r="J23" i="40"/>
  <c r="K23" i="40"/>
  <c r="L23" i="40"/>
  <c r="M23" i="40"/>
  <c r="N23" i="40"/>
  <c r="O23" i="40"/>
  <c r="Q23" i="40"/>
  <c r="F24" i="40"/>
  <c r="G25" i="40" s="1"/>
  <c r="H25" i="40"/>
  <c r="I25" i="40"/>
  <c r="J25" i="40"/>
  <c r="K25" i="40"/>
  <c r="L25" i="40"/>
  <c r="M25" i="40"/>
  <c r="N25" i="40"/>
  <c r="O25" i="40"/>
  <c r="F26" i="40"/>
  <c r="G27" i="40" s="1"/>
  <c r="H27" i="40"/>
  <c r="I27" i="40"/>
  <c r="J27" i="40"/>
  <c r="K27" i="40"/>
  <c r="L27" i="40"/>
  <c r="M27" i="40"/>
  <c r="N27" i="40"/>
  <c r="O27" i="40"/>
  <c r="F28" i="40"/>
  <c r="G29" i="40" s="1"/>
  <c r="H29" i="40"/>
  <c r="I29" i="40"/>
  <c r="J29" i="40"/>
  <c r="K29" i="40"/>
  <c r="L29" i="40"/>
  <c r="M29" i="40"/>
  <c r="N29" i="40"/>
  <c r="O29" i="40"/>
  <c r="F30" i="40"/>
  <c r="G31" i="40" s="1"/>
  <c r="H31" i="40"/>
  <c r="I31" i="40"/>
  <c r="J31" i="40"/>
  <c r="K31" i="40"/>
  <c r="L31" i="40"/>
  <c r="M31" i="40"/>
  <c r="N31" i="40"/>
  <c r="O31" i="40"/>
  <c r="P31" i="40"/>
  <c r="Q31" i="40"/>
  <c r="F32" i="40"/>
  <c r="G33" i="40" s="1"/>
  <c r="H33" i="40"/>
  <c r="I33" i="40"/>
  <c r="J33" i="40"/>
  <c r="K33" i="40"/>
  <c r="L33" i="40"/>
  <c r="M33" i="40"/>
  <c r="N33" i="40"/>
  <c r="O33" i="40"/>
  <c r="P33" i="40"/>
  <c r="Q33" i="40"/>
  <c r="F34" i="40"/>
  <c r="G35" i="40" s="1"/>
  <c r="H35" i="40"/>
  <c r="I35" i="40"/>
  <c r="J35" i="40"/>
  <c r="K35" i="40"/>
  <c r="L35" i="40"/>
  <c r="M35" i="40"/>
  <c r="N35" i="40"/>
  <c r="O35" i="40"/>
  <c r="P35" i="40"/>
  <c r="Q35" i="40"/>
  <c r="F36" i="40"/>
  <c r="G37" i="40" s="1"/>
  <c r="H37" i="40"/>
  <c r="I37" i="40"/>
  <c r="J37" i="40"/>
  <c r="K37" i="40"/>
  <c r="L37" i="40"/>
  <c r="M37" i="40"/>
  <c r="N37" i="40"/>
  <c r="O37" i="40"/>
  <c r="P37" i="40"/>
  <c r="Q37" i="40"/>
  <c r="F38" i="40"/>
  <c r="G39" i="40" s="1"/>
  <c r="H39" i="40"/>
  <c r="I39" i="40"/>
  <c r="J39" i="40"/>
  <c r="K39" i="40"/>
  <c r="L39" i="40"/>
  <c r="M39" i="40"/>
  <c r="N39" i="40"/>
  <c r="O39" i="40"/>
  <c r="P39" i="40"/>
  <c r="Q39" i="40"/>
  <c r="F40" i="40"/>
  <c r="F42" i="40"/>
  <c r="G43" i="40" s="1"/>
  <c r="H43" i="40"/>
  <c r="I43" i="40"/>
  <c r="J43" i="40"/>
  <c r="K43" i="40"/>
  <c r="L43" i="40"/>
  <c r="M43" i="40"/>
  <c r="N43" i="40"/>
  <c r="O43" i="40"/>
  <c r="P43" i="40"/>
  <c r="Q43" i="40"/>
  <c r="F44" i="40"/>
  <c r="H45" i="40"/>
  <c r="I45" i="40"/>
  <c r="J45" i="40"/>
  <c r="K45" i="40"/>
  <c r="L45" i="40"/>
  <c r="M45" i="40"/>
  <c r="N45" i="40"/>
  <c r="O45" i="40"/>
  <c r="F46" i="40"/>
  <c r="G47" i="40" s="1"/>
  <c r="H47" i="40"/>
  <c r="I47" i="40"/>
  <c r="J47" i="40"/>
  <c r="K47" i="40"/>
  <c r="L47" i="40"/>
  <c r="M47" i="40"/>
  <c r="N47" i="40"/>
  <c r="O47" i="40"/>
  <c r="P47" i="40"/>
  <c r="Q47" i="40"/>
  <c r="F48" i="40"/>
  <c r="G49" i="40" s="1"/>
  <c r="H49" i="40"/>
  <c r="I49" i="40"/>
  <c r="J49" i="40"/>
  <c r="K49" i="40"/>
  <c r="L49" i="40"/>
  <c r="M49" i="40"/>
  <c r="N49" i="40"/>
  <c r="O49" i="40"/>
  <c r="P49" i="40"/>
  <c r="Q49" i="40"/>
  <c r="F50" i="40"/>
  <c r="G51" i="40" s="1"/>
  <c r="H51" i="40"/>
  <c r="I51" i="40"/>
  <c r="J51" i="40"/>
  <c r="K51" i="40"/>
  <c r="L51" i="40"/>
  <c r="M51" i="40"/>
  <c r="N51" i="40"/>
  <c r="O51" i="40"/>
  <c r="P51" i="40"/>
  <c r="Q51" i="40"/>
  <c r="F52" i="40"/>
  <c r="G53" i="40" s="1"/>
  <c r="H53" i="40"/>
  <c r="I53" i="40"/>
  <c r="J53" i="40"/>
  <c r="K53" i="40"/>
  <c r="L53" i="40"/>
  <c r="M53" i="40"/>
  <c r="N53" i="40"/>
  <c r="O53" i="40"/>
  <c r="P53" i="40"/>
  <c r="Q53" i="40"/>
  <c r="F54" i="40"/>
  <c r="G55" i="40" s="1"/>
  <c r="H55" i="40"/>
  <c r="I55" i="40"/>
  <c r="J55" i="40"/>
  <c r="K55" i="40"/>
  <c r="L55" i="40"/>
  <c r="M55" i="40"/>
  <c r="N55" i="40"/>
  <c r="O55" i="40"/>
  <c r="Q55" i="40"/>
  <c r="F56" i="40"/>
  <c r="G57" i="40" s="1"/>
  <c r="H57" i="40"/>
  <c r="I57" i="40"/>
  <c r="J57" i="40"/>
  <c r="K57" i="40"/>
  <c r="L57" i="40"/>
  <c r="M57" i="40"/>
  <c r="N57" i="40"/>
  <c r="O57" i="40"/>
  <c r="P57" i="40"/>
  <c r="Q57" i="40"/>
  <c r="F58" i="40"/>
  <c r="G59" i="40" s="1"/>
  <c r="H59" i="40"/>
  <c r="I59" i="40"/>
  <c r="J59" i="40"/>
  <c r="K59" i="40"/>
  <c r="L59" i="40"/>
  <c r="M59" i="40"/>
  <c r="N59" i="40"/>
  <c r="O59" i="40"/>
  <c r="P59" i="40"/>
  <c r="Q59" i="40"/>
  <c r="F60" i="40"/>
  <c r="H61" i="40"/>
  <c r="I61" i="40"/>
  <c r="J61" i="40"/>
  <c r="K61" i="40"/>
  <c r="L61" i="40"/>
  <c r="M61" i="40"/>
  <c r="N61" i="40"/>
  <c r="O61" i="40"/>
  <c r="Q61" i="40"/>
  <c r="F62" i="40"/>
  <c r="G63" i="40" s="1"/>
  <c r="H63" i="40"/>
  <c r="I63" i="40"/>
  <c r="J63" i="40"/>
  <c r="K63" i="40"/>
  <c r="L63" i="40"/>
  <c r="M63" i="40"/>
  <c r="N63" i="40"/>
  <c r="O63" i="40"/>
  <c r="F64" i="40"/>
  <c r="G65" i="40" s="1"/>
  <c r="H65" i="40"/>
  <c r="I65" i="40"/>
  <c r="J65" i="40"/>
  <c r="K65" i="40"/>
  <c r="L65" i="40"/>
  <c r="M65" i="40"/>
  <c r="N65" i="40"/>
  <c r="O65" i="40"/>
  <c r="P65" i="40"/>
  <c r="F66" i="40"/>
  <c r="G67" i="40" s="1"/>
  <c r="H67" i="40"/>
  <c r="I67" i="40"/>
  <c r="J67" i="40"/>
  <c r="K67" i="40"/>
  <c r="L67" i="40"/>
  <c r="M67" i="40"/>
  <c r="N67" i="40"/>
  <c r="O67" i="40"/>
  <c r="P67" i="40"/>
  <c r="H68" i="40"/>
  <c r="H69" i="40" s="1"/>
  <c r="I68" i="40"/>
  <c r="I69" i="40" s="1"/>
  <c r="J68" i="40"/>
  <c r="K69" i="40" s="1"/>
  <c r="K68" i="40"/>
  <c r="L68" i="40"/>
  <c r="L69" i="40" s="1"/>
  <c r="M68" i="40"/>
  <c r="M69" i="40" s="1"/>
  <c r="N68" i="40"/>
  <c r="N69" i="40" s="1"/>
  <c r="O68" i="40"/>
  <c r="P68" i="40"/>
  <c r="Q68" i="40"/>
  <c r="J69" i="40"/>
  <c r="F70" i="40"/>
  <c r="H71" i="40"/>
  <c r="I71" i="40"/>
  <c r="J71" i="40"/>
  <c r="K71" i="40"/>
  <c r="L71" i="40"/>
  <c r="M71" i="40"/>
  <c r="N71" i="40"/>
  <c r="O71" i="40"/>
  <c r="P71" i="40"/>
  <c r="F72" i="40"/>
  <c r="H73" i="40"/>
  <c r="I73" i="40"/>
  <c r="J73" i="40"/>
  <c r="K73" i="40"/>
  <c r="L73" i="40"/>
  <c r="M73" i="40"/>
  <c r="N73" i="40"/>
  <c r="O73" i="40"/>
  <c r="F74" i="40"/>
  <c r="G75" i="40" s="1"/>
  <c r="H75" i="40"/>
  <c r="I75" i="40"/>
  <c r="J75" i="40"/>
  <c r="K75" i="40"/>
  <c r="L75" i="40"/>
  <c r="M75" i="40"/>
  <c r="N75" i="40"/>
  <c r="O75" i="40"/>
  <c r="Q75" i="40"/>
  <c r="F76" i="40"/>
  <c r="G77" i="40" s="1"/>
  <c r="H77" i="40"/>
  <c r="I77" i="40"/>
  <c r="J77" i="40"/>
  <c r="K77" i="40"/>
  <c r="L77" i="40"/>
  <c r="M77" i="40"/>
  <c r="N77" i="40"/>
  <c r="O77" i="40"/>
  <c r="Q77" i="40"/>
  <c r="F78" i="40"/>
  <c r="H79" i="40"/>
  <c r="I79" i="40"/>
  <c r="J79" i="40"/>
  <c r="K79" i="40"/>
  <c r="L79" i="40"/>
  <c r="M79" i="40"/>
  <c r="N79" i="40"/>
  <c r="O79" i="40"/>
  <c r="F80" i="40"/>
  <c r="G81" i="40" s="1"/>
  <c r="H81" i="40"/>
  <c r="I81" i="40"/>
  <c r="J81" i="40"/>
  <c r="K81" i="40"/>
  <c r="L81" i="40"/>
  <c r="M81" i="40"/>
  <c r="N81" i="40"/>
  <c r="O81" i="40"/>
  <c r="P81" i="40"/>
  <c r="F82" i="40"/>
  <c r="G83" i="40" s="1"/>
  <c r="H83" i="40"/>
  <c r="I83" i="40"/>
  <c r="J83" i="40"/>
  <c r="K83" i="40"/>
  <c r="L83" i="40"/>
  <c r="M83" i="40"/>
  <c r="N83" i="40"/>
  <c r="O83" i="40"/>
  <c r="F84" i="40"/>
  <c r="P85" i="40" s="1"/>
  <c r="H85" i="40"/>
  <c r="I85" i="40"/>
  <c r="J85" i="40"/>
  <c r="K85" i="40"/>
  <c r="L85" i="40"/>
  <c r="M85" i="40"/>
  <c r="N85" i="40"/>
  <c r="O85" i="40"/>
  <c r="Q85" i="40"/>
  <c r="F86" i="40"/>
  <c r="G87" i="40" s="1"/>
  <c r="H87" i="40"/>
  <c r="I87" i="40"/>
  <c r="J87" i="40"/>
  <c r="K87" i="40"/>
  <c r="L87" i="40"/>
  <c r="M87" i="40"/>
  <c r="N87" i="40"/>
  <c r="O87" i="40"/>
  <c r="P87" i="40"/>
  <c r="F88" i="40"/>
  <c r="G89" i="40" s="1"/>
  <c r="H89" i="40"/>
  <c r="I89" i="40"/>
  <c r="J89" i="40"/>
  <c r="K89" i="40"/>
  <c r="L89" i="40"/>
  <c r="M89" i="40"/>
  <c r="N89" i="40"/>
  <c r="O89" i="40"/>
  <c r="F90" i="40"/>
  <c r="G91" i="40" s="1"/>
  <c r="H91" i="40"/>
  <c r="I91" i="40"/>
  <c r="J91" i="40"/>
  <c r="K91" i="40"/>
  <c r="L91" i="40"/>
  <c r="M91" i="40"/>
  <c r="N91" i="40"/>
  <c r="O91" i="40"/>
  <c r="P91" i="40"/>
  <c r="F92" i="40"/>
  <c r="G93" i="40" s="1"/>
  <c r="H93" i="40"/>
  <c r="I93" i="40"/>
  <c r="J93" i="40"/>
  <c r="K93" i="40"/>
  <c r="L93" i="40"/>
  <c r="M93" i="40"/>
  <c r="N93" i="40"/>
  <c r="O93" i="40"/>
  <c r="P93" i="40"/>
  <c r="F94" i="40"/>
  <c r="Q95" i="40" s="1"/>
  <c r="H95" i="40"/>
  <c r="I95" i="40"/>
  <c r="J95" i="40"/>
  <c r="K95" i="40"/>
  <c r="L95" i="40"/>
  <c r="M95" i="40"/>
  <c r="N95" i="40"/>
  <c r="O95" i="40"/>
  <c r="F96" i="40"/>
  <c r="H97" i="40"/>
  <c r="I97" i="40"/>
  <c r="J97" i="40"/>
  <c r="K97" i="40"/>
  <c r="L97" i="40"/>
  <c r="M97" i="40"/>
  <c r="N97" i="40"/>
  <c r="O97" i="40"/>
  <c r="P97" i="40"/>
  <c r="F98" i="40"/>
  <c r="G99" i="40" s="1"/>
  <c r="H99" i="40"/>
  <c r="I99" i="40"/>
  <c r="J99" i="40"/>
  <c r="K99" i="40"/>
  <c r="L99" i="40"/>
  <c r="M99" i="40"/>
  <c r="N99" i="40"/>
  <c r="O99" i="40"/>
  <c r="G7" i="39"/>
  <c r="I7" i="39"/>
  <c r="J7" i="39"/>
  <c r="K7" i="39"/>
  <c r="L7" i="39"/>
  <c r="F9" i="39"/>
  <c r="G10" i="39" s="1"/>
  <c r="H9" i="39"/>
  <c r="J10" i="39" s="1"/>
  <c r="H10" i="39" s="1"/>
  <c r="I10" i="39"/>
  <c r="L10" i="39"/>
  <c r="F11" i="39"/>
  <c r="G12" i="39" s="1"/>
  <c r="H11" i="39"/>
  <c r="J12" i="39" s="1"/>
  <c r="L12" i="39"/>
  <c r="F13" i="39"/>
  <c r="L14" i="39" s="1"/>
  <c r="H13" i="39"/>
  <c r="J14" i="39" s="1"/>
  <c r="F15" i="39"/>
  <c r="G16" i="39" s="1"/>
  <c r="H15" i="39"/>
  <c r="L16" i="39"/>
  <c r="F17" i="39"/>
  <c r="K18" i="39" s="1"/>
  <c r="H17" i="39"/>
  <c r="G18" i="39"/>
  <c r="I18" i="39"/>
  <c r="J18" i="39"/>
  <c r="L18" i="39"/>
  <c r="G19" i="39"/>
  <c r="I19" i="39"/>
  <c r="J19" i="39"/>
  <c r="K19" i="39"/>
  <c r="L19" i="39"/>
  <c r="L20" i="39" s="1"/>
  <c r="F21" i="39"/>
  <c r="H21" i="39"/>
  <c r="J22" i="39" s="1"/>
  <c r="G22" i="39"/>
  <c r="F22" i="39" s="1"/>
  <c r="K22" i="39"/>
  <c r="L22" i="39"/>
  <c r="F23" i="39"/>
  <c r="K24" i="39" s="1"/>
  <c r="H23" i="39"/>
  <c r="G24" i="39"/>
  <c r="I24" i="39"/>
  <c r="H24" i="39" s="1"/>
  <c r="J24" i="39"/>
  <c r="L24" i="39"/>
  <c r="F25" i="39"/>
  <c r="H25" i="39"/>
  <c r="J26" i="39" s="1"/>
  <c r="G26" i="39"/>
  <c r="F26" i="39" s="1"/>
  <c r="I26" i="39"/>
  <c r="K26" i="39"/>
  <c r="L26" i="39"/>
  <c r="F27" i="39"/>
  <c r="H27" i="39"/>
  <c r="G28" i="39"/>
  <c r="F28" i="39" s="1"/>
  <c r="I28" i="39"/>
  <c r="J28" i="39"/>
  <c r="K28" i="39"/>
  <c r="L28" i="39"/>
  <c r="F29" i="39"/>
  <c r="H29" i="39"/>
  <c r="G30" i="39"/>
  <c r="I30" i="39"/>
  <c r="H30" i="39" s="1"/>
  <c r="J30" i="39"/>
  <c r="K30" i="39"/>
  <c r="L30" i="39"/>
  <c r="F31" i="39"/>
  <c r="K32" i="39" s="1"/>
  <c r="H31" i="39"/>
  <c r="G32" i="39"/>
  <c r="I32" i="39"/>
  <c r="J32" i="39"/>
  <c r="L32" i="39"/>
  <c r="F33" i="39"/>
  <c r="K34" i="39" s="1"/>
  <c r="H33" i="39"/>
  <c r="G34" i="39"/>
  <c r="I34" i="39"/>
  <c r="J34" i="39"/>
  <c r="L34" i="39"/>
  <c r="F35" i="39"/>
  <c r="K36" i="39" s="1"/>
  <c r="H35" i="39"/>
  <c r="G36" i="39"/>
  <c r="I36" i="39"/>
  <c r="H36" i="39" s="1"/>
  <c r="J36" i="39"/>
  <c r="L36" i="39"/>
  <c r="F37" i="39"/>
  <c r="H37" i="39"/>
  <c r="G38" i="39"/>
  <c r="I38" i="39"/>
  <c r="J38" i="39"/>
  <c r="K38" i="39"/>
  <c r="F38" i="39" s="1"/>
  <c r="L38" i="39"/>
  <c r="F39" i="39"/>
  <c r="G40" i="39" s="1"/>
  <c r="H39" i="39"/>
  <c r="I40" i="39" s="1"/>
  <c r="L40" i="39"/>
  <c r="F41" i="39"/>
  <c r="F43" i="39"/>
  <c r="G44" i="39" s="1"/>
  <c r="H43" i="39"/>
  <c r="I44" i="39"/>
  <c r="H44" i="39" s="1"/>
  <c r="J44" i="39"/>
  <c r="L44" i="39"/>
  <c r="F45" i="39"/>
  <c r="H45" i="39"/>
  <c r="J46" i="39" s="1"/>
  <c r="G46" i="39"/>
  <c r="F46" i="39" s="1"/>
  <c r="I46" i="39"/>
  <c r="K46" i="39"/>
  <c r="L46" i="39"/>
  <c r="F47" i="39"/>
  <c r="K48" i="39" s="1"/>
  <c r="H47" i="39"/>
  <c r="G48" i="39"/>
  <c r="I48" i="39"/>
  <c r="H48" i="39" s="1"/>
  <c r="J48" i="39"/>
  <c r="L48" i="39"/>
  <c r="F49" i="39"/>
  <c r="K50" i="39" s="1"/>
  <c r="H49" i="39"/>
  <c r="G50" i="39"/>
  <c r="I50" i="39"/>
  <c r="J50" i="39"/>
  <c r="L50" i="39"/>
  <c r="F51" i="39"/>
  <c r="H51" i="39"/>
  <c r="G52" i="39"/>
  <c r="H52" i="39"/>
  <c r="I52" i="39"/>
  <c r="J52" i="39"/>
  <c r="K52" i="39"/>
  <c r="L52" i="39"/>
  <c r="F53" i="39"/>
  <c r="K54" i="39" s="1"/>
  <c r="F54" i="39" s="1"/>
  <c r="H53" i="39"/>
  <c r="G54" i="39"/>
  <c r="I54" i="39"/>
  <c r="J54" i="39"/>
  <c r="L54" i="39"/>
  <c r="F55" i="39"/>
  <c r="G56" i="39" s="1"/>
  <c r="H55" i="39"/>
  <c r="I56" i="39" s="1"/>
  <c r="L56" i="39"/>
  <c r="F57" i="39"/>
  <c r="H57" i="39"/>
  <c r="J58" i="39" s="1"/>
  <c r="I58" i="39"/>
  <c r="L58" i="39"/>
  <c r="F59" i="39"/>
  <c r="G60" i="39" s="1"/>
  <c r="H59" i="39"/>
  <c r="I60" i="39" s="1"/>
  <c r="H60" i="39" s="1"/>
  <c r="J60" i="39"/>
  <c r="L60" i="39"/>
  <c r="F61" i="39"/>
  <c r="H61" i="39"/>
  <c r="G62" i="39"/>
  <c r="I62" i="39"/>
  <c r="J62" i="39"/>
  <c r="K62" i="39"/>
  <c r="L62" i="39"/>
  <c r="F63" i="39"/>
  <c r="G64" i="39" s="1"/>
  <c r="H63" i="39"/>
  <c r="J64" i="39" s="1"/>
  <c r="I64" i="39"/>
  <c r="L64" i="39"/>
  <c r="F65" i="39"/>
  <c r="H65" i="39"/>
  <c r="J66" i="39" s="1"/>
  <c r="I66" i="39"/>
  <c r="H66" i="39" s="1"/>
  <c r="L66" i="39"/>
  <c r="F67" i="39"/>
  <c r="G68" i="39" s="1"/>
  <c r="H67" i="39"/>
  <c r="J68" i="39" s="1"/>
  <c r="H68" i="39" s="1"/>
  <c r="I68" i="39"/>
  <c r="L68" i="39"/>
  <c r="G69" i="39"/>
  <c r="F69" i="39" s="1"/>
  <c r="I69" i="39"/>
  <c r="J69" i="39"/>
  <c r="K69" i="39"/>
  <c r="L69" i="39"/>
  <c r="F71" i="39"/>
  <c r="K72" i="39" s="1"/>
  <c r="H71" i="39"/>
  <c r="G72" i="39"/>
  <c r="H72" i="39"/>
  <c r="I72" i="39"/>
  <c r="J72" i="39"/>
  <c r="L72" i="39"/>
  <c r="F73" i="39"/>
  <c r="L74" i="39" s="1"/>
  <c r="H73" i="39"/>
  <c r="I74" i="39"/>
  <c r="H74" i="39" s="1"/>
  <c r="J74" i="39"/>
  <c r="F75" i="39"/>
  <c r="H75" i="39"/>
  <c r="G76" i="39"/>
  <c r="I76" i="39"/>
  <c r="H76" i="39" s="1"/>
  <c r="J76" i="39"/>
  <c r="K76" i="39"/>
  <c r="L76" i="39"/>
  <c r="F77" i="39"/>
  <c r="G78" i="39" s="1"/>
  <c r="H77" i="39"/>
  <c r="I78" i="39"/>
  <c r="J78" i="39"/>
  <c r="L78" i="39"/>
  <c r="F79" i="39"/>
  <c r="K80" i="39" s="1"/>
  <c r="H79" i="39"/>
  <c r="G80" i="39"/>
  <c r="I80" i="39"/>
  <c r="H80" i="39" s="1"/>
  <c r="J80" i="39"/>
  <c r="L80" i="39"/>
  <c r="F81" i="39"/>
  <c r="G82" i="39" s="1"/>
  <c r="H81" i="39"/>
  <c r="I82" i="39" s="1"/>
  <c r="H82" i="39" s="1"/>
  <c r="J82" i="39"/>
  <c r="F83" i="39"/>
  <c r="L84" i="39" s="1"/>
  <c r="H83" i="39"/>
  <c r="G84" i="39"/>
  <c r="I84" i="39"/>
  <c r="J84" i="39"/>
  <c r="K84" i="39"/>
  <c r="F85" i="39"/>
  <c r="K86" i="39" s="1"/>
  <c r="H85" i="39"/>
  <c r="G86" i="39"/>
  <c r="I86" i="39"/>
  <c r="J86" i="39"/>
  <c r="L86" i="39"/>
  <c r="F86" i="39" s="1"/>
  <c r="F87" i="39"/>
  <c r="H87" i="39"/>
  <c r="J88" i="39" s="1"/>
  <c r="I88" i="39"/>
  <c r="H88" i="39" s="1"/>
  <c r="L88" i="39"/>
  <c r="F89" i="39"/>
  <c r="H89" i="39"/>
  <c r="G90" i="39"/>
  <c r="H90" i="39"/>
  <c r="I90" i="39"/>
  <c r="J90" i="39"/>
  <c r="K90" i="39"/>
  <c r="L90" i="39"/>
  <c r="F91" i="39"/>
  <c r="H91" i="39"/>
  <c r="G92" i="39"/>
  <c r="F92" i="39" s="1"/>
  <c r="I92" i="39"/>
  <c r="H92" i="39" s="1"/>
  <c r="J92" i="39"/>
  <c r="K92" i="39"/>
  <c r="L92" i="39"/>
  <c r="F93" i="39"/>
  <c r="G94" i="39" s="1"/>
  <c r="H93" i="39"/>
  <c r="I94" i="39"/>
  <c r="J94" i="39"/>
  <c r="L94" i="39"/>
  <c r="F95" i="39"/>
  <c r="H95" i="39"/>
  <c r="J96" i="39" s="1"/>
  <c r="L96" i="39"/>
  <c r="F97" i="39"/>
  <c r="L98" i="39" s="1"/>
  <c r="H97" i="39"/>
  <c r="I98" i="39"/>
  <c r="H98" i="39" s="1"/>
  <c r="J98" i="39"/>
  <c r="F99" i="39"/>
  <c r="H99" i="39"/>
  <c r="J100" i="39" s="1"/>
  <c r="G100" i="39"/>
  <c r="F100" i="39" s="1"/>
  <c r="I100" i="39"/>
  <c r="K100" i="39"/>
  <c r="L100" i="39"/>
  <c r="G7" i="38"/>
  <c r="I7" i="38"/>
  <c r="K7" i="38"/>
  <c r="M7" i="38"/>
  <c r="O7" i="38"/>
  <c r="J8" i="38"/>
  <c r="H8" i="38"/>
  <c r="N8" i="38"/>
  <c r="P8" i="38"/>
  <c r="H9" i="38"/>
  <c r="N9" i="38"/>
  <c r="H10" i="38"/>
  <c r="N10" i="38"/>
  <c r="L11" i="38"/>
  <c r="J11" i="38"/>
  <c r="P11" i="38"/>
  <c r="H12" i="38"/>
  <c r="J12" i="38"/>
  <c r="L12" i="38"/>
  <c r="N12" i="38"/>
  <c r="P12" i="38"/>
  <c r="G13" i="38"/>
  <c r="I13" i="38"/>
  <c r="K13" i="38"/>
  <c r="M13" i="38"/>
  <c r="O13" i="38"/>
  <c r="L14" i="38"/>
  <c r="J14" i="38"/>
  <c r="P14" i="38"/>
  <c r="H15" i="38"/>
  <c r="J15" i="38"/>
  <c r="L15" i="38"/>
  <c r="P15" i="38"/>
  <c r="L16" i="38"/>
  <c r="H16" i="38"/>
  <c r="J16" i="38"/>
  <c r="N16" i="38"/>
  <c r="P16" i="38"/>
  <c r="H17" i="38"/>
  <c r="J17" i="38"/>
  <c r="L17" i="38"/>
  <c r="N17" i="38"/>
  <c r="P17" i="38"/>
  <c r="H18" i="38"/>
  <c r="J18" i="38"/>
  <c r="L18" i="38"/>
  <c r="N18" i="38"/>
  <c r="P18" i="38"/>
  <c r="H19" i="38"/>
  <c r="J19" i="38"/>
  <c r="L19" i="38"/>
  <c r="N19" i="38"/>
  <c r="P19" i="38"/>
  <c r="H20" i="38"/>
  <c r="J20" i="38"/>
  <c r="L20" i="38"/>
  <c r="N20" i="38"/>
  <c r="P20" i="38"/>
  <c r="H21" i="38"/>
  <c r="J21" i="38"/>
  <c r="L21" i="38"/>
  <c r="P21" i="38"/>
  <c r="H22" i="38"/>
  <c r="J22" i="38"/>
  <c r="L22" i="38"/>
  <c r="N22" i="38"/>
  <c r="P22" i="38"/>
  <c r="L23" i="38"/>
  <c r="N23" i="38"/>
  <c r="P23" i="38"/>
  <c r="H25" i="38"/>
  <c r="J25" i="38"/>
  <c r="L25" i="38"/>
  <c r="N25" i="38"/>
  <c r="P25" i="38"/>
  <c r="L26" i="38"/>
  <c r="N26" i="38"/>
  <c r="P26" i="38"/>
  <c r="H27" i="38"/>
  <c r="J27" i="38"/>
  <c r="L27" i="38"/>
  <c r="N27" i="38"/>
  <c r="P27" i="38"/>
  <c r="H28" i="38"/>
  <c r="J28" i="38"/>
  <c r="L28" i="38"/>
  <c r="N28" i="38"/>
  <c r="P28" i="38"/>
  <c r="H29" i="38"/>
  <c r="J29" i="38"/>
  <c r="L29" i="38"/>
  <c r="N29" i="38"/>
  <c r="P29" i="38"/>
  <c r="H30" i="38"/>
  <c r="J30" i="38"/>
  <c r="L30" i="38"/>
  <c r="N30" i="38"/>
  <c r="P30" i="38"/>
  <c r="L31" i="38"/>
  <c r="P31" i="38"/>
  <c r="L32" i="38"/>
  <c r="H32" i="38"/>
  <c r="J32" i="38"/>
  <c r="N32" i="38"/>
  <c r="P32" i="38"/>
  <c r="H33" i="38"/>
  <c r="J33" i="38"/>
  <c r="P33" i="38"/>
  <c r="H34" i="38"/>
  <c r="J34" i="38"/>
  <c r="L34" i="38"/>
  <c r="N34" i="38"/>
  <c r="P34" i="38"/>
  <c r="H35" i="38"/>
  <c r="J35" i="38"/>
  <c r="P35" i="38"/>
  <c r="L36" i="38"/>
  <c r="H36" i="38"/>
  <c r="J36" i="38"/>
  <c r="P36" i="38"/>
  <c r="H37" i="38"/>
  <c r="J37" i="38"/>
  <c r="L37" i="38"/>
  <c r="P37" i="38"/>
  <c r="G38" i="38"/>
  <c r="I38" i="38"/>
  <c r="K38" i="38"/>
  <c r="M38" i="38"/>
  <c r="O38" i="38"/>
  <c r="H39" i="38"/>
  <c r="J39" i="38"/>
  <c r="L39" i="38"/>
  <c r="N39" i="38"/>
  <c r="P39" i="38"/>
  <c r="L40" i="38"/>
  <c r="J40" i="38"/>
  <c r="H41" i="38"/>
  <c r="J41" i="38"/>
  <c r="L41" i="38"/>
  <c r="N41" i="38"/>
  <c r="P41" i="38"/>
  <c r="L42" i="38"/>
  <c r="H42" i="38"/>
  <c r="J42" i="38"/>
  <c r="P42" i="38"/>
  <c r="H43" i="38"/>
  <c r="N43" i="38"/>
  <c r="P43" i="38"/>
  <c r="H44" i="38"/>
  <c r="N44" i="38"/>
  <c r="H45" i="38"/>
  <c r="J45" i="38"/>
  <c r="L45" i="38"/>
  <c r="N45" i="38"/>
  <c r="P45" i="38"/>
  <c r="L46" i="38"/>
  <c r="J46" i="38"/>
  <c r="P46" i="38"/>
  <c r="J47" i="38"/>
  <c r="H47" i="38"/>
  <c r="N47" i="38"/>
  <c r="P47" i="38"/>
  <c r="J48" i="38"/>
  <c r="H48" i="38"/>
  <c r="L48" i="38"/>
  <c r="H49" i="38"/>
  <c r="J49" i="38"/>
  <c r="L49" i="38"/>
  <c r="N49" i="38"/>
  <c r="P49" i="38"/>
  <c r="H50" i="38"/>
  <c r="N50" i="38"/>
  <c r="P50" i="38"/>
  <c r="L51" i="38"/>
  <c r="H51" i="38"/>
  <c r="J51" i="38"/>
  <c r="N51" i="38"/>
  <c r="P51" i="38"/>
  <c r="N52" i="38"/>
  <c r="H53" i="38"/>
  <c r="J53" i="38"/>
  <c r="L53" i="38"/>
  <c r="N53" i="38"/>
  <c r="P53" i="38"/>
  <c r="G7" i="37"/>
  <c r="I7" i="37"/>
  <c r="K7" i="37"/>
  <c r="M7" i="37"/>
  <c r="F8" i="37"/>
  <c r="L8" i="37" s="1"/>
  <c r="N8" i="37"/>
  <c r="F9" i="37"/>
  <c r="J9" i="37" s="1"/>
  <c r="H9" i="37"/>
  <c r="L9" i="37"/>
  <c r="N9" i="37"/>
  <c r="F10" i="37"/>
  <c r="L10" i="37" s="1"/>
  <c r="J10" i="37"/>
  <c r="F11" i="37"/>
  <c r="H11" i="37" s="1"/>
  <c r="N11" i="37"/>
  <c r="F12" i="37"/>
  <c r="G13" i="37"/>
  <c r="I13" i="37"/>
  <c r="K13" i="37"/>
  <c r="M13" i="37"/>
  <c r="F14" i="37"/>
  <c r="L14" i="37" s="1"/>
  <c r="J14" i="37"/>
  <c r="F15" i="37"/>
  <c r="H15" i="37" s="1"/>
  <c r="J15" i="37"/>
  <c r="L15" i="37"/>
  <c r="N15" i="37"/>
  <c r="F16" i="37"/>
  <c r="L16" i="37"/>
  <c r="N16" i="37"/>
  <c r="F17" i="37"/>
  <c r="H17" i="37" s="1"/>
  <c r="J17" i="37"/>
  <c r="L17" i="37"/>
  <c r="N17" i="37"/>
  <c r="F18" i="37"/>
  <c r="L18" i="37" s="1"/>
  <c r="H18" i="37"/>
  <c r="J18" i="37"/>
  <c r="N18" i="37"/>
  <c r="F19" i="37"/>
  <c r="L19" i="37" s="1"/>
  <c r="H19" i="37"/>
  <c r="J19" i="37"/>
  <c r="N19" i="37"/>
  <c r="F20" i="37"/>
  <c r="L20" i="37"/>
  <c r="N20" i="37"/>
  <c r="F21" i="37"/>
  <c r="H21" i="37" s="1"/>
  <c r="J21" i="37"/>
  <c r="L21" i="37"/>
  <c r="N21" i="37"/>
  <c r="F22" i="37"/>
  <c r="H22" i="37"/>
  <c r="J22" i="37"/>
  <c r="L22" i="37"/>
  <c r="N22" i="37"/>
  <c r="F23" i="37"/>
  <c r="J23" i="37" s="1"/>
  <c r="N23" i="37"/>
  <c r="F24" i="37"/>
  <c r="F25" i="37"/>
  <c r="H25" i="37"/>
  <c r="J25" i="37"/>
  <c r="L25" i="37"/>
  <c r="N25" i="37"/>
  <c r="F26" i="37"/>
  <c r="L26" i="37" s="1"/>
  <c r="J26" i="37"/>
  <c r="N26" i="37"/>
  <c r="F27" i="37"/>
  <c r="H27" i="37" s="1"/>
  <c r="J27" i="37"/>
  <c r="L27" i="37"/>
  <c r="N27" i="37"/>
  <c r="F28" i="37"/>
  <c r="L28" i="37"/>
  <c r="N28" i="37"/>
  <c r="F29" i="37"/>
  <c r="L29" i="37" s="1"/>
  <c r="J29" i="37"/>
  <c r="N29" i="37"/>
  <c r="F30" i="37"/>
  <c r="J30" i="37" s="1"/>
  <c r="H30" i="37"/>
  <c r="L30" i="37"/>
  <c r="N30" i="37"/>
  <c r="F31" i="37"/>
  <c r="H31" i="37" s="1"/>
  <c r="N31" i="37"/>
  <c r="F32" i="37"/>
  <c r="L32" i="37"/>
  <c r="N32" i="37"/>
  <c r="F33" i="37"/>
  <c r="H33" i="37" s="1"/>
  <c r="J33" i="37"/>
  <c r="L33" i="37"/>
  <c r="N33" i="37"/>
  <c r="F34" i="37"/>
  <c r="L34" i="37" s="1"/>
  <c r="H34" i="37"/>
  <c r="J34" i="37"/>
  <c r="N34" i="37"/>
  <c r="F35" i="37"/>
  <c r="H35" i="37"/>
  <c r="J35" i="37"/>
  <c r="L35" i="37"/>
  <c r="N35" i="37"/>
  <c r="F36" i="37"/>
  <c r="H36" i="37" s="1"/>
  <c r="L36" i="37"/>
  <c r="N36" i="37"/>
  <c r="F37" i="37"/>
  <c r="H37" i="37" s="1"/>
  <c r="J37" i="37"/>
  <c r="L37" i="37"/>
  <c r="N37" i="37"/>
  <c r="G38" i="37"/>
  <c r="I38" i="37"/>
  <c r="K38" i="37"/>
  <c r="M38" i="37"/>
  <c r="F39" i="37"/>
  <c r="L39" i="37" s="1"/>
  <c r="H39" i="37"/>
  <c r="J39" i="37"/>
  <c r="N39" i="37"/>
  <c r="F40" i="37"/>
  <c r="N40" i="37" s="1"/>
  <c r="L40" i="37"/>
  <c r="F41" i="37"/>
  <c r="H41" i="37" s="1"/>
  <c r="J41" i="37"/>
  <c r="N41" i="37"/>
  <c r="F42" i="37"/>
  <c r="H42" i="37"/>
  <c r="J42" i="37"/>
  <c r="L42" i="37"/>
  <c r="N42" i="37"/>
  <c r="F43" i="37"/>
  <c r="J43" i="37" s="1"/>
  <c r="L43" i="37"/>
  <c r="F44" i="37"/>
  <c r="L44" i="37"/>
  <c r="F45" i="37"/>
  <c r="H45" i="37"/>
  <c r="J45" i="37"/>
  <c r="L45" i="37"/>
  <c r="N45" i="37"/>
  <c r="F46" i="37"/>
  <c r="L46" i="37" s="1"/>
  <c r="N46" i="37"/>
  <c r="F47" i="37"/>
  <c r="H47" i="37" s="1"/>
  <c r="N47" i="37"/>
  <c r="F48" i="37"/>
  <c r="N48" i="37" s="1"/>
  <c r="L48" i="37"/>
  <c r="F49" i="37"/>
  <c r="L49" i="37" s="1"/>
  <c r="J49" i="37"/>
  <c r="N49" i="37"/>
  <c r="F50" i="37"/>
  <c r="J50" i="37" s="1"/>
  <c r="H50" i="37"/>
  <c r="L50" i="37"/>
  <c r="N50" i="37"/>
  <c r="F51" i="37"/>
  <c r="H51" i="37" s="1"/>
  <c r="F52" i="37"/>
  <c r="H52" i="37" s="1"/>
  <c r="J52" i="37"/>
  <c r="L52" i="37"/>
  <c r="N52" i="37"/>
  <c r="F53" i="37"/>
  <c r="J53" i="37" s="1"/>
  <c r="H53" i="37"/>
  <c r="L53" i="37"/>
  <c r="N53" i="37"/>
  <c r="G7" i="36"/>
  <c r="H7" i="36"/>
  <c r="I7" i="36"/>
  <c r="F9" i="36"/>
  <c r="H10" i="36" s="1"/>
  <c r="F10" i="36"/>
  <c r="G10" i="36"/>
  <c r="I10" i="36"/>
  <c r="F11" i="36"/>
  <c r="F12" i="36" s="1"/>
  <c r="G12" i="36"/>
  <c r="H12" i="36"/>
  <c r="F13" i="36"/>
  <c r="H14" i="36"/>
  <c r="I14" i="36"/>
  <c r="F15" i="36"/>
  <c r="F16" i="36" s="1"/>
  <c r="G16" i="36"/>
  <c r="H16" i="36"/>
  <c r="I16" i="36"/>
  <c r="F17" i="36"/>
  <c r="H18" i="36" s="1"/>
  <c r="F18" i="36"/>
  <c r="G18" i="36"/>
  <c r="I18" i="36"/>
  <c r="G19" i="36"/>
  <c r="H19" i="36"/>
  <c r="I19" i="36"/>
  <c r="F21" i="36"/>
  <c r="H22" i="36" s="1"/>
  <c r="F22" i="36"/>
  <c r="G22" i="36"/>
  <c r="I22" i="36"/>
  <c r="F23" i="36"/>
  <c r="F24" i="36" s="1"/>
  <c r="G24" i="36"/>
  <c r="H24" i="36"/>
  <c r="I24" i="36"/>
  <c r="F25" i="36"/>
  <c r="F26" i="36"/>
  <c r="G26" i="36"/>
  <c r="I26" i="36"/>
  <c r="F27" i="36"/>
  <c r="F28" i="36"/>
  <c r="G28" i="36"/>
  <c r="H28" i="36"/>
  <c r="I28" i="36"/>
  <c r="F29" i="36"/>
  <c r="F30" i="36"/>
  <c r="G30" i="36"/>
  <c r="H30" i="36"/>
  <c r="I30" i="36"/>
  <c r="F31" i="36"/>
  <c r="F32" i="36" s="1"/>
  <c r="G32" i="36"/>
  <c r="H32" i="36"/>
  <c r="I32" i="36"/>
  <c r="F33" i="36"/>
  <c r="F34" i="36" s="1"/>
  <c r="G34" i="36"/>
  <c r="H34" i="36"/>
  <c r="I34" i="36"/>
  <c r="F35" i="36"/>
  <c r="F36" i="36"/>
  <c r="G36" i="36"/>
  <c r="H36" i="36"/>
  <c r="I36" i="36"/>
  <c r="F37" i="36"/>
  <c r="F38" i="36" s="1"/>
  <c r="G38" i="36"/>
  <c r="H38" i="36"/>
  <c r="I38" i="36"/>
  <c r="F39" i="36"/>
  <c r="F40" i="36" s="1"/>
  <c r="G40" i="36"/>
  <c r="H40" i="36"/>
  <c r="I40" i="36"/>
  <c r="F41" i="36"/>
  <c r="F42" i="36"/>
  <c r="F43" i="36"/>
  <c r="F44" i="36"/>
  <c r="G44" i="36"/>
  <c r="H44" i="36"/>
  <c r="I44" i="36"/>
  <c r="F45" i="36"/>
  <c r="F46" i="36" s="1"/>
  <c r="G46" i="36"/>
  <c r="H46" i="36"/>
  <c r="I46" i="36"/>
  <c r="F47" i="36"/>
  <c r="F48" i="36" s="1"/>
  <c r="G48" i="36"/>
  <c r="H48" i="36"/>
  <c r="I48" i="36"/>
  <c r="F49" i="36"/>
  <c r="F50" i="36"/>
  <c r="G50" i="36"/>
  <c r="H50" i="36"/>
  <c r="I50" i="36"/>
  <c r="F51" i="36"/>
  <c r="H52" i="36" s="1"/>
  <c r="F52" i="36"/>
  <c r="G52" i="36"/>
  <c r="I52" i="36"/>
  <c r="F53" i="36"/>
  <c r="F54" i="36"/>
  <c r="G54" i="36"/>
  <c r="H54" i="36"/>
  <c r="I54" i="36"/>
  <c r="F55" i="36"/>
  <c r="F56" i="36" s="1"/>
  <c r="G56" i="36"/>
  <c r="F57" i="36"/>
  <c r="F58" i="36"/>
  <c r="G58" i="36"/>
  <c r="H58" i="36"/>
  <c r="I58" i="36"/>
  <c r="F59" i="36"/>
  <c r="H60" i="36" s="1"/>
  <c r="F60" i="36"/>
  <c r="I60" i="36"/>
  <c r="F61" i="36"/>
  <c r="F62" i="36"/>
  <c r="G62" i="36"/>
  <c r="H62" i="36"/>
  <c r="I62" i="36"/>
  <c r="F63" i="36"/>
  <c r="F64" i="36" s="1"/>
  <c r="G64" i="36"/>
  <c r="H64" i="36"/>
  <c r="I64" i="36"/>
  <c r="F65" i="36"/>
  <c r="H66" i="36" s="1"/>
  <c r="G66" i="36"/>
  <c r="I66" i="36"/>
  <c r="F67" i="36"/>
  <c r="F68" i="36"/>
  <c r="G68" i="36"/>
  <c r="H68" i="36"/>
  <c r="I68" i="36"/>
  <c r="G69" i="36"/>
  <c r="H69" i="36"/>
  <c r="I69" i="36"/>
  <c r="F71" i="36"/>
  <c r="F72" i="36" s="1"/>
  <c r="G72" i="36"/>
  <c r="H72" i="36"/>
  <c r="I72" i="36"/>
  <c r="F73" i="36"/>
  <c r="F74" i="36" s="1"/>
  <c r="G74" i="36"/>
  <c r="H74" i="36"/>
  <c r="I74" i="36"/>
  <c r="F75" i="36"/>
  <c r="F76" i="36"/>
  <c r="G76" i="36"/>
  <c r="H76" i="36"/>
  <c r="I76" i="36"/>
  <c r="F77" i="36"/>
  <c r="H78" i="36" s="1"/>
  <c r="F78" i="36"/>
  <c r="G78" i="36"/>
  <c r="I78" i="36"/>
  <c r="F79" i="36"/>
  <c r="F80" i="36"/>
  <c r="G80" i="36"/>
  <c r="H80" i="36"/>
  <c r="I80" i="36"/>
  <c r="F81" i="36"/>
  <c r="F82" i="36" s="1"/>
  <c r="F83" i="36"/>
  <c r="F84" i="36"/>
  <c r="G84" i="36"/>
  <c r="H84" i="36"/>
  <c r="I84" i="36"/>
  <c r="F85" i="36"/>
  <c r="H86" i="36" s="1"/>
  <c r="G86" i="36"/>
  <c r="I86" i="36"/>
  <c r="F87" i="36"/>
  <c r="F88" i="36" s="1"/>
  <c r="G88" i="36"/>
  <c r="H88" i="36"/>
  <c r="I88" i="36"/>
  <c r="F89" i="36"/>
  <c r="F90" i="36" s="1"/>
  <c r="G90" i="36"/>
  <c r="H90" i="36"/>
  <c r="I90" i="36"/>
  <c r="F91" i="36"/>
  <c r="F92" i="36"/>
  <c r="G92" i="36"/>
  <c r="H92" i="36"/>
  <c r="I92" i="36"/>
  <c r="F93" i="36"/>
  <c r="H94" i="36" s="1"/>
  <c r="F94" i="36"/>
  <c r="G94" i="36"/>
  <c r="I94" i="36"/>
  <c r="F95" i="36"/>
  <c r="F96" i="36"/>
  <c r="F97" i="36"/>
  <c r="F98" i="36" s="1"/>
  <c r="G98" i="36"/>
  <c r="H98" i="36"/>
  <c r="I98" i="36"/>
  <c r="F99" i="36"/>
  <c r="H100" i="36" s="1"/>
  <c r="G100" i="36"/>
  <c r="I100" i="36"/>
  <c r="G7" i="35"/>
  <c r="H7" i="35"/>
  <c r="I7" i="35"/>
  <c r="K7" i="35"/>
  <c r="L7" i="35"/>
  <c r="M7" i="35"/>
  <c r="O7" i="35"/>
  <c r="P7" i="35"/>
  <c r="Q7" i="35"/>
  <c r="F9" i="35"/>
  <c r="J9" i="35"/>
  <c r="N9" i="35"/>
  <c r="Q10" i="35" s="1"/>
  <c r="F10" i="35"/>
  <c r="G10" i="35"/>
  <c r="H10" i="35"/>
  <c r="I10" i="35"/>
  <c r="J10" i="35"/>
  <c r="L10" i="35"/>
  <c r="M10" i="35"/>
  <c r="N10" i="35"/>
  <c r="O10" i="35"/>
  <c r="F11" i="35"/>
  <c r="J11" i="35"/>
  <c r="N11" i="35"/>
  <c r="P12" i="35" s="1"/>
  <c r="F12" i="35"/>
  <c r="G12" i="35"/>
  <c r="J12" i="35"/>
  <c r="K12" i="35"/>
  <c r="L12" i="35"/>
  <c r="M12" i="35"/>
  <c r="O12" i="35"/>
  <c r="F13" i="35"/>
  <c r="J13" i="35"/>
  <c r="N13" i="35"/>
  <c r="N14" i="35" s="1"/>
  <c r="G14" i="35"/>
  <c r="H14" i="35"/>
  <c r="K14" i="35"/>
  <c r="L14" i="35"/>
  <c r="Q14" i="35"/>
  <c r="F15" i="35"/>
  <c r="F16" i="35" s="1"/>
  <c r="J15" i="35"/>
  <c r="N15" i="35"/>
  <c r="P16" i="35" s="1"/>
  <c r="G16" i="35"/>
  <c r="H16" i="35"/>
  <c r="L16" i="35"/>
  <c r="M16" i="35"/>
  <c r="F17" i="35"/>
  <c r="J17" i="35"/>
  <c r="K18" i="35" s="1"/>
  <c r="N17" i="35"/>
  <c r="F18" i="35"/>
  <c r="G18" i="35"/>
  <c r="H18" i="35"/>
  <c r="I18" i="35"/>
  <c r="M18" i="35"/>
  <c r="N18" i="35"/>
  <c r="G19" i="35"/>
  <c r="H19" i="35"/>
  <c r="I19" i="35"/>
  <c r="K19" i="35"/>
  <c r="L19" i="35"/>
  <c r="M19" i="35"/>
  <c r="O19" i="35"/>
  <c r="P19" i="35"/>
  <c r="Q19" i="35"/>
  <c r="F21" i="35"/>
  <c r="G22" i="35" s="1"/>
  <c r="J21" i="35"/>
  <c r="J22" i="35" s="1"/>
  <c r="N21" i="35"/>
  <c r="P22" i="35" s="1"/>
  <c r="K22" i="35"/>
  <c r="L22" i="35"/>
  <c r="M22" i="35"/>
  <c r="Q22" i="35"/>
  <c r="F23" i="35"/>
  <c r="F24" i="35" s="1"/>
  <c r="J23" i="35"/>
  <c r="J24" i="35" s="1"/>
  <c r="N23" i="35"/>
  <c r="N24" i="35" s="1"/>
  <c r="G24" i="35"/>
  <c r="H24" i="35"/>
  <c r="I24" i="35"/>
  <c r="K24" i="35"/>
  <c r="L24" i="35"/>
  <c r="M24" i="35"/>
  <c r="O24" i="35"/>
  <c r="P24" i="35"/>
  <c r="Q24" i="35"/>
  <c r="F25" i="35"/>
  <c r="F26" i="35" s="1"/>
  <c r="J25" i="35"/>
  <c r="J26" i="35" s="1"/>
  <c r="N25" i="35"/>
  <c r="P26" i="35" s="1"/>
  <c r="G26" i="35"/>
  <c r="I26" i="35"/>
  <c r="K26" i="35"/>
  <c r="M26" i="35"/>
  <c r="Q26" i="35"/>
  <c r="F27" i="35"/>
  <c r="J27" i="35"/>
  <c r="N27" i="35"/>
  <c r="P28" i="35" s="1"/>
  <c r="F28" i="35"/>
  <c r="G28" i="35"/>
  <c r="H28" i="35"/>
  <c r="I28" i="35"/>
  <c r="J28" i="35"/>
  <c r="K28" i="35"/>
  <c r="L28" i="35"/>
  <c r="M28" i="35"/>
  <c r="N28" i="35"/>
  <c r="O28" i="35"/>
  <c r="Q28" i="35"/>
  <c r="F29" i="35"/>
  <c r="G30" i="35" s="1"/>
  <c r="J29" i="35"/>
  <c r="N29" i="35"/>
  <c r="P30" i="35" s="1"/>
  <c r="I30" i="35"/>
  <c r="J30" i="35"/>
  <c r="K30" i="35"/>
  <c r="L30" i="35"/>
  <c r="M30" i="35"/>
  <c r="O30" i="35"/>
  <c r="Q30" i="35"/>
  <c r="F31" i="35"/>
  <c r="F32" i="35" s="1"/>
  <c r="J31" i="35"/>
  <c r="J32" i="35" s="1"/>
  <c r="N31" i="35"/>
  <c r="N32" i="35" s="1"/>
  <c r="G32" i="35"/>
  <c r="H32" i="35"/>
  <c r="I32" i="35"/>
  <c r="K32" i="35"/>
  <c r="L32" i="35"/>
  <c r="M32" i="35"/>
  <c r="O32" i="35"/>
  <c r="P32" i="35"/>
  <c r="Q32" i="35"/>
  <c r="F33" i="35"/>
  <c r="F34" i="35" s="1"/>
  <c r="J33" i="35"/>
  <c r="J34" i="35" s="1"/>
  <c r="N33" i="35"/>
  <c r="N34" i="35" s="1"/>
  <c r="G34" i="35"/>
  <c r="H34" i="35"/>
  <c r="I34" i="35"/>
  <c r="K34" i="35"/>
  <c r="L34" i="35"/>
  <c r="M34" i="35"/>
  <c r="O34" i="35"/>
  <c r="P34" i="35"/>
  <c r="Q34" i="35"/>
  <c r="F35" i="35"/>
  <c r="J35" i="35"/>
  <c r="K36" i="35" s="1"/>
  <c r="N35" i="35"/>
  <c r="P36" i="35" s="1"/>
  <c r="F36" i="35"/>
  <c r="G36" i="35"/>
  <c r="H36" i="35"/>
  <c r="I36" i="35"/>
  <c r="J36" i="35"/>
  <c r="L36" i="35"/>
  <c r="M36" i="35"/>
  <c r="N36" i="35"/>
  <c r="O36" i="35"/>
  <c r="F37" i="35"/>
  <c r="F38" i="35" s="1"/>
  <c r="J37" i="35"/>
  <c r="N37" i="35"/>
  <c r="P38" i="35" s="1"/>
  <c r="G38" i="35"/>
  <c r="H38" i="35"/>
  <c r="I38" i="35"/>
  <c r="J38" i="35"/>
  <c r="K38" i="35"/>
  <c r="L38" i="35"/>
  <c r="M38" i="35"/>
  <c r="N38" i="35"/>
  <c r="O38" i="35"/>
  <c r="Q38" i="35"/>
  <c r="F39" i="35"/>
  <c r="J39" i="35"/>
  <c r="N39" i="35"/>
  <c r="G40" i="35"/>
  <c r="H40" i="35"/>
  <c r="K40" i="35"/>
  <c r="L40" i="35"/>
  <c r="N40" i="35"/>
  <c r="O40" i="35"/>
  <c r="P40" i="35"/>
  <c r="Q40" i="35"/>
  <c r="F41" i="35"/>
  <c r="F42" i="35" s="1"/>
  <c r="J41" i="35"/>
  <c r="J42" i="35" s="1"/>
  <c r="N41" i="35"/>
  <c r="N42" i="35" s="1"/>
  <c r="F43" i="35"/>
  <c r="F44" i="35" s="1"/>
  <c r="J43" i="35"/>
  <c r="J44" i="35" s="1"/>
  <c r="N43" i="35"/>
  <c r="G44" i="35"/>
  <c r="H44" i="35"/>
  <c r="I44" i="35"/>
  <c r="K44" i="35"/>
  <c r="L44" i="35"/>
  <c r="M44" i="35"/>
  <c r="N44" i="35"/>
  <c r="O44" i="35"/>
  <c r="P44" i="35"/>
  <c r="Q44" i="35"/>
  <c r="F45" i="35"/>
  <c r="G46" i="35" s="1"/>
  <c r="J45" i="35"/>
  <c r="N45" i="35"/>
  <c r="P46" i="35" s="1"/>
  <c r="I46" i="35"/>
  <c r="J46" i="35"/>
  <c r="K46" i="35"/>
  <c r="L46" i="35"/>
  <c r="M46" i="35"/>
  <c r="O46" i="35"/>
  <c r="Q46" i="35"/>
  <c r="F47" i="35"/>
  <c r="F48" i="35" s="1"/>
  <c r="J47" i="35"/>
  <c r="J48" i="35" s="1"/>
  <c r="N47" i="35"/>
  <c r="N48" i="35" s="1"/>
  <c r="G48" i="35"/>
  <c r="H48" i="35"/>
  <c r="I48" i="35"/>
  <c r="K48" i="35"/>
  <c r="L48" i="35"/>
  <c r="M48" i="35"/>
  <c r="O48" i="35"/>
  <c r="P48" i="35"/>
  <c r="Q48" i="35"/>
  <c r="F49" i="35"/>
  <c r="F50" i="35" s="1"/>
  <c r="J49" i="35"/>
  <c r="J50" i="35" s="1"/>
  <c r="N49" i="35"/>
  <c r="N50" i="35" s="1"/>
  <c r="G50" i="35"/>
  <c r="H50" i="35"/>
  <c r="I50" i="35"/>
  <c r="K50" i="35"/>
  <c r="L50" i="35"/>
  <c r="M50" i="35"/>
  <c r="O50" i="35"/>
  <c r="P50" i="35"/>
  <c r="Q50" i="35"/>
  <c r="F51" i="35"/>
  <c r="F52" i="35" s="1"/>
  <c r="J51" i="35"/>
  <c r="J52" i="35" s="1"/>
  <c r="N51" i="35"/>
  <c r="P52" i="35" s="1"/>
  <c r="G52" i="35"/>
  <c r="H52" i="35"/>
  <c r="I52" i="35"/>
  <c r="K52" i="35"/>
  <c r="L52" i="35"/>
  <c r="M52" i="35"/>
  <c r="N52" i="35"/>
  <c r="O52" i="35"/>
  <c r="Q52" i="35"/>
  <c r="F53" i="35"/>
  <c r="J53" i="35"/>
  <c r="N53" i="35"/>
  <c r="P54" i="35" s="1"/>
  <c r="G54" i="35"/>
  <c r="I54" i="35"/>
  <c r="J54" i="35"/>
  <c r="K54" i="35"/>
  <c r="L54" i="35"/>
  <c r="M54" i="35"/>
  <c r="O54" i="35"/>
  <c r="Q54" i="35"/>
  <c r="F55" i="35"/>
  <c r="F56" i="35" s="1"/>
  <c r="J55" i="35"/>
  <c r="J56" i="35" s="1"/>
  <c r="N55" i="35"/>
  <c r="Q56" i="35" s="1"/>
  <c r="G56" i="35"/>
  <c r="H56" i="35"/>
  <c r="I56" i="35"/>
  <c r="K56" i="35"/>
  <c r="L56" i="35"/>
  <c r="M56" i="35"/>
  <c r="O56" i="35"/>
  <c r="P56" i="35"/>
  <c r="F57" i="35"/>
  <c r="F58" i="35" s="1"/>
  <c r="J57" i="35"/>
  <c r="N57" i="35"/>
  <c r="H58" i="35"/>
  <c r="I58" i="35"/>
  <c r="L58" i="35"/>
  <c r="M58" i="35"/>
  <c r="O58" i="35"/>
  <c r="Q58" i="35"/>
  <c r="F59" i="35"/>
  <c r="H60" i="35" s="1"/>
  <c r="J59" i="35"/>
  <c r="N59" i="35"/>
  <c r="G60" i="35"/>
  <c r="J60" i="35"/>
  <c r="K60" i="35"/>
  <c r="L60" i="35"/>
  <c r="M60" i="35"/>
  <c r="N60" i="35"/>
  <c r="Q60" i="35"/>
  <c r="F61" i="35"/>
  <c r="H62" i="35" s="1"/>
  <c r="J61" i="35"/>
  <c r="N61" i="35"/>
  <c r="P62" i="35" s="1"/>
  <c r="F62" i="35"/>
  <c r="G62" i="35"/>
  <c r="I62" i="35"/>
  <c r="J62" i="35"/>
  <c r="K62" i="35"/>
  <c r="L62" i="35"/>
  <c r="M62" i="35"/>
  <c r="N62" i="35"/>
  <c r="O62" i="35"/>
  <c r="Q62" i="35"/>
  <c r="F63" i="35"/>
  <c r="J63" i="35"/>
  <c r="J64" i="35" s="1"/>
  <c r="N63" i="35"/>
  <c r="I64" i="35"/>
  <c r="K64" i="35"/>
  <c r="L64" i="35"/>
  <c r="M64" i="35"/>
  <c r="N64" i="35"/>
  <c r="O64" i="35"/>
  <c r="P64" i="35"/>
  <c r="Q64" i="35"/>
  <c r="F65" i="35"/>
  <c r="F66" i="35" s="1"/>
  <c r="J65" i="35"/>
  <c r="J66" i="35" s="1"/>
  <c r="N65" i="35"/>
  <c r="N66" i="35" s="1"/>
  <c r="H66" i="35"/>
  <c r="I66" i="35"/>
  <c r="K66" i="35"/>
  <c r="L66" i="35"/>
  <c r="M66" i="35"/>
  <c r="P66" i="35"/>
  <c r="F67" i="35"/>
  <c r="F68" i="35" s="1"/>
  <c r="J67" i="35"/>
  <c r="J68" i="35" s="1"/>
  <c r="N67" i="35"/>
  <c r="N68" i="35" s="1"/>
  <c r="G68" i="35"/>
  <c r="H68" i="35"/>
  <c r="I68" i="35"/>
  <c r="K68" i="35"/>
  <c r="L68" i="35"/>
  <c r="M68" i="35"/>
  <c r="O68" i="35"/>
  <c r="P68" i="35"/>
  <c r="Q68" i="35"/>
  <c r="G69" i="35"/>
  <c r="F69" i="35" s="1"/>
  <c r="F70" i="35" s="1"/>
  <c r="H69" i="35"/>
  <c r="I69" i="35"/>
  <c r="I70" i="35" s="1"/>
  <c r="K69" i="35"/>
  <c r="J69" i="35" s="1"/>
  <c r="L69" i="35"/>
  <c r="M69" i="35"/>
  <c r="O69" i="35"/>
  <c r="N69" i="35" s="1"/>
  <c r="P69" i="35"/>
  <c r="Q69" i="35"/>
  <c r="F71" i="35"/>
  <c r="F72" i="35" s="1"/>
  <c r="J71" i="35"/>
  <c r="J72" i="35" s="1"/>
  <c r="N71" i="35"/>
  <c r="G72" i="35"/>
  <c r="H72" i="35"/>
  <c r="I72" i="35"/>
  <c r="K72" i="35"/>
  <c r="L72" i="35"/>
  <c r="M72" i="35"/>
  <c r="N72" i="35"/>
  <c r="O72" i="35"/>
  <c r="P72" i="35"/>
  <c r="Q72" i="35"/>
  <c r="F73" i="35"/>
  <c r="F74" i="35" s="1"/>
  <c r="J73" i="35"/>
  <c r="J74" i="35" s="1"/>
  <c r="N73" i="35"/>
  <c r="Q74" i="35" s="1"/>
  <c r="I74" i="35"/>
  <c r="K74" i="35"/>
  <c r="L74" i="35"/>
  <c r="M74" i="35"/>
  <c r="O74" i="35"/>
  <c r="P74" i="35"/>
  <c r="F75" i="35"/>
  <c r="F76" i="35" s="1"/>
  <c r="J75" i="35"/>
  <c r="J76" i="35" s="1"/>
  <c r="N75" i="35"/>
  <c r="Q76" i="35" s="1"/>
  <c r="G76" i="35"/>
  <c r="H76" i="35"/>
  <c r="I76" i="35"/>
  <c r="K76" i="35"/>
  <c r="L76" i="35"/>
  <c r="M76" i="35"/>
  <c r="F77" i="35"/>
  <c r="H78" i="35" s="1"/>
  <c r="J77" i="35"/>
  <c r="N77" i="35"/>
  <c r="P78" i="35" s="1"/>
  <c r="G78" i="35"/>
  <c r="I78" i="35"/>
  <c r="J78" i="35"/>
  <c r="K78" i="35"/>
  <c r="L78" i="35"/>
  <c r="M78" i="35"/>
  <c r="N78" i="35"/>
  <c r="O78" i="35"/>
  <c r="Q78" i="35"/>
  <c r="F79" i="35"/>
  <c r="H80" i="35" s="1"/>
  <c r="J79" i="35"/>
  <c r="L80" i="35" s="1"/>
  <c r="N79" i="35"/>
  <c r="P80" i="35" s="1"/>
  <c r="I80" i="35"/>
  <c r="K80" i="35"/>
  <c r="O80" i="35"/>
  <c r="F81" i="35"/>
  <c r="J81" i="35"/>
  <c r="N81" i="35"/>
  <c r="N82" i="35" s="1"/>
  <c r="Q82" i="35"/>
  <c r="F83" i="35"/>
  <c r="F84" i="35" s="1"/>
  <c r="J83" i="35"/>
  <c r="N83" i="35"/>
  <c r="Q84" i="35" s="1"/>
  <c r="G84" i="35"/>
  <c r="H84" i="35"/>
  <c r="I84" i="35"/>
  <c r="L84" i="35"/>
  <c r="M84" i="35"/>
  <c r="F85" i="35"/>
  <c r="F86" i="35" s="1"/>
  <c r="J85" i="35"/>
  <c r="J86" i="35" s="1"/>
  <c r="N85" i="35"/>
  <c r="N86" i="35" s="1"/>
  <c r="G86" i="35"/>
  <c r="H86" i="35"/>
  <c r="I86" i="35"/>
  <c r="L86" i="35"/>
  <c r="M86" i="35"/>
  <c r="O86" i="35"/>
  <c r="Q86" i="35"/>
  <c r="F87" i="35"/>
  <c r="J87" i="35"/>
  <c r="K88" i="35" s="1"/>
  <c r="N87" i="35"/>
  <c r="P88" i="35" s="1"/>
  <c r="J88" i="35"/>
  <c r="L88" i="35"/>
  <c r="M88" i="35"/>
  <c r="N88" i="35"/>
  <c r="F89" i="35"/>
  <c r="J89" i="35"/>
  <c r="J90" i="35" s="1"/>
  <c r="N89" i="35"/>
  <c r="K90" i="35"/>
  <c r="L90" i="35"/>
  <c r="N90" i="35"/>
  <c r="O90" i="35"/>
  <c r="P90" i="35"/>
  <c r="Q90" i="35"/>
  <c r="F91" i="35"/>
  <c r="F92" i="35" s="1"/>
  <c r="J91" i="35"/>
  <c r="N91" i="35"/>
  <c r="N92" i="35" s="1"/>
  <c r="G92" i="35"/>
  <c r="H92" i="35"/>
  <c r="I92" i="35"/>
  <c r="K92" i="35"/>
  <c r="L92" i="35"/>
  <c r="O92" i="35"/>
  <c r="Q92" i="35"/>
  <c r="F93" i="35"/>
  <c r="H94" i="35" s="1"/>
  <c r="J93" i="35"/>
  <c r="K94" i="35" s="1"/>
  <c r="N93" i="35"/>
  <c r="G94" i="35"/>
  <c r="J94" i="35"/>
  <c r="L94" i="35"/>
  <c r="M94" i="35"/>
  <c r="N94" i="35"/>
  <c r="Q94" i="35"/>
  <c r="F95" i="35"/>
  <c r="J95" i="35"/>
  <c r="N95" i="35"/>
  <c r="P96" i="35" s="1"/>
  <c r="J96" i="35"/>
  <c r="K96" i="35"/>
  <c r="L96" i="35"/>
  <c r="M96" i="35"/>
  <c r="N96" i="35"/>
  <c r="O96" i="35"/>
  <c r="F97" i="35"/>
  <c r="G98" i="35" s="1"/>
  <c r="J97" i="35"/>
  <c r="J98" i="35" s="1"/>
  <c r="N97" i="35"/>
  <c r="Q98" i="35" s="1"/>
  <c r="H98" i="35"/>
  <c r="K98" i="35"/>
  <c r="L98" i="35"/>
  <c r="P98" i="35"/>
  <c r="F99" i="35"/>
  <c r="F100" i="35" s="1"/>
  <c r="J99" i="35"/>
  <c r="J100" i="35" s="1"/>
  <c r="N99" i="35"/>
  <c r="N100" i="35" s="1"/>
  <c r="H100" i="35"/>
  <c r="I100" i="35"/>
  <c r="K100" i="35"/>
  <c r="L100" i="35"/>
  <c r="M100" i="35"/>
  <c r="P100" i="35"/>
  <c r="G7" i="34"/>
  <c r="H7" i="34"/>
  <c r="I7" i="34"/>
  <c r="K7" i="34"/>
  <c r="L7" i="34"/>
  <c r="M7" i="34"/>
  <c r="O7" i="34"/>
  <c r="P7" i="34"/>
  <c r="Q7" i="34"/>
  <c r="F9" i="34"/>
  <c r="I10" i="34" s="1"/>
  <c r="J9" i="34"/>
  <c r="N9" i="34"/>
  <c r="G10" i="34"/>
  <c r="N10" i="34"/>
  <c r="P10" i="34"/>
  <c r="Q10" i="34"/>
  <c r="F11" i="34"/>
  <c r="G12" i="34" s="1"/>
  <c r="J11" i="34"/>
  <c r="N11" i="34"/>
  <c r="P12" i="34" s="1"/>
  <c r="J12" i="34"/>
  <c r="K12" i="34"/>
  <c r="L12" i="34"/>
  <c r="M12" i="34"/>
  <c r="Q12" i="34"/>
  <c r="F13" i="34"/>
  <c r="J13" i="34"/>
  <c r="K14" i="34" s="1"/>
  <c r="N13" i="34"/>
  <c r="H14" i="34"/>
  <c r="L14" i="34"/>
  <c r="N14" i="34"/>
  <c r="O14" i="34"/>
  <c r="P14" i="34"/>
  <c r="Q14" i="34"/>
  <c r="F15" i="34"/>
  <c r="F16" i="34" s="1"/>
  <c r="J15" i="34"/>
  <c r="L16" i="34" s="1"/>
  <c r="N15" i="34"/>
  <c r="G16" i="34"/>
  <c r="H16" i="34"/>
  <c r="I16" i="34"/>
  <c r="F17" i="34"/>
  <c r="J17" i="34"/>
  <c r="K18" i="34" s="1"/>
  <c r="N17" i="34"/>
  <c r="F18" i="34"/>
  <c r="G18" i="34"/>
  <c r="H18" i="34"/>
  <c r="I18" i="34"/>
  <c r="M18" i="34"/>
  <c r="N18" i="34"/>
  <c r="Q18" i="34"/>
  <c r="G19" i="34"/>
  <c r="H19" i="34"/>
  <c r="I19" i="34"/>
  <c r="K19" i="34"/>
  <c r="L19" i="34"/>
  <c r="M19" i="34"/>
  <c r="O19" i="34"/>
  <c r="N19" i="34" s="1"/>
  <c r="N20" i="34" s="1"/>
  <c r="P19" i="34"/>
  <c r="Q19" i="34"/>
  <c r="F21" i="34"/>
  <c r="F22" i="34" s="1"/>
  <c r="J21" i="34"/>
  <c r="N21" i="34"/>
  <c r="P22" i="34" s="1"/>
  <c r="G22" i="34"/>
  <c r="J22" i="34"/>
  <c r="K22" i="34"/>
  <c r="L22" i="34"/>
  <c r="M22" i="34"/>
  <c r="O22" i="34"/>
  <c r="Q22" i="34"/>
  <c r="F23" i="34"/>
  <c r="J23" i="34"/>
  <c r="N23" i="34"/>
  <c r="N24" i="34" s="1"/>
  <c r="G24" i="34"/>
  <c r="H24" i="34"/>
  <c r="K24" i="34"/>
  <c r="L24" i="34"/>
  <c r="O24" i="34"/>
  <c r="P24" i="34"/>
  <c r="Q24" i="34"/>
  <c r="F25" i="34"/>
  <c r="F26" i="34" s="1"/>
  <c r="J25" i="34"/>
  <c r="L26" i="34" s="1"/>
  <c r="N25" i="34"/>
  <c r="N26" i="34" s="1"/>
  <c r="G26" i="34"/>
  <c r="I26" i="34"/>
  <c r="M26" i="34"/>
  <c r="O26" i="34"/>
  <c r="P26" i="34"/>
  <c r="Q26" i="34"/>
  <c r="F27" i="34"/>
  <c r="F28" i="34" s="1"/>
  <c r="J27" i="34"/>
  <c r="J28" i="34" s="1"/>
  <c r="N27" i="34"/>
  <c r="N28" i="34" s="1"/>
  <c r="G28" i="34"/>
  <c r="I28" i="34"/>
  <c r="K28" i="34"/>
  <c r="L28" i="34"/>
  <c r="M28" i="34"/>
  <c r="O28" i="34"/>
  <c r="P28" i="34"/>
  <c r="Q28" i="34"/>
  <c r="F29" i="34"/>
  <c r="H30" i="34" s="1"/>
  <c r="J29" i="34"/>
  <c r="K30" i="34" s="1"/>
  <c r="N29" i="34"/>
  <c r="G30" i="34"/>
  <c r="I30" i="34"/>
  <c r="J30" i="34"/>
  <c r="M30" i="34"/>
  <c r="N30" i="34"/>
  <c r="O30" i="34"/>
  <c r="P30" i="34"/>
  <c r="Q30" i="34"/>
  <c r="F31" i="34"/>
  <c r="F32" i="34" s="1"/>
  <c r="J31" i="34"/>
  <c r="J32" i="34" s="1"/>
  <c r="N31" i="34"/>
  <c r="N32" i="34" s="1"/>
  <c r="G32" i="34"/>
  <c r="H32" i="34"/>
  <c r="I32" i="34"/>
  <c r="K32" i="34"/>
  <c r="M32" i="34"/>
  <c r="O32" i="34"/>
  <c r="P32" i="34"/>
  <c r="Q32" i="34"/>
  <c r="F33" i="34"/>
  <c r="F34" i="34" s="1"/>
  <c r="J33" i="34"/>
  <c r="L34" i="34" s="1"/>
  <c r="N33" i="34"/>
  <c r="N34" i="34" s="1"/>
  <c r="G34" i="34"/>
  <c r="H34" i="34"/>
  <c r="I34" i="34"/>
  <c r="M34" i="34"/>
  <c r="O34" i="34"/>
  <c r="P34" i="34"/>
  <c r="Q34" i="34"/>
  <c r="F35" i="34"/>
  <c r="F36" i="34" s="1"/>
  <c r="J35" i="34"/>
  <c r="K36" i="34" s="1"/>
  <c r="N35" i="34"/>
  <c r="G36" i="34"/>
  <c r="L36" i="34"/>
  <c r="M36" i="34"/>
  <c r="N36" i="34"/>
  <c r="Q36" i="34"/>
  <c r="F37" i="34"/>
  <c r="F38" i="34" s="1"/>
  <c r="J37" i="34"/>
  <c r="J38" i="34" s="1"/>
  <c r="N37" i="34"/>
  <c r="N38" i="34" s="1"/>
  <c r="G38" i="34"/>
  <c r="I38" i="34"/>
  <c r="K38" i="34"/>
  <c r="L38" i="34"/>
  <c r="M38" i="34"/>
  <c r="O38" i="34"/>
  <c r="P38" i="34"/>
  <c r="Q38" i="34"/>
  <c r="F39" i="34"/>
  <c r="J39" i="34"/>
  <c r="K40" i="34" s="1"/>
  <c r="N39" i="34"/>
  <c r="N40" i="34" s="1"/>
  <c r="O40" i="34"/>
  <c r="P40" i="34"/>
  <c r="Q40" i="34"/>
  <c r="F41" i="34"/>
  <c r="F42" i="34" s="1"/>
  <c r="J41" i="34"/>
  <c r="J42" i="34" s="1"/>
  <c r="N41" i="34"/>
  <c r="N42" i="34" s="1"/>
  <c r="F43" i="34"/>
  <c r="J43" i="34"/>
  <c r="K44" i="34" s="1"/>
  <c r="N43" i="34"/>
  <c r="F44" i="34"/>
  <c r="G44" i="34"/>
  <c r="H44" i="34"/>
  <c r="I44" i="34"/>
  <c r="M44" i="34"/>
  <c r="N44" i="34"/>
  <c r="O44" i="34"/>
  <c r="P44" i="34"/>
  <c r="Q44" i="34"/>
  <c r="F45" i="34"/>
  <c r="H46" i="34" s="1"/>
  <c r="J45" i="34"/>
  <c r="K46" i="34" s="1"/>
  <c r="N45" i="34"/>
  <c r="G46" i="34"/>
  <c r="I46" i="34"/>
  <c r="J46" i="34"/>
  <c r="L46" i="34"/>
  <c r="M46" i="34"/>
  <c r="N46" i="34"/>
  <c r="O46" i="34"/>
  <c r="P46" i="34"/>
  <c r="Q46" i="34"/>
  <c r="F47" i="34"/>
  <c r="F48" i="34" s="1"/>
  <c r="J47" i="34"/>
  <c r="N47" i="34"/>
  <c r="N48" i="34" s="1"/>
  <c r="G48" i="34"/>
  <c r="H48" i="34"/>
  <c r="I48" i="34"/>
  <c r="K48" i="34"/>
  <c r="M48" i="34"/>
  <c r="O48" i="34"/>
  <c r="P48" i="34"/>
  <c r="Q48" i="34"/>
  <c r="F49" i="34"/>
  <c r="F50" i="34" s="1"/>
  <c r="J49" i="34"/>
  <c r="N49" i="34"/>
  <c r="N50" i="34" s="1"/>
  <c r="G50" i="34"/>
  <c r="H50" i="34"/>
  <c r="I50" i="34"/>
  <c r="K50" i="34"/>
  <c r="M50" i="34"/>
  <c r="P50" i="34"/>
  <c r="Q50" i="34"/>
  <c r="F51" i="34"/>
  <c r="J51" i="34"/>
  <c r="K52" i="34" s="1"/>
  <c r="N51" i="34"/>
  <c r="F52" i="34"/>
  <c r="G52" i="34"/>
  <c r="H52" i="34"/>
  <c r="I52" i="34"/>
  <c r="J52" i="34"/>
  <c r="M52" i="34"/>
  <c r="N52" i="34"/>
  <c r="O52" i="34"/>
  <c r="P52" i="34"/>
  <c r="Q52" i="34"/>
  <c r="F53" i="34"/>
  <c r="H54" i="34" s="1"/>
  <c r="J53" i="34"/>
  <c r="L54" i="34" s="1"/>
  <c r="N53" i="34"/>
  <c r="F54" i="34"/>
  <c r="G54" i="34"/>
  <c r="I54" i="34"/>
  <c r="M54" i="34"/>
  <c r="N54" i="34"/>
  <c r="O54" i="34"/>
  <c r="P54" i="34"/>
  <c r="Q54" i="34"/>
  <c r="F55" i="34"/>
  <c r="J55" i="34"/>
  <c r="K56" i="34" s="1"/>
  <c r="N55" i="34"/>
  <c r="G56" i="34"/>
  <c r="H56" i="34"/>
  <c r="N56" i="34"/>
  <c r="O56" i="34"/>
  <c r="P56" i="34"/>
  <c r="Q56" i="34"/>
  <c r="F57" i="34"/>
  <c r="F58" i="34" s="1"/>
  <c r="J57" i="34"/>
  <c r="N57" i="34"/>
  <c r="H58" i="34"/>
  <c r="L58" i="34"/>
  <c r="O58" i="34"/>
  <c r="Q58" i="34"/>
  <c r="F59" i="34"/>
  <c r="J59" i="34"/>
  <c r="K60" i="34" s="1"/>
  <c r="N59" i="34"/>
  <c r="F60" i="34"/>
  <c r="G60" i="34"/>
  <c r="H60" i="34"/>
  <c r="I60" i="34"/>
  <c r="M60" i="34"/>
  <c r="N60" i="34"/>
  <c r="Q60" i="34"/>
  <c r="F61" i="34"/>
  <c r="H62" i="34" s="1"/>
  <c r="J61" i="34"/>
  <c r="L62" i="34" s="1"/>
  <c r="N61" i="34"/>
  <c r="F62" i="34"/>
  <c r="G62" i="34"/>
  <c r="I62" i="34"/>
  <c r="M62" i="34"/>
  <c r="N62" i="34"/>
  <c r="O62" i="34"/>
  <c r="P62" i="34"/>
  <c r="Q62" i="34"/>
  <c r="F63" i="34"/>
  <c r="J63" i="34"/>
  <c r="N63" i="34"/>
  <c r="H64" i="34"/>
  <c r="N64" i="34"/>
  <c r="O64" i="34"/>
  <c r="P64" i="34"/>
  <c r="Q64" i="34"/>
  <c r="F65" i="34"/>
  <c r="F66" i="34" s="1"/>
  <c r="J65" i="34"/>
  <c r="K66" i="34" s="1"/>
  <c r="N65" i="34"/>
  <c r="G66" i="34"/>
  <c r="H66" i="34"/>
  <c r="I66" i="34"/>
  <c r="O66" i="34"/>
  <c r="Q66" i="34"/>
  <c r="F67" i="34"/>
  <c r="H68" i="34" s="1"/>
  <c r="J67" i="34"/>
  <c r="K68" i="34" s="1"/>
  <c r="N67" i="34"/>
  <c r="O68" i="34" s="1"/>
  <c r="G68" i="34"/>
  <c r="I68" i="34"/>
  <c r="J68" i="34"/>
  <c r="L68" i="34"/>
  <c r="M68" i="34"/>
  <c r="N68" i="34"/>
  <c r="Q68" i="34"/>
  <c r="G69" i="34"/>
  <c r="F69" i="34" s="1"/>
  <c r="H69" i="34"/>
  <c r="I69" i="34"/>
  <c r="K69" i="34"/>
  <c r="J69" i="34" s="1"/>
  <c r="L69" i="34"/>
  <c r="M69" i="34"/>
  <c r="O69" i="34"/>
  <c r="N69" i="34" s="1"/>
  <c r="P69" i="34"/>
  <c r="Q69" i="34"/>
  <c r="F71" i="34"/>
  <c r="H72" i="34" s="1"/>
  <c r="J71" i="34"/>
  <c r="L72" i="34" s="1"/>
  <c r="N71" i="34"/>
  <c r="P72" i="34" s="1"/>
  <c r="F72" i="34"/>
  <c r="G72" i="34"/>
  <c r="I72" i="34"/>
  <c r="K72" i="34"/>
  <c r="M72" i="34"/>
  <c r="N72" i="34"/>
  <c r="O72" i="34"/>
  <c r="Q72" i="34"/>
  <c r="F73" i="34"/>
  <c r="J73" i="34"/>
  <c r="N73" i="34"/>
  <c r="N74" i="34"/>
  <c r="O74" i="34"/>
  <c r="P74" i="34"/>
  <c r="Q74" i="34"/>
  <c r="F75" i="34"/>
  <c r="F76" i="34" s="1"/>
  <c r="J75" i="34"/>
  <c r="N75" i="34"/>
  <c r="N76" i="34" s="1"/>
  <c r="G76" i="34"/>
  <c r="H76" i="34"/>
  <c r="L76" i="34"/>
  <c r="O76" i="34"/>
  <c r="P76" i="34"/>
  <c r="Q76" i="34"/>
  <c r="F77" i="34"/>
  <c r="H78" i="34" s="1"/>
  <c r="J77" i="34"/>
  <c r="K78" i="34" s="1"/>
  <c r="N77" i="34"/>
  <c r="O78" i="34" s="1"/>
  <c r="G78" i="34"/>
  <c r="I78" i="34"/>
  <c r="J78" i="34"/>
  <c r="L78" i="34"/>
  <c r="M78" i="34"/>
  <c r="N78" i="34"/>
  <c r="Q78" i="34"/>
  <c r="F79" i="34"/>
  <c r="G80" i="34" s="1"/>
  <c r="J79" i="34"/>
  <c r="J80" i="34" s="1"/>
  <c r="N79" i="34"/>
  <c r="P80" i="34" s="1"/>
  <c r="K80" i="34"/>
  <c r="L80" i="34"/>
  <c r="M80" i="34"/>
  <c r="O80" i="34"/>
  <c r="Q80" i="34"/>
  <c r="F81" i="34"/>
  <c r="J81" i="34"/>
  <c r="N81" i="34"/>
  <c r="P82" i="34" s="1"/>
  <c r="Q82" i="34"/>
  <c r="F83" i="34"/>
  <c r="F84" i="34" s="1"/>
  <c r="J83" i="34"/>
  <c r="L84" i="34" s="1"/>
  <c r="N83" i="34"/>
  <c r="G84" i="34"/>
  <c r="H84" i="34"/>
  <c r="I84" i="34"/>
  <c r="Q84" i="34"/>
  <c r="F85" i="34"/>
  <c r="J85" i="34"/>
  <c r="K86" i="34" s="1"/>
  <c r="N85" i="34"/>
  <c r="O86" i="34" s="1"/>
  <c r="F86" i="34"/>
  <c r="G86" i="34"/>
  <c r="H86" i="34"/>
  <c r="I86" i="34"/>
  <c r="J86" i="34"/>
  <c r="M86" i="34"/>
  <c r="N86" i="34"/>
  <c r="P86" i="34"/>
  <c r="Q86" i="34"/>
  <c r="F87" i="34"/>
  <c r="F88" i="34" s="1"/>
  <c r="J87" i="34"/>
  <c r="N87" i="34"/>
  <c r="P88" i="34" s="1"/>
  <c r="G88" i="34"/>
  <c r="J88" i="34"/>
  <c r="K88" i="34"/>
  <c r="L88" i="34"/>
  <c r="M88" i="34"/>
  <c r="O88" i="34"/>
  <c r="Q88" i="34"/>
  <c r="F89" i="34"/>
  <c r="G90" i="34" s="1"/>
  <c r="J89" i="34"/>
  <c r="N89" i="34"/>
  <c r="P90" i="34" s="1"/>
  <c r="H90" i="34"/>
  <c r="K90" i="34"/>
  <c r="L90" i="34"/>
  <c r="O90" i="34"/>
  <c r="Q90" i="34"/>
  <c r="F91" i="34"/>
  <c r="F92" i="34" s="1"/>
  <c r="J91" i="34"/>
  <c r="L92" i="34" s="1"/>
  <c r="N91" i="34"/>
  <c r="N92" i="34" s="1"/>
  <c r="G92" i="34"/>
  <c r="H92" i="34"/>
  <c r="I92" i="34"/>
  <c r="M92" i="34"/>
  <c r="O92" i="34"/>
  <c r="Q92" i="34"/>
  <c r="F93" i="34"/>
  <c r="J93" i="34"/>
  <c r="K94" i="34" s="1"/>
  <c r="N93" i="34"/>
  <c r="F94" i="34"/>
  <c r="G94" i="34"/>
  <c r="H94" i="34"/>
  <c r="I94" i="34"/>
  <c r="M94" i="34"/>
  <c r="N94" i="34"/>
  <c r="Q94" i="34"/>
  <c r="F95" i="34"/>
  <c r="J95" i="34"/>
  <c r="K96" i="34" s="1"/>
  <c r="N95" i="34"/>
  <c r="P96" i="34" s="1"/>
  <c r="L96" i="34"/>
  <c r="N96" i="34"/>
  <c r="Q96" i="34"/>
  <c r="F97" i="34"/>
  <c r="J97" i="34"/>
  <c r="N97" i="34"/>
  <c r="H98" i="34"/>
  <c r="N98" i="34"/>
  <c r="O98" i="34"/>
  <c r="P98" i="34"/>
  <c r="Q98" i="34"/>
  <c r="F99" i="34"/>
  <c r="F100" i="34" s="1"/>
  <c r="J99" i="34"/>
  <c r="L100" i="34" s="1"/>
  <c r="N99" i="34"/>
  <c r="G100" i="34"/>
  <c r="H100" i="34"/>
  <c r="I100" i="34"/>
  <c r="O100" i="34"/>
  <c r="G7" i="33"/>
  <c r="H7" i="33"/>
  <c r="I7" i="33"/>
  <c r="J7" i="33"/>
  <c r="K7" i="33"/>
  <c r="L7" i="33"/>
  <c r="M7" i="33"/>
  <c r="N7" i="33"/>
  <c r="O7" i="33"/>
  <c r="P7" i="33"/>
  <c r="Q7" i="33"/>
  <c r="R7" i="33"/>
  <c r="F9" i="33"/>
  <c r="M10" i="33" s="1"/>
  <c r="I10" i="33"/>
  <c r="N10" i="33"/>
  <c r="Q10" i="33"/>
  <c r="F11" i="33"/>
  <c r="G12" i="33"/>
  <c r="H12" i="33"/>
  <c r="I12" i="33"/>
  <c r="J12" i="33"/>
  <c r="K12" i="33"/>
  <c r="L12" i="33"/>
  <c r="M12" i="33"/>
  <c r="N12" i="33"/>
  <c r="O12" i="33"/>
  <c r="P12" i="33"/>
  <c r="Q12" i="33"/>
  <c r="R12" i="33"/>
  <c r="F13" i="33"/>
  <c r="J14" i="33"/>
  <c r="M14" i="33"/>
  <c r="N14" i="33"/>
  <c r="P14" i="33"/>
  <c r="Q14" i="33"/>
  <c r="R14" i="33"/>
  <c r="F15" i="33"/>
  <c r="G16" i="33"/>
  <c r="H16" i="33"/>
  <c r="I16" i="33"/>
  <c r="J16" i="33"/>
  <c r="K16" i="33"/>
  <c r="L16" i="33"/>
  <c r="M16" i="33"/>
  <c r="N16" i="33"/>
  <c r="O16" i="33"/>
  <c r="P16" i="33"/>
  <c r="Q16" i="33"/>
  <c r="R16" i="33"/>
  <c r="F17" i="33"/>
  <c r="N18" i="33" s="1"/>
  <c r="I18" i="33"/>
  <c r="M18" i="33"/>
  <c r="P18" i="33"/>
  <c r="Q18" i="33"/>
  <c r="R18" i="33"/>
  <c r="G19" i="33"/>
  <c r="H19" i="33"/>
  <c r="I19" i="33"/>
  <c r="J19" i="33"/>
  <c r="K19" i="33"/>
  <c r="L19" i="33"/>
  <c r="M19" i="33"/>
  <c r="N19" i="33"/>
  <c r="O19" i="33"/>
  <c r="P19" i="33"/>
  <c r="Q19" i="33"/>
  <c r="R19" i="33"/>
  <c r="F21" i="33"/>
  <c r="H22" i="33"/>
  <c r="I22" i="33"/>
  <c r="J22" i="33"/>
  <c r="L22" i="33"/>
  <c r="M22" i="33"/>
  <c r="N22" i="33"/>
  <c r="P22" i="33"/>
  <c r="Q22" i="33"/>
  <c r="R22" i="33"/>
  <c r="F23" i="33"/>
  <c r="L24" i="33" s="1"/>
  <c r="G24" i="33"/>
  <c r="H24" i="33"/>
  <c r="I24" i="33"/>
  <c r="J24" i="33"/>
  <c r="K24" i="33"/>
  <c r="M24" i="33"/>
  <c r="N24" i="33"/>
  <c r="O24" i="33"/>
  <c r="P24" i="33"/>
  <c r="R24" i="33"/>
  <c r="F25" i="33"/>
  <c r="M26" i="33" s="1"/>
  <c r="I26" i="33"/>
  <c r="J26" i="33"/>
  <c r="L26" i="33"/>
  <c r="N26" i="33"/>
  <c r="O26" i="33"/>
  <c r="P26" i="33"/>
  <c r="F27" i="33"/>
  <c r="G28" i="33"/>
  <c r="H28" i="33"/>
  <c r="I28" i="33"/>
  <c r="J28" i="33"/>
  <c r="K28" i="33"/>
  <c r="L28" i="33"/>
  <c r="M28" i="33"/>
  <c r="N28" i="33"/>
  <c r="O28" i="33"/>
  <c r="P28" i="33"/>
  <c r="Q28" i="33"/>
  <c r="R28" i="33"/>
  <c r="F29" i="33"/>
  <c r="K30" i="33" s="1"/>
  <c r="G30" i="33"/>
  <c r="H30" i="33"/>
  <c r="I30" i="33"/>
  <c r="J30" i="33"/>
  <c r="L30" i="33"/>
  <c r="M30" i="33"/>
  <c r="N30" i="33"/>
  <c r="O30" i="33"/>
  <c r="P30" i="33"/>
  <c r="F31" i="33"/>
  <c r="Q32" i="33" s="1"/>
  <c r="G32" i="33"/>
  <c r="H32" i="33"/>
  <c r="I32" i="33"/>
  <c r="J32" i="33"/>
  <c r="K32" i="33"/>
  <c r="L32" i="33"/>
  <c r="M32" i="33"/>
  <c r="N32" i="33"/>
  <c r="O32" i="33"/>
  <c r="P32" i="33"/>
  <c r="R32" i="33"/>
  <c r="F33" i="33"/>
  <c r="H34" i="33"/>
  <c r="I34" i="33"/>
  <c r="J34" i="33"/>
  <c r="M34" i="33"/>
  <c r="N34" i="33"/>
  <c r="O34" i="33"/>
  <c r="P34" i="33"/>
  <c r="Q34" i="33"/>
  <c r="F35" i="33"/>
  <c r="G36" i="33"/>
  <c r="H36" i="33"/>
  <c r="I36" i="33"/>
  <c r="J36" i="33"/>
  <c r="K36" i="33"/>
  <c r="L36" i="33"/>
  <c r="M36" i="33"/>
  <c r="N36" i="33"/>
  <c r="O36" i="33"/>
  <c r="P36" i="33"/>
  <c r="Q36" i="33"/>
  <c r="R36" i="33"/>
  <c r="F37" i="33"/>
  <c r="G38" i="33"/>
  <c r="H38" i="33"/>
  <c r="I38" i="33"/>
  <c r="J38" i="33"/>
  <c r="K38" i="33"/>
  <c r="L38" i="33"/>
  <c r="M38" i="33"/>
  <c r="N38" i="33"/>
  <c r="O38" i="33"/>
  <c r="P38" i="33"/>
  <c r="Q38" i="33"/>
  <c r="R38" i="33"/>
  <c r="F39" i="33"/>
  <c r="Q40" i="33" s="1"/>
  <c r="G40" i="33"/>
  <c r="H40" i="33"/>
  <c r="I40" i="33"/>
  <c r="J40" i="33"/>
  <c r="K40" i="33"/>
  <c r="L40" i="33"/>
  <c r="M40" i="33"/>
  <c r="N40" i="33"/>
  <c r="O40" i="33"/>
  <c r="P40" i="33"/>
  <c r="R40" i="33"/>
  <c r="F41" i="33"/>
  <c r="F43" i="33"/>
  <c r="G44" i="33"/>
  <c r="H44" i="33"/>
  <c r="I44" i="33"/>
  <c r="J44" i="33"/>
  <c r="K44" i="33"/>
  <c r="L44" i="33"/>
  <c r="M44" i="33"/>
  <c r="N44" i="33"/>
  <c r="O44" i="33"/>
  <c r="P44" i="33"/>
  <c r="Q44" i="33"/>
  <c r="R44" i="33"/>
  <c r="F45" i="33"/>
  <c r="K46" i="33" s="1"/>
  <c r="G46" i="33"/>
  <c r="H46" i="33"/>
  <c r="I46" i="33"/>
  <c r="J46" i="33"/>
  <c r="L46" i="33"/>
  <c r="M46" i="33"/>
  <c r="N46" i="33"/>
  <c r="O46" i="33"/>
  <c r="P46" i="33"/>
  <c r="Q46" i="33"/>
  <c r="F47" i="33"/>
  <c r="G48" i="33"/>
  <c r="H48" i="33"/>
  <c r="I48" i="33"/>
  <c r="J48" i="33"/>
  <c r="K48" i="33"/>
  <c r="L48" i="33"/>
  <c r="M48" i="33"/>
  <c r="N48" i="33"/>
  <c r="O48" i="33"/>
  <c r="P48" i="33"/>
  <c r="Q48" i="33"/>
  <c r="R48" i="33"/>
  <c r="F49" i="33"/>
  <c r="K50" i="33" s="1"/>
  <c r="G50" i="33"/>
  <c r="H50" i="33"/>
  <c r="I50" i="33"/>
  <c r="J50" i="33"/>
  <c r="L50" i="33"/>
  <c r="M50" i="33"/>
  <c r="O50" i="33"/>
  <c r="P50" i="33"/>
  <c r="F51" i="33"/>
  <c r="L52" i="33" s="1"/>
  <c r="G52" i="33"/>
  <c r="H52" i="33"/>
  <c r="I52" i="33"/>
  <c r="J52" i="33"/>
  <c r="K52" i="33"/>
  <c r="M52" i="33"/>
  <c r="N52" i="33"/>
  <c r="O52" i="33"/>
  <c r="P52" i="33"/>
  <c r="R52" i="33"/>
  <c r="F53" i="33"/>
  <c r="Q54" i="33" s="1"/>
  <c r="H54" i="33"/>
  <c r="I54" i="33"/>
  <c r="J54" i="33"/>
  <c r="M54" i="33"/>
  <c r="N54" i="33"/>
  <c r="O54" i="33"/>
  <c r="P54" i="33"/>
  <c r="F55" i="33"/>
  <c r="L56" i="33" s="1"/>
  <c r="G56" i="33"/>
  <c r="H56" i="33"/>
  <c r="I56" i="33"/>
  <c r="K56" i="33"/>
  <c r="M56" i="33"/>
  <c r="N56" i="33"/>
  <c r="O56" i="33"/>
  <c r="P56" i="33"/>
  <c r="R56" i="33"/>
  <c r="F57" i="33"/>
  <c r="H58" i="33" s="1"/>
  <c r="I58" i="33"/>
  <c r="J58" i="33"/>
  <c r="M58" i="33"/>
  <c r="N58" i="33"/>
  <c r="P58" i="33"/>
  <c r="Q58" i="33"/>
  <c r="F59" i="33"/>
  <c r="Q60" i="33" s="1"/>
  <c r="G60" i="33"/>
  <c r="H60" i="33"/>
  <c r="I60" i="33"/>
  <c r="J60" i="33"/>
  <c r="K60" i="33"/>
  <c r="L60" i="33"/>
  <c r="M60" i="33"/>
  <c r="N60" i="33"/>
  <c r="O60" i="33"/>
  <c r="P60" i="33"/>
  <c r="R60" i="33"/>
  <c r="F61" i="33"/>
  <c r="G62" i="33"/>
  <c r="H62" i="33"/>
  <c r="I62" i="33"/>
  <c r="J62" i="33"/>
  <c r="M62" i="33"/>
  <c r="N62" i="33"/>
  <c r="O62" i="33"/>
  <c r="P62" i="33"/>
  <c r="Q62" i="33"/>
  <c r="F63" i="33"/>
  <c r="G64" i="33"/>
  <c r="H64" i="33"/>
  <c r="I64" i="33"/>
  <c r="J64" i="33"/>
  <c r="K64" i="33"/>
  <c r="L64" i="33"/>
  <c r="M64" i="33"/>
  <c r="N64" i="33"/>
  <c r="O64" i="33"/>
  <c r="P64" i="33"/>
  <c r="Q64" i="33"/>
  <c r="R64" i="33"/>
  <c r="F65" i="33"/>
  <c r="O66" i="33" s="1"/>
  <c r="G66" i="33"/>
  <c r="H66" i="33"/>
  <c r="I66" i="33"/>
  <c r="J66" i="33"/>
  <c r="M66" i="33"/>
  <c r="N66" i="33"/>
  <c r="P66" i="33"/>
  <c r="Q66" i="33"/>
  <c r="F67" i="33"/>
  <c r="K68" i="33" s="1"/>
  <c r="G68" i="33"/>
  <c r="H68" i="33"/>
  <c r="I68" i="33"/>
  <c r="J68" i="33"/>
  <c r="L68" i="33"/>
  <c r="M68" i="33"/>
  <c r="N68" i="33"/>
  <c r="O68" i="33"/>
  <c r="P68" i="33"/>
  <c r="Q68" i="33"/>
  <c r="R68" i="33"/>
  <c r="G69" i="33"/>
  <c r="H69" i="33"/>
  <c r="I69" i="33"/>
  <c r="J69" i="33"/>
  <c r="K69" i="33"/>
  <c r="L69" i="33"/>
  <c r="M69" i="33"/>
  <c r="N69" i="33"/>
  <c r="O69" i="33"/>
  <c r="P69" i="33"/>
  <c r="Q69" i="33"/>
  <c r="R69" i="33"/>
  <c r="F71" i="33"/>
  <c r="G72" i="33"/>
  <c r="H72" i="33"/>
  <c r="I72" i="33"/>
  <c r="J72" i="33"/>
  <c r="K72" i="33"/>
  <c r="L72" i="33"/>
  <c r="M72" i="33"/>
  <c r="N72" i="33"/>
  <c r="O72" i="33"/>
  <c r="P72" i="33"/>
  <c r="Q72" i="33"/>
  <c r="R72" i="33"/>
  <c r="F73" i="33"/>
  <c r="Q74" i="33" s="1"/>
  <c r="H74" i="33"/>
  <c r="I74" i="33"/>
  <c r="J74" i="33"/>
  <c r="M74" i="33"/>
  <c r="N74" i="33"/>
  <c r="P74" i="33"/>
  <c r="R74" i="33"/>
  <c r="F75" i="33"/>
  <c r="G76" i="33" s="1"/>
  <c r="H76" i="33"/>
  <c r="I76" i="33"/>
  <c r="J76" i="33"/>
  <c r="M76" i="33"/>
  <c r="N76" i="33"/>
  <c r="O76" i="33"/>
  <c r="P76" i="33"/>
  <c r="R76" i="33"/>
  <c r="F77" i="33"/>
  <c r="H78" i="33"/>
  <c r="I78" i="33"/>
  <c r="J78" i="33"/>
  <c r="M78" i="33"/>
  <c r="N78" i="33"/>
  <c r="O78" i="33"/>
  <c r="P78" i="33"/>
  <c r="Q78" i="33"/>
  <c r="F79" i="33"/>
  <c r="I80" i="33" s="1"/>
  <c r="G80" i="33"/>
  <c r="H80" i="33"/>
  <c r="J80" i="33"/>
  <c r="K80" i="33"/>
  <c r="L80" i="33"/>
  <c r="M80" i="33"/>
  <c r="N80" i="33"/>
  <c r="O80" i="33"/>
  <c r="P80" i="33"/>
  <c r="R80" i="33"/>
  <c r="F81" i="33"/>
  <c r="M82" i="33" s="1"/>
  <c r="J82" i="33"/>
  <c r="Q82" i="33"/>
  <c r="F83" i="33"/>
  <c r="Q84" i="33" s="1"/>
  <c r="G84" i="33"/>
  <c r="H84" i="33"/>
  <c r="I84" i="33"/>
  <c r="J84" i="33"/>
  <c r="K84" i="33"/>
  <c r="L84" i="33"/>
  <c r="M84" i="33"/>
  <c r="N84" i="33"/>
  <c r="O84" i="33"/>
  <c r="P84" i="33"/>
  <c r="R84" i="33"/>
  <c r="F85" i="33"/>
  <c r="G86" i="33"/>
  <c r="H86" i="33"/>
  <c r="I86" i="33"/>
  <c r="J86" i="33"/>
  <c r="M86" i="33"/>
  <c r="N86" i="33"/>
  <c r="P86" i="33"/>
  <c r="Q86" i="33"/>
  <c r="R86" i="33"/>
  <c r="F87" i="33"/>
  <c r="G88" i="33"/>
  <c r="H88" i="33"/>
  <c r="I88" i="33"/>
  <c r="J88" i="33"/>
  <c r="K88" i="33"/>
  <c r="L88" i="33"/>
  <c r="M88" i="33"/>
  <c r="N88" i="33"/>
  <c r="O88" i="33"/>
  <c r="P88" i="33"/>
  <c r="Q88" i="33"/>
  <c r="R88" i="33"/>
  <c r="F89" i="33"/>
  <c r="M90" i="33" s="1"/>
  <c r="H90" i="33"/>
  <c r="J90" i="33"/>
  <c r="N90" i="33"/>
  <c r="P90" i="33"/>
  <c r="Q90" i="33"/>
  <c r="F91" i="33"/>
  <c r="Q92" i="33" s="1"/>
  <c r="G92" i="33"/>
  <c r="H92" i="33"/>
  <c r="I92" i="33"/>
  <c r="J92" i="33"/>
  <c r="K92" i="33"/>
  <c r="L92" i="33"/>
  <c r="M92" i="33"/>
  <c r="N92" i="33"/>
  <c r="O92" i="33"/>
  <c r="P92" i="33"/>
  <c r="R92" i="33"/>
  <c r="F93" i="33"/>
  <c r="Q94" i="33" s="1"/>
  <c r="H94" i="33"/>
  <c r="I94" i="33"/>
  <c r="J94" i="33"/>
  <c r="M94" i="33"/>
  <c r="N94" i="33"/>
  <c r="F95" i="33"/>
  <c r="L96" i="33" s="1"/>
  <c r="G96" i="33"/>
  <c r="H96" i="33"/>
  <c r="K96" i="33"/>
  <c r="N96" i="33"/>
  <c r="O96" i="33"/>
  <c r="R96" i="33"/>
  <c r="F97" i="33"/>
  <c r="H98" i="33" s="1"/>
  <c r="I98" i="33"/>
  <c r="J98" i="33"/>
  <c r="M98" i="33"/>
  <c r="N98" i="33"/>
  <c r="O98" i="33"/>
  <c r="P98" i="33"/>
  <c r="Q98" i="33"/>
  <c r="F99" i="33"/>
  <c r="G100" i="33"/>
  <c r="H100" i="33"/>
  <c r="I100" i="33"/>
  <c r="J100" i="33"/>
  <c r="K100" i="33"/>
  <c r="L100" i="33"/>
  <c r="M100" i="33"/>
  <c r="N100" i="33"/>
  <c r="O100" i="33"/>
  <c r="P100" i="33"/>
  <c r="Q100" i="33"/>
  <c r="R100" i="33"/>
  <c r="G7" i="32"/>
  <c r="H7" i="32"/>
  <c r="I7" i="32"/>
  <c r="J7" i="32"/>
  <c r="K7" i="32"/>
  <c r="L7" i="32"/>
  <c r="M7" i="32"/>
  <c r="N7" i="32"/>
  <c r="O7" i="32"/>
  <c r="P7" i="32"/>
  <c r="Q7" i="32"/>
  <c r="R7" i="32"/>
  <c r="F9" i="32"/>
  <c r="I10" i="32" s="1"/>
  <c r="J10" i="32"/>
  <c r="N10" i="32"/>
  <c r="O10" i="32"/>
  <c r="P10" i="32"/>
  <c r="R10" i="32"/>
  <c r="F11" i="32"/>
  <c r="M12" i="32"/>
  <c r="N12" i="32"/>
  <c r="R12" i="32"/>
  <c r="F13" i="32"/>
  <c r="L14" i="32" s="1"/>
  <c r="G14" i="32"/>
  <c r="H14" i="32"/>
  <c r="I14" i="32"/>
  <c r="J14" i="32"/>
  <c r="K14" i="32"/>
  <c r="M14" i="32"/>
  <c r="N14" i="32"/>
  <c r="O14" i="32"/>
  <c r="Q14" i="32"/>
  <c r="R14" i="32"/>
  <c r="F15" i="32"/>
  <c r="I16" i="32" s="1"/>
  <c r="J16" i="32"/>
  <c r="N16" i="32"/>
  <c r="Q16" i="32"/>
  <c r="F17" i="32"/>
  <c r="G18" i="32" s="1"/>
  <c r="H18" i="32"/>
  <c r="J18" i="32"/>
  <c r="L18" i="32"/>
  <c r="N18" i="32"/>
  <c r="P18" i="32"/>
  <c r="R18" i="32"/>
  <c r="G19" i="32"/>
  <c r="H19" i="32"/>
  <c r="I19" i="32"/>
  <c r="J19" i="32"/>
  <c r="K19" i="32"/>
  <c r="L19" i="32"/>
  <c r="M19" i="32"/>
  <c r="N19" i="32"/>
  <c r="O19" i="32"/>
  <c r="P19" i="32"/>
  <c r="Q19" i="32"/>
  <c r="R19" i="32"/>
  <c r="F21" i="32"/>
  <c r="G22" i="32"/>
  <c r="H22" i="32"/>
  <c r="I22" i="32"/>
  <c r="J22" i="32"/>
  <c r="K22" i="32"/>
  <c r="L22" i="32"/>
  <c r="M22" i="32"/>
  <c r="N22" i="32"/>
  <c r="O22" i="32"/>
  <c r="P22" i="32"/>
  <c r="Q22" i="32"/>
  <c r="R22" i="32"/>
  <c r="F23" i="32"/>
  <c r="L24" i="32" s="1"/>
  <c r="G24" i="32"/>
  <c r="H24" i="32"/>
  <c r="I24" i="32"/>
  <c r="J24" i="32"/>
  <c r="M24" i="32"/>
  <c r="N24" i="32"/>
  <c r="O24" i="32"/>
  <c r="P24" i="32"/>
  <c r="R24" i="32"/>
  <c r="F25" i="32"/>
  <c r="G26" i="32"/>
  <c r="I26" i="32"/>
  <c r="J26" i="32"/>
  <c r="K26" i="32"/>
  <c r="L26" i="32"/>
  <c r="M26" i="32"/>
  <c r="N26" i="32"/>
  <c r="O26" i="32"/>
  <c r="P26" i="32"/>
  <c r="Q26" i="32"/>
  <c r="R26" i="32"/>
  <c r="F27" i="32"/>
  <c r="K28" i="32" s="1"/>
  <c r="G28" i="32"/>
  <c r="H28" i="32"/>
  <c r="J28" i="32"/>
  <c r="L28" i="32"/>
  <c r="M28" i="32"/>
  <c r="N28" i="32"/>
  <c r="O28" i="32"/>
  <c r="P28" i="32"/>
  <c r="R28" i="32"/>
  <c r="F29" i="32"/>
  <c r="L30" i="32" s="1"/>
  <c r="G30" i="32"/>
  <c r="H30" i="32"/>
  <c r="I30" i="32"/>
  <c r="J30" i="32"/>
  <c r="K30" i="32"/>
  <c r="M30" i="32"/>
  <c r="N30" i="32"/>
  <c r="O30" i="32"/>
  <c r="P30" i="32"/>
  <c r="Q30" i="32"/>
  <c r="R30" i="32"/>
  <c r="F31" i="32"/>
  <c r="K32" i="32" s="1"/>
  <c r="G32" i="32"/>
  <c r="H32" i="32"/>
  <c r="I32" i="32"/>
  <c r="J32" i="32"/>
  <c r="L32" i="32"/>
  <c r="M32" i="32"/>
  <c r="N32" i="32"/>
  <c r="O32" i="32"/>
  <c r="P32" i="32"/>
  <c r="R32" i="32"/>
  <c r="F33" i="32"/>
  <c r="Q34" i="32" s="1"/>
  <c r="H34" i="32"/>
  <c r="I34" i="32"/>
  <c r="J34" i="32"/>
  <c r="L34" i="32"/>
  <c r="M34" i="32"/>
  <c r="N34" i="32"/>
  <c r="O34" i="32"/>
  <c r="P34" i="32"/>
  <c r="R34" i="32"/>
  <c r="F35" i="32"/>
  <c r="G36" i="32"/>
  <c r="H36" i="32"/>
  <c r="I36" i="32"/>
  <c r="J36" i="32"/>
  <c r="L36" i="32"/>
  <c r="M36" i="32"/>
  <c r="N36" i="32"/>
  <c r="P36" i="32"/>
  <c r="Q36" i="32"/>
  <c r="R36" i="32"/>
  <c r="F37" i="32"/>
  <c r="L38" i="32" s="1"/>
  <c r="G38" i="32"/>
  <c r="H38" i="32"/>
  <c r="I38" i="32"/>
  <c r="J38" i="32"/>
  <c r="K38" i="32"/>
  <c r="M38" i="32"/>
  <c r="N38" i="32"/>
  <c r="O38" i="32"/>
  <c r="P38" i="32"/>
  <c r="Q38" i="32"/>
  <c r="R38" i="32"/>
  <c r="F39" i="32"/>
  <c r="I40" i="32"/>
  <c r="J40" i="32"/>
  <c r="L40" i="32"/>
  <c r="M40" i="32"/>
  <c r="O40" i="32"/>
  <c r="R40" i="32"/>
  <c r="F41" i="32"/>
  <c r="F43" i="32"/>
  <c r="K44" i="32" s="1"/>
  <c r="G44" i="32"/>
  <c r="H44" i="32"/>
  <c r="I44" i="32"/>
  <c r="J44" i="32"/>
  <c r="L44" i="32"/>
  <c r="M44" i="32"/>
  <c r="N44" i="32"/>
  <c r="O44" i="32"/>
  <c r="P44" i="32"/>
  <c r="R44" i="32"/>
  <c r="F45" i="32"/>
  <c r="I46" i="32" s="1"/>
  <c r="G46" i="32"/>
  <c r="H46" i="32"/>
  <c r="J46" i="32"/>
  <c r="L46" i="32"/>
  <c r="M46" i="32"/>
  <c r="N46" i="32"/>
  <c r="O46" i="32"/>
  <c r="P46" i="32"/>
  <c r="R46" i="32"/>
  <c r="F47" i="32"/>
  <c r="G48" i="32"/>
  <c r="H48" i="32"/>
  <c r="I48" i="32"/>
  <c r="J48" i="32"/>
  <c r="M48" i="32"/>
  <c r="N48" i="32"/>
  <c r="O48" i="32"/>
  <c r="P48" i="32"/>
  <c r="R48" i="32"/>
  <c r="F49" i="32"/>
  <c r="G50" i="32"/>
  <c r="H50" i="32"/>
  <c r="I50" i="32"/>
  <c r="J50" i="32"/>
  <c r="K50" i="32"/>
  <c r="L50" i="32"/>
  <c r="M50" i="32"/>
  <c r="N50" i="32"/>
  <c r="O50" i="32"/>
  <c r="P50" i="32"/>
  <c r="Q50" i="32"/>
  <c r="R50" i="32"/>
  <c r="F51" i="32"/>
  <c r="J52" i="32" s="1"/>
  <c r="H52" i="32"/>
  <c r="I52" i="32"/>
  <c r="M52" i="32"/>
  <c r="N52" i="32"/>
  <c r="O52" i="32"/>
  <c r="P52" i="32"/>
  <c r="Q52" i="32"/>
  <c r="F53" i="32"/>
  <c r="G54" i="32" s="1"/>
  <c r="H54" i="32"/>
  <c r="I54" i="32"/>
  <c r="J54" i="32"/>
  <c r="L54" i="32"/>
  <c r="M54" i="32"/>
  <c r="N54" i="32"/>
  <c r="O54" i="32"/>
  <c r="P54" i="32"/>
  <c r="R54" i="32"/>
  <c r="F55" i="32"/>
  <c r="I56" i="32"/>
  <c r="J56" i="32"/>
  <c r="M56" i="32"/>
  <c r="N56" i="32"/>
  <c r="O56" i="32"/>
  <c r="P56" i="32"/>
  <c r="Q56" i="32"/>
  <c r="R56" i="32"/>
  <c r="F57" i="32"/>
  <c r="I58" i="32" s="1"/>
  <c r="G58" i="32"/>
  <c r="H58" i="32"/>
  <c r="J58" i="32"/>
  <c r="M58" i="32"/>
  <c r="N58" i="32"/>
  <c r="P58" i="32"/>
  <c r="R58" i="32"/>
  <c r="F59" i="32"/>
  <c r="J60" i="32"/>
  <c r="N60" i="32"/>
  <c r="O60" i="32"/>
  <c r="P60" i="32"/>
  <c r="F61" i="32"/>
  <c r="G62" i="32" s="1"/>
  <c r="H62" i="32"/>
  <c r="J62" i="32"/>
  <c r="L62" i="32"/>
  <c r="M62" i="32"/>
  <c r="N62" i="32"/>
  <c r="O62" i="32"/>
  <c r="P62" i="32"/>
  <c r="R62" i="32"/>
  <c r="F63" i="32"/>
  <c r="H64" i="32"/>
  <c r="L64" i="32"/>
  <c r="M64" i="32"/>
  <c r="N64" i="32"/>
  <c r="O64" i="32"/>
  <c r="P64" i="32"/>
  <c r="R64" i="32"/>
  <c r="F65" i="32"/>
  <c r="G66" i="32"/>
  <c r="H66" i="32"/>
  <c r="I66" i="32"/>
  <c r="J66" i="32"/>
  <c r="K66" i="32"/>
  <c r="L66" i="32"/>
  <c r="M66" i="32"/>
  <c r="N66" i="32"/>
  <c r="O66" i="32"/>
  <c r="P66" i="32"/>
  <c r="Q66" i="32"/>
  <c r="R66" i="32"/>
  <c r="F67" i="32"/>
  <c r="J68" i="32" s="1"/>
  <c r="G68" i="32"/>
  <c r="I68" i="32"/>
  <c r="L68" i="32"/>
  <c r="M68" i="32"/>
  <c r="N68" i="32"/>
  <c r="O68" i="32"/>
  <c r="P68" i="32"/>
  <c r="R68" i="32"/>
  <c r="G69" i="32"/>
  <c r="H69" i="32"/>
  <c r="I69" i="32"/>
  <c r="J69" i="32"/>
  <c r="K69" i="32"/>
  <c r="L69" i="32"/>
  <c r="M69" i="32"/>
  <c r="N69" i="32"/>
  <c r="O69" i="32"/>
  <c r="P69" i="32"/>
  <c r="Q69" i="32"/>
  <c r="R69" i="32"/>
  <c r="F71" i="32"/>
  <c r="G72" i="32"/>
  <c r="H72" i="32"/>
  <c r="I72" i="32"/>
  <c r="J72" i="32"/>
  <c r="M72" i="32"/>
  <c r="N72" i="32"/>
  <c r="O72" i="32"/>
  <c r="P72" i="32"/>
  <c r="Q72" i="32"/>
  <c r="F73" i="32"/>
  <c r="H74" i="32" s="1"/>
  <c r="G74" i="32"/>
  <c r="I74" i="32"/>
  <c r="J74" i="32"/>
  <c r="K74" i="32"/>
  <c r="L74" i="32"/>
  <c r="M74" i="32"/>
  <c r="N74" i="32"/>
  <c r="O74" i="32"/>
  <c r="P74" i="32"/>
  <c r="Q74" i="32"/>
  <c r="R74" i="32"/>
  <c r="F75" i="32"/>
  <c r="G76" i="32" s="1"/>
  <c r="H76" i="32"/>
  <c r="I76" i="32"/>
  <c r="J76" i="32"/>
  <c r="M76" i="32"/>
  <c r="N76" i="32"/>
  <c r="O76" i="32"/>
  <c r="P76" i="32"/>
  <c r="F77" i="32"/>
  <c r="G78" i="32"/>
  <c r="H78" i="32"/>
  <c r="I78" i="32"/>
  <c r="J78" i="32"/>
  <c r="K78" i="32"/>
  <c r="L78" i="32"/>
  <c r="M78" i="32"/>
  <c r="N78" i="32"/>
  <c r="O78" i="32"/>
  <c r="P78" i="32"/>
  <c r="Q78" i="32"/>
  <c r="R78" i="32"/>
  <c r="F79" i="32"/>
  <c r="N80" i="32" s="1"/>
  <c r="Q80" i="32"/>
  <c r="R80" i="32"/>
  <c r="F81" i="32"/>
  <c r="G82" i="32" s="1"/>
  <c r="H82" i="32"/>
  <c r="J82" i="32"/>
  <c r="L82" i="32"/>
  <c r="N82" i="32"/>
  <c r="O82" i="32"/>
  <c r="P82" i="32"/>
  <c r="R82" i="32"/>
  <c r="F83" i="32"/>
  <c r="J84" i="32" s="1"/>
  <c r="H84" i="32"/>
  <c r="L84" i="32"/>
  <c r="M84" i="32"/>
  <c r="N84" i="32"/>
  <c r="O84" i="32"/>
  <c r="Q84" i="32"/>
  <c r="R84" i="32"/>
  <c r="F85" i="32"/>
  <c r="Q86" i="32" s="1"/>
  <c r="H86" i="32"/>
  <c r="I86" i="32"/>
  <c r="J86" i="32"/>
  <c r="L86" i="32"/>
  <c r="M86" i="32"/>
  <c r="N86" i="32"/>
  <c r="P86" i="32"/>
  <c r="R86" i="32"/>
  <c r="F87" i="32"/>
  <c r="I88" i="32"/>
  <c r="J88" i="32"/>
  <c r="M88" i="32"/>
  <c r="N88" i="32"/>
  <c r="O88" i="32"/>
  <c r="P88" i="32"/>
  <c r="Q88" i="32"/>
  <c r="R88" i="32"/>
  <c r="F89" i="32"/>
  <c r="G90" i="32" s="1"/>
  <c r="H90" i="32"/>
  <c r="J90" i="32"/>
  <c r="L90" i="32"/>
  <c r="N90" i="32"/>
  <c r="O90" i="32"/>
  <c r="P90" i="32"/>
  <c r="R90" i="32"/>
  <c r="F91" i="32"/>
  <c r="H92" i="32"/>
  <c r="I92" i="32"/>
  <c r="J92" i="32"/>
  <c r="M92" i="32"/>
  <c r="N92" i="32"/>
  <c r="P92" i="32"/>
  <c r="Q92" i="32"/>
  <c r="R92" i="32"/>
  <c r="F93" i="32"/>
  <c r="I94" i="32" s="1"/>
  <c r="H94" i="32"/>
  <c r="J94" i="32"/>
  <c r="N94" i="32"/>
  <c r="R94" i="32"/>
  <c r="F95" i="32"/>
  <c r="J96" i="32"/>
  <c r="M96" i="32"/>
  <c r="F97" i="32"/>
  <c r="M98" i="32" s="1"/>
  <c r="H98" i="32"/>
  <c r="I98" i="32"/>
  <c r="J98" i="32"/>
  <c r="N98" i="32"/>
  <c r="R98" i="32"/>
  <c r="F99" i="32"/>
  <c r="J100" i="32" s="1"/>
  <c r="I100" i="32"/>
  <c r="M100" i="32"/>
  <c r="N100" i="32"/>
  <c r="O100" i="32"/>
  <c r="P100" i="32"/>
  <c r="Q100" i="32"/>
  <c r="R100" i="32"/>
  <c r="G7" i="31"/>
  <c r="H7" i="31"/>
  <c r="I7" i="31"/>
  <c r="J7" i="31"/>
  <c r="K7" i="31"/>
  <c r="L7" i="31"/>
  <c r="M7" i="31"/>
  <c r="N7" i="31"/>
  <c r="O7" i="31"/>
  <c r="P7" i="31"/>
  <c r="Q7" i="31"/>
  <c r="R7" i="31"/>
  <c r="F9" i="31"/>
  <c r="I10" i="31"/>
  <c r="J10" i="31"/>
  <c r="M10" i="31"/>
  <c r="N10" i="31"/>
  <c r="Q10" i="31"/>
  <c r="R10" i="31"/>
  <c r="F11" i="31"/>
  <c r="G12" i="31" s="1"/>
  <c r="J12" i="31"/>
  <c r="N12" i="31"/>
  <c r="R12" i="31"/>
  <c r="F13" i="31"/>
  <c r="I14" i="31" s="1"/>
  <c r="M14" i="31"/>
  <c r="N14" i="31"/>
  <c r="Q14" i="31"/>
  <c r="F15" i="31"/>
  <c r="I16" i="31" s="1"/>
  <c r="G16" i="31"/>
  <c r="H16" i="31"/>
  <c r="J16" i="31"/>
  <c r="K16" i="31"/>
  <c r="L16" i="31"/>
  <c r="M16" i="31"/>
  <c r="N16" i="31"/>
  <c r="O16" i="31"/>
  <c r="P16" i="31"/>
  <c r="Q16" i="31"/>
  <c r="R16" i="31"/>
  <c r="F17" i="31"/>
  <c r="N18" i="31"/>
  <c r="G19" i="31"/>
  <c r="H19" i="31"/>
  <c r="I19" i="31"/>
  <c r="J19" i="31"/>
  <c r="K19" i="31"/>
  <c r="L19" i="31"/>
  <c r="M19" i="31"/>
  <c r="N19" i="31"/>
  <c r="O19" i="31"/>
  <c r="P19" i="31"/>
  <c r="Q19" i="31"/>
  <c r="R19" i="31"/>
  <c r="F21" i="31"/>
  <c r="I22" i="31" s="1"/>
  <c r="J22" i="31"/>
  <c r="M22" i="31"/>
  <c r="N22" i="31"/>
  <c r="P22" i="31"/>
  <c r="Q22" i="31"/>
  <c r="R22" i="31"/>
  <c r="F23" i="31"/>
  <c r="G24" i="31" s="1"/>
  <c r="H24" i="31"/>
  <c r="I24" i="31"/>
  <c r="J24" i="31"/>
  <c r="L24" i="31"/>
  <c r="M24" i="31"/>
  <c r="N24" i="31"/>
  <c r="O24" i="31"/>
  <c r="P24" i="31"/>
  <c r="Q24" i="31"/>
  <c r="R24" i="31"/>
  <c r="F25" i="31"/>
  <c r="I26" i="31"/>
  <c r="M26" i="31"/>
  <c r="N26" i="31"/>
  <c r="O26" i="31"/>
  <c r="P26" i="31"/>
  <c r="F27" i="31"/>
  <c r="G28" i="31" s="1"/>
  <c r="H28" i="31"/>
  <c r="I28" i="31"/>
  <c r="J28" i="31"/>
  <c r="K28" i="31"/>
  <c r="L28" i="31"/>
  <c r="M28" i="31"/>
  <c r="N28" i="31"/>
  <c r="O28" i="31"/>
  <c r="P28" i="31"/>
  <c r="Q28" i="31"/>
  <c r="R28" i="31"/>
  <c r="F29" i="31"/>
  <c r="H30" i="31"/>
  <c r="J30" i="31"/>
  <c r="L30" i="31"/>
  <c r="M30" i="31"/>
  <c r="N30" i="31"/>
  <c r="O30" i="31"/>
  <c r="P30" i="31"/>
  <c r="R30" i="31"/>
  <c r="F31" i="31"/>
  <c r="J32" i="31" s="1"/>
  <c r="G32" i="31"/>
  <c r="H32" i="31"/>
  <c r="I32" i="31"/>
  <c r="K32" i="31"/>
  <c r="L32" i="31"/>
  <c r="M32" i="31"/>
  <c r="N32" i="31"/>
  <c r="O32" i="31"/>
  <c r="P32" i="31"/>
  <c r="R32" i="31"/>
  <c r="F33" i="31"/>
  <c r="R34" i="31" s="1"/>
  <c r="H34" i="31"/>
  <c r="J34" i="31"/>
  <c r="M34" i="31"/>
  <c r="N34" i="31"/>
  <c r="O34" i="31"/>
  <c r="P34" i="31"/>
  <c r="F35" i="31"/>
  <c r="I36" i="31" s="1"/>
  <c r="G36" i="31"/>
  <c r="H36" i="31"/>
  <c r="J36" i="31"/>
  <c r="K36" i="31"/>
  <c r="L36" i="31"/>
  <c r="M36" i="31"/>
  <c r="N36" i="31"/>
  <c r="O36" i="31"/>
  <c r="P36" i="31"/>
  <c r="Q36" i="31"/>
  <c r="R36" i="31"/>
  <c r="F37" i="31"/>
  <c r="G38" i="31"/>
  <c r="H38" i="31"/>
  <c r="I38" i="31"/>
  <c r="J38" i="31"/>
  <c r="K38" i="31"/>
  <c r="L38" i="31"/>
  <c r="M38" i="31"/>
  <c r="N38" i="31"/>
  <c r="O38" i="31"/>
  <c r="P38" i="31"/>
  <c r="Q38" i="31"/>
  <c r="R38" i="31"/>
  <c r="F39" i="31"/>
  <c r="G40" i="31" s="1"/>
  <c r="H40" i="31"/>
  <c r="J40" i="31"/>
  <c r="L40" i="31"/>
  <c r="M40" i="31"/>
  <c r="N40" i="31"/>
  <c r="O40" i="31"/>
  <c r="P40" i="31"/>
  <c r="R40" i="31"/>
  <c r="F41" i="31"/>
  <c r="F43" i="31"/>
  <c r="G44" i="31"/>
  <c r="H44" i="31"/>
  <c r="I44" i="31"/>
  <c r="J44" i="31"/>
  <c r="K44" i="31"/>
  <c r="L44" i="31"/>
  <c r="M44" i="31"/>
  <c r="N44" i="31"/>
  <c r="O44" i="31"/>
  <c r="P44" i="31"/>
  <c r="Q44" i="31"/>
  <c r="R44" i="31"/>
  <c r="F45" i="31"/>
  <c r="J46" i="31" s="1"/>
  <c r="G46" i="31"/>
  <c r="H46" i="31"/>
  <c r="L46" i="31"/>
  <c r="M46" i="31"/>
  <c r="N46" i="31"/>
  <c r="O46" i="31"/>
  <c r="P46" i="31"/>
  <c r="R46" i="31"/>
  <c r="F47" i="31"/>
  <c r="G48" i="31"/>
  <c r="H48" i="31"/>
  <c r="I48" i="31"/>
  <c r="J48" i="31"/>
  <c r="K48" i="31"/>
  <c r="L48" i="31"/>
  <c r="M48" i="31"/>
  <c r="N48" i="31"/>
  <c r="O48" i="31"/>
  <c r="P48" i="31"/>
  <c r="Q48" i="31"/>
  <c r="R48" i="31"/>
  <c r="F49" i="31"/>
  <c r="I50" i="31" s="1"/>
  <c r="H50" i="31"/>
  <c r="J50" i="31"/>
  <c r="L50" i="31"/>
  <c r="M50" i="31"/>
  <c r="N50" i="31"/>
  <c r="O50" i="31"/>
  <c r="P50" i="31"/>
  <c r="Q50" i="31"/>
  <c r="R50" i="31"/>
  <c r="F51" i="31"/>
  <c r="I52" i="31" s="1"/>
  <c r="G52" i="31"/>
  <c r="H52" i="31"/>
  <c r="J52" i="31"/>
  <c r="K52" i="31"/>
  <c r="L52" i="31"/>
  <c r="M52" i="31"/>
  <c r="N52" i="31"/>
  <c r="O52" i="31"/>
  <c r="P52" i="31"/>
  <c r="Q52" i="31"/>
  <c r="R52" i="31"/>
  <c r="F53" i="31"/>
  <c r="G54" i="31" s="1"/>
  <c r="H54" i="31"/>
  <c r="L54" i="31"/>
  <c r="M54" i="31"/>
  <c r="N54" i="31"/>
  <c r="O54" i="31"/>
  <c r="P54" i="31"/>
  <c r="R54" i="31"/>
  <c r="F55" i="31"/>
  <c r="G56" i="31"/>
  <c r="H56" i="31"/>
  <c r="I56" i="31"/>
  <c r="J56" i="31"/>
  <c r="K56" i="31"/>
  <c r="L56" i="31"/>
  <c r="M56" i="31"/>
  <c r="N56" i="31"/>
  <c r="O56" i="31"/>
  <c r="P56" i="31"/>
  <c r="Q56" i="31"/>
  <c r="R56" i="31"/>
  <c r="F57" i="31"/>
  <c r="J58" i="31"/>
  <c r="K58" i="31"/>
  <c r="M58" i="31"/>
  <c r="N58" i="31"/>
  <c r="O58" i="31"/>
  <c r="Q58" i="31"/>
  <c r="F59" i="31"/>
  <c r="G60" i="31"/>
  <c r="H60" i="31"/>
  <c r="I60" i="31"/>
  <c r="J60" i="31"/>
  <c r="K60" i="31"/>
  <c r="L60" i="31"/>
  <c r="M60" i="31"/>
  <c r="N60" i="31"/>
  <c r="O60" i="31"/>
  <c r="P60" i="31"/>
  <c r="Q60" i="31"/>
  <c r="R60" i="31"/>
  <c r="F61" i="31"/>
  <c r="H62" i="31"/>
  <c r="L62" i="31"/>
  <c r="M62" i="31"/>
  <c r="N62" i="31"/>
  <c r="O62" i="31"/>
  <c r="P62" i="31"/>
  <c r="R62" i="31"/>
  <c r="F63" i="31"/>
  <c r="I64" i="31" s="1"/>
  <c r="G64" i="31"/>
  <c r="H64" i="31"/>
  <c r="J64" i="31"/>
  <c r="K64" i="31"/>
  <c r="L64" i="31"/>
  <c r="M64" i="31"/>
  <c r="N64" i="31"/>
  <c r="O64" i="31"/>
  <c r="P64" i="31"/>
  <c r="Q64" i="31"/>
  <c r="R64" i="31"/>
  <c r="F65" i="31"/>
  <c r="I66" i="31" s="1"/>
  <c r="H66" i="31"/>
  <c r="N66" i="31"/>
  <c r="O66" i="31"/>
  <c r="F67" i="31"/>
  <c r="G68" i="31"/>
  <c r="H68" i="31"/>
  <c r="I68" i="31"/>
  <c r="J68" i="31"/>
  <c r="K68" i="31"/>
  <c r="L68" i="31"/>
  <c r="M68" i="31"/>
  <c r="N68" i="31"/>
  <c r="O68" i="31"/>
  <c r="P68" i="31"/>
  <c r="Q68" i="31"/>
  <c r="R68" i="31"/>
  <c r="G69" i="31"/>
  <c r="H69" i="31"/>
  <c r="I69" i="31"/>
  <c r="J69" i="31"/>
  <c r="K69" i="31"/>
  <c r="L69" i="31"/>
  <c r="M69" i="31"/>
  <c r="N69" i="31"/>
  <c r="O69" i="31"/>
  <c r="P69" i="31"/>
  <c r="Q69" i="31"/>
  <c r="R69" i="31"/>
  <c r="F71" i="31"/>
  <c r="L72" i="31" s="1"/>
  <c r="G72" i="31"/>
  <c r="H72" i="31"/>
  <c r="I72" i="31"/>
  <c r="J72" i="31"/>
  <c r="K72" i="31"/>
  <c r="N72" i="31"/>
  <c r="O72" i="31"/>
  <c r="P72" i="31"/>
  <c r="R72" i="31"/>
  <c r="F73" i="31"/>
  <c r="L74" i="31" s="1"/>
  <c r="H74" i="31"/>
  <c r="P74" i="31"/>
  <c r="F75" i="31"/>
  <c r="G76" i="31" s="1"/>
  <c r="H76" i="31"/>
  <c r="I76" i="31"/>
  <c r="J76" i="31"/>
  <c r="K76" i="31"/>
  <c r="L76" i="31"/>
  <c r="M76" i="31"/>
  <c r="N76" i="31"/>
  <c r="O76" i="31"/>
  <c r="P76" i="31"/>
  <c r="Q76" i="31"/>
  <c r="R76" i="31"/>
  <c r="F77" i="31"/>
  <c r="H78" i="31"/>
  <c r="I78" i="31"/>
  <c r="J78" i="31"/>
  <c r="L78" i="31"/>
  <c r="M78" i="31"/>
  <c r="N78" i="31"/>
  <c r="O78" i="31"/>
  <c r="P78" i="31"/>
  <c r="Q78" i="31"/>
  <c r="R78" i="31"/>
  <c r="F79" i="31"/>
  <c r="G80" i="31" s="1"/>
  <c r="H80" i="31"/>
  <c r="I80" i="31"/>
  <c r="J80" i="31"/>
  <c r="L80" i="31"/>
  <c r="M80" i="31"/>
  <c r="N80" i="31"/>
  <c r="P80" i="31"/>
  <c r="Q80" i="31"/>
  <c r="R80" i="31"/>
  <c r="F81" i="31"/>
  <c r="J82" i="31"/>
  <c r="P82" i="31"/>
  <c r="Q82" i="31"/>
  <c r="F83" i="31"/>
  <c r="G84" i="31"/>
  <c r="H84" i="31"/>
  <c r="I84" i="31"/>
  <c r="J84" i="31"/>
  <c r="K84" i="31"/>
  <c r="L84" i="31"/>
  <c r="M84" i="31"/>
  <c r="N84" i="31"/>
  <c r="O84" i="31"/>
  <c r="P84" i="31"/>
  <c r="Q84" i="31"/>
  <c r="R84" i="31"/>
  <c r="F85" i="31"/>
  <c r="I86" i="31" s="1"/>
  <c r="H86" i="31"/>
  <c r="J86" i="31"/>
  <c r="L86" i="31"/>
  <c r="M86" i="31"/>
  <c r="N86" i="31"/>
  <c r="O86" i="31"/>
  <c r="R86" i="31"/>
  <c r="F87" i="31"/>
  <c r="G88" i="31" s="1"/>
  <c r="L88" i="31"/>
  <c r="M88" i="31"/>
  <c r="N88" i="31"/>
  <c r="O88" i="31"/>
  <c r="R88" i="31"/>
  <c r="F89" i="31"/>
  <c r="H90" i="31"/>
  <c r="J90" i="31"/>
  <c r="L90" i="31"/>
  <c r="M90" i="31"/>
  <c r="N90" i="31"/>
  <c r="P90" i="31"/>
  <c r="Q90" i="31"/>
  <c r="R90" i="31"/>
  <c r="F91" i="31"/>
  <c r="G92" i="31"/>
  <c r="H92" i="31"/>
  <c r="I92" i="31"/>
  <c r="J92" i="31"/>
  <c r="K92" i="31"/>
  <c r="L92" i="31"/>
  <c r="M92" i="31"/>
  <c r="N92" i="31"/>
  <c r="O92" i="31"/>
  <c r="P92" i="31"/>
  <c r="Q92" i="31"/>
  <c r="R92" i="31"/>
  <c r="F93" i="31"/>
  <c r="J94" i="31" s="1"/>
  <c r="H94" i="31"/>
  <c r="N94" i="31"/>
  <c r="F95" i="31"/>
  <c r="M96" i="31" s="1"/>
  <c r="H96" i="31"/>
  <c r="F97" i="31"/>
  <c r="L98" i="31" s="1"/>
  <c r="G98" i="31"/>
  <c r="H98" i="31"/>
  <c r="J98" i="31"/>
  <c r="K98" i="31"/>
  <c r="N98" i="31"/>
  <c r="O98" i="31"/>
  <c r="Q98" i="31"/>
  <c r="F99" i="31"/>
  <c r="H100" i="31"/>
  <c r="I100" i="31"/>
  <c r="M100" i="31"/>
  <c r="O100" i="31"/>
  <c r="P100" i="31"/>
  <c r="G7" i="30"/>
  <c r="H7" i="30"/>
  <c r="I7" i="30"/>
  <c r="J7" i="30"/>
  <c r="K7" i="30"/>
  <c r="L7" i="30"/>
  <c r="M7" i="30"/>
  <c r="N7" i="30"/>
  <c r="O7" i="30"/>
  <c r="F9" i="30"/>
  <c r="H10" i="30" s="1"/>
  <c r="G10" i="30"/>
  <c r="I10" i="30"/>
  <c r="J10" i="30"/>
  <c r="K10" i="30"/>
  <c r="M10" i="30"/>
  <c r="N10" i="30"/>
  <c r="O10" i="30"/>
  <c r="F11" i="30"/>
  <c r="G12" i="30" s="1"/>
  <c r="H12" i="30"/>
  <c r="I12" i="30"/>
  <c r="J12" i="30"/>
  <c r="K12" i="30"/>
  <c r="L12" i="30"/>
  <c r="M12" i="30"/>
  <c r="N12" i="30"/>
  <c r="O12" i="30"/>
  <c r="F13" i="30"/>
  <c r="H14" i="30"/>
  <c r="F15" i="30"/>
  <c r="F17" i="30"/>
  <c r="H18" i="30" s="1"/>
  <c r="G18" i="30"/>
  <c r="I18" i="30"/>
  <c r="K18" i="30"/>
  <c r="M18" i="30"/>
  <c r="N18" i="30"/>
  <c r="G19" i="30"/>
  <c r="H19" i="30"/>
  <c r="I19" i="30"/>
  <c r="J19" i="30"/>
  <c r="K19" i="30"/>
  <c r="L19" i="30"/>
  <c r="M19" i="30"/>
  <c r="N19" i="30"/>
  <c r="O19" i="30"/>
  <c r="F21" i="30"/>
  <c r="H22" i="30" s="1"/>
  <c r="G22" i="30"/>
  <c r="K22" i="30"/>
  <c r="N22" i="30"/>
  <c r="O22" i="30"/>
  <c r="F23" i="30"/>
  <c r="I24" i="30"/>
  <c r="K24" i="30"/>
  <c r="M24" i="30"/>
  <c r="O24" i="30"/>
  <c r="F25" i="30"/>
  <c r="K26" i="30"/>
  <c r="L26" i="30"/>
  <c r="M26" i="30"/>
  <c r="F27" i="30"/>
  <c r="H28" i="30" s="1"/>
  <c r="G28" i="30"/>
  <c r="I28" i="30"/>
  <c r="K28" i="30"/>
  <c r="L28" i="30"/>
  <c r="M28" i="30"/>
  <c r="N28" i="30"/>
  <c r="O28" i="30"/>
  <c r="F29" i="30"/>
  <c r="H30" i="30" s="1"/>
  <c r="G30" i="30"/>
  <c r="I30" i="30"/>
  <c r="K30" i="30"/>
  <c r="M30" i="30"/>
  <c r="N30" i="30"/>
  <c r="O30" i="30"/>
  <c r="F31" i="30"/>
  <c r="N32" i="30" s="1"/>
  <c r="G32" i="30"/>
  <c r="I32" i="30"/>
  <c r="J32" i="30"/>
  <c r="K32" i="30"/>
  <c r="L32" i="30"/>
  <c r="M32" i="30"/>
  <c r="O32" i="30"/>
  <c r="F33" i="30"/>
  <c r="I34" i="30"/>
  <c r="K34" i="30"/>
  <c r="L34" i="30"/>
  <c r="M34" i="30"/>
  <c r="F35" i="30"/>
  <c r="H36" i="30" s="1"/>
  <c r="G36" i="30"/>
  <c r="I36" i="30"/>
  <c r="K36" i="30"/>
  <c r="M36" i="30"/>
  <c r="N36" i="30"/>
  <c r="O36" i="30"/>
  <c r="F37" i="30"/>
  <c r="G38" i="30"/>
  <c r="H38" i="30"/>
  <c r="I38" i="30"/>
  <c r="J38" i="30"/>
  <c r="K38" i="30"/>
  <c r="L38" i="30"/>
  <c r="M38" i="30"/>
  <c r="N38" i="30"/>
  <c r="O38" i="30"/>
  <c r="F39" i="30"/>
  <c r="L40" i="30" s="1"/>
  <c r="I40" i="30"/>
  <c r="M40" i="30"/>
  <c r="O40" i="30"/>
  <c r="F41" i="30"/>
  <c r="F43" i="30"/>
  <c r="L44" i="30" s="1"/>
  <c r="G44" i="30"/>
  <c r="H44" i="30"/>
  <c r="I44" i="30"/>
  <c r="J44" i="30"/>
  <c r="K44" i="30"/>
  <c r="M44" i="30"/>
  <c r="N44" i="30"/>
  <c r="O44" i="30"/>
  <c r="F45" i="30"/>
  <c r="G46" i="30" s="1"/>
  <c r="I46" i="30"/>
  <c r="K46" i="30"/>
  <c r="M46" i="30"/>
  <c r="N46" i="30"/>
  <c r="O46" i="30"/>
  <c r="F47" i="30"/>
  <c r="L48" i="30" s="1"/>
  <c r="I48" i="30"/>
  <c r="K48" i="30"/>
  <c r="M48" i="30"/>
  <c r="O48" i="30"/>
  <c r="F49" i="30"/>
  <c r="L50" i="30" s="1"/>
  <c r="I50" i="30"/>
  <c r="K50" i="30"/>
  <c r="M50" i="30"/>
  <c r="O50" i="30"/>
  <c r="F51" i="30"/>
  <c r="H52" i="30" s="1"/>
  <c r="G52" i="30"/>
  <c r="I52" i="30"/>
  <c r="K52" i="30"/>
  <c r="M52" i="30"/>
  <c r="N52" i="30"/>
  <c r="F53" i="30"/>
  <c r="G54" i="30"/>
  <c r="H54" i="30"/>
  <c r="I54" i="30"/>
  <c r="J54" i="30"/>
  <c r="K54" i="30"/>
  <c r="L54" i="30"/>
  <c r="M54" i="30"/>
  <c r="N54" i="30"/>
  <c r="O54" i="30"/>
  <c r="F55" i="30"/>
  <c r="H56" i="30" s="1"/>
  <c r="F57" i="30"/>
  <c r="H58" i="30" s="1"/>
  <c r="I58" i="30"/>
  <c r="M58" i="30"/>
  <c r="F59" i="30"/>
  <c r="H60" i="30" s="1"/>
  <c r="G60" i="30"/>
  <c r="I60" i="30"/>
  <c r="K60" i="30"/>
  <c r="M60" i="30"/>
  <c r="N60" i="30"/>
  <c r="F61" i="30"/>
  <c r="M62" i="30" s="1"/>
  <c r="G62" i="30"/>
  <c r="H62" i="30"/>
  <c r="I62" i="30"/>
  <c r="J62" i="30"/>
  <c r="K62" i="30"/>
  <c r="L62" i="30"/>
  <c r="N62" i="30"/>
  <c r="O62" i="30"/>
  <c r="F63" i="30"/>
  <c r="L64" i="30" s="1"/>
  <c r="H64" i="30"/>
  <c r="I64" i="30"/>
  <c r="K64" i="30"/>
  <c r="N64" i="30"/>
  <c r="O64" i="30"/>
  <c r="F65" i="30"/>
  <c r="M66" i="30" s="1"/>
  <c r="I66" i="30"/>
  <c r="K66" i="30"/>
  <c r="F67" i="30"/>
  <c r="H68" i="30" s="1"/>
  <c r="G68" i="30"/>
  <c r="I68" i="30"/>
  <c r="K68" i="30"/>
  <c r="L68" i="30"/>
  <c r="N68" i="30"/>
  <c r="O68" i="30"/>
  <c r="G69" i="30"/>
  <c r="H69" i="30"/>
  <c r="I69" i="30"/>
  <c r="J69" i="30"/>
  <c r="K69" i="30"/>
  <c r="L69" i="30"/>
  <c r="M69" i="30"/>
  <c r="N69" i="30"/>
  <c r="O69" i="30"/>
  <c r="F71" i="30"/>
  <c r="I72" i="30" s="1"/>
  <c r="G72" i="30"/>
  <c r="H72" i="30"/>
  <c r="J72" i="30"/>
  <c r="K72" i="30"/>
  <c r="L72" i="30"/>
  <c r="M72" i="30"/>
  <c r="N72" i="30"/>
  <c r="O72" i="30"/>
  <c r="F73" i="30"/>
  <c r="H74" i="30" s="1"/>
  <c r="M74" i="30"/>
  <c r="F75" i="30"/>
  <c r="I76" i="30"/>
  <c r="K76" i="30"/>
  <c r="M76" i="30"/>
  <c r="N76" i="30"/>
  <c r="O76" i="30"/>
  <c r="F77" i="30"/>
  <c r="L78" i="30" s="1"/>
  <c r="G78" i="30"/>
  <c r="I78" i="30"/>
  <c r="J78" i="30"/>
  <c r="K78" i="30"/>
  <c r="O78" i="30"/>
  <c r="F79" i="30"/>
  <c r="G80" i="30" s="1"/>
  <c r="I80" i="30"/>
  <c r="N80" i="30"/>
  <c r="O80" i="30"/>
  <c r="F81" i="30"/>
  <c r="M82" i="30" s="1"/>
  <c r="H82" i="30"/>
  <c r="I82" i="30"/>
  <c r="F83" i="30"/>
  <c r="J84" i="30" s="1"/>
  <c r="I84" i="30"/>
  <c r="K84" i="30"/>
  <c r="M84" i="30"/>
  <c r="O84" i="30"/>
  <c r="F85" i="30"/>
  <c r="H86" i="30" s="1"/>
  <c r="G86" i="30"/>
  <c r="I86" i="30"/>
  <c r="K86" i="30"/>
  <c r="M86" i="30"/>
  <c r="O86" i="30"/>
  <c r="F87" i="30"/>
  <c r="H88" i="30" s="1"/>
  <c r="G88" i="30"/>
  <c r="I88" i="30"/>
  <c r="J88" i="30"/>
  <c r="K88" i="30"/>
  <c r="N88" i="30"/>
  <c r="O88" i="30"/>
  <c r="F89" i="30"/>
  <c r="H90" i="30"/>
  <c r="I90" i="30"/>
  <c r="K90" i="30"/>
  <c r="L90" i="30"/>
  <c r="M90" i="30"/>
  <c r="F91" i="30"/>
  <c r="M92" i="30" s="1"/>
  <c r="K92" i="30"/>
  <c r="F93" i="30"/>
  <c r="H94" i="30" s="1"/>
  <c r="G94" i="30"/>
  <c r="I94" i="30"/>
  <c r="K94" i="30"/>
  <c r="M94" i="30"/>
  <c r="N94" i="30"/>
  <c r="O94" i="30"/>
  <c r="F95" i="30"/>
  <c r="I96" i="30" s="1"/>
  <c r="G96" i="30"/>
  <c r="H96" i="30"/>
  <c r="J96" i="30"/>
  <c r="K96" i="30"/>
  <c r="L96" i="30"/>
  <c r="N96" i="30"/>
  <c r="O96" i="30"/>
  <c r="F97" i="30"/>
  <c r="L98" i="30" s="1"/>
  <c r="H98" i="30"/>
  <c r="K98" i="30"/>
  <c r="M98" i="30"/>
  <c r="F99" i="30"/>
  <c r="J100" i="30" s="1"/>
  <c r="I100" i="30"/>
  <c r="M100" i="30"/>
  <c r="N100" i="30"/>
  <c r="G7" i="29"/>
  <c r="I7" i="29"/>
  <c r="J7" i="29"/>
  <c r="K7" i="29"/>
  <c r="L7" i="29"/>
  <c r="F9" i="29"/>
  <c r="H9" i="29"/>
  <c r="H7" i="29" s="1"/>
  <c r="I8" i="29" s="1"/>
  <c r="H10" i="29"/>
  <c r="I10" i="29"/>
  <c r="J10" i="29"/>
  <c r="F11" i="29"/>
  <c r="H11" i="29"/>
  <c r="I12" i="29" s="1"/>
  <c r="G12" i="29"/>
  <c r="K12" i="29"/>
  <c r="L12" i="29"/>
  <c r="F13" i="29"/>
  <c r="G14" i="29" s="1"/>
  <c r="H13" i="29"/>
  <c r="I14" i="29"/>
  <c r="J14" i="29"/>
  <c r="L14" i="29"/>
  <c r="F15" i="29"/>
  <c r="H15" i="29"/>
  <c r="J16" i="29" s="1"/>
  <c r="L16" i="29"/>
  <c r="F17" i="29"/>
  <c r="G18" i="29" s="1"/>
  <c r="H17" i="29"/>
  <c r="I18" i="29"/>
  <c r="J18" i="29"/>
  <c r="H18" i="29" s="1"/>
  <c r="G19" i="29"/>
  <c r="I19" i="29"/>
  <c r="J19" i="29"/>
  <c r="H19" i="29" s="1"/>
  <c r="M19" i="29" s="1"/>
  <c r="K19" i="29"/>
  <c r="L19" i="29"/>
  <c r="F21" i="29"/>
  <c r="H21" i="29"/>
  <c r="J22" i="29" s="1"/>
  <c r="L22" i="29"/>
  <c r="F23" i="29"/>
  <c r="H23" i="29"/>
  <c r="G24" i="29"/>
  <c r="I24" i="29"/>
  <c r="J24" i="29"/>
  <c r="H24" i="29" s="1"/>
  <c r="K24" i="29"/>
  <c r="L24" i="29"/>
  <c r="F25" i="29"/>
  <c r="H25" i="29"/>
  <c r="J26" i="29" s="1"/>
  <c r="G26" i="29"/>
  <c r="I26" i="29"/>
  <c r="K26" i="29"/>
  <c r="L26" i="29"/>
  <c r="F27" i="29"/>
  <c r="H27" i="29"/>
  <c r="G28" i="29"/>
  <c r="I28" i="29"/>
  <c r="J28" i="29"/>
  <c r="K28" i="29"/>
  <c r="F28" i="29" s="1"/>
  <c r="L28" i="29"/>
  <c r="F29" i="29"/>
  <c r="H29" i="29"/>
  <c r="J30" i="29" s="1"/>
  <c r="I30" i="29"/>
  <c r="H30" i="29" s="1"/>
  <c r="L30" i="29"/>
  <c r="F31" i="29"/>
  <c r="K32" i="29" s="1"/>
  <c r="H31" i="29"/>
  <c r="G32" i="29"/>
  <c r="I32" i="29"/>
  <c r="J32" i="29"/>
  <c r="H32" i="29" s="1"/>
  <c r="L32" i="29"/>
  <c r="F33" i="29"/>
  <c r="G34" i="29" s="1"/>
  <c r="H33" i="29"/>
  <c r="J34" i="29" s="1"/>
  <c r="I34" i="29"/>
  <c r="K34" i="29"/>
  <c r="L34" i="29"/>
  <c r="F35" i="29"/>
  <c r="L36" i="29" s="1"/>
  <c r="H35" i="29"/>
  <c r="I36" i="29" s="1"/>
  <c r="J36" i="29"/>
  <c r="F37" i="29"/>
  <c r="H37" i="29"/>
  <c r="G38" i="29"/>
  <c r="I38" i="29"/>
  <c r="H38" i="29" s="1"/>
  <c r="J38" i="29"/>
  <c r="K38" i="29"/>
  <c r="L38" i="29"/>
  <c r="F39" i="29"/>
  <c r="K40" i="29" s="1"/>
  <c r="H39" i="29"/>
  <c r="I40" i="29" s="1"/>
  <c r="J40" i="29"/>
  <c r="L40" i="29"/>
  <c r="F41" i="29"/>
  <c r="F42" i="29"/>
  <c r="F43" i="29"/>
  <c r="K44" i="29" s="1"/>
  <c r="H43" i="29"/>
  <c r="G44" i="29"/>
  <c r="I44" i="29"/>
  <c r="J44" i="29"/>
  <c r="L44" i="29"/>
  <c r="F44" i="29" s="1"/>
  <c r="F45" i="29"/>
  <c r="G46" i="29" s="1"/>
  <c r="F46" i="29" s="1"/>
  <c r="H45" i="29"/>
  <c r="J46" i="29" s="1"/>
  <c r="K46" i="29"/>
  <c r="L46" i="29"/>
  <c r="F47" i="29"/>
  <c r="K48" i="29" s="1"/>
  <c r="H47" i="29"/>
  <c r="G48" i="29"/>
  <c r="I48" i="29"/>
  <c r="J48" i="29"/>
  <c r="H48" i="29" s="1"/>
  <c r="L48" i="29"/>
  <c r="F49" i="29"/>
  <c r="H49" i="29"/>
  <c r="J50" i="29" s="1"/>
  <c r="G50" i="29"/>
  <c r="F50" i="29" s="1"/>
  <c r="K50" i="29"/>
  <c r="L50" i="29"/>
  <c r="F51" i="29"/>
  <c r="K52" i="29" s="1"/>
  <c r="F52" i="29" s="1"/>
  <c r="H51" i="29"/>
  <c r="G52" i="29"/>
  <c r="I52" i="29"/>
  <c r="H52" i="29" s="1"/>
  <c r="J52" i="29"/>
  <c r="L52" i="29"/>
  <c r="F53" i="29"/>
  <c r="G54" i="29" s="1"/>
  <c r="H53" i="29"/>
  <c r="J54" i="29" s="1"/>
  <c r="K54" i="29"/>
  <c r="L54" i="29"/>
  <c r="F55" i="29"/>
  <c r="K56" i="29" s="1"/>
  <c r="H55" i="29"/>
  <c r="I56" i="29"/>
  <c r="J56" i="29"/>
  <c r="H56" i="29" s="1"/>
  <c r="F57" i="29"/>
  <c r="G58" i="29" s="1"/>
  <c r="H57" i="29"/>
  <c r="I58" i="29" s="1"/>
  <c r="K58" i="29"/>
  <c r="L58" i="29"/>
  <c r="F59" i="29"/>
  <c r="L60" i="29" s="1"/>
  <c r="H59" i="29"/>
  <c r="I60" i="29" s="1"/>
  <c r="J60" i="29"/>
  <c r="F61" i="29"/>
  <c r="G62" i="29" s="1"/>
  <c r="H61" i="29"/>
  <c r="I62" i="29"/>
  <c r="H62" i="29" s="1"/>
  <c r="J62" i="29"/>
  <c r="L62" i="29"/>
  <c r="F63" i="29"/>
  <c r="K64" i="29" s="1"/>
  <c r="H63" i="29"/>
  <c r="I64" i="29" s="1"/>
  <c r="J64" i="29"/>
  <c r="L64" i="29"/>
  <c r="F65" i="29"/>
  <c r="H65" i="29"/>
  <c r="I66" i="29" s="1"/>
  <c r="G66" i="29"/>
  <c r="F66" i="29" s="1"/>
  <c r="K66" i="29"/>
  <c r="L66" i="29"/>
  <c r="F67" i="29"/>
  <c r="H67" i="29"/>
  <c r="I68" i="29"/>
  <c r="H68" i="29" s="1"/>
  <c r="J68" i="29"/>
  <c r="L68" i="29"/>
  <c r="G69" i="29"/>
  <c r="I69" i="29"/>
  <c r="J69" i="29"/>
  <c r="K69" i="29"/>
  <c r="L69" i="29"/>
  <c r="F71" i="29"/>
  <c r="K72" i="29" s="1"/>
  <c r="H71" i="29"/>
  <c r="G72" i="29"/>
  <c r="I72" i="29"/>
  <c r="J72" i="29"/>
  <c r="L72" i="29"/>
  <c r="F72" i="29" s="1"/>
  <c r="F73" i="29"/>
  <c r="G74" i="29" s="1"/>
  <c r="H73" i="29"/>
  <c r="J74" i="29" s="1"/>
  <c r="L74" i="29"/>
  <c r="F75" i="29"/>
  <c r="H75" i="29"/>
  <c r="J76" i="29" s="1"/>
  <c r="I76" i="29"/>
  <c r="H76" i="29" s="1"/>
  <c r="F77" i="29"/>
  <c r="K78" i="29" s="1"/>
  <c r="H77" i="29"/>
  <c r="I78" i="29" s="1"/>
  <c r="H78" i="29" s="1"/>
  <c r="G78" i="29"/>
  <c r="J78" i="29"/>
  <c r="L78" i="29"/>
  <c r="F79" i="29"/>
  <c r="G80" i="29" s="1"/>
  <c r="H79" i="29"/>
  <c r="I80" i="29" s="1"/>
  <c r="H80" i="29" s="1"/>
  <c r="J80" i="29"/>
  <c r="L80" i="29"/>
  <c r="F81" i="29"/>
  <c r="G82" i="29" s="1"/>
  <c r="H81" i="29"/>
  <c r="J82" i="29" s="1"/>
  <c r="L82" i="29"/>
  <c r="F83" i="29"/>
  <c r="H83" i="29"/>
  <c r="J84" i="29" s="1"/>
  <c r="I84" i="29"/>
  <c r="L84" i="29"/>
  <c r="F85" i="29"/>
  <c r="H85" i="29"/>
  <c r="G86" i="29"/>
  <c r="I86" i="29"/>
  <c r="H86" i="29" s="1"/>
  <c r="J86" i="29"/>
  <c r="K86" i="29"/>
  <c r="L86" i="29"/>
  <c r="F87" i="29"/>
  <c r="G88" i="29" s="1"/>
  <c r="H87" i="29"/>
  <c r="I88" i="29"/>
  <c r="J88" i="29"/>
  <c r="L88" i="29"/>
  <c r="F89" i="29"/>
  <c r="G90" i="29" s="1"/>
  <c r="H89" i="29"/>
  <c r="J90" i="29" s="1"/>
  <c r="I90" i="29"/>
  <c r="L90" i="29"/>
  <c r="F91" i="29"/>
  <c r="H91" i="29"/>
  <c r="I92" i="29"/>
  <c r="H92" i="29" s="1"/>
  <c r="J92" i="29"/>
  <c r="L92" i="29"/>
  <c r="F93" i="29"/>
  <c r="H93" i="29"/>
  <c r="J94" i="29" s="1"/>
  <c r="G94" i="29"/>
  <c r="I94" i="29"/>
  <c r="K94" i="29"/>
  <c r="L94" i="29"/>
  <c r="F95" i="29"/>
  <c r="G96" i="29" s="1"/>
  <c r="H95" i="29"/>
  <c r="I96" i="29" s="1"/>
  <c r="J96" i="29"/>
  <c r="F97" i="29"/>
  <c r="G98" i="29" s="1"/>
  <c r="H97" i="29"/>
  <c r="J98" i="29" s="1"/>
  <c r="I98" i="29"/>
  <c r="H98" i="29" s="1"/>
  <c r="L98" i="29"/>
  <c r="F99" i="29"/>
  <c r="H99" i="29"/>
  <c r="I100" i="29"/>
  <c r="J100" i="29"/>
  <c r="H100" i="29" s="1"/>
  <c r="G7" i="28"/>
  <c r="H7" i="28"/>
  <c r="I7" i="28"/>
  <c r="J7" i="28"/>
  <c r="K7" i="28"/>
  <c r="L7" i="28"/>
  <c r="M7" i="28"/>
  <c r="N7" i="28"/>
  <c r="O7" i="28"/>
  <c r="P7" i="28"/>
  <c r="Q7" i="28"/>
  <c r="R7" i="28"/>
  <c r="F9" i="28"/>
  <c r="G10" i="28" s="1"/>
  <c r="J10" i="28"/>
  <c r="M10" i="28"/>
  <c r="N10" i="28"/>
  <c r="Q10" i="28"/>
  <c r="R10" i="28"/>
  <c r="F11" i="28"/>
  <c r="H12" i="28" s="1"/>
  <c r="G12" i="28"/>
  <c r="I12" i="28"/>
  <c r="J12" i="28"/>
  <c r="K12" i="28"/>
  <c r="L12" i="28"/>
  <c r="M12" i="28"/>
  <c r="N12" i="28"/>
  <c r="O12" i="28"/>
  <c r="P12" i="28"/>
  <c r="Q12" i="28"/>
  <c r="R12" i="28"/>
  <c r="F13" i="28"/>
  <c r="O14" i="28" s="1"/>
  <c r="K14" i="28"/>
  <c r="R14" i="28"/>
  <c r="F15" i="28"/>
  <c r="H16" i="28" s="1"/>
  <c r="G16" i="28"/>
  <c r="I16" i="28"/>
  <c r="J16" i="28"/>
  <c r="K16" i="28"/>
  <c r="M16" i="28"/>
  <c r="N16" i="28"/>
  <c r="O16" i="28"/>
  <c r="Q16" i="28"/>
  <c r="R16" i="28"/>
  <c r="F17" i="28"/>
  <c r="G18" i="28" s="1"/>
  <c r="K18" i="28"/>
  <c r="N18" i="28"/>
  <c r="R18" i="28"/>
  <c r="G19" i="28"/>
  <c r="H19" i="28"/>
  <c r="I19" i="28"/>
  <c r="J19" i="28"/>
  <c r="K19" i="28"/>
  <c r="L19" i="28"/>
  <c r="M19" i="28"/>
  <c r="N19" i="28"/>
  <c r="O19" i="28"/>
  <c r="P19" i="28"/>
  <c r="Q19" i="28"/>
  <c r="R19" i="28"/>
  <c r="G20" i="28"/>
  <c r="F21" i="28"/>
  <c r="O22" i="28" s="1"/>
  <c r="G22" i="28"/>
  <c r="I22" i="28"/>
  <c r="K22" i="28"/>
  <c r="L22" i="28"/>
  <c r="M22" i="28"/>
  <c r="P22" i="28"/>
  <c r="Q22" i="28"/>
  <c r="R22" i="28"/>
  <c r="F23" i="28"/>
  <c r="H24" i="28" s="1"/>
  <c r="G24" i="28"/>
  <c r="I24" i="28"/>
  <c r="J24" i="28"/>
  <c r="K24" i="28"/>
  <c r="L24" i="28"/>
  <c r="M24" i="28"/>
  <c r="N24" i="28"/>
  <c r="O24" i="28"/>
  <c r="P24" i="28"/>
  <c r="Q24" i="28"/>
  <c r="R24" i="28"/>
  <c r="F25" i="28"/>
  <c r="O26" i="28" s="1"/>
  <c r="G26" i="28"/>
  <c r="I26" i="28"/>
  <c r="J26" i="28"/>
  <c r="K26" i="28"/>
  <c r="L26" i="28"/>
  <c r="P26" i="28"/>
  <c r="Q26" i="28"/>
  <c r="R26" i="28"/>
  <c r="F27" i="28"/>
  <c r="H28" i="28" s="1"/>
  <c r="G28" i="28"/>
  <c r="I28" i="28"/>
  <c r="J28" i="28"/>
  <c r="K28" i="28"/>
  <c r="L28" i="28"/>
  <c r="M28" i="28"/>
  <c r="N28" i="28"/>
  <c r="O28" i="28"/>
  <c r="P28" i="28"/>
  <c r="Q28" i="28"/>
  <c r="R28" i="28"/>
  <c r="F29" i="28"/>
  <c r="H30" i="28" s="1"/>
  <c r="G30" i="28"/>
  <c r="I30" i="28"/>
  <c r="J30" i="28"/>
  <c r="K30" i="28"/>
  <c r="L30" i="28"/>
  <c r="N30" i="28"/>
  <c r="O30" i="28"/>
  <c r="P30" i="28"/>
  <c r="Q30" i="28"/>
  <c r="R30" i="28"/>
  <c r="F31" i="28"/>
  <c r="G32" i="28"/>
  <c r="H32" i="28"/>
  <c r="I32" i="28"/>
  <c r="J32" i="28"/>
  <c r="K32" i="28"/>
  <c r="L32" i="28"/>
  <c r="M32" i="28"/>
  <c r="N32" i="28"/>
  <c r="O32" i="28"/>
  <c r="P32" i="28"/>
  <c r="Q32" i="28"/>
  <c r="R32" i="28"/>
  <c r="F33" i="28"/>
  <c r="H34" i="28" s="1"/>
  <c r="G34" i="28"/>
  <c r="I34" i="28"/>
  <c r="J34" i="28"/>
  <c r="K34" i="28"/>
  <c r="L34" i="28"/>
  <c r="M34" i="28"/>
  <c r="O34" i="28"/>
  <c r="P34" i="28"/>
  <c r="Q34" i="28"/>
  <c r="F35" i="28"/>
  <c r="M36" i="28" s="1"/>
  <c r="G36" i="28"/>
  <c r="I36" i="28"/>
  <c r="J36" i="28"/>
  <c r="K36" i="28"/>
  <c r="L36" i="28"/>
  <c r="N36" i="28"/>
  <c r="P36" i="28"/>
  <c r="Q36" i="28"/>
  <c r="R36" i="28"/>
  <c r="F37" i="28"/>
  <c r="G38" i="28"/>
  <c r="H38" i="28"/>
  <c r="I38" i="28"/>
  <c r="J38" i="28"/>
  <c r="K38" i="28"/>
  <c r="L38" i="28"/>
  <c r="M38" i="28"/>
  <c r="N38" i="28"/>
  <c r="O38" i="28"/>
  <c r="P38" i="28"/>
  <c r="Q38" i="28"/>
  <c r="R38" i="28"/>
  <c r="F39" i="28"/>
  <c r="M40" i="28" s="1"/>
  <c r="G40" i="28"/>
  <c r="H40" i="28"/>
  <c r="I40" i="28"/>
  <c r="J40" i="28"/>
  <c r="K40" i="28"/>
  <c r="L40" i="28"/>
  <c r="N40" i="28"/>
  <c r="O40" i="28"/>
  <c r="P40" i="28"/>
  <c r="Q40" i="28"/>
  <c r="R40" i="28"/>
  <c r="F41" i="28"/>
  <c r="F43" i="28"/>
  <c r="M44" i="28" s="1"/>
  <c r="G44" i="28"/>
  <c r="I44" i="28"/>
  <c r="J44" i="28"/>
  <c r="K44" i="28"/>
  <c r="L44" i="28"/>
  <c r="N44" i="28"/>
  <c r="O44" i="28"/>
  <c r="P44" i="28"/>
  <c r="Q44" i="28"/>
  <c r="R44" i="28"/>
  <c r="F45" i="28"/>
  <c r="O46" i="28" s="1"/>
  <c r="G46" i="28"/>
  <c r="J46" i="28"/>
  <c r="K46" i="28"/>
  <c r="L46" i="28"/>
  <c r="M46" i="28"/>
  <c r="P46" i="28"/>
  <c r="Q46" i="28"/>
  <c r="R46" i="28"/>
  <c r="F47" i="28"/>
  <c r="G48" i="28"/>
  <c r="H48" i="28"/>
  <c r="I48" i="28"/>
  <c r="J48" i="28"/>
  <c r="K48" i="28"/>
  <c r="L48" i="28"/>
  <c r="M48" i="28"/>
  <c r="N48" i="28"/>
  <c r="O48" i="28"/>
  <c r="P48" i="28"/>
  <c r="Q48" i="28"/>
  <c r="R48" i="28"/>
  <c r="F49" i="28"/>
  <c r="H50" i="28" s="1"/>
  <c r="G50" i="28"/>
  <c r="I50" i="28"/>
  <c r="K50" i="28"/>
  <c r="L50" i="28"/>
  <c r="O50" i="28"/>
  <c r="P50" i="28"/>
  <c r="F51" i="28"/>
  <c r="M52" i="28" s="1"/>
  <c r="G52" i="28"/>
  <c r="I52" i="28"/>
  <c r="J52" i="28"/>
  <c r="K52" i="28"/>
  <c r="L52" i="28"/>
  <c r="N52" i="28"/>
  <c r="O52" i="28"/>
  <c r="P52" i="28"/>
  <c r="Q52" i="28"/>
  <c r="R52" i="28"/>
  <c r="F53" i="28"/>
  <c r="O54" i="28" s="1"/>
  <c r="G54" i="28"/>
  <c r="I54" i="28"/>
  <c r="J54" i="28"/>
  <c r="K54" i="28"/>
  <c r="L54" i="28"/>
  <c r="P54" i="28"/>
  <c r="Q54" i="28"/>
  <c r="R54" i="28"/>
  <c r="F55" i="28"/>
  <c r="G56" i="28"/>
  <c r="H56" i="28"/>
  <c r="I56" i="28"/>
  <c r="J56" i="28"/>
  <c r="K56" i="28"/>
  <c r="L56" i="28"/>
  <c r="M56" i="28"/>
  <c r="N56" i="28"/>
  <c r="O56" i="28"/>
  <c r="P56" i="28"/>
  <c r="Q56" i="28"/>
  <c r="R56" i="28"/>
  <c r="F57" i="28"/>
  <c r="O58" i="28" s="1"/>
  <c r="G58" i="28"/>
  <c r="I58" i="28"/>
  <c r="J58" i="28"/>
  <c r="K58" i="28"/>
  <c r="N58" i="28"/>
  <c r="Q58" i="28"/>
  <c r="F59" i="28"/>
  <c r="M60" i="28" s="1"/>
  <c r="G60" i="28"/>
  <c r="I60" i="28"/>
  <c r="J60" i="28"/>
  <c r="K60" i="28"/>
  <c r="N60" i="28"/>
  <c r="R60" i="28"/>
  <c r="F61" i="28"/>
  <c r="H62" i="28" s="1"/>
  <c r="G62" i="28"/>
  <c r="I62" i="28"/>
  <c r="J62" i="28"/>
  <c r="K62" i="28"/>
  <c r="L62" i="28"/>
  <c r="N62" i="28"/>
  <c r="O62" i="28"/>
  <c r="P62" i="28"/>
  <c r="Q62" i="28"/>
  <c r="R62" i="28"/>
  <c r="F63" i="28"/>
  <c r="H64" i="28" s="1"/>
  <c r="G64" i="28"/>
  <c r="I64" i="28"/>
  <c r="J64" i="28"/>
  <c r="K64" i="28"/>
  <c r="M64" i="28"/>
  <c r="N64" i="28"/>
  <c r="O64" i="28"/>
  <c r="P64" i="28"/>
  <c r="Q64" i="28"/>
  <c r="R64" i="28"/>
  <c r="F65" i="28"/>
  <c r="H66" i="28" s="1"/>
  <c r="G66" i="28"/>
  <c r="J66" i="28"/>
  <c r="K66" i="28"/>
  <c r="L66" i="28"/>
  <c r="N66" i="28"/>
  <c r="O66" i="28"/>
  <c r="P66" i="28"/>
  <c r="Q66" i="28"/>
  <c r="R66" i="28"/>
  <c r="F67" i="28"/>
  <c r="G68" i="28"/>
  <c r="H68" i="28"/>
  <c r="I68" i="28"/>
  <c r="J68" i="28"/>
  <c r="K68" i="28"/>
  <c r="L68" i="28"/>
  <c r="M68" i="28"/>
  <c r="N68" i="28"/>
  <c r="O68" i="28"/>
  <c r="P68" i="28"/>
  <c r="Q68" i="28"/>
  <c r="R68" i="28"/>
  <c r="G69" i="28"/>
  <c r="H69" i="28"/>
  <c r="I69" i="28"/>
  <c r="J69" i="28"/>
  <c r="K69" i="28"/>
  <c r="L69" i="28"/>
  <c r="M69" i="28"/>
  <c r="N69" i="28"/>
  <c r="O69" i="28"/>
  <c r="P69" i="28"/>
  <c r="Q69" i="28"/>
  <c r="R69" i="28"/>
  <c r="F71" i="28"/>
  <c r="M72" i="28" s="1"/>
  <c r="G72" i="28"/>
  <c r="I72" i="28"/>
  <c r="J72" i="28"/>
  <c r="K72" i="28"/>
  <c r="L72" i="28"/>
  <c r="N72" i="28"/>
  <c r="O72" i="28"/>
  <c r="P72" i="28"/>
  <c r="Q72" i="28"/>
  <c r="R72" i="28"/>
  <c r="F73" i="28"/>
  <c r="O74" i="28" s="1"/>
  <c r="G74" i="28"/>
  <c r="J74" i="28"/>
  <c r="K74" i="28"/>
  <c r="M74" i="28"/>
  <c r="Q74" i="28"/>
  <c r="R74" i="28"/>
  <c r="F75" i="28"/>
  <c r="O76" i="28" s="1"/>
  <c r="G76" i="28"/>
  <c r="H76" i="28"/>
  <c r="I76" i="28"/>
  <c r="J76" i="28"/>
  <c r="K76" i="28"/>
  <c r="L76" i="28"/>
  <c r="N76" i="28"/>
  <c r="P76" i="28"/>
  <c r="Q76" i="28"/>
  <c r="R76" i="28"/>
  <c r="F77" i="28"/>
  <c r="H78" i="28" s="1"/>
  <c r="G78" i="28"/>
  <c r="I78" i="28"/>
  <c r="J78" i="28"/>
  <c r="K78" i="28"/>
  <c r="L78" i="28"/>
  <c r="M78" i="28"/>
  <c r="N78" i="28"/>
  <c r="O78" i="28"/>
  <c r="P78" i="28"/>
  <c r="Q78" i="28"/>
  <c r="R78" i="28"/>
  <c r="F79" i="28"/>
  <c r="G80" i="28"/>
  <c r="H80" i="28"/>
  <c r="I80" i="28"/>
  <c r="J80" i="28"/>
  <c r="K80" i="28"/>
  <c r="L80" i="28"/>
  <c r="M80" i="28"/>
  <c r="N80" i="28"/>
  <c r="O80" i="28"/>
  <c r="P80" i="28"/>
  <c r="Q80" i="28"/>
  <c r="R80" i="28"/>
  <c r="F81" i="28"/>
  <c r="G82" i="28" s="1"/>
  <c r="Q82" i="28"/>
  <c r="F83" i="28"/>
  <c r="I84" i="28" s="1"/>
  <c r="G84" i="28"/>
  <c r="H84" i="28"/>
  <c r="J84" i="28"/>
  <c r="K84" i="28"/>
  <c r="L84" i="28"/>
  <c r="N84" i="28"/>
  <c r="O84" i="28"/>
  <c r="P84" i="28"/>
  <c r="R84" i="28"/>
  <c r="F85" i="28"/>
  <c r="H86" i="28" s="1"/>
  <c r="G86" i="28"/>
  <c r="I86" i="28"/>
  <c r="J86" i="28"/>
  <c r="K86" i="28"/>
  <c r="F86" i="28" s="1"/>
  <c r="L86" i="28"/>
  <c r="M86" i="28"/>
  <c r="N86" i="28"/>
  <c r="O86" i="28"/>
  <c r="P86" i="28"/>
  <c r="Q86" i="28"/>
  <c r="R86" i="28"/>
  <c r="F87" i="28"/>
  <c r="M88" i="28" s="1"/>
  <c r="G88" i="28"/>
  <c r="I88" i="28"/>
  <c r="J88" i="28"/>
  <c r="K88" i="28"/>
  <c r="N88" i="28"/>
  <c r="P88" i="28"/>
  <c r="Q88" i="28"/>
  <c r="R88" i="28"/>
  <c r="F89" i="28"/>
  <c r="G90" i="28" s="1"/>
  <c r="J90" i="28"/>
  <c r="L90" i="28"/>
  <c r="M90" i="28"/>
  <c r="N90" i="28"/>
  <c r="O90" i="28"/>
  <c r="P90" i="28"/>
  <c r="Q90" i="28"/>
  <c r="R90" i="28"/>
  <c r="F91" i="28"/>
  <c r="M92" i="28" s="1"/>
  <c r="G92" i="28"/>
  <c r="H92" i="28"/>
  <c r="I92" i="28"/>
  <c r="J92" i="28"/>
  <c r="K92" i="28"/>
  <c r="L92" i="28"/>
  <c r="N92" i="28"/>
  <c r="O92" i="28"/>
  <c r="P92" i="28"/>
  <c r="Q92" i="28"/>
  <c r="R92" i="28"/>
  <c r="F93" i="28"/>
  <c r="O94" i="28" s="1"/>
  <c r="G94" i="28"/>
  <c r="I94" i="28"/>
  <c r="J94" i="28"/>
  <c r="K94" i="28"/>
  <c r="L94" i="28"/>
  <c r="M94" i="28"/>
  <c r="N94" i="28"/>
  <c r="Q94" i="28"/>
  <c r="R94" i="28"/>
  <c r="F95" i="28"/>
  <c r="G96" i="28"/>
  <c r="H96" i="28"/>
  <c r="I96" i="28"/>
  <c r="J96" i="28"/>
  <c r="K96" i="28"/>
  <c r="L96" i="28"/>
  <c r="M96" i="28"/>
  <c r="N96" i="28"/>
  <c r="O96" i="28"/>
  <c r="P96" i="28"/>
  <c r="Q96" i="28"/>
  <c r="R96" i="28"/>
  <c r="F97" i="28"/>
  <c r="H98" i="28" s="1"/>
  <c r="G98" i="28"/>
  <c r="I98" i="28"/>
  <c r="J98" i="28"/>
  <c r="K98" i="28"/>
  <c r="L98" i="28"/>
  <c r="N98" i="28"/>
  <c r="P98" i="28"/>
  <c r="Q98" i="28"/>
  <c r="R98" i="28"/>
  <c r="F99" i="28"/>
  <c r="H100" i="28" s="1"/>
  <c r="G100" i="28"/>
  <c r="I100" i="28"/>
  <c r="J100" i="28"/>
  <c r="K100" i="28"/>
  <c r="L100" i="28"/>
  <c r="M100" i="28"/>
  <c r="N100" i="28"/>
  <c r="O100" i="28"/>
  <c r="P100" i="28"/>
  <c r="Q100" i="28"/>
  <c r="R100" i="28"/>
  <c r="G7" i="27"/>
  <c r="H7" i="27"/>
  <c r="I7" i="27"/>
  <c r="J7" i="27"/>
  <c r="K7" i="27"/>
  <c r="K8" i="27" s="1"/>
  <c r="L7" i="27"/>
  <c r="M7" i="27"/>
  <c r="G10" i="27"/>
  <c r="H10" i="27"/>
  <c r="I10" i="27"/>
  <c r="J10" i="27"/>
  <c r="K10" i="27"/>
  <c r="F11" i="27"/>
  <c r="M12" i="27" s="1"/>
  <c r="H12" i="27"/>
  <c r="I12" i="27"/>
  <c r="J12" i="27"/>
  <c r="K12" i="27"/>
  <c r="F13" i="27"/>
  <c r="M14" i="27" s="1"/>
  <c r="G14" i="27"/>
  <c r="H14" i="27"/>
  <c r="I14" i="27"/>
  <c r="J14" i="27"/>
  <c r="K14" i="27"/>
  <c r="F15" i="27"/>
  <c r="L16" i="27" s="1"/>
  <c r="G16" i="27"/>
  <c r="H16" i="27"/>
  <c r="I16" i="27"/>
  <c r="J16" i="27"/>
  <c r="K16" i="27"/>
  <c r="F17" i="27"/>
  <c r="G18" i="27" s="1"/>
  <c r="H18" i="27"/>
  <c r="I18" i="27"/>
  <c r="J18" i="27"/>
  <c r="K18" i="27"/>
  <c r="M18" i="27"/>
  <c r="G19" i="27"/>
  <c r="F19" i="27" s="1"/>
  <c r="H19" i="27"/>
  <c r="H20" i="27" s="1"/>
  <c r="I19" i="27"/>
  <c r="J19" i="27"/>
  <c r="K19" i="27"/>
  <c r="L19" i="27"/>
  <c r="M19" i="27"/>
  <c r="K20" i="27"/>
  <c r="F21" i="27"/>
  <c r="H22" i="27"/>
  <c r="I22" i="27"/>
  <c r="J22" i="27"/>
  <c r="K22" i="27"/>
  <c r="M22" i="27"/>
  <c r="F23" i="27"/>
  <c r="G24" i="27"/>
  <c r="H24" i="27"/>
  <c r="I24" i="27"/>
  <c r="J24" i="27"/>
  <c r="K24" i="27"/>
  <c r="L24" i="27"/>
  <c r="M24" i="27"/>
  <c r="F25" i="27"/>
  <c r="L26" i="27" s="1"/>
  <c r="G26" i="27"/>
  <c r="I26" i="27"/>
  <c r="J26" i="27"/>
  <c r="K26" i="27"/>
  <c r="M26" i="27"/>
  <c r="F27" i="27"/>
  <c r="G28" i="27"/>
  <c r="F28" i="27" s="1"/>
  <c r="H28" i="27"/>
  <c r="I28" i="27"/>
  <c r="J28" i="27"/>
  <c r="K28" i="27"/>
  <c r="L28" i="27"/>
  <c r="M28" i="27"/>
  <c r="F29" i="27"/>
  <c r="H30" i="27"/>
  <c r="I30" i="27"/>
  <c r="J30" i="27"/>
  <c r="K30" i="27"/>
  <c r="M30" i="27"/>
  <c r="F31" i="27"/>
  <c r="L32" i="27" s="1"/>
  <c r="G32" i="27"/>
  <c r="H32" i="27"/>
  <c r="I32" i="27"/>
  <c r="J32" i="27"/>
  <c r="K32" i="27"/>
  <c r="M32" i="27"/>
  <c r="F33" i="27"/>
  <c r="L34" i="27" s="1"/>
  <c r="H34" i="27"/>
  <c r="I34" i="27"/>
  <c r="J34" i="27"/>
  <c r="K34" i="27"/>
  <c r="M34" i="27"/>
  <c r="F35" i="27"/>
  <c r="G36" i="27" s="1"/>
  <c r="H36" i="27"/>
  <c r="I36" i="27"/>
  <c r="J36" i="27"/>
  <c r="K36" i="27"/>
  <c r="M36" i="27"/>
  <c r="F37" i="27"/>
  <c r="G38" i="27"/>
  <c r="H38" i="27"/>
  <c r="I38" i="27"/>
  <c r="J38" i="27"/>
  <c r="K38" i="27"/>
  <c r="L38" i="27"/>
  <c r="M38" i="27"/>
  <c r="F39" i="27"/>
  <c r="G40" i="27" s="1"/>
  <c r="H40" i="27"/>
  <c r="I40" i="27"/>
  <c r="J40" i="27"/>
  <c r="K40" i="27"/>
  <c r="L40" i="27"/>
  <c r="M40" i="27"/>
  <c r="F41" i="27"/>
  <c r="F43" i="27"/>
  <c r="L44" i="27" s="1"/>
  <c r="G44" i="27"/>
  <c r="H44" i="27"/>
  <c r="I44" i="27"/>
  <c r="J44" i="27"/>
  <c r="K44" i="27"/>
  <c r="M44" i="27"/>
  <c r="F45" i="27"/>
  <c r="H46" i="27"/>
  <c r="I46" i="27"/>
  <c r="J46" i="27"/>
  <c r="K46" i="27"/>
  <c r="M46" i="27"/>
  <c r="F47" i="27"/>
  <c r="G48" i="27"/>
  <c r="H48" i="27"/>
  <c r="I48" i="27"/>
  <c r="J48" i="27"/>
  <c r="K48" i="27"/>
  <c r="L48" i="27"/>
  <c r="M48" i="27"/>
  <c r="F49" i="27"/>
  <c r="L50" i="27" s="1"/>
  <c r="G50" i="27"/>
  <c r="H50" i="27"/>
  <c r="I50" i="27"/>
  <c r="J50" i="27"/>
  <c r="K50" i="27"/>
  <c r="M50" i="27"/>
  <c r="F51" i="27"/>
  <c r="G52" i="27" s="1"/>
  <c r="H52" i="27"/>
  <c r="I52" i="27"/>
  <c r="J52" i="27"/>
  <c r="K52" i="27"/>
  <c r="F53" i="27"/>
  <c r="G54" i="27" s="1"/>
  <c r="H54" i="27"/>
  <c r="I54" i="27"/>
  <c r="J54" i="27"/>
  <c r="K54" i="27"/>
  <c r="L54" i="27"/>
  <c r="M54" i="27"/>
  <c r="F55" i="27"/>
  <c r="G56" i="27"/>
  <c r="H56" i="27"/>
  <c r="I56" i="27"/>
  <c r="J56" i="27"/>
  <c r="K56" i="27"/>
  <c r="L56" i="27"/>
  <c r="M56" i="27"/>
  <c r="F57" i="27"/>
  <c r="L58" i="27" s="1"/>
  <c r="G58" i="27"/>
  <c r="H58" i="27"/>
  <c r="I58" i="27"/>
  <c r="J58" i="27"/>
  <c r="K58" i="27"/>
  <c r="M58" i="27"/>
  <c r="F59" i="27"/>
  <c r="G60" i="27" s="1"/>
  <c r="H60" i="27"/>
  <c r="I60" i="27"/>
  <c r="J60" i="27"/>
  <c r="K60" i="27"/>
  <c r="M60" i="27"/>
  <c r="F61" i="27"/>
  <c r="H62" i="27"/>
  <c r="I62" i="27"/>
  <c r="J62" i="27"/>
  <c r="K62" i="27"/>
  <c r="M62" i="27"/>
  <c r="F63" i="27"/>
  <c r="G64" i="27" s="1"/>
  <c r="F64" i="27" s="1"/>
  <c r="H64" i="27"/>
  <c r="I64" i="27"/>
  <c r="J64" i="27"/>
  <c r="K64" i="27"/>
  <c r="L64" i="27"/>
  <c r="M64" i="27"/>
  <c r="F65" i="27"/>
  <c r="L66" i="27" s="1"/>
  <c r="H66" i="27"/>
  <c r="I66" i="27"/>
  <c r="J66" i="27"/>
  <c r="K66" i="27"/>
  <c r="M66" i="27"/>
  <c r="F67" i="27"/>
  <c r="G68" i="27" s="1"/>
  <c r="H68" i="27"/>
  <c r="I68" i="27"/>
  <c r="J68" i="27"/>
  <c r="K68" i="27"/>
  <c r="M68" i="27"/>
  <c r="G69" i="27"/>
  <c r="F69" i="27" s="1"/>
  <c r="H69" i="27"/>
  <c r="H70" i="27" s="1"/>
  <c r="I69" i="27"/>
  <c r="J69" i="27"/>
  <c r="K69" i="27"/>
  <c r="K70" i="27" s="1"/>
  <c r="L69" i="27"/>
  <c r="M69" i="27"/>
  <c r="I70" i="27"/>
  <c r="J70" i="27"/>
  <c r="F71" i="27"/>
  <c r="G72" i="27" s="1"/>
  <c r="H72" i="27"/>
  <c r="I72" i="27"/>
  <c r="J72" i="27"/>
  <c r="K72" i="27"/>
  <c r="L72" i="27"/>
  <c r="M72" i="27"/>
  <c r="F73" i="27"/>
  <c r="G74" i="27" s="1"/>
  <c r="H74" i="27"/>
  <c r="I74" i="27"/>
  <c r="J74" i="27"/>
  <c r="K74" i="27"/>
  <c r="L74" i="27"/>
  <c r="M74" i="27"/>
  <c r="F75" i="27"/>
  <c r="L76" i="27" s="1"/>
  <c r="H76" i="27"/>
  <c r="I76" i="27"/>
  <c r="J76" i="27"/>
  <c r="K76" i="27"/>
  <c r="M76" i="27"/>
  <c r="F77" i="27"/>
  <c r="G78" i="27" s="1"/>
  <c r="H78" i="27"/>
  <c r="I78" i="27"/>
  <c r="J78" i="27"/>
  <c r="K78" i="27"/>
  <c r="F79" i="27"/>
  <c r="H80" i="27"/>
  <c r="I80" i="27"/>
  <c r="J80" i="27"/>
  <c r="K80" i="27"/>
  <c r="M80" i="27"/>
  <c r="F81" i="27"/>
  <c r="L82" i="27" s="1"/>
  <c r="H82" i="27"/>
  <c r="I82" i="27"/>
  <c r="J82" i="27"/>
  <c r="K82" i="27"/>
  <c r="F83" i="27"/>
  <c r="L84" i="27" s="1"/>
  <c r="H84" i="27"/>
  <c r="I84" i="27"/>
  <c r="J84" i="27"/>
  <c r="K84" i="27"/>
  <c r="M84" i="27"/>
  <c r="F85" i="27"/>
  <c r="G86" i="27" s="1"/>
  <c r="H86" i="27"/>
  <c r="I86" i="27"/>
  <c r="J86" i="27"/>
  <c r="K86" i="27"/>
  <c r="M86" i="27"/>
  <c r="F87" i="27"/>
  <c r="H88" i="27"/>
  <c r="I88" i="27"/>
  <c r="J88" i="27"/>
  <c r="K88" i="27"/>
  <c r="M88" i="27"/>
  <c r="F89" i="27"/>
  <c r="M90" i="27" s="1"/>
  <c r="G90" i="27"/>
  <c r="H90" i="27"/>
  <c r="I90" i="27"/>
  <c r="J90" i="27"/>
  <c r="K90" i="27"/>
  <c r="F91" i="27"/>
  <c r="L92" i="27" s="1"/>
  <c r="G92" i="27"/>
  <c r="F92" i="27" s="1"/>
  <c r="H92" i="27"/>
  <c r="I92" i="27"/>
  <c r="J92" i="27"/>
  <c r="K92" i="27"/>
  <c r="M92" i="27"/>
  <c r="F93" i="27"/>
  <c r="G94" i="27" s="1"/>
  <c r="H94" i="27"/>
  <c r="I94" i="27"/>
  <c r="J94" i="27"/>
  <c r="K94" i="27"/>
  <c r="M94" i="27"/>
  <c r="F95" i="27"/>
  <c r="M96" i="27" s="1"/>
  <c r="H96" i="27"/>
  <c r="I96" i="27"/>
  <c r="J96" i="27"/>
  <c r="K96" i="27"/>
  <c r="F97" i="27"/>
  <c r="G98" i="27"/>
  <c r="H98" i="27"/>
  <c r="I98" i="27"/>
  <c r="J98" i="27"/>
  <c r="K98" i="27"/>
  <c r="L98" i="27"/>
  <c r="M98" i="27"/>
  <c r="F99" i="27"/>
  <c r="L100" i="27" s="1"/>
  <c r="G100" i="27"/>
  <c r="H100" i="27"/>
  <c r="I100" i="27"/>
  <c r="J100" i="27"/>
  <c r="K100" i="27"/>
  <c r="M100" i="27"/>
  <c r="G7" i="26"/>
  <c r="I7" i="26"/>
  <c r="K7" i="26"/>
  <c r="M7" i="26"/>
  <c r="F8" i="26"/>
  <c r="F9" i="26"/>
  <c r="J9" i="26" s="1"/>
  <c r="H9" i="26"/>
  <c r="L9" i="26"/>
  <c r="N9" i="26"/>
  <c r="F10" i="26"/>
  <c r="L10" i="26" s="1"/>
  <c r="J10" i="26"/>
  <c r="F11" i="26"/>
  <c r="J11" i="26" s="1"/>
  <c r="N11" i="26"/>
  <c r="F12" i="26"/>
  <c r="N12" i="26"/>
  <c r="G13" i="26"/>
  <c r="I13" i="26"/>
  <c r="K13" i="26"/>
  <c r="M13" i="26"/>
  <c r="F14" i="26"/>
  <c r="L14" i="26" s="1"/>
  <c r="H14" i="26"/>
  <c r="N14" i="26"/>
  <c r="F15" i="26"/>
  <c r="L15" i="26" s="1"/>
  <c r="H15" i="26"/>
  <c r="N15" i="26"/>
  <c r="F16" i="26"/>
  <c r="N16" i="26"/>
  <c r="F17" i="26"/>
  <c r="H17" i="26"/>
  <c r="J17" i="26"/>
  <c r="L17" i="26"/>
  <c r="N17" i="26"/>
  <c r="F18" i="26"/>
  <c r="L18" i="26" s="1"/>
  <c r="J18" i="26"/>
  <c r="N18" i="26"/>
  <c r="F19" i="26"/>
  <c r="L19" i="26" s="1"/>
  <c r="J19" i="26"/>
  <c r="N19" i="26"/>
  <c r="F20" i="26"/>
  <c r="L20" i="26" s="1"/>
  <c r="N20" i="26"/>
  <c r="F21" i="26"/>
  <c r="H21" i="26"/>
  <c r="J21" i="26"/>
  <c r="L21" i="26"/>
  <c r="N21" i="26"/>
  <c r="F22" i="26"/>
  <c r="H22" i="26"/>
  <c r="J22" i="26"/>
  <c r="L22" i="26"/>
  <c r="N22" i="26"/>
  <c r="F23" i="26"/>
  <c r="L23" i="26" s="1"/>
  <c r="H23" i="26"/>
  <c r="N23" i="26"/>
  <c r="F24" i="26"/>
  <c r="F25" i="26"/>
  <c r="H25" i="26" s="1"/>
  <c r="J25" i="26"/>
  <c r="L25" i="26"/>
  <c r="N25" i="26"/>
  <c r="F26" i="26"/>
  <c r="L26" i="26" s="1"/>
  <c r="J26" i="26"/>
  <c r="N26" i="26"/>
  <c r="F27" i="26"/>
  <c r="L27" i="26" s="1"/>
  <c r="H27" i="26"/>
  <c r="J27" i="26"/>
  <c r="N27" i="26"/>
  <c r="F28" i="26"/>
  <c r="L28" i="26"/>
  <c r="N28" i="26"/>
  <c r="F29" i="26"/>
  <c r="L29" i="26" s="1"/>
  <c r="N29" i="26"/>
  <c r="F30" i="26"/>
  <c r="H30" i="26"/>
  <c r="J30" i="26"/>
  <c r="L30" i="26"/>
  <c r="N30" i="26"/>
  <c r="F31" i="26"/>
  <c r="J31" i="26" s="1"/>
  <c r="N31" i="26"/>
  <c r="F32" i="26"/>
  <c r="L32" i="26"/>
  <c r="N32" i="26"/>
  <c r="F33" i="26"/>
  <c r="H33" i="26" s="1"/>
  <c r="L33" i="26"/>
  <c r="N33" i="26"/>
  <c r="F34" i="26"/>
  <c r="L34" i="26" s="1"/>
  <c r="H34" i="26"/>
  <c r="J34" i="26"/>
  <c r="N34" i="26"/>
  <c r="F35" i="26"/>
  <c r="J35" i="26" s="1"/>
  <c r="H35" i="26"/>
  <c r="L35" i="26"/>
  <c r="N35" i="26"/>
  <c r="F36" i="26"/>
  <c r="L36" i="26"/>
  <c r="N36" i="26"/>
  <c r="F37" i="26"/>
  <c r="H37" i="26" s="1"/>
  <c r="J37" i="26"/>
  <c r="L37" i="26"/>
  <c r="N37" i="26"/>
  <c r="G38" i="26"/>
  <c r="I38" i="26"/>
  <c r="K38" i="26"/>
  <c r="M38" i="26"/>
  <c r="F39" i="26"/>
  <c r="J39" i="26" s="1"/>
  <c r="H39" i="26"/>
  <c r="N39" i="26"/>
  <c r="F40" i="26"/>
  <c r="N40" i="26" s="1"/>
  <c r="F41" i="26"/>
  <c r="L41" i="26" s="1"/>
  <c r="J41" i="26"/>
  <c r="N41" i="26"/>
  <c r="F42" i="26"/>
  <c r="H42" i="26"/>
  <c r="J42" i="26"/>
  <c r="L42" i="26"/>
  <c r="N42" i="26"/>
  <c r="F43" i="26"/>
  <c r="J43" i="26" s="1"/>
  <c r="F44" i="26"/>
  <c r="N44" i="26" s="1"/>
  <c r="F45" i="26"/>
  <c r="H45" i="26" s="1"/>
  <c r="J45" i="26"/>
  <c r="N45" i="26"/>
  <c r="F46" i="26"/>
  <c r="L46" i="26" s="1"/>
  <c r="H46" i="26"/>
  <c r="J46" i="26"/>
  <c r="N46" i="26"/>
  <c r="F47" i="26"/>
  <c r="L47" i="26" s="1"/>
  <c r="J47" i="26"/>
  <c r="N47" i="26"/>
  <c r="F48" i="26"/>
  <c r="N48" i="26" s="1"/>
  <c r="F49" i="26"/>
  <c r="J49" i="26" s="1"/>
  <c r="H49" i="26"/>
  <c r="L49" i="26"/>
  <c r="N49" i="26"/>
  <c r="F50" i="26"/>
  <c r="L50" i="26" s="1"/>
  <c r="N50" i="26"/>
  <c r="F51" i="26"/>
  <c r="N51" i="26"/>
  <c r="F52" i="26"/>
  <c r="H52" i="26" s="1"/>
  <c r="J52" i="26"/>
  <c r="F53" i="26"/>
  <c r="L53" i="26" s="1"/>
  <c r="N53" i="26"/>
  <c r="H7" i="25"/>
  <c r="I7" i="25"/>
  <c r="L7" i="25"/>
  <c r="G8" i="25"/>
  <c r="N8" i="25" s="1"/>
  <c r="J8" i="25"/>
  <c r="M8" i="25"/>
  <c r="O8" i="25"/>
  <c r="F9" i="25"/>
  <c r="G9" i="25"/>
  <c r="N9" i="25" s="1"/>
  <c r="J9" i="25"/>
  <c r="M9" i="25"/>
  <c r="F10" i="25"/>
  <c r="G10" i="25"/>
  <c r="J10" i="25"/>
  <c r="M10" i="25"/>
  <c r="N10" i="25"/>
  <c r="O10" i="25"/>
  <c r="F11" i="25"/>
  <c r="G11" i="25"/>
  <c r="N11" i="25" s="1"/>
  <c r="J11" i="25"/>
  <c r="M11" i="25"/>
  <c r="F12" i="25"/>
  <c r="G12" i="25"/>
  <c r="N12" i="25" s="1"/>
  <c r="J12" i="25"/>
  <c r="M12" i="25"/>
  <c r="O12" i="25"/>
  <c r="G13" i="25"/>
  <c r="F14" i="25"/>
  <c r="G14" i="25"/>
  <c r="N14" i="25" s="1"/>
  <c r="J14" i="25"/>
  <c r="M14" i="25"/>
  <c r="O14" i="25"/>
  <c r="F15" i="25"/>
  <c r="G15" i="25"/>
  <c r="N15" i="25" s="1"/>
  <c r="J15" i="25"/>
  <c r="M15" i="25"/>
  <c r="F16" i="25"/>
  <c r="G16" i="25"/>
  <c r="J16" i="25"/>
  <c r="M16" i="25"/>
  <c r="N16" i="25"/>
  <c r="O16" i="25"/>
  <c r="F17" i="25"/>
  <c r="G17" i="25"/>
  <c r="N17" i="25" s="1"/>
  <c r="J17" i="25"/>
  <c r="M17" i="25"/>
  <c r="O17" i="25"/>
  <c r="F18" i="25"/>
  <c r="G18" i="25"/>
  <c r="J18" i="25"/>
  <c r="M18" i="25"/>
  <c r="N18" i="25"/>
  <c r="O18" i="25"/>
  <c r="F19" i="25"/>
  <c r="G19" i="25"/>
  <c r="N19" i="25" s="1"/>
  <c r="J19" i="25"/>
  <c r="M19" i="25"/>
  <c r="O19" i="25"/>
  <c r="F20" i="25"/>
  <c r="G20" i="25"/>
  <c r="J20" i="25"/>
  <c r="M20" i="25"/>
  <c r="N20" i="25"/>
  <c r="O20" i="25"/>
  <c r="F21" i="25"/>
  <c r="G21" i="25"/>
  <c r="N21" i="25" s="1"/>
  <c r="J21" i="25"/>
  <c r="M21" i="25"/>
  <c r="F22" i="25"/>
  <c r="G22" i="25"/>
  <c r="J22" i="25"/>
  <c r="M22" i="25"/>
  <c r="N22" i="25"/>
  <c r="O22" i="25"/>
  <c r="F23" i="25"/>
  <c r="G23" i="25"/>
  <c r="N23" i="25" s="1"/>
  <c r="J23" i="25"/>
  <c r="M23" i="25"/>
  <c r="F25" i="25"/>
  <c r="G25" i="25"/>
  <c r="N25" i="25" s="1"/>
  <c r="J25" i="25"/>
  <c r="M25" i="25"/>
  <c r="O25" i="25"/>
  <c r="F26" i="25"/>
  <c r="G26" i="25"/>
  <c r="N26" i="25" s="1"/>
  <c r="J26" i="25"/>
  <c r="M26" i="25"/>
  <c r="O26" i="25"/>
  <c r="F27" i="25"/>
  <c r="G27" i="25"/>
  <c r="N27" i="25" s="1"/>
  <c r="J27" i="25"/>
  <c r="M27" i="25"/>
  <c r="O27" i="25"/>
  <c r="F28" i="25"/>
  <c r="G28" i="25"/>
  <c r="N28" i="25" s="1"/>
  <c r="J28" i="25"/>
  <c r="M28" i="25"/>
  <c r="O28" i="25"/>
  <c r="F29" i="25"/>
  <c r="G29" i="25"/>
  <c r="N29" i="25" s="1"/>
  <c r="J29" i="25"/>
  <c r="M29" i="25"/>
  <c r="O29" i="25"/>
  <c r="F30" i="25"/>
  <c r="G30" i="25"/>
  <c r="N30" i="25" s="1"/>
  <c r="J30" i="25"/>
  <c r="M30" i="25"/>
  <c r="O30" i="25"/>
  <c r="F31" i="25"/>
  <c r="G31" i="25"/>
  <c r="N31" i="25" s="1"/>
  <c r="J31" i="25"/>
  <c r="M31" i="25"/>
  <c r="F32" i="25"/>
  <c r="G32" i="25"/>
  <c r="J32" i="25"/>
  <c r="M32" i="25"/>
  <c r="N32" i="25"/>
  <c r="O32" i="25"/>
  <c r="F33" i="25"/>
  <c r="G33" i="25"/>
  <c r="N33" i="25" s="1"/>
  <c r="J33" i="25"/>
  <c r="M33" i="25"/>
  <c r="F34" i="25"/>
  <c r="G34" i="25"/>
  <c r="N34" i="25" s="1"/>
  <c r="J34" i="25"/>
  <c r="M34" i="25"/>
  <c r="F35" i="25"/>
  <c r="G35" i="25"/>
  <c r="N35" i="25" s="1"/>
  <c r="J35" i="25"/>
  <c r="M35" i="25"/>
  <c r="O35" i="25"/>
  <c r="F36" i="25"/>
  <c r="G36" i="25"/>
  <c r="J36" i="25"/>
  <c r="M36" i="25"/>
  <c r="N36" i="25"/>
  <c r="O36" i="25"/>
  <c r="F37" i="25"/>
  <c r="G37" i="25"/>
  <c r="N37" i="25" s="1"/>
  <c r="J37" i="25"/>
  <c r="M37" i="25"/>
  <c r="O37" i="25"/>
  <c r="F38" i="25"/>
  <c r="G38" i="25"/>
  <c r="N38" i="25" s="1"/>
  <c r="J38" i="25"/>
  <c r="M38" i="25"/>
  <c r="F39" i="25"/>
  <c r="G39" i="25"/>
  <c r="J39" i="25"/>
  <c r="M39" i="25"/>
  <c r="N39" i="25"/>
  <c r="O39" i="25"/>
  <c r="F40" i="25"/>
  <c r="G40" i="25"/>
  <c r="N40" i="25" s="1"/>
  <c r="J40" i="25"/>
  <c r="M40" i="25"/>
  <c r="F41" i="25"/>
  <c r="G41" i="25"/>
  <c r="N41" i="25" s="1"/>
  <c r="J41" i="25"/>
  <c r="M41" i="25"/>
  <c r="F42" i="25"/>
  <c r="G42" i="25"/>
  <c r="J42" i="25"/>
  <c r="M42" i="25"/>
  <c r="N42" i="25"/>
  <c r="O42" i="25"/>
  <c r="F43" i="25"/>
  <c r="G43" i="25"/>
  <c r="N43" i="25" s="1"/>
  <c r="J43" i="25"/>
  <c r="M43" i="25"/>
  <c r="F44" i="25"/>
  <c r="G44" i="25"/>
  <c r="N44" i="25" s="1"/>
  <c r="J44" i="25"/>
  <c r="M44" i="25"/>
  <c r="O44" i="25"/>
  <c r="F45" i="25"/>
  <c r="G45" i="25"/>
  <c r="N45" i="25" s="1"/>
  <c r="J45" i="25"/>
  <c r="M45" i="25"/>
  <c r="F46" i="25"/>
  <c r="G46" i="25"/>
  <c r="J46" i="25"/>
  <c r="M46" i="25"/>
  <c r="N46" i="25"/>
  <c r="O46" i="25"/>
  <c r="F47" i="25"/>
  <c r="G47" i="25"/>
  <c r="N47" i="25" s="1"/>
  <c r="J47" i="25"/>
  <c r="M47" i="25"/>
  <c r="F48" i="25"/>
  <c r="G48" i="25"/>
  <c r="N48" i="25" s="1"/>
  <c r="J48" i="25"/>
  <c r="M48" i="25"/>
  <c r="O48" i="25"/>
  <c r="F49" i="25"/>
  <c r="G49" i="25"/>
  <c r="N49" i="25" s="1"/>
  <c r="J49" i="25"/>
  <c r="M49" i="25"/>
  <c r="F50" i="25"/>
  <c r="G50" i="25"/>
  <c r="N50" i="25" s="1"/>
  <c r="J50" i="25"/>
  <c r="M50" i="25"/>
  <c r="O50" i="25"/>
  <c r="F51" i="25"/>
  <c r="G51" i="25"/>
  <c r="N51" i="25" s="1"/>
  <c r="J51" i="25"/>
  <c r="M51" i="25"/>
  <c r="F52" i="25"/>
  <c r="G52" i="25"/>
  <c r="N52" i="25" s="1"/>
  <c r="J52" i="25"/>
  <c r="M52" i="25"/>
  <c r="O52" i="25"/>
  <c r="F53" i="25"/>
  <c r="G53" i="25"/>
  <c r="N53" i="25" s="1"/>
  <c r="J53" i="25"/>
  <c r="M53" i="25"/>
  <c r="G7" i="23"/>
  <c r="H7" i="23"/>
  <c r="I7" i="23"/>
  <c r="J7" i="23" s="1"/>
  <c r="K7" i="23"/>
  <c r="L7" i="23"/>
  <c r="J8" i="23"/>
  <c r="L8" i="23"/>
  <c r="J9" i="23"/>
  <c r="L9" i="23"/>
  <c r="J10" i="23"/>
  <c r="L10" i="23"/>
  <c r="J11" i="23"/>
  <c r="L11" i="23"/>
  <c r="J12" i="23"/>
  <c r="L12" i="23"/>
  <c r="J13" i="23"/>
  <c r="K13" i="23"/>
  <c r="L13" i="23" s="1"/>
  <c r="J14" i="23"/>
  <c r="L14" i="23"/>
  <c r="J15" i="23"/>
  <c r="L15" i="23"/>
  <c r="J16" i="23"/>
  <c r="L16" i="23"/>
  <c r="J17" i="23"/>
  <c r="L17" i="23"/>
  <c r="J18" i="23"/>
  <c r="L18" i="23"/>
  <c r="J19" i="23"/>
  <c r="L19" i="23"/>
  <c r="J20" i="23"/>
  <c r="L20" i="23"/>
  <c r="J21" i="23"/>
  <c r="L21" i="23"/>
  <c r="J22" i="23"/>
  <c r="L22" i="23"/>
  <c r="J23" i="23"/>
  <c r="L23" i="23"/>
  <c r="J25" i="23"/>
  <c r="L25" i="23"/>
  <c r="J26" i="23"/>
  <c r="L26" i="23"/>
  <c r="J27" i="23"/>
  <c r="L27" i="23"/>
  <c r="J28" i="23"/>
  <c r="L28" i="23"/>
  <c r="J29" i="23"/>
  <c r="L29" i="23"/>
  <c r="J30" i="23"/>
  <c r="L30" i="23"/>
  <c r="J31" i="23"/>
  <c r="L31" i="23"/>
  <c r="J32" i="23"/>
  <c r="L32" i="23"/>
  <c r="J33" i="23"/>
  <c r="L33" i="23"/>
  <c r="J34" i="23"/>
  <c r="L34" i="23"/>
  <c r="J35" i="23"/>
  <c r="L35" i="23"/>
  <c r="J36" i="23"/>
  <c r="L36" i="23"/>
  <c r="J37" i="23"/>
  <c r="L37" i="23"/>
  <c r="J38" i="23"/>
  <c r="K38" i="23"/>
  <c r="L38" i="23" s="1"/>
  <c r="J39" i="23"/>
  <c r="L39" i="23"/>
  <c r="J40" i="23"/>
  <c r="L40" i="23"/>
  <c r="J41" i="23"/>
  <c r="L41" i="23"/>
  <c r="J42" i="23"/>
  <c r="L42" i="23"/>
  <c r="J43" i="23"/>
  <c r="L43" i="23"/>
  <c r="J44" i="23"/>
  <c r="L44" i="23"/>
  <c r="J45" i="23"/>
  <c r="L45" i="23"/>
  <c r="J46" i="23"/>
  <c r="L46" i="23"/>
  <c r="J47" i="23"/>
  <c r="L47" i="23"/>
  <c r="J48" i="23"/>
  <c r="L48" i="23"/>
  <c r="J49" i="23"/>
  <c r="L49" i="23"/>
  <c r="J50" i="23"/>
  <c r="L50" i="23"/>
  <c r="J51" i="23"/>
  <c r="L51" i="23"/>
  <c r="J52" i="23"/>
  <c r="L52" i="23"/>
  <c r="J53" i="23"/>
  <c r="L53" i="23"/>
  <c r="G7" i="22"/>
  <c r="I7" i="22"/>
  <c r="K7" i="22"/>
  <c r="F8" i="22"/>
  <c r="L8" i="22" s="1"/>
  <c r="H8" i="22"/>
  <c r="F9" i="22"/>
  <c r="L9" i="22" s="1"/>
  <c r="J9" i="22"/>
  <c r="F10" i="22"/>
  <c r="L10" i="22" s="1"/>
  <c r="H10" i="22"/>
  <c r="J10" i="22"/>
  <c r="F11" i="22"/>
  <c r="L11" i="22" s="1"/>
  <c r="J11" i="22"/>
  <c r="F12" i="22"/>
  <c r="J12" i="22" s="1"/>
  <c r="H12" i="22"/>
  <c r="L12" i="22"/>
  <c r="G13" i="22"/>
  <c r="I13" i="22"/>
  <c r="K13" i="22"/>
  <c r="F14" i="22"/>
  <c r="L14" i="22" s="1"/>
  <c r="J14" i="22"/>
  <c r="F15" i="22"/>
  <c r="L15" i="22" s="1"/>
  <c r="J15" i="22"/>
  <c r="F16" i="22"/>
  <c r="L16" i="22" s="1"/>
  <c r="J16" i="22"/>
  <c r="F17" i="22"/>
  <c r="H17" i="22" s="1"/>
  <c r="J17" i="22"/>
  <c r="L17" i="22"/>
  <c r="F18" i="22"/>
  <c r="H18" i="22" s="1"/>
  <c r="J18" i="22"/>
  <c r="L18" i="22"/>
  <c r="F19" i="22"/>
  <c r="H19" i="22" s="1"/>
  <c r="L19" i="22"/>
  <c r="F20" i="22"/>
  <c r="H20" i="22" s="1"/>
  <c r="J20" i="22"/>
  <c r="L20" i="22"/>
  <c r="F21" i="22"/>
  <c r="H21" i="22" s="1"/>
  <c r="J21" i="22"/>
  <c r="L21" i="22"/>
  <c r="F22" i="22"/>
  <c r="J22" i="22" s="1"/>
  <c r="H22" i="22"/>
  <c r="L22" i="22"/>
  <c r="F23" i="22"/>
  <c r="H23" i="22" s="1"/>
  <c r="L23" i="22"/>
  <c r="F24" i="22"/>
  <c r="F25" i="22"/>
  <c r="H25" i="22" s="1"/>
  <c r="J25" i="22"/>
  <c r="L25" i="22"/>
  <c r="F26" i="22"/>
  <c r="L26" i="22"/>
  <c r="F27" i="22"/>
  <c r="H27" i="22" s="1"/>
  <c r="J27" i="22"/>
  <c r="L27" i="22"/>
  <c r="F28" i="22"/>
  <c r="H28" i="22" s="1"/>
  <c r="L28" i="22"/>
  <c r="F29" i="22"/>
  <c r="H29" i="22" s="1"/>
  <c r="L29" i="22"/>
  <c r="F30" i="22"/>
  <c r="H30" i="22" s="1"/>
  <c r="L30" i="22"/>
  <c r="F31" i="22"/>
  <c r="H31" i="22" s="1"/>
  <c r="L31" i="22"/>
  <c r="F32" i="22"/>
  <c r="H32" i="22" s="1"/>
  <c r="L32" i="22"/>
  <c r="F33" i="22"/>
  <c r="L33" i="22" s="1"/>
  <c r="F34" i="22"/>
  <c r="H34" i="22" s="1"/>
  <c r="L34" i="22"/>
  <c r="F35" i="22"/>
  <c r="H35" i="22" s="1"/>
  <c r="J35" i="22"/>
  <c r="L35" i="22"/>
  <c r="F36" i="22"/>
  <c r="H36" i="22" s="1"/>
  <c r="L36" i="22"/>
  <c r="F37" i="22"/>
  <c r="H37" i="22" s="1"/>
  <c r="L37" i="22"/>
  <c r="G38" i="22"/>
  <c r="I38" i="22"/>
  <c r="K38" i="22"/>
  <c r="F39" i="22"/>
  <c r="L39" i="22"/>
  <c r="F40" i="22"/>
  <c r="L40" i="22"/>
  <c r="F41" i="22"/>
  <c r="L41" i="22"/>
  <c r="F42" i="22"/>
  <c r="H42" i="22" s="1"/>
  <c r="J42" i="22"/>
  <c r="L42" i="22"/>
  <c r="F43" i="22"/>
  <c r="F44" i="22"/>
  <c r="F45" i="22"/>
  <c r="F46" i="22"/>
  <c r="L46" i="22"/>
  <c r="F47" i="22"/>
  <c r="L47" i="22"/>
  <c r="F48" i="22"/>
  <c r="L48" i="22"/>
  <c r="F49" i="22"/>
  <c r="L49" i="22"/>
  <c r="F50" i="22"/>
  <c r="L50" i="22"/>
  <c r="F51" i="22"/>
  <c r="F52" i="22"/>
  <c r="H52" i="22" s="1"/>
  <c r="L52" i="22"/>
  <c r="F53" i="22"/>
  <c r="L53" i="22"/>
  <c r="G7" i="21"/>
  <c r="H7" i="21"/>
  <c r="I7" i="21"/>
  <c r="J7" i="21"/>
  <c r="K7" i="21"/>
  <c r="L7" i="21"/>
  <c r="F9" i="21"/>
  <c r="J10" i="21" s="1"/>
  <c r="P9" i="21"/>
  <c r="I10" i="21"/>
  <c r="M10" i="21"/>
  <c r="F11" i="21"/>
  <c r="H12" i="21" s="1"/>
  <c r="P11" i="21"/>
  <c r="L12" i="21"/>
  <c r="M12" i="21"/>
  <c r="F13" i="21"/>
  <c r="G14" i="21" s="1"/>
  <c r="P13" i="21"/>
  <c r="H14" i="21"/>
  <c r="J14" i="21"/>
  <c r="L14" i="21"/>
  <c r="F15" i="21"/>
  <c r="P15" i="21"/>
  <c r="I16" i="21"/>
  <c r="L16" i="21"/>
  <c r="F17" i="21"/>
  <c r="I18" i="21" s="1"/>
  <c r="P17" i="21"/>
  <c r="H18" i="21"/>
  <c r="L18" i="21"/>
  <c r="G19" i="21"/>
  <c r="H19" i="21"/>
  <c r="I19" i="21"/>
  <c r="J19" i="21"/>
  <c r="K19" i="21"/>
  <c r="L19" i="21"/>
  <c r="P19" i="21"/>
  <c r="F21" i="21"/>
  <c r="K22" i="21" s="1"/>
  <c r="P21" i="21"/>
  <c r="I22" i="21"/>
  <c r="L22" i="21"/>
  <c r="F23" i="21"/>
  <c r="G24" i="21" s="1"/>
  <c r="F24" i="21" s="1"/>
  <c r="P23" i="21"/>
  <c r="H24" i="21"/>
  <c r="I24" i="21"/>
  <c r="J24" i="21"/>
  <c r="K24" i="21"/>
  <c r="L24" i="21"/>
  <c r="M24" i="21"/>
  <c r="F25" i="21"/>
  <c r="P25" i="21"/>
  <c r="K26" i="21"/>
  <c r="L26" i="21"/>
  <c r="F27" i="21"/>
  <c r="P27" i="21"/>
  <c r="G28" i="21"/>
  <c r="H28" i="21"/>
  <c r="F28" i="21" s="1"/>
  <c r="I28" i="21"/>
  <c r="J28" i="21"/>
  <c r="K28" i="21"/>
  <c r="L28" i="21"/>
  <c r="M28" i="21"/>
  <c r="F29" i="21"/>
  <c r="P29" i="21"/>
  <c r="H30" i="21"/>
  <c r="I30" i="21"/>
  <c r="K30" i="21"/>
  <c r="L30" i="21"/>
  <c r="M30" i="21"/>
  <c r="F31" i="21"/>
  <c r="P31" i="21"/>
  <c r="G32" i="21"/>
  <c r="H32" i="21"/>
  <c r="I32" i="21"/>
  <c r="J32" i="21"/>
  <c r="K32" i="21"/>
  <c r="L32" i="21"/>
  <c r="M32" i="21"/>
  <c r="F33" i="21"/>
  <c r="J34" i="21" s="1"/>
  <c r="P33" i="21"/>
  <c r="G34" i="21"/>
  <c r="I34" i="21"/>
  <c r="L34" i="21"/>
  <c r="M34" i="21"/>
  <c r="F35" i="21"/>
  <c r="G36" i="21" s="1"/>
  <c r="P35" i="21"/>
  <c r="F36" i="21"/>
  <c r="H36" i="21"/>
  <c r="I36" i="21"/>
  <c r="L36" i="21"/>
  <c r="M36" i="21"/>
  <c r="F37" i="21"/>
  <c r="P37" i="21"/>
  <c r="G38" i="21"/>
  <c r="F38" i="21" s="1"/>
  <c r="H38" i="21"/>
  <c r="I38" i="21"/>
  <c r="J38" i="21"/>
  <c r="K38" i="21"/>
  <c r="L38" i="21"/>
  <c r="M38" i="21"/>
  <c r="F39" i="21"/>
  <c r="G40" i="21" s="1"/>
  <c r="P39" i="21"/>
  <c r="I40" i="21"/>
  <c r="J40" i="21"/>
  <c r="L40" i="21"/>
  <c r="M40" i="21"/>
  <c r="F41" i="21"/>
  <c r="F42" i="21"/>
  <c r="F43" i="21"/>
  <c r="G44" i="21" s="1"/>
  <c r="P43" i="21"/>
  <c r="H44" i="21"/>
  <c r="I44" i="21"/>
  <c r="J44" i="21"/>
  <c r="K44" i="21"/>
  <c r="L44" i="21"/>
  <c r="M44" i="21"/>
  <c r="F45" i="21"/>
  <c r="P45" i="21"/>
  <c r="H46" i="21"/>
  <c r="I46" i="21"/>
  <c r="K46" i="21"/>
  <c r="L46" i="21"/>
  <c r="M46" i="21"/>
  <c r="F47" i="21"/>
  <c r="G48" i="21" s="1"/>
  <c r="P47" i="21"/>
  <c r="H48" i="21"/>
  <c r="I48" i="21"/>
  <c r="J48" i="21"/>
  <c r="K48" i="21"/>
  <c r="L48" i="21"/>
  <c r="M48" i="21"/>
  <c r="F49" i="21"/>
  <c r="J50" i="21" s="1"/>
  <c r="P49" i="21"/>
  <c r="G50" i="21"/>
  <c r="H50" i="21"/>
  <c r="I50" i="21"/>
  <c r="K50" i="21"/>
  <c r="L50" i="21"/>
  <c r="M50" i="21"/>
  <c r="F51" i="21"/>
  <c r="G52" i="21" s="1"/>
  <c r="P51" i="21"/>
  <c r="I52" i="21"/>
  <c r="K52" i="21"/>
  <c r="L52" i="21"/>
  <c r="M52" i="21"/>
  <c r="F53" i="21"/>
  <c r="G54" i="21" s="1"/>
  <c r="P53" i="21"/>
  <c r="I54" i="21"/>
  <c r="K54" i="21"/>
  <c r="L54" i="21"/>
  <c r="M54" i="21"/>
  <c r="F55" i="21"/>
  <c r="G56" i="21" s="1"/>
  <c r="P55" i="21"/>
  <c r="I56" i="21"/>
  <c r="L56" i="21"/>
  <c r="F57" i="21"/>
  <c r="P57" i="21"/>
  <c r="G58" i="21"/>
  <c r="F58" i="21" s="1"/>
  <c r="H58" i="21"/>
  <c r="I58" i="21"/>
  <c r="K58" i="21"/>
  <c r="L58" i="21"/>
  <c r="F59" i="21"/>
  <c r="G60" i="21" s="1"/>
  <c r="P59" i="21"/>
  <c r="H60" i="21"/>
  <c r="F60" i="21" s="1"/>
  <c r="I60" i="21"/>
  <c r="J60" i="21"/>
  <c r="L60" i="21"/>
  <c r="M60" i="21"/>
  <c r="F61" i="21"/>
  <c r="P61" i="21"/>
  <c r="G62" i="21"/>
  <c r="H62" i="21"/>
  <c r="I62" i="21"/>
  <c r="K62" i="21"/>
  <c r="L62" i="21"/>
  <c r="F63" i="21"/>
  <c r="G64" i="21" s="1"/>
  <c r="P63" i="21"/>
  <c r="I64" i="21"/>
  <c r="J64" i="21"/>
  <c r="L64" i="21"/>
  <c r="M64" i="21"/>
  <c r="F65" i="21"/>
  <c r="P65" i="21"/>
  <c r="I66" i="21"/>
  <c r="L66" i="21"/>
  <c r="M66" i="21"/>
  <c r="F67" i="21"/>
  <c r="G68" i="21" s="1"/>
  <c r="I68" i="21"/>
  <c r="L68" i="21"/>
  <c r="M68" i="21"/>
  <c r="G69" i="21"/>
  <c r="H69" i="21"/>
  <c r="I69" i="21"/>
  <c r="J69" i="21"/>
  <c r="K69" i="21"/>
  <c r="L69" i="21"/>
  <c r="P69" i="21"/>
  <c r="F71" i="21"/>
  <c r="J72" i="21" s="1"/>
  <c r="P71" i="21"/>
  <c r="H72" i="21"/>
  <c r="I72" i="21"/>
  <c r="K72" i="21"/>
  <c r="L72" i="21"/>
  <c r="M72" i="21"/>
  <c r="F73" i="21"/>
  <c r="P73" i="21"/>
  <c r="K74" i="21"/>
  <c r="L74" i="21"/>
  <c r="F75" i="21"/>
  <c r="G76" i="21" s="1"/>
  <c r="F76" i="21" s="1"/>
  <c r="P75" i="21"/>
  <c r="H76" i="21"/>
  <c r="I76" i="21"/>
  <c r="J76" i="21"/>
  <c r="L76" i="21"/>
  <c r="M76" i="21"/>
  <c r="F77" i="21"/>
  <c r="H78" i="21" s="1"/>
  <c r="P77" i="21"/>
  <c r="L78" i="21"/>
  <c r="M78" i="21"/>
  <c r="F79" i="21"/>
  <c r="G80" i="21" s="1"/>
  <c r="P79" i="21"/>
  <c r="H80" i="21"/>
  <c r="J80" i="21"/>
  <c r="K80" i="21"/>
  <c r="L80" i="21"/>
  <c r="F81" i="21"/>
  <c r="P81" i="21"/>
  <c r="L82" i="21"/>
  <c r="F83" i="21"/>
  <c r="J84" i="21" s="1"/>
  <c r="P83" i="21"/>
  <c r="G84" i="21"/>
  <c r="F84" i="21" s="1"/>
  <c r="H84" i="21"/>
  <c r="I84" i="21"/>
  <c r="K84" i="21"/>
  <c r="L84" i="21"/>
  <c r="M84" i="21"/>
  <c r="F85" i="21"/>
  <c r="P85" i="21"/>
  <c r="H86" i="21"/>
  <c r="I86" i="21"/>
  <c r="K86" i="21"/>
  <c r="L86" i="21"/>
  <c r="M86" i="21"/>
  <c r="F87" i="21"/>
  <c r="J88" i="21" s="1"/>
  <c r="P87" i="21"/>
  <c r="I88" i="21"/>
  <c r="L88" i="21"/>
  <c r="M88" i="21"/>
  <c r="F89" i="21"/>
  <c r="P89" i="21"/>
  <c r="H90" i="21"/>
  <c r="I90" i="21"/>
  <c r="K90" i="21"/>
  <c r="L90" i="21"/>
  <c r="M90" i="21"/>
  <c r="F91" i="21"/>
  <c r="J92" i="21" s="1"/>
  <c r="P91" i="21"/>
  <c r="I92" i="21"/>
  <c r="L92" i="21"/>
  <c r="M92" i="21"/>
  <c r="F93" i="21"/>
  <c r="K94" i="21" s="1"/>
  <c r="P93" i="21"/>
  <c r="L94" i="21"/>
  <c r="M94" i="21"/>
  <c r="F95" i="21"/>
  <c r="H96" i="21" s="1"/>
  <c r="P95" i="21"/>
  <c r="G96" i="21"/>
  <c r="I96" i="21"/>
  <c r="K96" i="21"/>
  <c r="M96" i="21"/>
  <c r="F97" i="21"/>
  <c r="P97" i="21"/>
  <c r="L98" i="21"/>
  <c r="F99" i="21"/>
  <c r="H100" i="21" s="1"/>
  <c r="P99" i="21"/>
  <c r="G100" i="21"/>
  <c r="I100" i="21"/>
  <c r="K100" i="21"/>
  <c r="L100" i="21"/>
  <c r="M100" i="21"/>
  <c r="G7" i="20"/>
  <c r="I7" i="20"/>
  <c r="K7" i="20"/>
  <c r="F8" i="20"/>
  <c r="L8" i="20" s="1"/>
  <c r="H8" i="20"/>
  <c r="F9" i="20"/>
  <c r="L9" i="20" s="1"/>
  <c r="F10" i="20"/>
  <c r="H10" i="20"/>
  <c r="J10" i="20"/>
  <c r="L10" i="20"/>
  <c r="F11" i="20"/>
  <c r="L11" i="20" s="1"/>
  <c r="H11" i="20"/>
  <c r="J11" i="20"/>
  <c r="F12" i="20"/>
  <c r="L12" i="20" s="1"/>
  <c r="J12" i="20"/>
  <c r="G13" i="20"/>
  <c r="I13" i="20"/>
  <c r="K13" i="20"/>
  <c r="F14" i="20"/>
  <c r="L14" i="20" s="1"/>
  <c r="F15" i="20"/>
  <c r="J15" i="20" s="1"/>
  <c r="H15" i="20"/>
  <c r="L15" i="20"/>
  <c r="F16" i="20"/>
  <c r="L16" i="20" s="1"/>
  <c r="F17" i="20"/>
  <c r="J17" i="20" s="1"/>
  <c r="H17" i="20"/>
  <c r="L17" i="20"/>
  <c r="F18" i="20"/>
  <c r="H18" i="20" s="1"/>
  <c r="L18" i="20"/>
  <c r="F19" i="20"/>
  <c r="H19" i="20" s="1"/>
  <c r="L19" i="20"/>
  <c r="F20" i="20"/>
  <c r="H20" i="20" s="1"/>
  <c r="L20" i="20"/>
  <c r="F21" i="20"/>
  <c r="H21" i="20" s="1"/>
  <c r="J21" i="20"/>
  <c r="L21" i="20"/>
  <c r="F22" i="20"/>
  <c r="J22" i="20" s="1"/>
  <c r="H22" i="20"/>
  <c r="L22" i="20"/>
  <c r="F23" i="20"/>
  <c r="H23" i="20" s="1"/>
  <c r="L23" i="20"/>
  <c r="F24" i="20"/>
  <c r="F25" i="20"/>
  <c r="H25" i="20" s="1"/>
  <c r="J25" i="20"/>
  <c r="L25" i="20"/>
  <c r="F26" i="20"/>
  <c r="L26" i="20" s="1"/>
  <c r="F27" i="20"/>
  <c r="H27" i="20" s="1"/>
  <c r="L27" i="20"/>
  <c r="F28" i="20"/>
  <c r="H28" i="20" s="1"/>
  <c r="L28" i="20"/>
  <c r="F29" i="20"/>
  <c r="H29" i="20" s="1"/>
  <c r="L29" i="20"/>
  <c r="F30" i="20"/>
  <c r="H30" i="20" s="1"/>
  <c r="L30" i="20"/>
  <c r="F31" i="20"/>
  <c r="H31" i="20" s="1"/>
  <c r="L31" i="20"/>
  <c r="F32" i="20"/>
  <c r="H32" i="20" s="1"/>
  <c r="L32" i="20"/>
  <c r="F33" i="20"/>
  <c r="H33" i="20" s="1"/>
  <c r="L33" i="20"/>
  <c r="F34" i="20"/>
  <c r="H34" i="20" s="1"/>
  <c r="L34" i="20"/>
  <c r="F35" i="20"/>
  <c r="H35" i="20" s="1"/>
  <c r="J35" i="20"/>
  <c r="L35" i="20"/>
  <c r="F36" i="20"/>
  <c r="H36" i="20" s="1"/>
  <c r="L36" i="20"/>
  <c r="F37" i="20"/>
  <c r="H37" i="20" s="1"/>
  <c r="L37" i="20"/>
  <c r="G38" i="20"/>
  <c r="I38" i="20"/>
  <c r="K38" i="20"/>
  <c r="F39" i="20"/>
  <c r="H39" i="20" s="1"/>
  <c r="J39" i="20"/>
  <c r="L39" i="20"/>
  <c r="F40" i="20"/>
  <c r="H40" i="20" s="1"/>
  <c r="L40" i="20"/>
  <c r="F41" i="20"/>
  <c r="L41" i="20"/>
  <c r="F42" i="20"/>
  <c r="H42" i="20" s="1"/>
  <c r="J42" i="20"/>
  <c r="L42" i="20"/>
  <c r="F43" i="20"/>
  <c r="H43" i="20" s="1"/>
  <c r="L43" i="20"/>
  <c r="F44" i="20"/>
  <c r="H44" i="20" s="1"/>
  <c r="J44" i="20"/>
  <c r="F45" i="20"/>
  <c r="L45" i="20"/>
  <c r="F46" i="20"/>
  <c r="H46" i="20" s="1"/>
  <c r="L46" i="20"/>
  <c r="F47" i="20"/>
  <c r="H47" i="20" s="1"/>
  <c r="L47" i="20"/>
  <c r="F48" i="20"/>
  <c r="H48" i="20" s="1"/>
  <c r="J48" i="20"/>
  <c r="L48" i="20"/>
  <c r="F49" i="20"/>
  <c r="L49" i="20"/>
  <c r="F50" i="20"/>
  <c r="H50" i="20" s="1"/>
  <c r="L50" i="20"/>
  <c r="F51" i="20"/>
  <c r="H51" i="20" s="1"/>
  <c r="J51" i="20"/>
  <c r="F52" i="20"/>
  <c r="H52" i="20" s="1"/>
  <c r="J52" i="20"/>
  <c r="L52" i="20"/>
  <c r="F53" i="20"/>
  <c r="L53" i="20"/>
  <c r="G7" i="19"/>
  <c r="H9" i="19"/>
  <c r="I8" i="19"/>
  <c r="G8" i="19"/>
  <c r="H8" i="19"/>
  <c r="L8" i="19"/>
  <c r="I9" i="19"/>
  <c r="G11" i="19"/>
  <c r="H11" i="19"/>
  <c r="I11" i="19"/>
  <c r="J11" i="19"/>
  <c r="L11" i="19"/>
  <c r="G13" i="19"/>
  <c r="H13" i="19"/>
  <c r="I13" i="19"/>
  <c r="K13" i="19"/>
  <c r="L13" i="19"/>
  <c r="G15" i="19"/>
  <c r="H15" i="19"/>
  <c r="I15" i="19"/>
  <c r="J15" i="19"/>
  <c r="K15" i="19"/>
  <c r="L15" i="19"/>
  <c r="G17" i="19"/>
  <c r="H17" i="19"/>
  <c r="I17" i="19"/>
  <c r="J17" i="19"/>
  <c r="K17" i="19"/>
  <c r="L17" i="19"/>
  <c r="G19" i="19"/>
  <c r="H19" i="19"/>
  <c r="I19" i="19"/>
  <c r="J19" i="19"/>
  <c r="K19" i="19"/>
  <c r="L19" i="19"/>
  <c r="G20" i="19"/>
  <c r="I20" i="19"/>
  <c r="J20" i="19"/>
  <c r="K20" i="19"/>
  <c r="K21" i="19" s="1"/>
  <c r="L20" i="19"/>
  <c r="G23" i="19"/>
  <c r="H23" i="19"/>
  <c r="I23" i="19"/>
  <c r="J23" i="19"/>
  <c r="K23" i="19"/>
  <c r="L23" i="19"/>
  <c r="G25" i="19"/>
  <c r="H25" i="19"/>
  <c r="I25" i="19"/>
  <c r="J25" i="19"/>
  <c r="K25" i="19"/>
  <c r="L25" i="19"/>
  <c r="G27" i="19"/>
  <c r="H27" i="19"/>
  <c r="I27" i="19"/>
  <c r="J27" i="19"/>
  <c r="K27" i="19"/>
  <c r="L27" i="19"/>
  <c r="G29" i="19"/>
  <c r="H29" i="19"/>
  <c r="I29" i="19"/>
  <c r="J29" i="19"/>
  <c r="K29" i="19"/>
  <c r="L29" i="19"/>
  <c r="G31" i="19"/>
  <c r="H31" i="19"/>
  <c r="I31" i="19"/>
  <c r="J31" i="19"/>
  <c r="K31" i="19"/>
  <c r="L31" i="19"/>
  <c r="G33" i="19"/>
  <c r="H33" i="19"/>
  <c r="I33" i="19"/>
  <c r="J33" i="19"/>
  <c r="K33" i="19"/>
  <c r="L33" i="19"/>
  <c r="G35" i="19"/>
  <c r="H35" i="19"/>
  <c r="I35" i="19"/>
  <c r="J35" i="19"/>
  <c r="K35" i="19"/>
  <c r="L35" i="19"/>
  <c r="G37" i="19"/>
  <c r="H37" i="19"/>
  <c r="I37" i="19"/>
  <c r="J37" i="19"/>
  <c r="K37" i="19"/>
  <c r="L37" i="19"/>
  <c r="G39" i="19"/>
  <c r="H39" i="19"/>
  <c r="I39" i="19"/>
  <c r="J39" i="19"/>
  <c r="K39" i="19"/>
  <c r="L39" i="19"/>
  <c r="G41" i="19"/>
  <c r="H41" i="19"/>
  <c r="I41" i="19"/>
  <c r="J41" i="19"/>
  <c r="K41" i="19"/>
  <c r="L41" i="19"/>
  <c r="G45" i="19"/>
  <c r="H45" i="19"/>
  <c r="I45" i="19"/>
  <c r="J45" i="19"/>
  <c r="K45" i="19"/>
  <c r="L45" i="19"/>
  <c r="G47" i="19"/>
  <c r="H47" i="19"/>
  <c r="I47" i="19"/>
  <c r="J47" i="19"/>
  <c r="K47" i="19"/>
  <c r="L47" i="19"/>
  <c r="G49" i="19"/>
  <c r="H49" i="19"/>
  <c r="I49" i="19"/>
  <c r="J49" i="19"/>
  <c r="K49" i="19"/>
  <c r="L49" i="19"/>
  <c r="G51" i="19"/>
  <c r="H51" i="19"/>
  <c r="I51" i="19"/>
  <c r="J51" i="19"/>
  <c r="K51" i="19"/>
  <c r="L51" i="19"/>
  <c r="G53" i="19"/>
  <c r="H53" i="19"/>
  <c r="I53" i="19"/>
  <c r="J53" i="19"/>
  <c r="K53" i="19"/>
  <c r="L53" i="19"/>
  <c r="G55" i="19"/>
  <c r="H55" i="19"/>
  <c r="I55" i="19"/>
  <c r="J55" i="19"/>
  <c r="K55" i="19"/>
  <c r="L55" i="19"/>
  <c r="G57" i="19"/>
  <c r="H57" i="19"/>
  <c r="I57" i="19"/>
  <c r="J57" i="19"/>
  <c r="K57" i="19"/>
  <c r="L57" i="19"/>
  <c r="G59" i="19"/>
  <c r="H59" i="19"/>
  <c r="I59" i="19"/>
  <c r="J59" i="19"/>
  <c r="K59" i="19"/>
  <c r="L59" i="19"/>
  <c r="G61" i="19"/>
  <c r="H61" i="19"/>
  <c r="I61" i="19"/>
  <c r="J61" i="19"/>
  <c r="K61" i="19"/>
  <c r="L61" i="19"/>
  <c r="G63" i="19"/>
  <c r="H63" i="19"/>
  <c r="I63" i="19"/>
  <c r="J63" i="19"/>
  <c r="K63" i="19"/>
  <c r="L63" i="19"/>
  <c r="G65" i="19"/>
  <c r="H65" i="19"/>
  <c r="I65" i="19"/>
  <c r="J65" i="19"/>
  <c r="K65" i="19"/>
  <c r="L65" i="19"/>
  <c r="G67" i="19"/>
  <c r="H67" i="19"/>
  <c r="I67" i="19"/>
  <c r="J67" i="19"/>
  <c r="K67" i="19"/>
  <c r="L67" i="19"/>
  <c r="G69" i="19"/>
  <c r="H69" i="19"/>
  <c r="I69" i="19"/>
  <c r="J69" i="19"/>
  <c r="K69" i="19"/>
  <c r="L69" i="19"/>
  <c r="G70" i="19"/>
  <c r="G71" i="19" s="1"/>
  <c r="H70" i="19"/>
  <c r="H71" i="19" s="1"/>
  <c r="I70" i="19"/>
  <c r="J70" i="19"/>
  <c r="K70" i="19"/>
  <c r="K71" i="19" s="1"/>
  <c r="L70" i="19"/>
  <c r="L71" i="19" s="1"/>
  <c r="G73" i="19"/>
  <c r="H73" i="19"/>
  <c r="I73" i="19"/>
  <c r="J73" i="19"/>
  <c r="K73" i="19"/>
  <c r="L73" i="19"/>
  <c r="G75" i="19"/>
  <c r="H75" i="19"/>
  <c r="I75" i="19"/>
  <c r="J75" i="19"/>
  <c r="K75" i="19"/>
  <c r="L75" i="19"/>
  <c r="G77" i="19"/>
  <c r="H77" i="19"/>
  <c r="I77" i="19"/>
  <c r="J77" i="19"/>
  <c r="K77" i="19"/>
  <c r="L77" i="19"/>
  <c r="G79" i="19"/>
  <c r="H79" i="19"/>
  <c r="I79" i="19"/>
  <c r="J79" i="19"/>
  <c r="K79" i="19"/>
  <c r="L79" i="19"/>
  <c r="G81" i="19"/>
  <c r="H81" i="19"/>
  <c r="I81" i="19"/>
  <c r="J81" i="19"/>
  <c r="K81" i="19"/>
  <c r="L81" i="19"/>
  <c r="G83" i="19"/>
  <c r="H83" i="19"/>
  <c r="I83" i="19"/>
  <c r="J83" i="19"/>
  <c r="K83" i="19"/>
  <c r="L83" i="19"/>
  <c r="G85" i="19"/>
  <c r="H85" i="19"/>
  <c r="I85" i="19"/>
  <c r="J85" i="19"/>
  <c r="K85" i="19"/>
  <c r="L85" i="19"/>
  <c r="G87" i="19"/>
  <c r="H87" i="19"/>
  <c r="I87" i="19"/>
  <c r="J87" i="19"/>
  <c r="K87" i="19"/>
  <c r="L87" i="19"/>
  <c r="G89" i="19"/>
  <c r="H89" i="19"/>
  <c r="I89" i="19"/>
  <c r="J89" i="19"/>
  <c r="K89" i="19"/>
  <c r="L89" i="19"/>
  <c r="G91" i="19"/>
  <c r="H91" i="19"/>
  <c r="I91" i="19"/>
  <c r="J91" i="19"/>
  <c r="K91" i="19"/>
  <c r="L91" i="19"/>
  <c r="G93" i="19"/>
  <c r="H93" i="19"/>
  <c r="I93" i="19"/>
  <c r="J93" i="19"/>
  <c r="K93" i="19"/>
  <c r="L93" i="19"/>
  <c r="G95" i="19"/>
  <c r="H95" i="19"/>
  <c r="I95" i="19"/>
  <c r="J95" i="19"/>
  <c r="K95" i="19"/>
  <c r="L95" i="19"/>
  <c r="G97" i="19"/>
  <c r="H97" i="19"/>
  <c r="I97" i="19"/>
  <c r="J97" i="19"/>
  <c r="K97" i="19"/>
  <c r="L97" i="19"/>
  <c r="G99" i="19"/>
  <c r="H99" i="19"/>
  <c r="I99" i="19"/>
  <c r="J99" i="19"/>
  <c r="K99" i="19"/>
  <c r="L99" i="19"/>
  <c r="G101" i="19"/>
  <c r="H101" i="19"/>
  <c r="I101" i="19"/>
  <c r="J101" i="19"/>
  <c r="K101" i="19"/>
  <c r="L101" i="19"/>
  <c r="G7" i="18"/>
  <c r="I7" i="18"/>
  <c r="K7" i="18"/>
  <c r="F8" i="18"/>
  <c r="J8" i="18" s="1"/>
  <c r="F9" i="18"/>
  <c r="H9" i="18" s="1"/>
  <c r="J9" i="18"/>
  <c r="L9" i="18"/>
  <c r="F10" i="18"/>
  <c r="H10" i="18" s="1"/>
  <c r="L10" i="18"/>
  <c r="F11" i="18"/>
  <c r="F12" i="18"/>
  <c r="J12" i="18" s="1"/>
  <c r="G13" i="18"/>
  <c r="F13" i="18" s="1"/>
  <c r="H13" i="18" s="1"/>
  <c r="I13" i="18"/>
  <c r="K13" i="18"/>
  <c r="F14" i="18"/>
  <c r="J14" i="18" s="1"/>
  <c r="H14" i="18"/>
  <c r="L14" i="18"/>
  <c r="F15" i="18"/>
  <c r="L15" i="18"/>
  <c r="F16" i="18"/>
  <c r="J16" i="18" s="1"/>
  <c r="L16" i="18"/>
  <c r="F17" i="18"/>
  <c r="J17" i="18" s="1"/>
  <c r="H17" i="18"/>
  <c r="L17" i="18"/>
  <c r="F18" i="18"/>
  <c r="J18" i="18" s="1"/>
  <c r="L18" i="18"/>
  <c r="F19" i="18"/>
  <c r="H19" i="18" s="1"/>
  <c r="J19" i="18"/>
  <c r="L19" i="18"/>
  <c r="F20" i="18"/>
  <c r="L20" i="18"/>
  <c r="F21" i="18"/>
  <c r="J21" i="18" s="1"/>
  <c r="L21" i="18"/>
  <c r="F22" i="18"/>
  <c r="H22" i="18"/>
  <c r="J22" i="18"/>
  <c r="L22" i="18"/>
  <c r="F23" i="18"/>
  <c r="J23" i="18" s="1"/>
  <c r="H23" i="18"/>
  <c r="L23" i="18"/>
  <c r="F24" i="18"/>
  <c r="F25" i="18"/>
  <c r="J25" i="18" s="1"/>
  <c r="L25" i="18"/>
  <c r="F26" i="18"/>
  <c r="L26" i="18"/>
  <c r="F27" i="18"/>
  <c r="J27" i="18" s="1"/>
  <c r="H27" i="18"/>
  <c r="L27" i="18"/>
  <c r="F28" i="18"/>
  <c r="J28" i="18" s="1"/>
  <c r="L28" i="18"/>
  <c r="F29" i="18"/>
  <c r="J29" i="18" s="1"/>
  <c r="H29" i="18"/>
  <c r="L29" i="18"/>
  <c r="F30" i="18"/>
  <c r="L30" i="18"/>
  <c r="F31" i="18"/>
  <c r="J31" i="18" s="1"/>
  <c r="L31" i="18"/>
  <c r="F32" i="18"/>
  <c r="J32" i="18" s="1"/>
  <c r="H32" i="18"/>
  <c r="L32" i="18"/>
  <c r="F33" i="18"/>
  <c r="J33" i="18" s="1"/>
  <c r="H33" i="18"/>
  <c r="L33" i="18"/>
  <c r="F34" i="18"/>
  <c r="L34" i="18"/>
  <c r="F35" i="18"/>
  <c r="J35" i="18" s="1"/>
  <c r="L35" i="18"/>
  <c r="F36" i="18"/>
  <c r="J36" i="18" s="1"/>
  <c r="H36" i="18"/>
  <c r="L36" i="18"/>
  <c r="F37" i="18"/>
  <c r="J37" i="18" s="1"/>
  <c r="L37" i="18"/>
  <c r="G38" i="18"/>
  <c r="I38" i="18"/>
  <c r="K38" i="18"/>
  <c r="F39" i="18"/>
  <c r="H39" i="18"/>
  <c r="J39" i="18"/>
  <c r="L39" i="18"/>
  <c r="F40" i="18"/>
  <c r="L40" i="18" s="1"/>
  <c r="H40" i="18"/>
  <c r="J40" i="18"/>
  <c r="F41" i="18"/>
  <c r="F42" i="18"/>
  <c r="J42" i="18" s="1"/>
  <c r="L42" i="18"/>
  <c r="F43" i="18"/>
  <c r="H43" i="18"/>
  <c r="F44" i="18"/>
  <c r="L44" i="18" s="1"/>
  <c r="H44" i="18"/>
  <c r="F45" i="18"/>
  <c r="H45" i="18" s="1"/>
  <c r="J45" i="18"/>
  <c r="L45" i="18"/>
  <c r="F46" i="18"/>
  <c r="H46" i="18" s="1"/>
  <c r="J46" i="18"/>
  <c r="L46" i="18"/>
  <c r="F47" i="18"/>
  <c r="H47" i="18" s="1"/>
  <c r="J47" i="18"/>
  <c r="L47" i="18"/>
  <c r="F48" i="18"/>
  <c r="L48" i="18" s="1"/>
  <c r="J48" i="18"/>
  <c r="F49" i="18"/>
  <c r="L49" i="18"/>
  <c r="F50" i="18"/>
  <c r="L50" i="18"/>
  <c r="F51" i="18"/>
  <c r="L51" i="18"/>
  <c r="F52" i="18"/>
  <c r="L52" i="18"/>
  <c r="F53" i="18"/>
  <c r="L53" i="18"/>
  <c r="F8" i="17"/>
  <c r="L8" i="17" s="1"/>
  <c r="F9" i="17"/>
  <c r="J9" i="17" s="1"/>
  <c r="L9" i="17"/>
  <c r="F10" i="17"/>
  <c r="J10" i="17" s="1"/>
  <c r="H10" i="17"/>
  <c r="N10" i="17"/>
  <c r="P10" i="17"/>
  <c r="F11" i="17"/>
  <c r="L11" i="17" s="1"/>
  <c r="F12" i="17"/>
  <c r="L12" i="17" s="1"/>
  <c r="H12" i="17"/>
  <c r="J12" i="17"/>
  <c r="N12" i="17"/>
  <c r="P12" i="17"/>
  <c r="F14" i="17"/>
  <c r="J14" i="17" s="1"/>
  <c r="F15" i="17"/>
  <c r="H15" i="17" s="1"/>
  <c r="J15" i="17"/>
  <c r="L15" i="17"/>
  <c r="N15" i="17"/>
  <c r="P15" i="17"/>
  <c r="F16" i="17"/>
  <c r="H16" i="17" s="1"/>
  <c r="L16" i="17"/>
  <c r="N16" i="17"/>
  <c r="F17" i="17"/>
  <c r="H17" i="17" s="1"/>
  <c r="J17" i="17"/>
  <c r="L17" i="17"/>
  <c r="N17" i="17"/>
  <c r="P17" i="17"/>
  <c r="F18" i="17"/>
  <c r="J18" i="17" s="1"/>
  <c r="L18" i="17"/>
  <c r="N18" i="17"/>
  <c r="P18" i="17"/>
  <c r="F19" i="17"/>
  <c r="H19" i="17" s="1"/>
  <c r="J19" i="17"/>
  <c r="L19" i="17"/>
  <c r="N19" i="17"/>
  <c r="P19" i="17"/>
  <c r="F20" i="17"/>
  <c r="J20" i="17" s="1"/>
  <c r="H20" i="17"/>
  <c r="L20" i="17"/>
  <c r="N20" i="17"/>
  <c r="P20" i="17"/>
  <c r="F21" i="17"/>
  <c r="J21" i="17" s="1"/>
  <c r="P21" i="17"/>
  <c r="F22" i="17"/>
  <c r="H22" i="17"/>
  <c r="J22" i="17"/>
  <c r="L22" i="17"/>
  <c r="N22" i="17"/>
  <c r="P22" i="17"/>
  <c r="F23" i="17"/>
  <c r="H23" i="17" s="1"/>
  <c r="J23" i="17"/>
  <c r="L23" i="17"/>
  <c r="N23" i="17"/>
  <c r="P23" i="17"/>
  <c r="F24" i="17"/>
  <c r="F25" i="17"/>
  <c r="H25" i="17" s="1"/>
  <c r="L25" i="17"/>
  <c r="N25" i="17"/>
  <c r="P25" i="17"/>
  <c r="F26" i="17"/>
  <c r="H26" i="17" s="1"/>
  <c r="J26" i="17"/>
  <c r="L26" i="17"/>
  <c r="N26" i="17"/>
  <c r="P26" i="17"/>
  <c r="F27" i="17"/>
  <c r="J27" i="17"/>
  <c r="L27" i="17"/>
  <c r="N27" i="17"/>
  <c r="F28" i="17"/>
  <c r="J28" i="17" s="1"/>
  <c r="L28" i="17"/>
  <c r="N28" i="17"/>
  <c r="P28" i="17"/>
  <c r="F29" i="17"/>
  <c r="H29" i="17" s="1"/>
  <c r="L29" i="17"/>
  <c r="N29" i="17"/>
  <c r="P29" i="17"/>
  <c r="F30" i="17"/>
  <c r="H30" i="17" s="1"/>
  <c r="L30" i="17"/>
  <c r="N30" i="17"/>
  <c r="P30" i="17"/>
  <c r="F31" i="17"/>
  <c r="H31" i="17" s="1"/>
  <c r="F32" i="17"/>
  <c r="L32" i="17" s="1"/>
  <c r="J32" i="17"/>
  <c r="N32" i="17"/>
  <c r="N33" i="17"/>
  <c r="F34" i="17"/>
  <c r="L34" i="17" s="1"/>
  <c r="P34" i="17"/>
  <c r="F35" i="17"/>
  <c r="H35" i="17" s="1"/>
  <c r="L35" i="17"/>
  <c r="F36" i="17"/>
  <c r="J36" i="17" s="1"/>
  <c r="N36" i="17"/>
  <c r="F37" i="17"/>
  <c r="H37" i="17" s="1"/>
  <c r="J37" i="17"/>
  <c r="L37" i="17"/>
  <c r="P37" i="17"/>
  <c r="F39" i="17"/>
  <c r="N39" i="17" s="1"/>
  <c r="J39" i="17"/>
  <c r="L39" i="17"/>
  <c r="P39" i="17"/>
  <c r="F40" i="17"/>
  <c r="L40" i="17"/>
  <c r="F41" i="17"/>
  <c r="J41" i="17" s="1"/>
  <c r="L41" i="17"/>
  <c r="F42" i="17"/>
  <c r="J42" i="17" s="1"/>
  <c r="L42" i="17"/>
  <c r="N42" i="17"/>
  <c r="P42" i="17"/>
  <c r="F43" i="17"/>
  <c r="L43" i="17" s="1"/>
  <c r="H43" i="17"/>
  <c r="N43" i="17"/>
  <c r="P43" i="17"/>
  <c r="F44" i="17"/>
  <c r="J44" i="17" s="1"/>
  <c r="F45" i="17"/>
  <c r="H45" i="17" s="1"/>
  <c r="J45" i="17"/>
  <c r="L45" i="17"/>
  <c r="N45" i="17"/>
  <c r="F46" i="17"/>
  <c r="H46" i="17" s="1"/>
  <c r="J46" i="17"/>
  <c r="F47" i="17"/>
  <c r="J47" i="17" s="1"/>
  <c r="L47" i="17"/>
  <c r="N47" i="17"/>
  <c r="P47" i="17"/>
  <c r="F48" i="17"/>
  <c r="L48" i="17"/>
  <c r="P48" i="17"/>
  <c r="F49" i="17"/>
  <c r="J49" i="17" s="1"/>
  <c r="L49" i="17"/>
  <c r="N49" i="17"/>
  <c r="F50" i="17"/>
  <c r="H50" i="17" s="1"/>
  <c r="L50" i="17"/>
  <c r="P50" i="17"/>
  <c r="F51" i="17"/>
  <c r="H51" i="17" s="1"/>
  <c r="N51" i="17"/>
  <c r="F52" i="17"/>
  <c r="J52" i="17" s="1"/>
  <c r="L52" i="17"/>
  <c r="P52" i="17"/>
  <c r="F53" i="17"/>
  <c r="J53" i="17" s="1"/>
  <c r="G7" i="16"/>
  <c r="I7" i="16"/>
  <c r="K7" i="16"/>
  <c r="M7" i="16"/>
  <c r="F8" i="16"/>
  <c r="N8" i="16" s="1"/>
  <c r="F9" i="16"/>
  <c r="H9" i="16" s="1"/>
  <c r="F10" i="16"/>
  <c r="J10" i="16" s="1"/>
  <c r="H10" i="16"/>
  <c r="L10" i="16"/>
  <c r="N10" i="16"/>
  <c r="F11" i="16"/>
  <c r="L11" i="16" s="1"/>
  <c r="J11" i="16"/>
  <c r="F12" i="16"/>
  <c r="H12" i="16" s="1"/>
  <c r="J12" i="16"/>
  <c r="L12" i="16"/>
  <c r="N12" i="16"/>
  <c r="G13" i="16"/>
  <c r="I13" i="16"/>
  <c r="K13" i="16"/>
  <c r="M13" i="16"/>
  <c r="F14" i="16"/>
  <c r="L14" i="16" s="1"/>
  <c r="N14" i="16"/>
  <c r="F15" i="16"/>
  <c r="H15" i="16" s="1"/>
  <c r="L15" i="16"/>
  <c r="N15" i="16"/>
  <c r="F16" i="16"/>
  <c r="H16" i="16" s="1"/>
  <c r="J16" i="16"/>
  <c r="L16" i="16"/>
  <c r="N16" i="16"/>
  <c r="F17" i="16"/>
  <c r="H17" i="16" s="1"/>
  <c r="J17" i="16"/>
  <c r="L17" i="16"/>
  <c r="N17" i="16"/>
  <c r="F18" i="16"/>
  <c r="L18" i="16" s="1"/>
  <c r="J18" i="16"/>
  <c r="N18" i="16"/>
  <c r="F19" i="16"/>
  <c r="L19" i="16" s="1"/>
  <c r="J19" i="16"/>
  <c r="N19" i="16"/>
  <c r="F20" i="16"/>
  <c r="L20" i="16" s="1"/>
  <c r="N20" i="16"/>
  <c r="F21" i="16"/>
  <c r="H21" i="16" s="1"/>
  <c r="J21" i="16"/>
  <c r="L21" i="16"/>
  <c r="N21" i="16"/>
  <c r="F22" i="16"/>
  <c r="H22" i="16" s="1"/>
  <c r="J22" i="16"/>
  <c r="L22" i="16"/>
  <c r="N22" i="16"/>
  <c r="F23" i="16"/>
  <c r="H23" i="16" s="1"/>
  <c r="J23" i="16"/>
  <c r="L23" i="16"/>
  <c r="N23" i="16"/>
  <c r="F24" i="16"/>
  <c r="F25" i="16"/>
  <c r="H25" i="16" s="1"/>
  <c r="J25" i="16"/>
  <c r="L25" i="16"/>
  <c r="N25" i="16"/>
  <c r="F26" i="16"/>
  <c r="L26" i="16" s="1"/>
  <c r="J26" i="16"/>
  <c r="F27" i="16"/>
  <c r="H27" i="16"/>
  <c r="J27" i="16"/>
  <c r="L27" i="16"/>
  <c r="N27" i="16"/>
  <c r="F28" i="16"/>
  <c r="H28" i="16" s="1"/>
  <c r="J28" i="16"/>
  <c r="N28" i="16"/>
  <c r="F29" i="16"/>
  <c r="L29" i="16" s="1"/>
  <c r="N29" i="16"/>
  <c r="F30" i="16"/>
  <c r="J30" i="16" s="1"/>
  <c r="L30" i="16"/>
  <c r="N30" i="16"/>
  <c r="F31" i="16"/>
  <c r="L31" i="16" s="1"/>
  <c r="N31" i="16"/>
  <c r="F32" i="16"/>
  <c r="L32" i="16"/>
  <c r="N32" i="16"/>
  <c r="F33" i="16"/>
  <c r="H33" i="16" s="1"/>
  <c r="J33" i="16"/>
  <c r="L33" i="16"/>
  <c r="N33" i="16"/>
  <c r="F34" i="16"/>
  <c r="L34" i="16" s="1"/>
  <c r="H34" i="16"/>
  <c r="N34" i="16"/>
  <c r="F35" i="16"/>
  <c r="H35" i="16" s="1"/>
  <c r="J35" i="16"/>
  <c r="L35" i="16"/>
  <c r="N35" i="16"/>
  <c r="F36" i="16"/>
  <c r="H36" i="16" s="1"/>
  <c r="L36" i="16"/>
  <c r="N36" i="16"/>
  <c r="F37" i="16"/>
  <c r="H37" i="16" s="1"/>
  <c r="J37" i="16"/>
  <c r="L37" i="16"/>
  <c r="N37" i="16"/>
  <c r="G38" i="16"/>
  <c r="I38" i="16"/>
  <c r="K38" i="16"/>
  <c r="M38" i="16"/>
  <c r="F39" i="16"/>
  <c r="H39" i="16" s="1"/>
  <c r="J39" i="16"/>
  <c r="F40" i="16"/>
  <c r="H40" i="16" s="1"/>
  <c r="J40" i="16"/>
  <c r="F41" i="16"/>
  <c r="J41" i="16" s="1"/>
  <c r="L41" i="16"/>
  <c r="N41" i="16"/>
  <c r="F42" i="16"/>
  <c r="H42" i="16" s="1"/>
  <c r="J42" i="16"/>
  <c r="L42" i="16"/>
  <c r="N42" i="16"/>
  <c r="F43" i="16"/>
  <c r="H43" i="16" s="1"/>
  <c r="J43" i="16"/>
  <c r="L43" i="16"/>
  <c r="N43" i="16"/>
  <c r="F44" i="16"/>
  <c r="N44" i="16"/>
  <c r="F45" i="16"/>
  <c r="H45" i="16" s="1"/>
  <c r="J45" i="16"/>
  <c r="L45" i="16"/>
  <c r="N45" i="16"/>
  <c r="F46" i="16"/>
  <c r="L46" i="16" s="1"/>
  <c r="N46" i="16"/>
  <c r="F47" i="16"/>
  <c r="J47" i="16" s="1"/>
  <c r="N47" i="16"/>
  <c r="H48" i="16"/>
  <c r="F49" i="16"/>
  <c r="H49" i="16" s="1"/>
  <c r="J49" i="16"/>
  <c r="F50" i="16"/>
  <c r="H50" i="16" s="1"/>
  <c r="J50" i="16"/>
  <c r="L50" i="16"/>
  <c r="N50" i="16"/>
  <c r="F51" i="16"/>
  <c r="N51" i="16" s="1"/>
  <c r="H51" i="16"/>
  <c r="F52" i="16"/>
  <c r="H52" i="16" s="1"/>
  <c r="J52" i="16"/>
  <c r="L52" i="16"/>
  <c r="F53" i="16"/>
  <c r="L53" i="16" s="1"/>
  <c r="H53" i="16"/>
  <c r="F9" i="15"/>
  <c r="F11" i="15"/>
  <c r="G12" i="15" s="1"/>
  <c r="F13" i="15"/>
  <c r="F15" i="15"/>
  <c r="H16" i="15" s="1"/>
  <c r="F17" i="15"/>
  <c r="I20" i="15"/>
  <c r="F21" i="15"/>
  <c r="F23" i="15"/>
  <c r="K24" i="15" s="1"/>
  <c r="F25" i="15"/>
  <c r="F27" i="15"/>
  <c r="F29" i="15"/>
  <c r="L30" i="15" s="1"/>
  <c r="F31" i="15"/>
  <c r="N32" i="15" s="1"/>
  <c r="F33" i="15"/>
  <c r="F35" i="15"/>
  <c r="F37" i="15"/>
  <c r="L38" i="15" s="1"/>
  <c r="F39" i="15"/>
  <c r="F41" i="15"/>
  <c r="F43" i="15"/>
  <c r="F45" i="15"/>
  <c r="F47" i="15"/>
  <c r="F49" i="15"/>
  <c r="J50" i="15" s="1"/>
  <c r="F51" i="15"/>
  <c r="F53" i="15"/>
  <c r="F55" i="15"/>
  <c r="H56" i="15" s="1"/>
  <c r="F57" i="15"/>
  <c r="J58" i="15" s="1"/>
  <c r="F59" i="15"/>
  <c r="F61" i="15"/>
  <c r="F63" i="15"/>
  <c r="F65" i="15"/>
  <c r="F67" i="15"/>
  <c r="F71" i="15"/>
  <c r="F73" i="15"/>
  <c r="F75" i="15"/>
  <c r="M76" i="15" s="1"/>
  <c r="F77" i="15"/>
  <c r="F79" i="15"/>
  <c r="I80" i="15" s="1"/>
  <c r="F81" i="15"/>
  <c r="G82" i="15" s="1"/>
  <c r="F83" i="15"/>
  <c r="L84" i="15" s="1"/>
  <c r="F85" i="15"/>
  <c r="F87" i="15"/>
  <c r="M88" i="15" s="1"/>
  <c r="F89" i="15"/>
  <c r="F91" i="15"/>
  <c r="G92" i="15" s="1"/>
  <c r="F93" i="15"/>
  <c r="F95" i="15"/>
  <c r="G96" i="15" s="1"/>
  <c r="F97" i="15"/>
  <c r="F99" i="15"/>
  <c r="G7" i="14"/>
  <c r="H7" i="14"/>
  <c r="I7" i="14"/>
  <c r="J7" i="14"/>
  <c r="K7" i="14"/>
  <c r="L7" i="14"/>
  <c r="M7" i="14"/>
  <c r="N7" i="14"/>
  <c r="F9" i="14"/>
  <c r="M10" i="14" s="1"/>
  <c r="H10" i="14"/>
  <c r="F11" i="14"/>
  <c r="L12" i="14" s="1"/>
  <c r="H12" i="14"/>
  <c r="F13" i="14"/>
  <c r="L14" i="14" s="1"/>
  <c r="G14" i="14"/>
  <c r="F15" i="14"/>
  <c r="L16" i="14" s="1"/>
  <c r="G16" i="14"/>
  <c r="I16" i="14"/>
  <c r="J16" i="14"/>
  <c r="F17" i="14"/>
  <c r="M18" i="14" s="1"/>
  <c r="G18" i="14"/>
  <c r="H18" i="14"/>
  <c r="G19" i="14"/>
  <c r="H19" i="14"/>
  <c r="I19" i="14"/>
  <c r="I20" i="14" s="1"/>
  <c r="J19" i="14"/>
  <c r="K19" i="14"/>
  <c r="L19" i="14"/>
  <c r="M19" i="14"/>
  <c r="N19" i="14"/>
  <c r="F21" i="14"/>
  <c r="L22" i="14" s="1"/>
  <c r="H22" i="14"/>
  <c r="I22" i="14"/>
  <c r="F23" i="14"/>
  <c r="L24" i="14" s="1"/>
  <c r="G24" i="14"/>
  <c r="H24" i="14"/>
  <c r="I24" i="14"/>
  <c r="J24" i="14"/>
  <c r="M24" i="14"/>
  <c r="N24" i="14"/>
  <c r="F25" i="14"/>
  <c r="L26" i="14" s="1"/>
  <c r="G26" i="14"/>
  <c r="F27" i="14"/>
  <c r="J28" i="14" s="1"/>
  <c r="G28" i="14"/>
  <c r="H28" i="14"/>
  <c r="I28" i="14"/>
  <c r="K28" i="14"/>
  <c r="L28" i="14"/>
  <c r="M28" i="14"/>
  <c r="N28" i="14"/>
  <c r="F29" i="14"/>
  <c r="L30" i="14" s="1"/>
  <c r="G30" i="14"/>
  <c r="H30" i="14"/>
  <c r="I30" i="14"/>
  <c r="K30" i="14"/>
  <c r="F31" i="14"/>
  <c r="G32" i="14"/>
  <c r="H32" i="14"/>
  <c r="I32" i="14"/>
  <c r="J32" i="14"/>
  <c r="K32" i="14"/>
  <c r="L32" i="14"/>
  <c r="M32" i="14"/>
  <c r="N32" i="14"/>
  <c r="F33" i="14"/>
  <c r="J34" i="14" s="1"/>
  <c r="G34" i="14"/>
  <c r="H34" i="14"/>
  <c r="I34" i="14"/>
  <c r="N34" i="14"/>
  <c r="F35" i="14"/>
  <c r="N36" i="14" s="1"/>
  <c r="G36" i="14"/>
  <c r="H36" i="14"/>
  <c r="I36" i="14"/>
  <c r="J36" i="14"/>
  <c r="K36" i="14"/>
  <c r="L36" i="14"/>
  <c r="F37" i="14"/>
  <c r="L38" i="14" s="1"/>
  <c r="G38" i="14"/>
  <c r="H38" i="14"/>
  <c r="I38" i="14"/>
  <c r="J38" i="14"/>
  <c r="K38" i="14"/>
  <c r="M38" i="14"/>
  <c r="N38" i="14"/>
  <c r="F39" i="14"/>
  <c r="L40" i="14" s="1"/>
  <c r="G40" i="14"/>
  <c r="H40" i="14"/>
  <c r="I40" i="14"/>
  <c r="J40" i="14"/>
  <c r="F41" i="14"/>
  <c r="F43" i="14"/>
  <c r="L44" i="14" s="1"/>
  <c r="G44" i="14"/>
  <c r="H44" i="14"/>
  <c r="I44" i="14"/>
  <c r="J44" i="14"/>
  <c r="K44" i="14"/>
  <c r="N44" i="14"/>
  <c r="F45" i="14"/>
  <c r="L46" i="14" s="1"/>
  <c r="G46" i="14"/>
  <c r="H46" i="14"/>
  <c r="I46" i="14"/>
  <c r="M46" i="14"/>
  <c r="F47" i="14"/>
  <c r="L48" i="14" s="1"/>
  <c r="G48" i="14"/>
  <c r="H48" i="14"/>
  <c r="I48" i="14"/>
  <c r="J48" i="14"/>
  <c r="K48" i="14"/>
  <c r="F49" i="14"/>
  <c r="M50" i="14" s="1"/>
  <c r="G50" i="14"/>
  <c r="H50" i="14"/>
  <c r="I50" i="14"/>
  <c r="K50" i="14"/>
  <c r="L50" i="14"/>
  <c r="N50" i="14"/>
  <c r="F51" i="14"/>
  <c r="L52" i="14" s="1"/>
  <c r="G52" i="14"/>
  <c r="H52" i="14"/>
  <c r="I52" i="14"/>
  <c r="F53" i="14"/>
  <c r="J54" i="14" s="1"/>
  <c r="G54" i="14"/>
  <c r="H54" i="14"/>
  <c r="I54" i="14"/>
  <c r="L54" i="14"/>
  <c r="F55" i="14"/>
  <c r="L56" i="14" s="1"/>
  <c r="G56" i="14"/>
  <c r="I56" i="14"/>
  <c r="J56" i="14"/>
  <c r="F57" i="14"/>
  <c r="N58" i="14" s="1"/>
  <c r="G58" i="14"/>
  <c r="H58" i="14"/>
  <c r="I58" i="14"/>
  <c r="K58" i="14"/>
  <c r="M58" i="14"/>
  <c r="F59" i="14"/>
  <c r="L60" i="14" s="1"/>
  <c r="G60" i="14"/>
  <c r="H60" i="14"/>
  <c r="I60" i="14"/>
  <c r="J60" i="14"/>
  <c r="K60" i="14"/>
  <c r="F61" i="14"/>
  <c r="M62" i="14" s="1"/>
  <c r="G62" i="14"/>
  <c r="H62" i="14"/>
  <c r="I62" i="14"/>
  <c r="K62" i="14"/>
  <c r="F63" i="14"/>
  <c r="L64" i="14" s="1"/>
  <c r="G64" i="14"/>
  <c r="H64" i="14"/>
  <c r="I64" i="14"/>
  <c r="J64" i="14"/>
  <c r="K64" i="14"/>
  <c r="F65" i="14"/>
  <c r="N66" i="14" s="1"/>
  <c r="G66" i="14"/>
  <c r="H66" i="14"/>
  <c r="I66" i="14"/>
  <c r="J66" i="14"/>
  <c r="K66" i="14"/>
  <c r="F67" i="14"/>
  <c r="L68" i="14" s="1"/>
  <c r="G68" i="14"/>
  <c r="H68" i="14"/>
  <c r="I68" i="14"/>
  <c r="J68" i="14"/>
  <c r="K68" i="14"/>
  <c r="M68" i="14"/>
  <c r="I69" i="14"/>
  <c r="J69" i="14"/>
  <c r="K69" i="14"/>
  <c r="L69" i="14"/>
  <c r="M69" i="14"/>
  <c r="N69" i="14"/>
  <c r="F71" i="14"/>
  <c r="L72" i="14" s="1"/>
  <c r="G72" i="14"/>
  <c r="I72" i="14"/>
  <c r="K72" i="14"/>
  <c r="M72" i="14"/>
  <c r="F73" i="14"/>
  <c r="K74" i="14" s="1"/>
  <c r="G74" i="14"/>
  <c r="F75" i="14"/>
  <c r="L76" i="14" s="1"/>
  <c r="G76" i="14"/>
  <c r="H76" i="14"/>
  <c r="I76" i="14"/>
  <c r="J76" i="14"/>
  <c r="F77" i="14"/>
  <c r="N78" i="14" s="1"/>
  <c r="H78" i="14"/>
  <c r="J78" i="14"/>
  <c r="K78" i="14"/>
  <c r="F79" i="14"/>
  <c r="L80" i="14" s="1"/>
  <c r="G80" i="14"/>
  <c r="H80" i="14"/>
  <c r="F81" i="14"/>
  <c r="G82" i="14" s="1"/>
  <c r="F83" i="14"/>
  <c r="L84" i="14" s="1"/>
  <c r="G84" i="14"/>
  <c r="H84" i="14"/>
  <c r="I84" i="14"/>
  <c r="J84" i="14"/>
  <c r="K84" i="14"/>
  <c r="F85" i="14"/>
  <c r="N86" i="14" s="1"/>
  <c r="G86" i="14"/>
  <c r="H86" i="14"/>
  <c r="I86" i="14"/>
  <c r="J86" i="14"/>
  <c r="F87" i="14"/>
  <c r="L88" i="14" s="1"/>
  <c r="G88" i="14"/>
  <c r="H88" i="14"/>
  <c r="I88" i="14"/>
  <c r="J88" i="14"/>
  <c r="F89" i="14"/>
  <c r="G90" i="14" s="1"/>
  <c r="F91" i="14"/>
  <c r="L92" i="14" s="1"/>
  <c r="H92" i="14"/>
  <c r="F93" i="14"/>
  <c r="K94" i="14" s="1"/>
  <c r="G94" i="14"/>
  <c r="H94" i="14"/>
  <c r="F95" i="14"/>
  <c r="G96" i="14" s="1"/>
  <c r="F97" i="14"/>
  <c r="L98" i="14" s="1"/>
  <c r="G98" i="14"/>
  <c r="H98" i="14"/>
  <c r="I98" i="14"/>
  <c r="F99" i="14"/>
  <c r="J100" i="14" s="1"/>
  <c r="H7" i="13"/>
  <c r="J8" i="13"/>
  <c r="H8" i="13"/>
  <c r="L9" i="13"/>
  <c r="J10" i="13"/>
  <c r="H10" i="13"/>
  <c r="L11" i="13"/>
  <c r="H11" i="13"/>
  <c r="J11" i="13"/>
  <c r="L12" i="13"/>
  <c r="L13" i="13"/>
  <c r="J13" i="13"/>
  <c r="L14" i="13"/>
  <c r="J14" i="13"/>
  <c r="L15" i="13"/>
  <c r="H15" i="13"/>
  <c r="H16" i="13"/>
  <c r="J16" i="13"/>
  <c r="L17" i="13"/>
  <c r="N17" i="13"/>
  <c r="L18" i="13"/>
  <c r="N18" i="13"/>
  <c r="L19" i="13"/>
  <c r="H19" i="13"/>
  <c r="N19" i="13"/>
  <c r="L20" i="13"/>
  <c r="H20" i="13"/>
  <c r="L21" i="13"/>
  <c r="H21" i="13"/>
  <c r="J21" i="13"/>
  <c r="H22" i="13"/>
  <c r="J22" i="13"/>
  <c r="L22" i="13"/>
  <c r="N22" i="13"/>
  <c r="L23" i="13"/>
  <c r="H23" i="13"/>
  <c r="L25" i="13"/>
  <c r="H25" i="13"/>
  <c r="N25" i="13"/>
  <c r="J26" i="13"/>
  <c r="L27" i="13"/>
  <c r="H27" i="13"/>
  <c r="J27" i="13"/>
  <c r="N27" i="13"/>
  <c r="L28" i="13"/>
  <c r="H28" i="13"/>
  <c r="J28" i="13"/>
  <c r="N28" i="13"/>
  <c r="L29" i="13"/>
  <c r="J29" i="13"/>
  <c r="N29" i="13"/>
  <c r="L30" i="13"/>
  <c r="H30" i="13"/>
  <c r="J30" i="13"/>
  <c r="N30" i="13"/>
  <c r="L31" i="13"/>
  <c r="H31" i="13"/>
  <c r="J31" i="13"/>
  <c r="H32" i="13"/>
  <c r="N32" i="13"/>
  <c r="L33" i="13"/>
  <c r="H33" i="13"/>
  <c r="L34" i="13"/>
  <c r="H34" i="13"/>
  <c r="J34" i="13"/>
  <c r="L35" i="13"/>
  <c r="H35" i="13"/>
  <c r="J35" i="13"/>
  <c r="N35" i="13"/>
  <c r="L36" i="13"/>
  <c r="J36" i="13"/>
  <c r="L37" i="13"/>
  <c r="H37" i="13"/>
  <c r="J38" i="13"/>
  <c r="H38" i="13"/>
  <c r="H39" i="13"/>
  <c r="J40" i="13"/>
  <c r="H40" i="13"/>
  <c r="L41" i="13"/>
  <c r="H41" i="13"/>
  <c r="J41" i="13"/>
  <c r="N41" i="13"/>
  <c r="L42" i="13"/>
  <c r="H42" i="13"/>
  <c r="J42" i="13"/>
  <c r="J43" i="13"/>
  <c r="H43" i="13"/>
  <c r="H44" i="13"/>
  <c r="J44" i="13"/>
  <c r="L45" i="13"/>
  <c r="H45" i="13"/>
  <c r="N45" i="13"/>
  <c r="L46" i="13"/>
  <c r="H46" i="13"/>
  <c r="N46" i="13"/>
  <c r="L47" i="13"/>
  <c r="H47" i="13"/>
  <c r="H48" i="13"/>
  <c r="L49" i="13"/>
  <c r="H49" i="13"/>
  <c r="J49" i="13"/>
  <c r="H50" i="13"/>
  <c r="J50" i="13"/>
  <c r="H51" i="13"/>
  <c r="J51" i="13"/>
  <c r="L52" i="13"/>
  <c r="J52" i="13"/>
  <c r="L53" i="13"/>
  <c r="I7" i="12"/>
  <c r="K7" i="12"/>
  <c r="M7" i="12"/>
  <c r="F8" i="12"/>
  <c r="H8" i="12" s="1"/>
  <c r="J8" i="12"/>
  <c r="F9" i="12"/>
  <c r="J9" i="12" s="1"/>
  <c r="H9" i="12"/>
  <c r="N9" i="12"/>
  <c r="F10" i="12"/>
  <c r="L10" i="12" s="1"/>
  <c r="F11" i="12"/>
  <c r="L11" i="12" s="1"/>
  <c r="H11" i="12"/>
  <c r="F12" i="12"/>
  <c r="L12" i="12" s="1"/>
  <c r="H12" i="12"/>
  <c r="I13" i="12"/>
  <c r="K13" i="12"/>
  <c r="M13" i="12"/>
  <c r="F14" i="12"/>
  <c r="L14" i="12" s="1"/>
  <c r="F15" i="12"/>
  <c r="L15" i="12" s="1"/>
  <c r="H15" i="12"/>
  <c r="N15" i="12"/>
  <c r="F16" i="12"/>
  <c r="H16" i="12" s="1"/>
  <c r="J16" i="12"/>
  <c r="F17" i="12"/>
  <c r="H17" i="12" s="1"/>
  <c r="J17" i="12"/>
  <c r="L17" i="12"/>
  <c r="N17" i="12"/>
  <c r="F18" i="12"/>
  <c r="L18" i="12" s="1"/>
  <c r="J18" i="12"/>
  <c r="N18" i="12"/>
  <c r="F19" i="12"/>
  <c r="L19" i="12" s="1"/>
  <c r="H19" i="12"/>
  <c r="J19" i="12"/>
  <c r="N19" i="12"/>
  <c r="F20" i="12"/>
  <c r="H20" i="12"/>
  <c r="J20" i="12"/>
  <c r="L20" i="12"/>
  <c r="N20" i="12"/>
  <c r="F21" i="12"/>
  <c r="H21" i="12"/>
  <c r="J21" i="12"/>
  <c r="L21" i="12"/>
  <c r="N21" i="12"/>
  <c r="F22" i="12"/>
  <c r="H22" i="12"/>
  <c r="J22" i="12"/>
  <c r="L22" i="12"/>
  <c r="N22" i="12"/>
  <c r="F23" i="12"/>
  <c r="L23" i="12" s="1"/>
  <c r="N23" i="12"/>
  <c r="F24" i="12"/>
  <c r="F25" i="12"/>
  <c r="H25" i="12"/>
  <c r="J25" i="12"/>
  <c r="L25" i="12"/>
  <c r="N25" i="12"/>
  <c r="F26" i="12"/>
  <c r="L26" i="12" s="1"/>
  <c r="J26" i="12"/>
  <c r="N26" i="12"/>
  <c r="F27" i="12"/>
  <c r="L27" i="12" s="1"/>
  <c r="H27" i="12"/>
  <c r="J27" i="12"/>
  <c r="N27" i="12"/>
  <c r="F28" i="12"/>
  <c r="L28" i="12" s="1"/>
  <c r="H28" i="12"/>
  <c r="J28" i="12"/>
  <c r="N28" i="12"/>
  <c r="F29" i="12"/>
  <c r="H29" i="12"/>
  <c r="J29" i="12"/>
  <c r="L29" i="12"/>
  <c r="N29" i="12"/>
  <c r="F30" i="12"/>
  <c r="L30" i="12" s="1"/>
  <c r="H30" i="12"/>
  <c r="N30" i="12"/>
  <c r="F31" i="12"/>
  <c r="L31" i="12" s="1"/>
  <c r="H31" i="12"/>
  <c r="F32" i="12"/>
  <c r="H32" i="12" s="1"/>
  <c r="J32" i="12"/>
  <c r="N32" i="12"/>
  <c r="F33" i="12"/>
  <c r="H33" i="12"/>
  <c r="J33" i="12"/>
  <c r="L33" i="12"/>
  <c r="N33" i="12"/>
  <c r="F34" i="12"/>
  <c r="L34" i="12" s="1"/>
  <c r="H34" i="12"/>
  <c r="F35" i="12"/>
  <c r="L35" i="12" s="1"/>
  <c r="H35" i="12"/>
  <c r="J35" i="12"/>
  <c r="N35" i="12"/>
  <c r="F36" i="12"/>
  <c r="H36" i="12"/>
  <c r="J36" i="12"/>
  <c r="L36" i="12"/>
  <c r="N36" i="12"/>
  <c r="F37" i="12"/>
  <c r="J37" i="12" s="1"/>
  <c r="H37" i="12"/>
  <c r="N37" i="12"/>
  <c r="G38" i="12"/>
  <c r="I38" i="12"/>
  <c r="K38" i="12"/>
  <c r="M38" i="12"/>
  <c r="F39" i="12"/>
  <c r="H39" i="12" s="1"/>
  <c r="N39" i="12"/>
  <c r="F40" i="12"/>
  <c r="H40" i="12" s="1"/>
  <c r="J40" i="12"/>
  <c r="F41" i="12"/>
  <c r="J41" i="12" s="1"/>
  <c r="H41" i="12"/>
  <c r="F42" i="12"/>
  <c r="L42" i="12" s="1"/>
  <c r="F43" i="12"/>
  <c r="J43" i="12" s="1"/>
  <c r="H43" i="12"/>
  <c r="F44" i="12"/>
  <c r="H44" i="12" s="1"/>
  <c r="J44" i="12"/>
  <c r="L44" i="12"/>
  <c r="F45" i="12"/>
  <c r="H45" i="12" s="1"/>
  <c r="J45" i="12"/>
  <c r="L45" i="12"/>
  <c r="N45" i="12"/>
  <c r="F46" i="12"/>
  <c r="L46" i="12" s="1"/>
  <c r="H46" i="12"/>
  <c r="J46" i="12"/>
  <c r="N46" i="12"/>
  <c r="F47" i="12"/>
  <c r="J47" i="12" s="1"/>
  <c r="H47" i="12"/>
  <c r="F48" i="12"/>
  <c r="H48" i="12" s="1"/>
  <c r="F49" i="12"/>
  <c r="L49" i="12" s="1"/>
  <c r="H49" i="12"/>
  <c r="J49" i="12"/>
  <c r="N49" i="12"/>
  <c r="F50" i="12"/>
  <c r="L50" i="12" s="1"/>
  <c r="J50" i="12"/>
  <c r="F51" i="12"/>
  <c r="J51" i="12" s="1"/>
  <c r="F52" i="12"/>
  <c r="L52" i="12" s="1"/>
  <c r="H52" i="12"/>
  <c r="J52" i="12"/>
  <c r="N52" i="12"/>
  <c r="F53" i="12"/>
  <c r="L53" i="12" s="1"/>
  <c r="H53" i="12"/>
  <c r="J53" i="12"/>
  <c r="N53" i="12"/>
  <c r="J8" i="11"/>
  <c r="J9" i="11"/>
  <c r="J10" i="11"/>
  <c r="J11" i="11"/>
  <c r="J12" i="11"/>
  <c r="J13" i="11"/>
  <c r="J14" i="11"/>
  <c r="J15" i="11"/>
  <c r="J16" i="11"/>
  <c r="J17" i="11"/>
  <c r="J18" i="11"/>
  <c r="J20" i="11"/>
  <c r="J21" i="11"/>
  <c r="J23" i="11"/>
  <c r="J25" i="11"/>
  <c r="J28" i="11"/>
  <c r="J29" i="11"/>
  <c r="J30" i="11"/>
  <c r="J31" i="11"/>
  <c r="J32" i="11"/>
  <c r="J33" i="11"/>
  <c r="J34" i="11"/>
  <c r="J35" i="11"/>
  <c r="J36" i="11"/>
  <c r="J37" i="11"/>
  <c r="J38" i="11"/>
  <c r="J39" i="11"/>
  <c r="J40" i="11"/>
  <c r="J41" i="11"/>
  <c r="J42" i="11"/>
  <c r="J43" i="11"/>
  <c r="J44" i="11"/>
  <c r="J45" i="11"/>
  <c r="J46" i="11"/>
  <c r="J48" i="11"/>
  <c r="J49" i="11"/>
  <c r="J50" i="11"/>
  <c r="J51" i="11"/>
  <c r="J52" i="11"/>
  <c r="J53" i="11"/>
  <c r="H7" i="10"/>
  <c r="N8" i="10"/>
  <c r="L8" i="10"/>
  <c r="F9" i="10"/>
  <c r="H9" i="10" s="1"/>
  <c r="F10" i="10"/>
  <c r="L10" i="10" s="1"/>
  <c r="F11" i="10"/>
  <c r="L11" i="10" s="1"/>
  <c r="H11" i="10"/>
  <c r="J11" i="10"/>
  <c r="F12" i="10"/>
  <c r="L12" i="10" s="1"/>
  <c r="J12" i="10"/>
  <c r="J13" i="10"/>
  <c r="H14" i="10"/>
  <c r="J14" i="10"/>
  <c r="F15" i="10"/>
  <c r="L15" i="10" s="1"/>
  <c r="H15" i="10"/>
  <c r="J15" i="10"/>
  <c r="F16" i="10"/>
  <c r="N16" i="10" s="1"/>
  <c r="J16" i="10"/>
  <c r="F17" i="10"/>
  <c r="L17" i="10" s="1"/>
  <c r="H17" i="10"/>
  <c r="J17" i="10"/>
  <c r="N17" i="10"/>
  <c r="F18" i="10"/>
  <c r="H18" i="10" s="1"/>
  <c r="J18" i="10"/>
  <c r="N18" i="10"/>
  <c r="F19" i="10"/>
  <c r="L19" i="10" s="1"/>
  <c r="H19" i="10"/>
  <c r="J19" i="10"/>
  <c r="N19" i="10"/>
  <c r="F20" i="10"/>
  <c r="L20" i="10" s="1"/>
  <c r="H20" i="10"/>
  <c r="J20" i="10"/>
  <c r="F21" i="10"/>
  <c r="L21" i="10" s="1"/>
  <c r="H21" i="10"/>
  <c r="J21" i="10"/>
  <c r="N21" i="10"/>
  <c r="F22" i="10"/>
  <c r="L22" i="10" s="1"/>
  <c r="H22" i="10"/>
  <c r="J22" i="10"/>
  <c r="N22" i="10"/>
  <c r="F23" i="10"/>
  <c r="L23" i="10" s="1"/>
  <c r="H23" i="10"/>
  <c r="J23" i="10"/>
  <c r="F25" i="10"/>
  <c r="L25" i="10" s="1"/>
  <c r="H25" i="10"/>
  <c r="J25" i="10"/>
  <c r="N25" i="10"/>
  <c r="F26" i="10"/>
  <c r="L26" i="10" s="1"/>
  <c r="J26" i="10"/>
  <c r="F27" i="10"/>
  <c r="L27" i="10" s="1"/>
  <c r="H27" i="10"/>
  <c r="J27" i="10"/>
  <c r="N27" i="10"/>
  <c r="F28" i="10"/>
  <c r="L28" i="10" s="1"/>
  <c r="H28" i="10"/>
  <c r="J28" i="10"/>
  <c r="N28" i="10"/>
  <c r="F29" i="10"/>
  <c r="H29" i="10" s="1"/>
  <c r="J29" i="10"/>
  <c r="N29" i="10"/>
  <c r="F30" i="10"/>
  <c r="L30" i="10" s="1"/>
  <c r="H30" i="10"/>
  <c r="J30" i="10"/>
  <c r="N30" i="10"/>
  <c r="F31" i="10"/>
  <c r="L31" i="10" s="1"/>
  <c r="H31" i="10"/>
  <c r="J31" i="10"/>
  <c r="F32" i="10"/>
  <c r="H32" i="10" s="1"/>
  <c r="N32" i="10"/>
  <c r="F33" i="10"/>
  <c r="L33" i="10" s="1"/>
  <c r="H33" i="10"/>
  <c r="J33" i="10"/>
  <c r="F34" i="10"/>
  <c r="L34" i="10" s="1"/>
  <c r="H34" i="10"/>
  <c r="J34" i="10"/>
  <c r="F35" i="10"/>
  <c r="L35" i="10" s="1"/>
  <c r="H35" i="10"/>
  <c r="J35" i="10"/>
  <c r="F36" i="10"/>
  <c r="L36" i="10" s="1"/>
  <c r="H36" i="10"/>
  <c r="J36" i="10"/>
  <c r="F37" i="10"/>
  <c r="L37" i="10" s="1"/>
  <c r="H37" i="10"/>
  <c r="J37" i="10"/>
  <c r="J38" i="10"/>
  <c r="H39" i="10"/>
  <c r="J39" i="10"/>
  <c r="F40" i="10"/>
  <c r="F41" i="10"/>
  <c r="L41" i="10" s="1"/>
  <c r="H41" i="10"/>
  <c r="J41" i="10"/>
  <c r="F42" i="10"/>
  <c r="L42" i="10" s="1"/>
  <c r="H42" i="10"/>
  <c r="J42" i="10"/>
  <c r="F43" i="10"/>
  <c r="H43" i="10"/>
  <c r="F44" i="10"/>
  <c r="L44" i="10" s="1"/>
  <c r="F45" i="10"/>
  <c r="L45" i="10" s="1"/>
  <c r="H45" i="10"/>
  <c r="J45" i="10"/>
  <c r="N45" i="10"/>
  <c r="F46" i="10"/>
  <c r="L46" i="10" s="1"/>
  <c r="H46" i="10"/>
  <c r="J46" i="10"/>
  <c r="N46" i="10"/>
  <c r="F47" i="10"/>
  <c r="H47" i="10"/>
  <c r="F48" i="10"/>
  <c r="F49" i="10"/>
  <c r="L49" i="10" s="1"/>
  <c r="H49" i="10"/>
  <c r="J49" i="10"/>
  <c r="F50" i="10"/>
  <c r="H50" i="10" s="1"/>
  <c r="F51" i="10"/>
  <c r="F52" i="10"/>
  <c r="L52" i="10" s="1"/>
  <c r="H52" i="10"/>
  <c r="J52" i="10"/>
  <c r="F53" i="10"/>
  <c r="H53" i="10" s="1"/>
  <c r="G7" i="9"/>
  <c r="I7" i="9"/>
  <c r="K7" i="9"/>
  <c r="M7" i="9"/>
  <c r="F8" i="9"/>
  <c r="H8" i="9" s="1"/>
  <c r="F9" i="9"/>
  <c r="H9" i="9" s="1"/>
  <c r="J9" i="9"/>
  <c r="F10" i="9"/>
  <c r="J10" i="9" s="1"/>
  <c r="H10" i="9"/>
  <c r="N10" i="9"/>
  <c r="F11" i="9"/>
  <c r="L11" i="9" s="1"/>
  <c r="H11" i="9"/>
  <c r="J11" i="9"/>
  <c r="F12" i="9"/>
  <c r="L12" i="9" s="1"/>
  <c r="J12" i="9"/>
  <c r="G13" i="9"/>
  <c r="I13" i="9"/>
  <c r="K13" i="9"/>
  <c r="M13" i="9"/>
  <c r="F14" i="9"/>
  <c r="H14" i="9" s="1"/>
  <c r="J14" i="9"/>
  <c r="F15" i="9"/>
  <c r="L15" i="9" s="1"/>
  <c r="H15" i="9"/>
  <c r="J15" i="9"/>
  <c r="N15" i="9"/>
  <c r="F16" i="9"/>
  <c r="L16" i="9" s="1"/>
  <c r="H16" i="9"/>
  <c r="F17" i="9"/>
  <c r="L17" i="9" s="1"/>
  <c r="H17" i="9"/>
  <c r="J17" i="9"/>
  <c r="N17" i="9"/>
  <c r="F18" i="9"/>
  <c r="H18" i="9" s="1"/>
  <c r="J18" i="9"/>
  <c r="N18" i="9"/>
  <c r="F19" i="9"/>
  <c r="L19" i="9" s="1"/>
  <c r="H19" i="9"/>
  <c r="J19" i="9"/>
  <c r="N19" i="9"/>
  <c r="F20" i="9"/>
  <c r="L20" i="9" s="1"/>
  <c r="H20" i="9"/>
  <c r="J20" i="9"/>
  <c r="F21" i="9"/>
  <c r="L21" i="9" s="1"/>
  <c r="H21" i="9"/>
  <c r="J21" i="9"/>
  <c r="N21" i="9"/>
  <c r="F22" i="9"/>
  <c r="L22" i="9" s="1"/>
  <c r="H22" i="9"/>
  <c r="J22" i="9"/>
  <c r="N22" i="9"/>
  <c r="F23" i="9"/>
  <c r="L23" i="9" s="1"/>
  <c r="H23" i="9"/>
  <c r="J23" i="9"/>
  <c r="N23" i="9"/>
  <c r="F24" i="9"/>
  <c r="F25" i="9"/>
  <c r="L25" i="9" s="1"/>
  <c r="H25" i="9"/>
  <c r="J25" i="9"/>
  <c r="N25" i="9"/>
  <c r="F26" i="9"/>
  <c r="J26" i="9"/>
  <c r="L26" i="9"/>
  <c r="F27" i="9"/>
  <c r="L27" i="9" s="1"/>
  <c r="H27" i="9"/>
  <c r="J27" i="9"/>
  <c r="N27" i="9"/>
  <c r="F28" i="9"/>
  <c r="L28" i="9" s="1"/>
  <c r="H28" i="9"/>
  <c r="J28" i="9"/>
  <c r="N28" i="9"/>
  <c r="F29" i="9"/>
  <c r="H29" i="9" s="1"/>
  <c r="J29" i="9"/>
  <c r="N29" i="9"/>
  <c r="F30" i="9"/>
  <c r="N30" i="9" s="1"/>
  <c r="H30" i="9"/>
  <c r="J30" i="9"/>
  <c r="F31" i="9"/>
  <c r="L31" i="9" s="1"/>
  <c r="H31" i="9"/>
  <c r="J31" i="9"/>
  <c r="F32" i="9"/>
  <c r="J32" i="9"/>
  <c r="N32" i="9"/>
  <c r="F33" i="9"/>
  <c r="L33" i="9" s="1"/>
  <c r="H33" i="9"/>
  <c r="J33" i="9"/>
  <c r="N33" i="9"/>
  <c r="F34" i="9"/>
  <c r="L34" i="9" s="1"/>
  <c r="H34" i="9"/>
  <c r="J34" i="9"/>
  <c r="N34" i="9"/>
  <c r="F35" i="9"/>
  <c r="H35" i="9"/>
  <c r="J35" i="9"/>
  <c r="L35" i="9"/>
  <c r="N35" i="9"/>
  <c r="F36" i="9"/>
  <c r="H36" i="9"/>
  <c r="J36" i="9"/>
  <c r="F37" i="9"/>
  <c r="L37" i="9" s="1"/>
  <c r="H37" i="9"/>
  <c r="J37" i="9"/>
  <c r="G38" i="9"/>
  <c r="F38" i="9" s="1"/>
  <c r="H38" i="9" s="1"/>
  <c r="I38" i="9"/>
  <c r="K38" i="9"/>
  <c r="M38" i="9"/>
  <c r="F39" i="9"/>
  <c r="H39" i="9" s="1"/>
  <c r="J39" i="9"/>
  <c r="N39" i="9"/>
  <c r="F40" i="9"/>
  <c r="H40" i="9" s="1"/>
  <c r="F41" i="9"/>
  <c r="L41" i="9" s="1"/>
  <c r="H41" i="9"/>
  <c r="J41" i="9"/>
  <c r="F42" i="9"/>
  <c r="L42" i="9" s="1"/>
  <c r="H42" i="9"/>
  <c r="J42" i="9"/>
  <c r="N42" i="9"/>
  <c r="F43" i="9"/>
  <c r="J43" i="9" s="1"/>
  <c r="H43" i="9"/>
  <c r="N43" i="9"/>
  <c r="F44" i="9"/>
  <c r="H44" i="9" s="1"/>
  <c r="N44" i="9"/>
  <c r="F45" i="9"/>
  <c r="L45" i="9" s="1"/>
  <c r="H45" i="9"/>
  <c r="J45" i="9"/>
  <c r="N45" i="9"/>
  <c r="F46" i="9"/>
  <c r="H46" i="9" s="1"/>
  <c r="J46" i="9"/>
  <c r="L46" i="9"/>
  <c r="N46" i="9"/>
  <c r="F47" i="9"/>
  <c r="H47" i="9"/>
  <c r="J47" i="9"/>
  <c r="L47" i="9"/>
  <c r="N47" i="9"/>
  <c r="F48" i="9"/>
  <c r="F49" i="9"/>
  <c r="L49" i="9" s="1"/>
  <c r="J49" i="9"/>
  <c r="F50" i="9"/>
  <c r="H50" i="9" s="1"/>
  <c r="N50" i="9"/>
  <c r="F51" i="9"/>
  <c r="H51" i="9" s="1"/>
  <c r="F52" i="9"/>
  <c r="L52" i="9" s="1"/>
  <c r="H52" i="9"/>
  <c r="J52" i="9"/>
  <c r="F53" i="9"/>
  <c r="G7" i="7"/>
  <c r="P7" i="7" s="1"/>
  <c r="I7" i="7"/>
  <c r="M7" i="7"/>
  <c r="O7" i="7"/>
  <c r="Q7" i="7"/>
  <c r="F8" i="7"/>
  <c r="R8" i="7" s="1"/>
  <c r="J8" i="7"/>
  <c r="L8" i="7"/>
  <c r="P8" i="7"/>
  <c r="F9" i="7"/>
  <c r="H9" i="7" s="1"/>
  <c r="K9" i="7"/>
  <c r="L9" i="7"/>
  <c r="F10" i="7"/>
  <c r="R10" i="7" s="1"/>
  <c r="K10" i="7"/>
  <c r="N10" i="7"/>
  <c r="F11" i="7"/>
  <c r="J11" i="7" s="1"/>
  <c r="H11" i="7"/>
  <c r="K11" i="7"/>
  <c r="N11" i="7"/>
  <c r="P11" i="7"/>
  <c r="R11" i="7"/>
  <c r="F12" i="7"/>
  <c r="R12" i="7" s="1"/>
  <c r="H12" i="7"/>
  <c r="K12" i="7"/>
  <c r="N12" i="7"/>
  <c r="P12" i="7"/>
  <c r="G13" i="7"/>
  <c r="I13" i="7"/>
  <c r="M13" i="7"/>
  <c r="O13" i="7"/>
  <c r="Q13" i="7"/>
  <c r="F14" i="7"/>
  <c r="H14" i="7" s="1"/>
  <c r="K14" i="7"/>
  <c r="N14" i="7"/>
  <c r="R14" i="7"/>
  <c r="F15" i="7"/>
  <c r="H15" i="7" s="1"/>
  <c r="K15" i="7"/>
  <c r="N15" i="7"/>
  <c r="P15" i="7"/>
  <c r="R15" i="7"/>
  <c r="F16" i="7"/>
  <c r="J16" i="7" s="1"/>
  <c r="H16" i="7"/>
  <c r="K16" i="7"/>
  <c r="N16" i="7"/>
  <c r="P16" i="7"/>
  <c r="R16" i="7"/>
  <c r="F17" i="7"/>
  <c r="H17" i="7"/>
  <c r="J17" i="7"/>
  <c r="K17" i="7"/>
  <c r="L17" i="7" s="1"/>
  <c r="N17" i="7"/>
  <c r="P17" i="7"/>
  <c r="R17" i="7"/>
  <c r="F18" i="7"/>
  <c r="H18" i="7"/>
  <c r="K18" i="7"/>
  <c r="L18" i="7"/>
  <c r="N18" i="7"/>
  <c r="P18" i="7"/>
  <c r="F19" i="7"/>
  <c r="J19" i="7" s="1"/>
  <c r="H19" i="7"/>
  <c r="K19" i="7"/>
  <c r="N19" i="7"/>
  <c r="P19" i="7"/>
  <c r="R19" i="7"/>
  <c r="F20" i="7"/>
  <c r="H20" i="7"/>
  <c r="K20" i="7"/>
  <c r="N20" i="7"/>
  <c r="R20" i="7"/>
  <c r="F21" i="7"/>
  <c r="J21" i="7" s="1"/>
  <c r="K21" i="7"/>
  <c r="N21" i="7"/>
  <c r="P21" i="7"/>
  <c r="R21" i="7"/>
  <c r="F22" i="7"/>
  <c r="J22" i="7" s="1"/>
  <c r="H22" i="7"/>
  <c r="K22" i="7"/>
  <c r="N22" i="7"/>
  <c r="P22" i="7"/>
  <c r="R22" i="7"/>
  <c r="F23" i="7"/>
  <c r="J23" i="7" s="1"/>
  <c r="H23" i="7"/>
  <c r="K23" i="7"/>
  <c r="N23" i="7"/>
  <c r="P23" i="7"/>
  <c r="R23" i="7"/>
  <c r="F24" i="7"/>
  <c r="F25" i="7"/>
  <c r="H25" i="7"/>
  <c r="K25" i="7"/>
  <c r="N25" i="7"/>
  <c r="P25" i="7"/>
  <c r="R25" i="7"/>
  <c r="F26" i="7"/>
  <c r="J26" i="7" s="1"/>
  <c r="K26" i="7"/>
  <c r="N26" i="7"/>
  <c r="P26" i="7"/>
  <c r="R26" i="7"/>
  <c r="F27" i="7"/>
  <c r="J27" i="7" s="1"/>
  <c r="K27" i="7"/>
  <c r="L27" i="7"/>
  <c r="N27" i="7"/>
  <c r="P27" i="7"/>
  <c r="R27" i="7"/>
  <c r="F28" i="7"/>
  <c r="J28" i="7" s="1"/>
  <c r="H28" i="7"/>
  <c r="K28" i="7"/>
  <c r="N28" i="7"/>
  <c r="P28" i="7"/>
  <c r="R28" i="7"/>
  <c r="F29" i="7"/>
  <c r="K29" i="7"/>
  <c r="N29" i="7"/>
  <c r="P29" i="7"/>
  <c r="R29" i="7"/>
  <c r="F30" i="7"/>
  <c r="P30" i="7" s="1"/>
  <c r="H30" i="7"/>
  <c r="K30" i="7"/>
  <c r="N30" i="7"/>
  <c r="F31" i="7"/>
  <c r="K31" i="7"/>
  <c r="N31" i="7"/>
  <c r="R31" i="7"/>
  <c r="F32" i="7"/>
  <c r="J32" i="7" s="1"/>
  <c r="K32" i="7"/>
  <c r="N32" i="7"/>
  <c r="P32" i="7"/>
  <c r="R32" i="7"/>
  <c r="F33" i="7"/>
  <c r="J33" i="7" s="1"/>
  <c r="H33" i="7"/>
  <c r="K33" i="7"/>
  <c r="L33" i="7" s="1"/>
  <c r="N33" i="7"/>
  <c r="P33" i="7"/>
  <c r="R33" i="7"/>
  <c r="F34" i="7"/>
  <c r="K34" i="7"/>
  <c r="L34" i="7"/>
  <c r="N34" i="7"/>
  <c r="R34" i="7"/>
  <c r="F35" i="7"/>
  <c r="J35" i="7" s="1"/>
  <c r="H35" i="7"/>
  <c r="K35" i="7"/>
  <c r="N35" i="7"/>
  <c r="P35" i="7"/>
  <c r="R35" i="7"/>
  <c r="F36" i="7"/>
  <c r="J36" i="7" s="1"/>
  <c r="K36" i="7"/>
  <c r="L36" i="7"/>
  <c r="N36" i="7"/>
  <c r="P36" i="7"/>
  <c r="R36" i="7"/>
  <c r="F37" i="7"/>
  <c r="K37" i="7"/>
  <c r="N37" i="7"/>
  <c r="P37" i="7"/>
  <c r="R37" i="7"/>
  <c r="G38" i="7"/>
  <c r="I38" i="7"/>
  <c r="K38" i="7"/>
  <c r="M38" i="7"/>
  <c r="O38" i="7"/>
  <c r="Q38" i="7"/>
  <c r="F39" i="7"/>
  <c r="K39" i="7"/>
  <c r="L39" i="7" s="1"/>
  <c r="N39" i="7"/>
  <c r="P39" i="7"/>
  <c r="R39" i="7"/>
  <c r="F40" i="7"/>
  <c r="K40" i="7"/>
  <c r="F41" i="7"/>
  <c r="P41" i="7" s="1"/>
  <c r="K41" i="7"/>
  <c r="L41" i="7" s="1"/>
  <c r="N41" i="7"/>
  <c r="R41" i="7"/>
  <c r="F42" i="7"/>
  <c r="K42" i="7"/>
  <c r="L42" i="7" s="1"/>
  <c r="N42" i="7"/>
  <c r="P42" i="7"/>
  <c r="R42" i="7"/>
  <c r="F43" i="7"/>
  <c r="K43" i="7"/>
  <c r="N43" i="7"/>
  <c r="F44" i="7"/>
  <c r="R44" i="7" s="1"/>
  <c r="K44" i="7"/>
  <c r="F45" i="7"/>
  <c r="K45" i="7"/>
  <c r="N45" i="7"/>
  <c r="P45" i="7"/>
  <c r="R45" i="7"/>
  <c r="F46" i="7"/>
  <c r="R46" i="7" s="1"/>
  <c r="K46" i="7"/>
  <c r="L46" i="7" s="1"/>
  <c r="N46" i="7"/>
  <c r="P46" i="7"/>
  <c r="F47" i="7"/>
  <c r="K47" i="7"/>
  <c r="N47" i="7"/>
  <c r="P47" i="7"/>
  <c r="F48" i="7"/>
  <c r="K48" i="7"/>
  <c r="L48" i="7"/>
  <c r="F49" i="7"/>
  <c r="R49" i="7" s="1"/>
  <c r="K49" i="7"/>
  <c r="L49" i="7"/>
  <c r="N49" i="7"/>
  <c r="P49" i="7"/>
  <c r="F50" i="7"/>
  <c r="K50" i="7"/>
  <c r="N50" i="7"/>
  <c r="P50" i="7"/>
  <c r="R50" i="7"/>
  <c r="F51" i="7"/>
  <c r="K51" i="7"/>
  <c r="L51" i="7" s="1"/>
  <c r="R51" i="7"/>
  <c r="F52" i="7"/>
  <c r="K52" i="7"/>
  <c r="L52" i="7" s="1"/>
  <c r="N52" i="7"/>
  <c r="P52" i="7"/>
  <c r="R52" i="7"/>
  <c r="F53" i="7"/>
  <c r="K53" i="7"/>
  <c r="N53" i="7"/>
  <c r="G7" i="6"/>
  <c r="I7" i="6"/>
  <c r="K8" i="6"/>
  <c r="K9" i="6"/>
  <c r="K10" i="6"/>
  <c r="K11" i="6"/>
  <c r="L11" i="6" s="1"/>
  <c r="K12" i="6"/>
  <c r="G13" i="6"/>
  <c r="I13" i="6"/>
  <c r="K14" i="6"/>
  <c r="H14" i="6" s="1"/>
  <c r="L14" i="6"/>
  <c r="K15" i="6"/>
  <c r="K16" i="6"/>
  <c r="K17" i="6"/>
  <c r="H17" i="6" s="1"/>
  <c r="K18" i="6"/>
  <c r="H18" i="6" s="1"/>
  <c r="K19" i="6"/>
  <c r="H19" i="6" s="1"/>
  <c r="K20" i="6"/>
  <c r="H20" i="6" s="1"/>
  <c r="K21" i="6"/>
  <c r="H21" i="6" s="1"/>
  <c r="K22" i="6"/>
  <c r="H22" i="6" s="1"/>
  <c r="K23" i="6"/>
  <c r="H23" i="6" s="1"/>
  <c r="K25" i="6"/>
  <c r="H25" i="6" s="1"/>
  <c r="K26" i="6"/>
  <c r="K27" i="6"/>
  <c r="H27" i="6" s="1"/>
  <c r="K28" i="6"/>
  <c r="H28" i="6" s="1"/>
  <c r="K29" i="6"/>
  <c r="H29" i="6" s="1"/>
  <c r="K30" i="6"/>
  <c r="K31" i="6"/>
  <c r="H31" i="6" s="1"/>
  <c r="K32" i="6"/>
  <c r="H32" i="6" s="1"/>
  <c r="K33" i="6"/>
  <c r="H33" i="6" s="1"/>
  <c r="K34" i="6"/>
  <c r="H34" i="6" s="1"/>
  <c r="K35" i="6"/>
  <c r="H35" i="6" s="1"/>
  <c r="K36" i="6"/>
  <c r="H36" i="6" s="1"/>
  <c r="K37" i="6"/>
  <c r="H37" i="6" s="1"/>
  <c r="G38" i="6"/>
  <c r="I38" i="6"/>
  <c r="K39" i="6"/>
  <c r="K40" i="6"/>
  <c r="H40" i="6" s="1"/>
  <c r="K41" i="6"/>
  <c r="K42" i="6"/>
  <c r="H42" i="6" s="1"/>
  <c r="K43" i="6"/>
  <c r="H43" i="6" s="1"/>
  <c r="K44" i="6"/>
  <c r="H44" i="6" s="1"/>
  <c r="K45" i="6"/>
  <c r="K46" i="6"/>
  <c r="H46" i="6" s="1"/>
  <c r="K47" i="6"/>
  <c r="K48" i="6"/>
  <c r="H48" i="6" s="1"/>
  <c r="K49" i="6"/>
  <c r="K50" i="6"/>
  <c r="H50" i="6" s="1"/>
  <c r="K51" i="6"/>
  <c r="K52" i="6"/>
  <c r="H52" i="6" s="1"/>
  <c r="K53" i="6"/>
  <c r="G7" i="5"/>
  <c r="I7" i="5"/>
  <c r="K7" i="5"/>
  <c r="M7" i="5"/>
  <c r="O7" i="5"/>
  <c r="F8" i="5"/>
  <c r="J8" i="5"/>
  <c r="L8" i="5"/>
  <c r="N8" i="5"/>
  <c r="P8" i="5"/>
  <c r="F9" i="5"/>
  <c r="H9" i="5" s="1"/>
  <c r="L9" i="5"/>
  <c r="N9" i="5"/>
  <c r="P9" i="5"/>
  <c r="F10" i="5"/>
  <c r="L10" i="5" s="1"/>
  <c r="N10" i="5"/>
  <c r="P10" i="5"/>
  <c r="F11" i="5"/>
  <c r="L11" i="5" s="1"/>
  <c r="J11" i="5"/>
  <c r="N11" i="5"/>
  <c r="P11" i="5"/>
  <c r="F12" i="5"/>
  <c r="G13" i="5"/>
  <c r="I13" i="5"/>
  <c r="K13" i="5"/>
  <c r="M13" i="5"/>
  <c r="O13" i="5"/>
  <c r="P13" i="5"/>
  <c r="F14" i="5"/>
  <c r="J14" i="5" s="1"/>
  <c r="H14" i="5"/>
  <c r="L14" i="5"/>
  <c r="N14" i="5"/>
  <c r="P14" i="5"/>
  <c r="F15" i="5"/>
  <c r="H15" i="5"/>
  <c r="J15" i="5"/>
  <c r="L15" i="5"/>
  <c r="N15" i="5"/>
  <c r="P15" i="5"/>
  <c r="F16" i="5"/>
  <c r="J16" i="5" s="1"/>
  <c r="H16" i="5"/>
  <c r="L16" i="5"/>
  <c r="N16" i="5"/>
  <c r="P16" i="5"/>
  <c r="F17" i="5"/>
  <c r="H17" i="5"/>
  <c r="J17" i="5"/>
  <c r="L17" i="5"/>
  <c r="N17" i="5"/>
  <c r="P17" i="5"/>
  <c r="F18" i="5"/>
  <c r="J18" i="5" s="1"/>
  <c r="H18" i="5"/>
  <c r="L18" i="5"/>
  <c r="N18" i="5"/>
  <c r="P18" i="5"/>
  <c r="F19" i="5"/>
  <c r="H19" i="5"/>
  <c r="J19" i="5"/>
  <c r="L19" i="5"/>
  <c r="N19" i="5"/>
  <c r="P19" i="5"/>
  <c r="F20" i="5"/>
  <c r="J20" i="5" s="1"/>
  <c r="H20" i="5"/>
  <c r="L20" i="5"/>
  <c r="N20" i="5"/>
  <c r="P20" i="5"/>
  <c r="F21" i="5"/>
  <c r="H21" i="5"/>
  <c r="N21" i="5"/>
  <c r="P21" i="5"/>
  <c r="F22" i="5"/>
  <c r="H22" i="5"/>
  <c r="J22" i="5"/>
  <c r="L22" i="5"/>
  <c r="N22" i="5"/>
  <c r="P22" i="5"/>
  <c r="F23" i="5"/>
  <c r="H23" i="5"/>
  <c r="N23" i="5"/>
  <c r="P23" i="5"/>
  <c r="F24" i="5"/>
  <c r="F25" i="5"/>
  <c r="H25" i="5"/>
  <c r="J25" i="5"/>
  <c r="L25" i="5"/>
  <c r="N25" i="5"/>
  <c r="P25" i="5"/>
  <c r="F26" i="5"/>
  <c r="J26" i="5" s="1"/>
  <c r="L26" i="5"/>
  <c r="N26" i="5"/>
  <c r="P26" i="5"/>
  <c r="F27" i="5"/>
  <c r="H27" i="5"/>
  <c r="J27" i="5"/>
  <c r="L27" i="5"/>
  <c r="N27" i="5"/>
  <c r="P27" i="5"/>
  <c r="F28" i="5"/>
  <c r="J28" i="5" s="1"/>
  <c r="H28" i="5"/>
  <c r="L28" i="5"/>
  <c r="N28" i="5"/>
  <c r="P28" i="5"/>
  <c r="F29" i="5"/>
  <c r="J29" i="5" s="1"/>
  <c r="H29" i="5"/>
  <c r="L29" i="5"/>
  <c r="N29" i="5"/>
  <c r="P29" i="5"/>
  <c r="F30" i="5"/>
  <c r="H30" i="5" s="1"/>
  <c r="J30" i="5"/>
  <c r="N30" i="5"/>
  <c r="P30" i="5"/>
  <c r="F31" i="5"/>
  <c r="L31" i="5"/>
  <c r="N31" i="5"/>
  <c r="P31" i="5"/>
  <c r="F32" i="5"/>
  <c r="H32" i="5" s="1"/>
  <c r="L32" i="5"/>
  <c r="N32" i="5"/>
  <c r="P32" i="5"/>
  <c r="F33" i="5"/>
  <c r="H33" i="5" s="1"/>
  <c r="N33" i="5"/>
  <c r="P33" i="5"/>
  <c r="F34" i="5"/>
  <c r="H34" i="5" s="1"/>
  <c r="J34" i="5"/>
  <c r="N34" i="5"/>
  <c r="P34" i="5"/>
  <c r="F35" i="5"/>
  <c r="H35" i="5" s="1"/>
  <c r="N35" i="5"/>
  <c r="P35" i="5"/>
  <c r="F36" i="5"/>
  <c r="L36" i="5" s="1"/>
  <c r="N36" i="5"/>
  <c r="P36" i="5"/>
  <c r="F37" i="5"/>
  <c r="H37" i="5" s="1"/>
  <c r="N37" i="5"/>
  <c r="P37" i="5"/>
  <c r="G38" i="5"/>
  <c r="I38" i="5"/>
  <c r="K38" i="5"/>
  <c r="M38" i="5"/>
  <c r="O38" i="5"/>
  <c r="F39" i="5"/>
  <c r="H39" i="5" s="1"/>
  <c r="J39" i="5"/>
  <c r="L39" i="5"/>
  <c r="N39" i="5"/>
  <c r="P39" i="5"/>
  <c r="F40" i="5"/>
  <c r="H40" i="5" s="1"/>
  <c r="J40" i="5"/>
  <c r="L40" i="5"/>
  <c r="N40" i="5"/>
  <c r="P40" i="5"/>
  <c r="F41" i="5"/>
  <c r="L41" i="5"/>
  <c r="N41" i="5"/>
  <c r="P41" i="5"/>
  <c r="F42" i="5"/>
  <c r="L42" i="5" s="1"/>
  <c r="J42" i="5"/>
  <c r="N42" i="5"/>
  <c r="P42" i="5"/>
  <c r="F43" i="5"/>
  <c r="L43" i="5"/>
  <c r="P43" i="5"/>
  <c r="F44" i="5"/>
  <c r="L44" i="5" s="1"/>
  <c r="N44" i="5"/>
  <c r="P44" i="5"/>
  <c r="F45" i="5"/>
  <c r="L45" i="5"/>
  <c r="P45" i="5"/>
  <c r="F46" i="5"/>
  <c r="H46" i="5" s="1"/>
  <c r="L46" i="5"/>
  <c r="N46" i="5"/>
  <c r="P46" i="5"/>
  <c r="F47" i="5"/>
  <c r="L47" i="5"/>
  <c r="N47" i="5"/>
  <c r="P47" i="5"/>
  <c r="F48" i="5"/>
  <c r="L48" i="5" s="1"/>
  <c r="J48" i="5"/>
  <c r="N48" i="5"/>
  <c r="P48" i="5"/>
  <c r="F49" i="5"/>
  <c r="L49" i="5"/>
  <c r="N49" i="5"/>
  <c r="P49" i="5"/>
  <c r="F50" i="5"/>
  <c r="L50" i="5" s="1"/>
  <c r="H50" i="5"/>
  <c r="J50" i="5"/>
  <c r="N50" i="5"/>
  <c r="P50" i="5"/>
  <c r="F51" i="5"/>
  <c r="F52" i="5"/>
  <c r="L52" i="5" s="1"/>
  <c r="H52" i="5"/>
  <c r="N52" i="5"/>
  <c r="P52" i="5"/>
  <c r="F53" i="5"/>
  <c r="P53" i="5"/>
  <c r="G7" i="4"/>
  <c r="I7" i="4"/>
  <c r="K7" i="4"/>
  <c r="M7" i="4"/>
  <c r="O7" i="4"/>
  <c r="F8" i="4"/>
  <c r="H8" i="4"/>
  <c r="J8" i="4"/>
  <c r="L8" i="4"/>
  <c r="N8" i="4"/>
  <c r="P8" i="4"/>
  <c r="F9" i="4"/>
  <c r="H9" i="4" s="1"/>
  <c r="L9" i="4"/>
  <c r="N9" i="4"/>
  <c r="P9" i="4"/>
  <c r="F10" i="4"/>
  <c r="L10" i="4" s="1"/>
  <c r="H10" i="4"/>
  <c r="J10" i="4"/>
  <c r="N10" i="4"/>
  <c r="P10" i="4"/>
  <c r="F11" i="4"/>
  <c r="H11" i="4" s="1"/>
  <c r="P11" i="4"/>
  <c r="F12" i="4"/>
  <c r="H12" i="4" s="1"/>
  <c r="N12" i="4"/>
  <c r="G13" i="4"/>
  <c r="I13" i="4"/>
  <c r="K13" i="4"/>
  <c r="M13" i="4"/>
  <c r="O13" i="4"/>
  <c r="F14" i="4"/>
  <c r="L14" i="4" s="1"/>
  <c r="H14" i="4"/>
  <c r="N14" i="4"/>
  <c r="P14" i="4"/>
  <c r="F15" i="4"/>
  <c r="J15" i="4"/>
  <c r="N15" i="4"/>
  <c r="P15" i="4"/>
  <c r="F16" i="4"/>
  <c r="H16" i="4" s="1"/>
  <c r="L16" i="4"/>
  <c r="N16" i="4"/>
  <c r="P16" i="4"/>
  <c r="F17" i="4"/>
  <c r="H17" i="4" s="1"/>
  <c r="J17" i="4"/>
  <c r="L17" i="4"/>
  <c r="N17" i="4"/>
  <c r="P17" i="4"/>
  <c r="F18" i="4"/>
  <c r="L18" i="4" s="1"/>
  <c r="H18" i="4"/>
  <c r="N18" i="4"/>
  <c r="P18" i="4"/>
  <c r="F19" i="4"/>
  <c r="H19" i="4" s="1"/>
  <c r="L19" i="4"/>
  <c r="N19" i="4"/>
  <c r="P19" i="4"/>
  <c r="F20" i="4"/>
  <c r="L20" i="4" s="1"/>
  <c r="H20" i="4"/>
  <c r="J20" i="4"/>
  <c r="N20" i="4"/>
  <c r="P20" i="4"/>
  <c r="F21" i="4"/>
  <c r="L21" i="4"/>
  <c r="P21" i="4"/>
  <c r="F22" i="4"/>
  <c r="H22" i="4"/>
  <c r="J22" i="4"/>
  <c r="L22" i="4"/>
  <c r="N22" i="4"/>
  <c r="P22" i="4"/>
  <c r="F23" i="4"/>
  <c r="L23" i="4"/>
  <c r="N23" i="4"/>
  <c r="P23" i="4"/>
  <c r="F24" i="4"/>
  <c r="F25" i="4"/>
  <c r="L25" i="4"/>
  <c r="N25" i="4"/>
  <c r="P25" i="4"/>
  <c r="F26" i="4"/>
  <c r="L26" i="4" s="1"/>
  <c r="J26" i="4"/>
  <c r="N26" i="4"/>
  <c r="P26" i="4"/>
  <c r="F27" i="4"/>
  <c r="J27" i="4"/>
  <c r="N27" i="4"/>
  <c r="P27" i="4"/>
  <c r="F28" i="4"/>
  <c r="L28" i="4" s="1"/>
  <c r="H28" i="4"/>
  <c r="J28" i="4"/>
  <c r="P28" i="4"/>
  <c r="F29" i="4"/>
  <c r="L29" i="4"/>
  <c r="N29" i="4"/>
  <c r="P29" i="4"/>
  <c r="F30" i="4"/>
  <c r="L30" i="4" s="1"/>
  <c r="H30" i="4"/>
  <c r="N30" i="4"/>
  <c r="F31" i="4"/>
  <c r="L31" i="4" s="1"/>
  <c r="N31" i="4"/>
  <c r="P31" i="4"/>
  <c r="F32" i="4"/>
  <c r="L32" i="4" s="1"/>
  <c r="N32" i="4"/>
  <c r="P32" i="4"/>
  <c r="F33" i="4"/>
  <c r="P33" i="4"/>
  <c r="F34" i="4"/>
  <c r="L34" i="4" s="1"/>
  <c r="H34" i="4"/>
  <c r="P34" i="4"/>
  <c r="F35" i="4"/>
  <c r="L35" i="4" s="1"/>
  <c r="N35" i="4"/>
  <c r="P35" i="4"/>
  <c r="F36" i="4"/>
  <c r="L36" i="4" s="1"/>
  <c r="P36" i="4"/>
  <c r="F37" i="4"/>
  <c r="J37" i="4"/>
  <c r="L37" i="4"/>
  <c r="N37" i="4"/>
  <c r="G38" i="4"/>
  <c r="I38" i="4"/>
  <c r="K38" i="4"/>
  <c r="M38" i="4"/>
  <c r="O38" i="4"/>
  <c r="F39" i="4"/>
  <c r="H39" i="4"/>
  <c r="J39" i="4"/>
  <c r="L39" i="4"/>
  <c r="N39" i="4"/>
  <c r="P39" i="4"/>
  <c r="F40" i="4"/>
  <c r="N40" i="4"/>
  <c r="P40" i="4"/>
  <c r="F41" i="4"/>
  <c r="J41" i="4" s="1"/>
  <c r="H41" i="4"/>
  <c r="N41" i="4"/>
  <c r="P41" i="4"/>
  <c r="F42" i="4"/>
  <c r="H42" i="4"/>
  <c r="N42" i="4"/>
  <c r="P42" i="4"/>
  <c r="F43" i="4"/>
  <c r="H43" i="4"/>
  <c r="J43" i="4"/>
  <c r="L43" i="4"/>
  <c r="N43" i="4"/>
  <c r="P43" i="4"/>
  <c r="F44" i="4"/>
  <c r="N44" i="4"/>
  <c r="P44" i="4"/>
  <c r="F45" i="4"/>
  <c r="H45" i="4"/>
  <c r="J45" i="4"/>
  <c r="L45" i="4"/>
  <c r="N45" i="4"/>
  <c r="P45" i="4"/>
  <c r="F46" i="4"/>
  <c r="L46" i="4" s="1"/>
  <c r="J46" i="4"/>
  <c r="N46" i="4"/>
  <c r="P46" i="4"/>
  <c r="F47" i="4"/>
  <c r="H47" i="4"/>
  <c r="J47" i="4"/>
  <c r="L47" i="4"/>
  <c r="N47" i="4"/>
  <c r="P47" i="4"/>
  <c r="F48" i="4"/>
  <c r="J48" i="4" s="1"/>
  <c r="H48" i="4"/>
  <c r="L48" i="4"/>
  <c r="N48" i="4"/>
  <c r="P48" i="4"/>
  <c r="F49" i="4"/>
  <c r="H49" i="4" s="1"/>
  <c r="J49" i="4"/>
  <c r="L49" i="4"/>
  <c r="N49" i="4"/>
  <c r="P49" i="4"/>
  <c r="F50" i="4"/>
  <c r="F51" i="4"/>
  <c r="J51" i="4" s="1"/>
  <c r="H51" i="4"/>
  <c r="N51" i="4"/>
  <c r="P51" i="4"/>
  <c r="F52" i="4"/>
  <c r="H52" i="4"/>
  <c r="N52" i="4"/>
  <c r="P52" i="4"/>
  <c r="F53" i="4"/>
  <c r="H53" i="4"/>
  <c r="J53" i="4"/>
  <c r="L53" i="4"/>
  <c r="N53" i="4"/>
  <c r="P53" i="4"/>
  <c r="G7" i="3"/>
  <c r="I7" i="3"/>
  <c r="K7" i="3"/>
  <c r="M7" i="3"/>
  <c r="O7" i="3"/>
  <c r="F8" i="3"/>
  <c r="H8" i="3" s="1"/>
  <c r="J8" i="3"/>
  <c r="L8" i="3"/>
  <c r="N8" i="3"/>
  <c r="P8" i="3"/>
  <c r="F9" i="3"/>
  <c r="H9" i="3" s="1"/>
  <c r="L9" i="3"/>
  <c r="N9" i="3"/>
  <c r="P9" i="3"/>
  <c r="F10" i="3"/>
  <c r="L10" i="3" s="1"/>
  <c r="N10" i="3"/>
  <c r="P10" i="3"/>
  <c r="F11" i="3"/>
  <c r="P11" i="3"/>
  <c r="F12" i="3"/>
  <c r="L12" i="3" s="1"/>
  <c r="H12" i="3"/>
  <c r="G13" i="3"/>
  <c r="I13" i="3"/>
  <c r="K13" i="3"/>
  <c r="M13" i="3"/>
  <c r="O13" i="3"/>
  <c r="F14" i="3"/>
  <c r="J14" i="3" s="1"/>
  <c r="H14" i="3"/>
  <c r="P14" i="3"/>
  <c r="F15" i="3"/>
  <c r="H15" i="3" s="1"/>
  <c r="J15" i="3"/>
  <c r="N15" i="3"/>
  <c r="P15" i="3"/>
  <c r="F16" i="3"/>
  <c r="N16" i="3"/>
  <c r="P16" i="3"/>
  <c r="F17" i="3"/>
  <c r="H17" i="3" s="1"/>
  <c r="J17" i="3"/>
  <c r="L17" i="3"/>
  <c r="N17" i="3"/>
  <c r="P17" i="3"/>
  <c r="F18" i="3"/>
  <c r="J18" i="3" s="1"/>
  <c r="H18" i="3"/>
  <c r="N18" i="3"/>
  <c r="P18" i="3"/>
  <c r="F19" i="3"/>
  <c r="L19" i="3" s="1"/>
  <c r="H19" i="3"/>
  <c r="J19" i="3"/>
  <c r="N19" i="3"/>
  <c r="P19" i="3"/>
  <c r="F20" i="3"/>
  <c r="J20" i="3" s="1"/>
  <c r="L20" i="3"/>
  <c r="N20" i="3"/>
  <c r="P20" i="3"/>
  <c r="F21" i="3"/>
  <c r="H21" i="3"/>
  <c r="J21" i="3"/>
  <c r="L21" i="3"/>
  <c r="N21" i="3"/>
  <c r="P21" i="3"/>
  <c r="F22" i="3"/>
  <c r="H22" i="3" s="1"/>
  <c r="J22" i="3"/>
  <c r="L22" i="3"/>
  <c r="N22" i="3"/>
  <c r="P22" i="3"/>
  <c r="F23" i="3"/>
  <c r="H23" i="3"/>
  <c r="J23" i="3"/>
  <c r="L23" i="3"/>
  <c r="N23" i="3"/>
  <c r="P23" i="3"/>
  <c r="F24" i="3"/>
  <c r="F25" i="3"/>
  <c r="J25" i="3" s="1"/>
  <c r="H25" i="3"/>
  <c r="N25" i="3"/>
  <c r="P25" i="3"/>
  <c r="F26" i="3"/>
  <c r="J26" i="3"/>
  <c r="L26" i="3"/>
  <c r="N26" i="3"/>
  <c r="P26" i="3"/>
  <c r="F27" i="3"/>
  <c r="L27" i="3" s="1"/>
  <c r="H27" i="3"/>
  <c r="N27" i="3"/>
  <c r="P27" i="3"/>
  <c r="F28" i="3"/>
  <c r="H28" i="3" s="1"/>
  <c r="J28" i="3"/>
  <c r="L28" i="3"/>
  <c r="N28" i="3"/>
  <c r="P28" i="3"/>
  <c r="F29" i="3"/>
  <c r="J29" i="3" s="1"/>
  <c r="H29" i="3"/>
  <c r="N29" i="3"/>
  <c r="P29" i="3"/>
  <c r="F30" i="3"/>
  <c r="J30" i="3" s="1"/>
  <c r="H30" i="3"/>
  <c r="N30" i="3"/>
  <c r="P30" i="3"/>
  <c r="F31" i="3"/>
  <c r="J31" i="3" s="1"/>
  <c r="N31" i="3"/>
  <c r="P31" i="3"/>
  <c r="F32" i="3"/>
  <c r="H32" i="3" s="1"/>
  <c r="J32" i="3"/>
  <c r="L32" i="3"/>
  <c r="N32" i="3"/>
  <c r="P32" i="3"/>
  <c r="F33" i="3"/>
  <c r="J33" i="3" s="1"/>
  <c r="H33" i="3"/>
  <c r="F34" i="3"/>
  <c r="H34" i="3"/>
  <c r="J34" i="3"/>
  <c r="L34" i="3"/>
  <c r="N34" i="3"/>
  <c r="P34" i="3"/>
  <c r="F35" i="3"/>
  <c r="J35" i="3" s="1"/>
  <c r="H35" i="3"/>
  <c r="P35" i="3"/>
  <c r="F36" i="3"/>
  <c r="J36" i="3" s="1"/>
  <c r="H36" i="3"/>
  <c r="P36" i="3"/>
  <c r="F37" i="3"/>
  <c r="N37" i="3" s="1"/>
  <c r="J37" i="3"/>
  <c r="L37" i="3"/>
  <c r="P37" i="3"/>
  <c r="G38" i="3"/>
  <c r="I38" i="3"/>
  <c r="K38" i="3"/>
  <c r="M38" i="3"/>
  <c r="O38" i="3"/>
  <c r="F39" i="3"/>
  <c r="H39" i="3" s="1"/>
  <c r="J39" i="3"/>
  <c r="L39" i="3"/>
  <c r="N39" i="3"/>
  <c r="P39" i="3"/>
  <c r="F40" i="3"/>
  <c r="L40" i="3" s="1"/>
  <c r="N40" i="3"/>
  <c r="P40" i="3"/>
  <c r="F41" i="3"/>
  <c r="N41" i="3"/>
  <c r="P41" i="3"/>
  <c r="F42" i="3"/>
  <c r="L42" i="3" s="1"/>
  <c r="P42" i="3"/>
  <c r="F43" i="3"/>
  <c r="N43" i="3" s="1"/>
  <c r="F44" i="3"/>
  <c r="L44" i="3" s="1"/>
  <c r="H44" i="3"/>
  <c r="N44" i="3"/>
  <c r="P44" i="3"/>
  <c r="F45" i="3"/>
  <c r="L45" i="3"/>
  <c r="N45" i="3"/>
  <c r="F46" i="3"/>
  <c r="L46" i="3" s="1"/>
  <c r="H46" i="3"/>
  <c r="N46" i="3"/>
  <c r="P46" i="3"/>
  <c r="F47" i="3"/>
  <c r="N47" i="3"/>
  <c r="P47" i="3"/>
  <c r="F48" i="3"/>
  <c r="L48" i="3" s="1"/>
  <c r="H48" i="3"/>
  <c r="N48" i="3"/>
  <c r="P48" i="3"/>
  <c r="F49" i="3"/>
  <c r="N49" i="3"/>
  <c r="P49" i="3"/>
  <c r="F50" i="3"/>
  <c r="L50" i="3" s="1"/>
  <c r="H50" i="3"/>
  <c r="N50" i="3"/>
  <c r="F51" i="3"/>
  <c r="F52" i="3"/>
  <c r="L52" i="3" s="1"/>
  <c r="J52" i="3"/>
  <c r="N52" i="3"/>
  <c r="P52" i="3"/>
  <c r="F53" i="3"/>
  <c r="N53" i="3"/>
  <c r="P53" i="3"/>
  <c r="G7" i="2"/>
  <c r="I7" i="2"/>
  <c r="K7" i="2"/>
  <c r="M7" i="2"/>
  <c r="O7" i="2"/>
  <c r="F7" i="2" s="1"/>
  <c r="Q7" i="2"/>
  <c r="S7" i="2"/>
  <c r="U7" i="2"/>
  <c r="F8" i="2"/>
  <c r="R8" i="2" s="1"/>
  <c r="J8" i="2"/>
  <c r="L8" i="2"/>
  <c r="N8" i="2"/>
  <c r="P8" i="2"/>
  <c r="F9" i="2"/>
  <c r="V9" i="2" s="1"/>
  <c r="H9" i="2"/>
  <c r="L9" i="2"/>
  <c r="N9" i="2"/>
  <c r="P9" i="2"/>
  <c r="F10" i="2"/>
  <c r="L10" i="2" s="1"/>
  <c r="H10" i="2"/>
  <c r="J10" i="2"/>
  <c r="N10" i="2"/>
  <c r="P10" i="2"/>
  <c r="R10" i="2"/>
  <c r="V10" i="2"/>
  <c r="F11" i="2"/>
  <c r="T11" i="2" s="1"/>
  <c r="H11" i="2"/>
  <c r="J11" i="2"/>
  <c r="L11" i="2"/>
  <c r="P11" i="2"/>
  <c r="V11" i="2"/>
  <c r="F12" i="2"/>
  <c r="R12" i="2" s="1"/>
  <c r="H12" i="2"/>
  <c r="J12" i="2"/>
  <c r="L12" i="2"/>
  <c r="N12" i="2"/>
  <c r="V12" i="2"/>
  <c r="G13" i="2"/>
  <c r="I13" i="2"/>
  <c r="K13" i="2"/>
  <c r="M13" i="2"/>
  <c r="O13" i="2"/>
  <c r="Q13" i="2"/>
  <c r="S13" i="2"/>
  <c r="U13" i="2"/>
  <c r="F14" i="2"/>
  <c r="J14" i="2" s="1"/>
  <c r="P14" i="2"/>
  <c r="V14" i="2"/>
  <c r="F15" i="2"/>
  <c r="L15" i="2" s="1"/>
  <c r="J15" i="2"/>
  <c r="N15" i="2"/>
  <c r="V15" i="2"/>
  <c r="F16" i="2"/>
  <c r="J16" i="2" s="1"/>
  <c r="N16" i="2"/>
  <c r="P16" i="2"/>
  <c r="V16" i="2"/>
  <c r="F17" i="2"/>
  <c r="J17" i="2"/>
  <c r="L17" i="2"/>
  <c r="N17" i="2"/>
  <c r="P17" i="2"/>
  <c r="R17" i="2"/>
  <c r="V17" i="2"/>
  <c r="F18" i="2"/>
  <c r="J18" i="2" s="1"/>
  <c r="P18" i="2"/>
  <c r="V18" i="2"/>
  <c r="F19" i="2"/>
  <c r="T19" i="2" s="1"/>
  <c r="J19" i="2"/>
  <c r="N19" i="2"/>
  <c r="P19" i="2"/>
  <c r="R19" i="2"/>
  <c r="V19" i="2"/>
  <c r="F20" i="2"/>
  <c r="L20" i="2" s="1"/>
  <c r="H20" i="2"/>
  <c r="J20" i="2"/>
  <c r="N20" i="2"/>
  <c r="P20" i="2"/>
  <c r="R20" i="2"/>
  <c r="F21" i="2"/>
  <c r="N21" i="2" s="1"/>
  <c r="H21" i="2"/>
  <c r="J21" i="2"/>
  <c r="V21" i="2"/>
  <c r="F22" i="2"/>
  <c r="H22" i="2" s="1"/>
  <c r="J22" i="2"/>
  <c r="L22" i="2"/>
  <c r="N22" i="2"/>
  <c r="P22" i="2"/>
  <c r="R22" i="2"/>
  <c r="T22" i="2"/>
  <c r="V22" i="2"/>
  <c r="F23" i="2"/>
  <c r="L23" i="2" s="1"/>
  <c r="J23" i="2"/>
  <c r="N23" i="2"/>
  <c r="P23" i="2"/>
  <c r="R23" i="2"/>
  <c r="V23" i="2"/>
  <c r="F24" i="2"/>
  <c r="F25" i="2"/>
  <c r="H25" i="2"/>
  <c r="N25" i="2"/>
  <c r="P25" i="2"/>
  <c r="V25" i="2"/>
  <c r="F26" i="2"/>
  <c r="L26" i="2" s="1"/>
  <c r="J26" i="2"/>
  <c r="N26" i="2"/>
  <c r="P26" i="2"/>
  <c r="V26" i="2"/>
  <c r="F27" i="2"/>
  <c r="L27" i="2" s="1"/>
  <c r="N27" i="2"/>
  <c r="P27" i="2"/>
  <c r="R27" i="2"/>
  <c r="V27" i="2"/>
  <c r="F28" i="2"/>
  <c r="R28" i="2" s="1"/>
  <c r="J28" i="2"/>
  <c r="L28" i="2"/>
  <c r="P28" i="2"/>
  <c r="V28" i="2"/>
  <c r="F29" i="2"/>
  <c r="V29" i="2"/>
  <c r="F30" i="2"/>
  <c r="L30" i="2" s="1"/>
  <c r="H30" i="2"/>
  <c r="J30" i="2"/>
  <c r="N30" i="2"/>
  <c r="R30" i="2"/>
  <c r="V30" i="2"/>
  <c r="F31" i="2"/>
  <c r="L31" i="2" s="1"/>
  <c r="H31" i="2"/>
  <c r="P31" i="2"/>
  <c r="V31" i="2"/>
  <c r="F32" i="2"/>
  <c r="J32" i="2" s="1"/>
  <c r="V32" i="2"/>
  <c r="F33" i="2"/>
  <c r="N33" i="2"/>
  <c r="V33" i="2"/>
  <c r="F34" i="2"/>
  <c r="H34" i="2"/>
  <c r="J34" i="2"/>
  <c r="L34" i="2"/>
  <c r="N34" i="2"/>
  <c r="P34" i="2"/>
  <c r="R34" i="2"/>
  <c r="T34" i="2"/>
  <c r="V34" i="2"/>
  <c r="F35" i="2"/>
  <c r="L35" i="2" s="1"/>
  <c r="H35" i="2"/>
  <c r="V35" i="2"/>
  <c r="F36" i="2"/>
  <c r="J36" i="2" s="1"/>
  <c r="H36" i="2"/>
  <c r="V36" i="2"/>
  <c r="F37" i="2"/>
  <c r="L37" i="2" s="1"/>
  <c r="J37" i="2"/>
  <c r="R37" i="2"/>
  <c r="V37" i="2"/>
  <c r="G38" i="2"/>
  <c r="I38" i="2"/>
  <c r="K38" i="2"/>
  <c r="M38" i="2"/>
  <c r="O38" i="2"/>
  <c r="Q38" i="2"/>
  <c r="S38" i="2"/>
  <c r="U38" i="2"/>
  <c r="F39" i="2"/>
  <c r="T39" i="2" s="1"/>
  <c r="L39" i="2"/>
  <c r="N39" i="2"/>
  <c r="F40" i="2"/>
  <c r="J40" i="2" s="1"/>
  <c r="F41" i="2"/>
  <c r="L41" i="2"/>
  <c r="N41" i="2"/>
  <c r="V41" i="2"/>
  <c r="F42" i="2"/>
  <c r="L42" i="2" s="1"/>
  <c r="J42" i="2"/>
  <c r="V42" i="2"/>
  <c r="F43" i="2"/>
  <c r="L43" i="2" s="1"/>
  <c r="R43" i="2"/>
  <c r="V43" i="2"/>
  <c r="F44" i="2"/>
  <c r="J44" i="2" s="1"/>
  <c r="P44" i="2"/>
  <c r="F45" i="2"/>
  <c r="N45" i="2" s="1"/>
  <c r="V45" i="2"/>
  <c r="F46" i="2"/>
  <c r="H46" i="2" s="1"/>
  <c r="N46" i="2"/>
  <c r="V46" i="2"/>
  <c r="F47" i="2"/>
  <c r="L47" i="2" s="1"/>
  <c r="H47" i="2"/>
  <c r="N47" i="2"/>
  <c r="R47" i="2"/>
  <c r="V47" i="2"/>
  <c r="F48" i="2"/>
  <c r="J48" i="2" s="1"/>
  <c r="F49" i="2"/>
  <c r="P49" i="2" s="1"/>
  <c r="N49" i="2"/>
  <c r="V49" i="2"/>
  <c r="F50" i="2"/>
  <c r="J50" i="2" s="1"/>
  <c r="H50" i="2"/>
  <c r="F51" i="2"/>
  <c r="L51" i="2" s="1"/>
  <c r="F52" i="2"/>
  <c r="R52" i="2" s="1"/>
  <c r="V52" i="2"/>
  <c r="F53" i="2"/>
  <c r="N53" i="2"/>
  <c r="V53" i="2"/>
  <c r="N53" i="17" l="1"/>
  <c r="J43" i="17"/>
  <c r="H28" i="17"/>
  <c r="H47" i="17"/>
  <c r="L44" i="17"/>
  <c r="P41" i="17"/>
  <c r="H39" i="17"/>
  <c r="J31" i="17"/>
  <c r="H18" i="17"/>
  <c r="L51" i="17"/>
  <c r="N41" i="17"/>
  <c r="N37" i="17"/>
  <c r="P36" i="17"/>
  <c r="J51" i="17"/>
  <c r="P44" i="17"/>
  <c r="J16" i="17"/>
  <c r="P14" i="17"/>
  <c r="L10" i="17"/>
  <c r="P9" i="17"/>
  <c r="P8" i="17"/>
  <c r="P51" i="17"/>
  <c r="N44" i="17"/>
  <c r="H41" i="17"/>
  <c r="L36" i="17"/>
  <c r="J30" i="17"/>
  <c r="P16" i="17"/>
  <c r="N14" i="17"/>
  <c r="N9" i="17"/>
  <c r="H8" i="17"/>
  <c r="L19" i="40"/>
  <c r="F13" i="38"/>
  <c r="F19" i="35"/>
  <c r="F20" i="35" s="1"/>
  <c r="J19" i="35"/>
  <c r="J20" i="35" s="1"/>
  <c r="Q20" i="35"/>
  <c r="N19" i="35"/>
  <c r="N20" i="35" s="1"/>
  <c r="F19" i="34"/>
  <c r="J19" i="34"/>
  <c r="F19" i="29"/>
  <c r="J20" i="27"/>
  <c r="I20" i="27"/>
  <c r="F13" i="12"/>
  <c r="Q93" i="40"/>
  <c r="F93" i="40" s="1"/>
  <c r="P63" i="40"/>
  <c r="P21" i="40"/>
  <c r="M20" i="42"/>
  <c r="K70" i="42"/>
  <c r="M8" i="42"/>
  <c r="N20" i="42"/>
  <c r="J20" i="42"/>
  <c r="N8" i="42"/>
  <c r="J8" i="42"/>
  <c r="M20" i="41"/>
  <c r="I8" i="41"/>
  <c r="L20" i="41"/>
  <c r="I20" i="41"/>
  <c r="M8" i="41"/>
  <c r="F37" i="40"/>
  <c r="I19" i="40"/>
  <c r="F35" i="40"/>
  <c r="F18" i="40"/>
  <c r="Q19" i="40" s="1"/>
  <c r="Q87" i="40"/>
  <c r="O69" i="40"/>
  <c r="P55" i="40"/>
  <c r="F55" i="40" s="1"/>
  <c r="Q67" i="40"/>
  <c r="F67" i="40" s="1"/>
  <c r="F53" i="40"/>
  <c r="Q99" i="40"/>
  <c r="Q89" i="40"/>
  <c r="Q65" i="40"/>
  <c r="F43" i="40"/>
  <c r="P99" i="40"/>
  <c r="Q91" i="40"/>
  <c r="F91" i="40" s="1"/>
  <c r="P89" i="40"/>
  <c r="Q81" i="40"/>
  <c r="F81" i="40" s="1"/>
  <c r="Q13" i="40"/>
  <c r="Q83" i="40"/>
  <c r="F51" i="40"/>
  <c r="Q27" i="40"/>
  <c r="K19" i="40"/>
  <c r="Q15" i="40"/>
  <c r="P83" i="40"/>
  <c r="P77" i="40"/>
  <c r="F77" i="40" s="1"/>
  <c r="P75" i="40"/>
  <c r="F75" i="40" s="1"/>
  <c r="F68" i="40"/>
  <c r="Q69" i="40" s="1"/>
  <c r="F59" i="40"/>
  <c r="F41" i="40"/>
  <c r="F39" i="40"/>
  <c r="P27" i="40"/>
  <c r="P25" i="40"/>
  <c r="P23" i="40"/>
  <c r="F23" i="40" s="1"/>
  <c r="Q17" i="40"/>
  <c r="P15" i="40"/>
  <c r="F15" i="40" s="1"/>
  <c r="P13" i="40"/>
  <c r="Q9" i="40"/>
  <c r="I7" i="40"/>
  <c r="Q25" i="40"/>
  <c r="O19" i="40"/>
  <c r="F87" i="40"/>
  <c r="G85" i="40"/>
  <c r="F85" i="40" s="1"/>
  <c r="Q63" i="40"/>
  <c r="F63" i="40" s="1"/>
  <c r="P29" i="40"/>
  <c r="G17" i="40"/>
  <c r="G9" i="40"/>
  <c r="O7" i="40"/>
  <c r="K7" i="40"/>
  <c r="F32" i="39"/>
  <c r="K70" i="39"/>
  <c r="K16" i="39"/>
  <c r="G98" i="39"/>
  <c r="H94" i="39"/>
  <c r="H86" i="39"/>
  <c r="L82" i="39"/>
  <c r="F82" i="39" s="1"/>
  <c r="H69" i="39"/>
  <c r="H50" i="39"/>
  <c r="F34" i="39"/>
  <c r="H19" i="39"/>
  <c r="I14" i="39"/>
  <c r="K12" i="39"/>
  <c r="F12" i="39" s="1"/>
  <c r="F76" i="39"/>
  <c r="F52" i="39"/>
  <c r="H34" i="39"/>
  <c r="F18" i="39"/>
  <c r="H100" i="39"/>
  <c r="F84" i="39"/>
  <c r="K82" i="39"/>
  <c r="F62" i="39"/>
  <c r="K60" i="39"/>
  <c r="F60" i="39" s="1"/>
  <c r="H58" i="39"/>
  <c r="F48" i="39"/>
  <c r="H46" i="39"/>
  <c r="F36" i="39"/>
  <c r="H32" i="39"/>
  <c r="H18" i="39"/>
  <c r="F100" i="36"/>
  <c r="F86" i="36"/>
  <c r="G82" i="36"/>
  <c r="F66" i="36"/>
  <c r="G60" i="36"/>
  <c r="H56" i="36"/>
  <c r="I12" i="36"/>
  <c r="I82" i="36"/>
  <c r="F19" i="36"/>
  <c r="I20" i="36" s="1"/>
  <c r="I20" i="35"/>
  <c r="M90" i="35"/>
  <c r="O100" i="35"/>
  <c r="F94" i="35"/>
  <c r="P82" i="35"/>
  <c r="N80" i="35"/>
  <c r="F78" i="35"/>
  <c r="O66" i="35"/>
  <c r="F60" i="35"/>
  <c r="N46" i="35"/>
  <c r="P14" i="35"/>
  <c r="N12" i="35"/>
  <c r="N98" i="35"/>
  <c r="I94" i="35"/>
  <c r="P92" i="35"/>
  <c r="Q88" i="35"/>
  <c r="K86" i="35"/>
  <c r="O82" i="35"/>
  <c r="M80" i="35"/>
  <c r="N74" i="35"/>
  <c r="I60" i="35"/>
  <c r="N56" i="35"/>
  <c r="N54" i="35"/>
  <c r="N22" i="35"/>
  <c r="L18" i="35"/>
  <c r="I16" i="35"/>
  <c r="O14" i="35"/>
  <c r="O98" i="35"/>
  <c r="P86" i="35"/>
  <c r="J80" i="35"/>
  <c r="O22" i="35"/>
  <c r="Q100" i="35"/>
  <c r="G100" i="35"/>
  <c r="M98" i="35"/>
  <c r="Q96" i="35"/>
  <c r="O88" i="35"/>
  <c r="Q80" i="35"/>
  <c r="G80" i="35"/>
  <c r="H74" i="35"/>
  <c r="Q66" i="35"/>
  <c r="G66" i="35"/>
  <c r="G58" i="35"/>
  <c r="Q36" i="35"/>
  <c r="N30" i="35"/>
  <c r="L26" i="35"/>
  <c r="J18" i="35"/>
  <c r="Q12" i="35"/>
  <c r="F7" i="35"/>
  <c r="I8" i="35" s="1"/>
  <c r="F20" i="34"/>
  <c r="I20" i="34"/>
  <c r="F70" i="34"/>
  <c r="I70" i="34"/>
  <c r="N70" i="34"/>
  <c r="Q70" i="34"/>
  <c r="J96" i="34"/>
  <c r="J94" i="34"/>
  <c r="O82" i="34"/>
  <c r="P78" i="34"/>
  <c r="K62" i="34"/>
  <c r="J60" i="34"/>
  <c r="K54" i="34"/>
  <c r="O50" i="34"/>
  <c r="J44" i="34"/>
  <c r="I36" i="34"/>
  <c r="L30" i="34"/>
  <c r="J18" i="34"/>
  <c r="M16" i="34"/>
  <c r="N12" i="34"/>
  <c r="M96" i="34"/>
  <c r="N90" i="34"/>
  <c r="L86" i="34"/>
  <c r="N82" i="34"/>
  <c r="F78" i="34"/>
  <c r="I76" i="34"/>
  <c r="J72" i="34"/>
  <c r="P68" i="34"/>
  <c r="F68" i="34"/>
  <c r="J62" i="34"/>
  <c r="G58" i="34"/>
  <c r="J54" i="34"/>
  <c r="L52" i="34"/>
  <c r="H38" i="34"/>
  <c r="H36" i="34"/>
  <c r="H28" i="34"/>
  <c r="H10" i="34"/>
  <c r="O96" i="34"/>
  <c r="L94" i="34"/>
  <c r="N88" i="34"/>
  <c r="N80" i="34"/>
  <c r="L60" i="34"/>
  <c r="I58" i="34"/>
  <c r="L44" i="34"/>
  <c r="J36" i="34"/>
  <c r="L32" i="34"/>
  <c r="N22" i="34"/>
  <c r="L18" i="34"/>
  <c r="O12" i="34"/>
  <c r="F10" i="34"/>
  <c r="F69" i="33"/>
  <c r="Q70" i="33" s="1"/>
  <c r="F42" i="33"/>
  <c r="J96" i="33"/>
  <c r="P82" i="33"/>
  <c r="J56" i="33"/>
  <c r="Q96" i="33"/>
  <c r="M96" i="33"/>
  <c r="I96" i="33"/>
  <c r="R94" i="33"/>
  <c r="N82" i="33"/>
  <c r="L76" i="33"/>
  <c r="Q56" i="33"/>
  <c r="R54" i="33"/>
  <c r="Q52" i="33"/>
  <c r="F52" i="33" s="1"/>
  <c r="R50" i="33"/>
  <c r="N50" i="33"/>
  <c r="F48" i="33"/>
  <c r="F38" i="33"/>
  <c r="R30" i="33"/>
  <c r="F28" i="33"/>
  <c r="Q24" i="33"/>
  <c r="Q8" i="33"/>
  <c r="L58" i="33"/>
  <c r="L54" i="33"/>
  <c r="Q76" i="33"/>
  <c r="P96" i="33"/>
  <c r="R90" i="33"/>
  <c r="R82" i="33"/>
  <c r="Q80" i="33"/>
  <c r="F80" i="33" s="1"/>
  <c r="K76" i="33"/>
  <c r="R58" i="33"/>
  <c r="Q50" i="33"/>
  <c r="R46" i="33"/>
  <c r="F46" i="33" s="1"/>
  <c r="Q30" i="33"/>
  <c r="Q26" i="33"/>
  <c r="P98" i="32"/>
  <c r="L98" i="32"/>
  <c r="P94" i="32"/>
  <c r="L94" i="32"/>
  <c r="I80" i="32"/>
  <c r="F69" i="32"/>
  <c r="G70" i="32" s="1"/>
  <c r="L58" i="32"/>
  <c r="Q32" i="32"/>
  <c r="L10" i="32"/>
  <c r="H10" i="32"/>
  <c r="O98" i="32"/>
  <c r="K98" i="32"/>
  <c r="G98" i="32"/>
  <c r="O94" i="32"/>
  <c r="K94" i="32"/>
  <c r="G94" i="32"/>
  <c r="Q90" i="32"/>
  <c r="M90" i="32"/>
  <c r="I90" i="32"/>
  <c r="O86" i="32"/>
  <c r="K86" i="32"/>
  <c r="G86" i="32"/>
  <c r="F86" i="32" s="1"/>
  <c r="Q82" i="32"/>
  <c r="M82" i="32"/>
  <c r="F82" i="32" s="1"/>
  <c r="I82" i="32"/>
  <c r="H80" i="32"/>
  <c r="Q62" i="32"/>
  <c r="I62" i="32"/>
  <c r="O58" i="32"/>
  <c r="K58" i="32"/>
  <c r="Q54" i="32"/>
  <c r="R52" i="32"/>
  <c r="K46" i="32"/>
  <c r="K34" i="32"/>
  <c r="G34" i="32"/>
  <c r="Q18" i="32"/>
  <c r="M18" i="32"/>
  <c r="I18" i="32"/>
  <c r="R16" i="32"/>
  <c r="M16" i="32"/>
  <c r="K10" i="32"/>
  <c r="G10" i="32"/>
  <c r="F10" i="32" s="1"/>
  <c r="Q98" i="32"/>
  <c r="Q94" i="32"/>
  <c r="M94" i="32"/>
  <c r="K90" i="32"/>
  <c r="F90" i="32" s="1"/>
  <c r="K82" i="32"/>
  <c r="K62" i="32"/>
  <c r="Q58" i="32"/>
  <c r="K54" i="32"/>
  <c r="Q46" i="32"/>
  <c r="I28" i="32"/>
  <c r="O18" i="32"/>
  <c r="K18" i="32"/>
  <c r="O16" i="32"/>
  <c r="P14" i="32"/>
  <c r="Q10" i="32"/>
  <c r="M10" i="32"/>
  <c r="J88" i="31"/>
  <c r="F7" i="31"/>
  <c r="G8" i="31" s="1"/>
  <c r="I88" i="31"/>
  <c r="F84" i="31"/>
  <c r="O74" i="31"/>
  <c r="Q40" i="31"/>
  <c r="F38" i="31"/>
  <c r="Q12" i="31"/>
  <c r="I12" i="31"/>
  <c r="I98" i="31"/>
  <c r="P96" i="31"/>
  <c r="O94" i="31"/>
  <c r="P88" i="31"/>
  <c r="H88" i="31"/>
  <c r="F88" i="31" s="1"/>
  <c r="O80" i="31"/>
  <c r="F80" i="31" s="1"/>
  <c r="K80" i="31"/>
  <c r="N74" i="31"/>
  <c r="Q72" i="31"/>
  <c r="M72" i="31"/>
  <c r="F72" i="31" s="1"/>
  <c r="J66" i="31"/>
  <c r="K54" i="31"/>
  <c r="I46" i="31"/>
  <c r="I34" i="31"/>
  <c r="Q32" i="31"/>
  <c r="K24" i="31"/>
  <c r="P12" i="31"/>
  <c r="L12" i="31"/>
  <c r="H12" i="31"/>
  <c r="L34" i="31"/>
  <c r="Q88" i="31"/>
  <c r="I40" i="31"/>
  <c r="F40" i="31" s="1"/>
  <c r="M12" i="31"/>
  <c r="R98" i="31"/>
  <c r="M98" i="31"/>
  <c r="K88" i="31"/>
  <c r="F76" i="31"/>
  <c r="R66" i="31"/>
  <c r="J54" i="31"/>
  <c r="K40" i="31"/>
  <c r="O12" i="31"/>
  <c r="K12" i="31"/>
  <c r="K70" i="30"/>
  <c r="J80" i="30"/>
  <c r="J46" i="30"/>
  <c r="J58" i="30"/>
  <c r="N98" i="30"/>
  <c r="I98" i="30"/>
  <c r="M88" i="30"/>
  <c r="J86" i="30"/>
  <c r="L80" i="30"/>
  <c r="H80" i="30"/>
  <c r="N78" i="30"/>
  <c r="I74" i="30"/>
  <c r="J68" i="30"/>
  <c r="K56" i="30"/>
  <c r="L46" i="30"/>
  <c r="H46" i="30"/>
  <c r="M22" i="30"/>
  <c r="I22" i="30"/>
  <c r="F22" i="30" s="1"/>
  <c r="F69" i="30"/>
  <c r="M64" i="30"/>
  <c r="M80" i="30"/>
  <c r="L74" i="30"/>
  <c r="M56" i="30"/>
  <c r="J30" i="30"/>
  <c r="J22" i="30"/>
  <c r="M96" i="30"/>
  <c r="J94" i="30"/>
  <c r="L88" i="30"/>
  <c r="F88" i="30" s="1"/>
  <c r="N86" i="30"/>
  <c r="K80" i="30"/>
  <c r="M78" i="30"/>
  <c r="H78" i="30"/>
  <c r="F78" i="30" s="1"/>
  <c r="M68" i="30"/>
  <c r="F68" i="30" s="1"/>
  <c r="O60" i="30"/>
  <c r="J60" i="30"/>
  <c r="N58" i="30"/>
  <c r="O52" i="30"/>
  <c r="J52" i="30"/>
  <c r="F42" i="30"/>
  <c r="H40" i="30"/>
  <c r="J36" i="30"/>
  <c r="L30" i="30"/>
  <c r="J28" i="30"/>
  <c r="F28" i="30" s="1"/>
  <c r="L22" i="30"/>
  <c r="O18" i="30"/>
  <c r="J18" i="30"/>
  <c r="H84" i="29"/>
  <c r="K70" i="29"/>
  <c r="G64" i="29"/>
  <c r="F64" i="29" s="1"/>
  <c r="K62" i="29"/>
  <c r="F58" i="29"/>
  <c r="L56" i="29"/>
  <c r="G56" i="29"/>
  <c r="F56" i="29" s="1"/>
  <c r="G40" i="29"/>
  <c r="F34" i="29"/>
  <c r="H96" i="29"/>
  <c r="H90" i="29"/>
  <c r="F86" i="29"/>
  <c r="H60" i="29"/>
  <c r="I50" i="29"/>
  <c r="H36" i="29"/>
  <c r="F26" i="29"/>
  <c r="I22" i="29"/>
  <c r="H22" i="29" s="1"/>
  <c r="J12" i="29"/>
  <c r="H12" i="29" s="1"/>
  <c r="H94" i="29"/>
  <c r="F78" i="29"/>
  <c r="H64" i="29"/>
  <c r="F48" i="29"/>
  <c r="H40" i="29"/>
  <c r="L96" i="29"/>
  <c r="F94" i="29"/>
  <c r="I74" i="29"/>
  <c r="H74" i="29" s="1"/>
  <c r="F69" i="29"/>
  <c r="J66" i="29"/>
  <c r="H66" i="29" s="1"/>
  <c r="F12" i="29"/>
  <c r="F30" i="28"/>
  <c r="L88" i="28"/>
  <c r="F88" i="28" s="1"/>
  <c r="H88" i="28"/>
  <c r="M82" i="28"/>
  <c r="H72" i="28"/>
  <c r="P60" i="28"/>
  <c r="L60" i="28"/>
  <c r="H60" i="28"/>
  <c r="F60" i="28" s="1"/>
  <c r="H52" i="28"/>
  <c r="Q50" i="28"/>
  <c r="M50" i="28"/>
  <c r="H44" i="28"/>
  <c r="H36" i="28"/>
  <c r="N14" i="28"/>
  <c r="I14" i="28"/>
  <c r="M98" i="28"/>
  <c r="F98" i="28" s="1"/>
  <c r="O88" i="28"/>
  <c r="Q84" i="28"/>
  <c r="M84" i="28"/>
  <c r="R82" i="28"/>
  <c r="J82" i="28"/>
  <c r="M76" i="28"/>
  <c r="M66" i="28"/>
  <c r="I66" i="28"/>
  <c r="F66" i="28" s="1"/>
  <c r="O60" i="28"/>
  <c r="F44" i="28"/>
  <c r="F38" i="28"/>
  <c r="O36" i="28"/>
  <c r="F36" i="28" s="1"/>
  <c r="M30" i="28"/>
  <c r="N26" i="28"/>
  <c r="N22" i="28"/>
  <c r="J22" i="28"/>
  <c r="F19" i="28"/>
  <c r="L20" i="28" s="1"/>
  <c r="M18" i="28"/>
  <c r="M14" i="28"/>
  <c r="G14" i="28"/>
  <c r="F68" i="28"/>
  <c r="F48" i="28"/>
  <c r="F32" i="28"/>
  <c r="M26" i="28"/>
  <c r="O98" i="28"/>
  <c r="N82" i="28"/>
  <c r="F78" i="28"/>
  <c r="F76" i="28"/>
  <c r="N74" i="28"/>
  <c r="I74" i="28"/>
  <c r="L64" i="28"/>
  <c r="M62" i="28"/>
  <c r="F62" i="28" s="1"/>
  <c r="Q60" i="28"/>
  <c r="R58" i="28"/>
  <c r="N54" i="28"/>
  <c r="R50" i="28"/>
  <c r="N50" i="28"/>
  <c r="J50" i="28"/>
  <c r="F50" i="28" s="1"/>
  <c r="N46" i="28"/>
  <c r="F42" i="28"/>
  <c r="R34" i="28"/>
  <c r="N34" i="28"/>
  <c r="F34" i="28" s="1"/>
  <c r="Q18" i="28"/>
  <c r="J18" i="28"/>
  <c r="P16" i="28"/>
  <c r="L16" i="28"/>
  <c r="F16" i="28" s="1"/>
  <c r="Q14" i="28"/>
  <c r="J14" i="28"/>
  <c r="F100" i="27"/>
  <c r="F54" i="27"/>
  <c r="L90" i="27"/>
  <c r="F90" i="27" s="1"/>
  <c r="G84" i="27"/>
  <c r="F84" i="27" s="1"/>
  <c r="G82" i="27"/>
  <c r="M78" i="27"/>
  <c r="F44" i="27"/>
  <c r="G34" i="27"/>
  <c r="F34" i="27" s="1"/>
  <c r="M16" i="27"/>
  <c r="F16" i="27" s="1"/>
  <c r="L14" i="27"/>
  <c r="F14" i="27" s="1"/>
  <c r="M10" i="27"/>
  <c r="M82" i="27"/>
  <c r="F58" i="27"/>
  <c r="F56" i="27"/>
  <c r="F50" i="27"/>
  <c r="G76" i="27"/>
  <c r="F76" i="27" s="1"/>
  <c r="G66" i="27"/>
  <c r="F66" i="27" s="1"/>
  <c r="M52" i="27"/>
  <c r="F42" i="27"/>
  <c r="O40" i="25"/>
  <c r="O53" i="25"/>
  <c r="O47" i="25"/>
  <c r="O33" i="25"/>
  <c r="O21" i="25"/>
  <c r="O34" i="25"/>
  <c r="O23" i="25"/>
  <c r="O38" i="25"/>
  <c r="O9" i="25"/>
  <c r="F14" i="21"/>
  <c r="F100" i="21"/>
  <c r="F96" i="21"/>
  <c r="J100" i="21"/>
  <c r="J96" i="21"/>
  <c r="H92" i="21"/>
  <c r="H88" i="21"/>
  <c r="M80" i="21"/>
  <c r="I80" i="21"/>
  <c r="F80" i="21" s="1"/>
  <c r="I78" i="21"/>
  <c r="G72" i="21"/>
  <c r="F72" i="21" s="1"/>
  <c r="H68" i="21"/>
  <c r="F68" i="21" s="1"/>
  <c r="J56" i="21"/>
  <c r="J52" i="21"/>
  <c r="F44" i="21"/>
  <c r="F40" i="21"/>
  <c r="J36" i="21"/>
  <c r="K34" i="21"/>
  <c r="K18" i="21"/>
  <c r="G18" i="21"/>
  <c r="F18" i="21" s="1"/>
  <c r="M14" i="21"/>
  <c r="I14" i="21"/>
  <c r="L10" i="21"/>
  <c r="H10" i="21"/>
  <c r="K92" i="21"/>
  <c r="G92" i="21"/>
  <c r="F92" i="21" s="1"/>
  <c r="K88" i="21"/>
  <c r="G88" i="21"/>
  <c r="F88" i="21" s="1"/>
  <c r="H64" i="21"/>
  <c r="F64" i="21" s="1"/>
  <c r="J18" i="21"/>
  <c r="K10" i="21"/>
  <c r="G10" i="21"/>
  <c r="F10" i="21" s="1"/>
  <c r="L96" i="21"/>
  <c r="K76" i="21"/>
  <c r="J68" i="21"/>
  <c r="M56" i="21"/>
  <c r="H56" i="21"/>
  <c r="F56" i="21" s="1"/>
  <c r="H52" i="21"/>
  <c r="F52" i="21" s="1"/>
  <c r="H40" i="21"/>
  <c r="H34" i="21"/>
  <c r="F34" i="21" s="1"/>
  <c r="F32" i="21"/>
  <c r="M18" i="21"/>
  <c r="K14" i="21"/>
  <c r="J71" i="19"/>
  <c r="J9" i="19"/>
  <c r="N17" i="56"/>
  <c r="P48" i="56"/>
  <c r="N26" i="56"/>
  <c r="P52" i="56"/>
  <c r="N50" i="56"/>
  <c r="N28" i="56"/>
  <c r="N25" i="56"/>
  <c r="H50" i="56"/>
  <c r="N48" i="56"/>
  <c r="J40" i="56"/>
  <c r="J34" i="56"/>
  <c r="P27" i="56"/>
  <c r="L20" i="56"/>
  <c r="L16" i="56"/>
  <c r="J48" i="56"/>
  <c r="J30" i="56"/>
  <c r="J28" i="56"/>
  <c r="H48" i="56"/>
  <c r="L10" i="56"/>
  <c r="N52" i="56"/>
  <c r="P42" i="56"/>
  <c r="N34" i="56"/>
  <c r="N32" i="56"/>
  <c r="H31" i="56"/>
  <c r="N16" i="56"/>
  <c r="N14" i="56"/>
  <c r="N46" i="56"/>
  <c r="N37" i="56"/>
  <c r="N15" i="56"/>
  <c r="J50" i="56"/>
  <c r="H44" i="56"/>
  <c r="N42" i="56"/>
  <c r="P40" i="56"/>
  <c r="H34" i="56"/>
  <c r="H18" i="56"/>
  <c r="H15" i="56"/>
  <c r="L14" i="56"/>
  <c r="P11" i="56"/>
  <c r="J46" i="56"/>
  <c r="J42" i="56"/>
  <c r="J32" i="56"/>
  <c r="J14" i="56"/>
  <c r="N12" i="56"/>
  <c r="P9" i="56"/>
  <c r="P44" i="56"/>
  <c r="H42" i="56"/>
  <c r="H37" i="56"/>
  <c r="H25" i="56"/>
  <c r="P14" i="56"/>
  <c r="J9" i="56"/>
  <c r="N40" i="56"/>
  <c r="N27" i="56"/>
  <c r="H21" i="56"/>
  <c r="N11" i="56"/>
  <c r="N9" i="56"/>
  <c r="J11" i="56"/>
  <c r="J44" i="56"/>
  <c r="H40" i="56"/>
  <c r="N21" i="56"/>
  <c r="H11" i="56"/>
  <c r="H9" i="56"/>
  <c r="J50" i="55"/>
  <c r="J42" i="55"/>
  <c r="L36" i="55"/>
  <c r="J35" i="55"/>
  <c r="L32" i="55"/>
  <c r="J31" i="55"/>
  <c r="H50" i="55"/>
  <c r="H42" i="55"/>
  <c r="H36" i="55"/>
  <c r="H35" i="55"/>
  <c r="H32" i="55"/>
  <c r="H31" i="55"/>
  <c r="H28" i="55"/>
  <c r="J23" i="55"/>
  <c r="J20" i="55"/>
  <c r="L15" i="55"/>
  <c r="H11" i="55"/>
  <c r="F7" i="55"/>
  <c r="H7" i="55" s="1"/>
  <c r="N36" i="55"/>
  <c r="N11" i="55"/>
  <c r="N52" i="53"/>
  <c r="J48" i="53"/>
  <c r="L47" i="53"/>
  <c r="H43" i="53"/>
  <c r="H41" i="53"/>
  <c r="H40" i="53"/>
  <c r="L36" i="53"/>
  <c r="H31" i="53"/>
  <c r="H23" i="53"/>
  <c r="L21" i="53"/>
  <c r="J20" i="53"/>
  <c r="L19" i="53"/>
  <c r="L17" i="53"/>
  <c r="J16" i="53"/>
  <c r="L15" i="53"/>
  <c r="H11" i="53"/>
  <c r="N8" i="53"/>
  <c r="N53" i="53"/>
  <c r="J52" i="53"/>
  <c r="J47" i="53"/>
  <c r="J36" i="53"/>
  <c r="N34" i="53"/>
  <c r="L33" i="53"/>
  <c r="N9" i="53"/>
  <c r="J8" i="53"/>
  <c r="H52" i="53"/>
  <c r="N40" i="53"/>
  <c r="H33" i="53"/>
  <c r="H8" i="53"/>
  <c r="M70" i="52"/>
  <c r="I62" i="52"/>
  <c r="I30" i="52"/>
  <c r="I26" i="52"/>
  <c r="I14" i="52"/>
  <c r="N98" i="52"/>
  <c r="J98" i="52"/>
  <c r="N94" i="52"/>
  <c r="J94" i="52"/>
  <c r="J90" i="52"/>
  <c r="K56" i="52"/>
  <c r="N54" i="52"/>
  <c r="J54" i="52"/>
  <c r="F42" i="52"/>
  <c r="F34" i="52"/>
  <c r="F32" i="52"/>
  <c r="F30" i="52"/>
  <c r="F22" i="52"/>
  <c r="I18" i="52"/>
  <c r="G14" i="52"/>
  <c r="F69" i="52"/>
  <c r="F50" i="52"/>
  <c r="F18" i="52"/>
  <c r="F10" i="52"/>
  <c r="F7" i="52"/>
  <c r="M8" i="52" s="1"/>
  <c r="G98" i="52"/>
  <c r="K96" i="52"/>
  <c r="G82" i="52"/>
  <c r="N62" i="52"/>
  <c r="J62" i="52"/>
  <c r="F54" i="52"/>
  <c r="F46" i="52"/>
  <c r="F38" i="52"/>
  <c r="J30" i="52"/>
  <c r="N26" i="52"/>
  <c r="J26" i="52"/>
  <c r="N24" i="52"/>
  <c r="N14" i="52"/>
  <c r="J14" i="52"/>
  <c r="F14" i="52" s="1"/>
  <c r="K80" i="51"/>
  <c r="L60" i="51"/>
  <c r="J40" i="51"/>
  <c r="H36" i="51"/>
  <c r="F36" i="51" s="1"/>
  <c r="N88" i="51"/>
  <c r="I88" i="51"/>
  <c r="G80" i="51"/>
  <c r="K60" i="51"/>
  <c r="J54" i="51"/>
  <c r="K52" i="51"/>
  <c r="I34" i="51"/>
  <c r="I18" i="51"/>
  <c r="I16" i="51"/>
  <c r="M12" i="51"/>
  <c r="I100" i="51"/>
  <c r="N92" i="51"/>
  <c r="I92" i="51"/>
  <c r="I84" i="51"/>
  <c r="G78" i="51"/>
  <c r="H72" i="51"/>
  <c r="K56" i="51"/>
  <c r="K40" i="51"/>
  <c r="I38" i="51"/>
  <c r="J36" i="51"/>
  <c r="M18" i="51"/>
  <c r="N16" i="51"/>
  <c r="K12" i="51"/>
  <c r="G96" i="51"/>
  <c r="G92" i="51"/>
  <c r="G88" i="51"/>
  <c r="J80" i="51"/>
  <c r="J76" i="51"/>
  <c r="J72" i="51"/>
  <c r="N64" i="51"/>
  <c r="J64" i="51"/>
  <c r="F64" i="51" s="1"/>
  <c r="I62" i="51"/>
  <c r="N60" i="51"/>
  <c r="J60" i="51"/>
  <c r="I52" i="51"/>
  <c r="I40" i="51"/>
  <c r="F40" i="51" s="1"/>
  <c r="L10" i="51"/>
  <c r="I64" i="51"/>
  <c r="H62" i="51"/>
  <c r="F62" i="51" s="1"/>
  <c r="I60" i="51"/>
  <c r="F60" i="51" s="1"/>
  <c r="I24" i="51"/>
  <c r="J96" i="51"/>
  <c r="J92" i="51"/>
  <c r="J88" i="51"/>
  <c r="G64" i="51"/>
  <c r="G60" i="51"/>
  <c r="G56" i="51"/>
  <c r="F69" i="51"/>
  <c r="M70" i="51" s="1"/>
  <c r="K50" i="51"/>
  <c r="F28" i="51"/>
  <c r="I12" i="51"/>
  <c r="G100" i="51"/>
  <c r="K98" i="51"/>
  <c r="G86" i="51"/>
  <c r="M80" i="51"/>
  <c r="I80" i="51"/>
  <c r="M78" i="51"/>
  <c r="H78" i="51"/>
  <c r="F78" i="51" s="1"/>
  <c r="M76" i="51"/>
  <c r="F76" i="51" s="1"/>
  <c r="I76" i="51"/>
  <c r="G72" i="51"/>
  <c r="K58" i="51"/>
  <c r="N56" i="51"/>
  <c r="I56" i="51"/>
  <c r="M54" i="51"/>
  <c r="I54" i="51"/>
  <c r="N52" i="51"/>
  <c r="J52" i="51"/>
  <c r="J44" i="51"/>
  <c r="F38" i="51"/>
  <c r="K26" i="51"/>
  <c r="J24" i="51"/>
  <c r="J16" i="51"/>
  <c r="G12" i="51"/>
  <c r="I58" i="51"/>
  <c r="H54" i="51"/>
  <c r="F48" i="51"/>
  <c r="K46" i="51"/>
  <c r="N100" i="51"/>
  <c r="J100" i="51"/>
  <c r="J84" i="51"/>
  <c r="F84" i="51" s="1"/>
  <c r="M72" i="51"/>
  <c r="F68" i="51"/>
  <c r="M58" i="51"/>
  <c r="G52" i="51"/>
  <c r="G46" i="51"/>
  <c r="F44" i="51"/>
  <c r="F32" i="51"/>
  <c r="M26" i="51"/>
  <c r="M16" i="51"/>
  <c r="G16" i="51"/>
  <c r="N12" i="51"/>
  <c r="J12" i="51"/>
  <c r="L43" i="38"/>
  <c r="N14" i="38"/>
  <c r="L10" i="38"/>
  <c r="L47" i="38"/>
  <c r="J43" i="38"/>
  <c r="N42" i="38"/>
  <c r="N37" i="38"/>
  <c r="J10" i="38"/>
  <c r="L8" i="38"/>
  <c r="N46" i="38"/>
  <c r="N36" i="38"/>
  <c r="J26" i="38"/>
  <c r="H14" i="38"/>
  <c r="P10" i="38"/>
  <c r="H49" i="37"/>
  <c r="H43" i="37"/>
  <c r="L41" i="37"/>
  <c r="H29" i="37"/>
  <c r="H14" i="37"/>
  <c r="H10" i="37"/>
  <c r="N51" i="37"/>
  <c r="J46" i="37"/>
  <c r="L23" i="37"/>
  <c r="F7" i="37"/>
  <c r="J7" i="37" s="1"/>
  <c r="H46" i="37"/>
  <c r="F38" i="37"/>
  <c r="J38" i="37" s="1"/>
  <c r="J36" i="37"/>
  <c r="H23" i="37"/>
  <c r="N14" i="37"/>
  <c r="N10" i="37"/>
  <c r="L38" i="26"/>
  <c r="J53" i="26"/>
  <c r="J50" i="26"/>
  <c r="J33" i="26"/>
  <c r="J29" i="26"/>
  <c r="H53" i="26"/>
  <c r="H50" i="26"/>
  <c r="L45" i="26"/>
  <c r="H41" i="26"/>
  <c r="F38" i="26"/>
  <c r="H38" i="26" s="1"/>
  <c r="H29" i="26"/>
  <c r="J23" i="26"/>
  <c r="J15" i="26"/>
  <c r="J14" i="26"/>
  <c r="N10" i="26"/>
  <c r="H43" i="26"/>
  <c r="H31" i="26"/>
  <c r="H19" i="26"/>
  <c r="H18" i="26"/>
  <c r="F13" i="26"/>
  <c r="J13" i="26" s="1"/>
  <c r="H11" i="26"/>
  <c r="H10" i="26"/>
  <c r="J37" i="22"/>
  <c r="J36" i="22"/>
  <c r="J34" i="22"/>
  <c r="J33" i="22"/>
  <c r="J32" i="22"/>
  <c r="J31" i="22"/>
  <c r="J30" i="22"/>
  <c r="J29" i="22"/>
  <c r="J28" i="22"/>
  <c r="J26" i="22"/>
  <c r="J23" i="22"/>
  <c r="J19" i="22"/>
  <c r="H33" i="22"/>
  <c r="H16" i="22"/>
  <c r="H15" i="22"/>
  <c r="H14" i="22"/>
  <c r="H9" i="22"/>
  <c r="J52" i="22"/>
  <c r="H11" i="22"/>
  <c r="J8" i="22"/>
  <c r="J37" i="20"/>
  <c r="J36" i="20"/>
  <c r="J34" i="20"/>
  <c r="J33" i="20"/>
  <c r="J32" i="20"/>
  <c r="J31" i="20"/>
  <c r="J30" i="20"/>
  <c r="J29" i="20"/>
  <c r="J28" i="20"/>
  <c r="J27" i="20"/>
  <c r="J26" i="20"/>
  <c r="J23" i="20"/>
  <c r="J20" i="20"/>
  <c r="J19" i="20"/>
  <c r="J18" i="20"/>
  <c r="J16" i="20"/>
  <c r="J14" i="20"/>
  <c r="J9" i="20"/>
  <c r="L51" i="20"/>
  <c r="J50" i="20"/>
  <c r="J47" i="20"/>
  <c r="H16" i="20"/>
  <c r="H14" i="20"/>
  <c r="H9" i="20"/>
  <c r="L44" i="20"/>
  <c r="J43" i="20"/>
  <c r="J40" i="20"/>
  <c r="H12" i="20"/>
  <c r="J8" i="20"/>
  <c r="J13" i="18"/>
  <c r="H48" i="18"/>
  <c r="H42" i="18"/>
  <c r="H21" i="18"/>
  <c r="H18" i="18"/>
  <c r="J10" i="18"/>
  <c r="L13" i="18"/>
  <c r="J44" i="18"/>
  <c r="H37" i="18"/>
  <c r="H31" i="18"/>
  <c r="H28" i="18"/>
  <c r="H25" i="18"/>
  <c r="H16" i="18"/>
  <c r="N49" i="16"/>
  <c r="N48" i="16"/>
  <c r="N53" i="16"/>
  <c r="L48" i="16"/>
  <c r="L47" i="16"/>
  <c r="J46" i="16"/>
  <c r="H41" i="16"/>
  <c r="J29" i="16"/>
  <c r="L28" i="16"/>
  <c r="N26" i="16"/>
  <c r="H19" i="16"/>
  <c r="N9" i="16"/>
  <c r="L49" i="16"/>
  <c r="J53" i="16"/>
  <c r="J48" i="16"/>
  <c r="H47" i="16"/>
  <c r="H46" i="16"/>
  <c r="H30" i="16"/>
  <c r="H29" i="16"/>
  <c r="H11" i="16"/>
  <c r="N11" i="16"/>
  <c r="N53" i="45"/>
  <c r="N27" i="45"/>
  <c r="N19" i="45"/>
  <c r="L53" i="45"/>
  <c r="N40" i="45"/>
  <c r="N31" i="45"/>
  <c r="N17" i="45"/>
  <c r="H53" i="45"/>
  <c r="J45" i="45"/>
  <c r="R40" i="45"/>
  <c r="H40" i="45"/>
  <c r="R34" i="45"/>
  <c r="H34" i="45"/>
  <c r="L33" i="45"/>
  <c r="J31" i="45"/>
  <c r="H17" i="45"/>
  <c r="R14" i="45"/>
  <c r="H14" i="45"/>
  <c r="J12" i="45"/>
  <c r="R9" i="45"/>
  <c r="J9" i="45"/>
  <c r="N8" i="45"/>
  <c r="N49" i="45"/>
  <c r="N34" i="45"/>
  <c r="N23" i="45"/>
  <c r="N14" i="45"/>
  <c r="N9" i="45"/>
  <c r="R53" i="45"/>
  <c r="R48" i="45"/>
  <c r="H48" i="45"/>
  <c r="R44" i="45"/>
  <c r="H44" i="45"/>
  <c r="J40" i="45"/>
  <c r="J34" i="45"/>
  <c r="R30" i="45"/>
  <c r="H30" i="45"/>
  <c r="N28" i="45"/>
  <c r="J14" i="45"/>
  <c r="N12" i="45"/>
  <c r="R8" i="45"/>
  <c r="H8" i="45"/>
  <c r="P53" i="17"/>
  <c r="H53" i="17"/>
  <c r="H52" i="17"/>
  <c r="P49" i="17"/>
  <c r="H49" i="17"/>
  <c r="L46" i="17"/>
  <c r="H44" i="17"/>
  <c r="H36" i="17"/>
  <c r="J35" i="17"/>
  <c r="L31" i="17"/>
  <c r="J25" i="17"/>
  <c r="J8" i="17"/>
  <c r="L53" i="17"/>
  <c r="P35" i="17"/>
  <c r="N8" i="17"/>
  <c r="P46" i="17"/>
  <c r="P45" i="17"/>
  <c r="H42" i="17"/>
  <c r="P32" i="17"/>
  <c r="P31" i="17"/>
  <c r="J29" i="17"/>
  <c r="L14" i="17"/>
  <c r="H9" i="17"/>
  <c r="F13" i="16"/>
  <c r="L13" i="16" s="1"/>
  <c r="L9" i="16"/>
  <c r="N40" i="16"/>
  <c r="J15" i="16"/>
  <c r="J14" i="16"/>
  <c r="J9" i="16"/>
  <c r="N52" i="16"/>
  <c r="L40" i="16"/>
  <c r="J36" i="16"/>
  <c r="J34" i="16"/>
  <c r="H14" i="16"/>
  <c r="I78" i="15"/>
  <c r="G78" i="15"/>
  <c r="K28" i="15"/>
  <c r="J28" i="15"/>
  <c r="F28" i="15" s="1"/>
  <c r="L98" i="15"/>
  <c r="M98" i="15"/>
  <c r="L48" i="15"/>
  <c r="M48" i="15"/>
  <c r="F48" i="15" s="1"/>
  <c r="N48" i="15"/>
  <c r="H72" i="15"/>
  <c r="N72" i="15"/>
  <c r="L54" i="15"/>
  <c r="N54" i="15"/>
  <c r="K54" i="15"/>
  <c r="I98" i="15"/>
  <c r="J98" i="15"/>
  <c r="N98" i="15"/>
  <c r="K98" i="15"/>
  <c r="H82" i="15"/>
  <c r="L82" i="15"/>
  <c r="I82" i="15"/>
  <c r="M82" i="15"/>
  <c r="J82" i="15"/>
  <c r="K82" i="15"/>
  <c r="N82" i="15"/>
  <c r="L64" i="15"/>
  <c r="M64" i="15"/>
  <c r="N64" i="15"/>
  <c r="L40" i="15"/>
  <c r="M40" i="15"/>
  <c r="N40" i="15"/>
  <c r="K40" i="15"/>
  <c r="L24" i="15"/>
  <c r="J24" i="15"/>
  <c r="F24" i="15" s="1"/>
  <c r="N24" i="15"/>
  <c r="I96" i="15"/>
  <c r="M96" i="15"/>
  <c r="L96" i="15"/>
  <c r="H96" i="15"/>
  <c r="N96" i="15"/>
  <c r="J96" i="15"/>
  <c r="K96" i="15"/>
  <c r="L80" i="15"/>
  <c r="M80" i="15"/>
  <c r="J80" i="15"/>
  <c r="K80" i="15"/>
  <c r="N80" i="15"/>
  <c r="K70" i="15"/>
  <c r="L62" i="15"/>
  <c r="M62" i="15"/>
  <c r="J62" i="15"/>
  <c r="N62" i="15"/>
  <c r="K62" i="15"/>
  <c r="L46" i="15"/>
  <c r="J46" i="15"/>
  <c r="N46" i="15"/>
  <c r="F46" i="15" s="1"/>
  <c r="K46" i="15"/>
  <c r="M30" i="15"/>
  <c r="J30" i="15"/>
  <c r="N30" i="15"/>
  <c r="L12" i="15"/>
  <c r="I12" i="15"/>
  <c r="M12" i="15"/>
  <c r="J12" i="15"/>
  <c r="N12" i="15"/>
  <c r="K12" i="15"/>
  <c r="I94" i="15"/>
  <c r="M94" i="15"/>
  <c r="J94" i="15"/>
  <c r="K94" i="15"/>
  <c r="L94" i="15"/>
  <c r="N94" i="15"/>
  <c r="L86" i="15"/>
  <c r="M86" i="15"/>
  <c r="N86" i="15"/>
  <c r="K86" i="15"/>
  <c r="L78" i="15"/>
  <c r="M78" i="15"/>
  <c r="N78" i="15"/>
  <c r="L68" i="15"/>
  <c r="N68" i="15"/>
  <c r="L60" i="15"/>
  <c r="M60" i="15"/>
  <c r="N60" i="15"/>
  <c r="L52" i="15"/>
  <c r="M52" i="15"/>
  <c r="J52" i="15"/>
  <c r="N52" i="15"/>
  <c r="K52" i="15"/>
  <c r="L44" i="15"/>
  <c r="M44" i="15"/>
  <c r="M36" i="15"/>
  <c r="N36" i="15"/>
  <c r="L18" i="15"/>
  <c r="I18" i="15"/>
  <c r="M18" i="15"/>
  <c r="J18" i="15"/>
  <c r="N18" i="15"/>
  <c r="K18" i="15"/>
  <c r="H10" i="15"/>
  <c r="L10" i="15"/>
  <c r="I10" i="15"/>
  <c r="M10" i="15"/>
  <c r="J10" i="15"/>
  <c r="N10" i="15"/>
  <c r="G10" i="15"/>
  <c r="K10" i="15"/>
  <c r="H90" i="15"/>
  <c r="L90" i="15"/>
  <c r="I90" i="15"/>
  <c r="M90" i="15"/>
  <c r="G90" i="15"/>
  <c r="J90" i="15"/>
  <c r="K90" i="15"/>
  <c r="N90" i="15"/>
  <c r="H74" i="15"/>
  <c r="L74" i="15"/>
  <c r="I74" i="15"/>
  <c r="M74" i="15"/>
  <c r="N74" i="15"/>
  <c r="J74" i="15"/>
  <c r="K74" i="15"/>
  <c r="H70" i="15"/>
  <c r="L56" i="15"/>
  <c r="M56" i="15"/>
  <c r="N56" i="15"/>
  <c r="K56" i="15"/>
  <c r="H14" i="15"/>
  <c r="L14" i="15"/>
  <c r="I14" i="15"/>
  <c r="M14" i="15"/>
  <c r="J14" i="15"/>
  <c r="N14" i="15"/>
  <c r="K14" i="15"/>
  <c r="I8" i="15"/>
  <c r="L88" i="15"/>
  <c r="J88" i="15"/>
  <c r="K88" i="15"/>
  <c r="N88" i="15"/>
  <c r="L72" i="15"/>
  <c r="J72" i="15"/>
  <c r="M54" i="15"/>
  <c r="J54" i="15"/>
  <c r="H22" i="15"/>
  <c r="L22" i="15"/>
  <c r="M22" i="15"/>
  <c r="J22" i="15"/>
  <c r="N22" i="15"/>
  <c r="G22" i="15"/>
  <c r="K22" i="15"/>
  <c r="I100" i="15"/>
  <c r="M100" i="15"/>
  <c r="K100" i="15"/>
  <c r="G100" i="15"/>
  <c r="L100" i="15"/>
  <c r="H100" i="15"/>
  <c r="N100" i="15"/>
  <c r="J100" i="15"/>
  <c r="I92" i="15"/>
  <c r="M92" i="15"/>
  <c r="L92" i="15"/>
  <c r="N92" i="15"/>
  <c r="J92" i="15"/>
  <c r="K92" i="15"/>
  <c r="M84" i="15"/>
  <c r="N84" i="15"/>
  <c r="F84" i="15" s="1"/>
  <c r="L76" i="15"/>
  <c r="K76" i="15"/>
  <c r="N76" i="15"/>
  <c r="I70" i="15"/>
  <c r="L66" i="15"/>
  <c r="M66" i="15"/>
  <c r="N66" i="15"/>
  <c r="L58" i="15"/>
  <c r="M58" i="15"/>
  <c r="N58" i="15"/>
  <c r="M50" i="15"/>
  <c r="K50" i="15"/>
  <c r="F50" i="15" s="1"/>
  <c r="L34" i="15"/>
  <c r="M34" i="15"/>
  <c r="J34" i="15"/>
  <c r="K34" i="15"/>
  <c r="F34" i="15" s="1"/>
  <c r="L26" i="15"/>
  <c r="M26" i="15"/>
  <c r="J26" i="15"/>
  <c r="N26" i="15"/>
  <c r="K26" i="15"/>
  <c r="L16" i="15"/>
  <c r="M16" i="15"/>
  <c r="N16" i="15"/>
  <c r="K16" i="15"/>
  <c r="F32" i="15"/>
  <c r="J12" i="14"/>
  <c r="K12" i="14"/>
  <c r="I10" i="14"/>
  <c r="K26" i="14"/>
  <c r="N16" i="14"/>
  <c r="H16" i="14"/>
  <c r="M16" i="14"/>
  <c r="M12" i="14"/>
  <c r="G12" i="14"/>
  <c r="K82" i="14"/>
  <c r="J52" i="14"/>
  <c r="J72" i="14"/>
  <c r="K76" i="14"/>
  <c r="L18" i="14"/>
  <c r="K90" i="14"/>
  <c r="N12" i="14"/>
  <c r="I12" i="14"/>
  <c r="J50" i="14"/>
  <c r="F50" i="14" s="1"/>
  <c r="H90" i="14"/>
  <c r="N76" i="14"/>
  <c r="L74" i="14"/>
  <c r="N72" i="14"/>
  <c r="N64" i="14"/>
  <c r="M44" i="14"/>
  <c r="F44" i="14" s="1"/>
  <c r="N40" i="14"/>
  <c r="K16" i="14"/>
  <c r="K46" i="14"/>
  <c r="K34" i="14"/>
  <c r="G92" i="14"/>
  <c r="I78" i="14"/>
  <c r="M76" i="14"/>
  <c r="H72" i="14"/>
  <c r="L66" i="14"/>
  <c r="M64" i="14"/>
  <c r="M94" i="14"/>
  <c r="N84" i="14"/>
  <c r="I96" i="14"/>
  <c r="M88" i="14"/>
  <c r="L62" i="14"/>
  <c r="H56" i="14"/>
  <c r="M22" i="14"/>
  <c r="N68" i="14"/>
  <c r="F68" i="14" s="1"/>
  <c r="K96" i="14"/>
  <c r="M86" i="14"/>
  <c r="N80" i="14"/>
  <c r="N96" i="14"/>
  <c r="K54" i="14"/>
  <c r="J96" i="14"/>
  <c r="L94" i="14"/>
  <c r="K92" i="14"/>
  <c r="L90" i="14"/>
  <c r="N88" i="14"/>
  <c r="L86" i="14"/>
  <c r="N54" i="14"/>
  <c r="M36" i="14"/>
  <c r="F36" i="14" s="1"/>
  <c r="F28" i="14"/>
  <c r="M84" i="14"/>
  <c r="J80" i="14"/>
  <c r="F32" i="14"/>
  <c r="M98" i="14"/>
  <c r="M96" i="14"/>
  <c r="N92" i="14"/>
  <c r="I92" i="14"/>
  <c r="M90" i="14"/>
  <c r="K88" i="14"/>
  <c r="K86" i="14"/>
  <c r="I80" i="14"/>
  <c r="G78" i="14"/>
  <c r="N60" i="14"/>
  <c r="N56" i="14"/>
  <c r="M48" i="14"/>
  <c r="M26" i="14"/>
  <c r="K98" i="14"/>
  <c r="J92" i="14"/>
  <c r="J58" i="14"/>
  <c r="N48" i="14"/>
  <c r="M92" i="14"/>
  <c r="M60" i="14"/>
  <c r="L58" i="14"/>
  <c r="N52" i="14"/>
  <c r="K24" i="14"/>
  <c r="F24" i="14" s="1"/>
  <c r="H52" i="13"/>
  <c r="N44" i="13"/>
  <c r="J39" i="13"/>
  <c r="J37" i="13"/>
  <c r="H36" i="13"/>
  <c r="J17" i="13"/>
  <c r="J12" i="13"/>
  <c r="J9" i="13"/>
  <c r="L8" i="13"/>
  <c r="N8" i="13"/>
  <c r="J46" i="13"/>
  <c r="J45" i="13"/>
  <c r="L44" i="13"/>
  <c r="N40" i="13"/>
  <c r="J33" i="13"/>
  <c r="J32" i="13"/>
  <c r="N26" i="13"/>
  <c r="J25" i="13"/>
  <c r="J23" i="13"/>
  <c r="N21" i="13"/>
  <c r="J20" i="13"/>
  <c r="J19" i="13"/>
  <c r="J18" i="13"/>
  <c r="H17" i="13"/>
  <c r="J15" i="13"/>
  <c r="H12" i="13"/>
  <c r="H9" i="13"/>
  <c r="N52" i="13"/>
  <c r="N36" i="13"/>
  <c r="N34" i="13"/>
  <c r="N20" i="13"/>
  <c r="L40" i="13"/>
  <c r="N39" i="13"/>
  <c r="N38" i="13"/>
  <c r="N37" i="13"/>
  <c r="N31" i="13"/>
  <c r="N11" i="13"/>
  <c r="N48" i="13"/>
  <c r="L39" i="13"/>
  <c r="L38" i="13"/>
  <c r="L32" i="13"/>
  <c r="N16" i="13"/>
  <c r="L16" i="13"/>
  <c r="N14" i="13"/>
  <c r="J53" i="13"/>
  <c r="N51" i="13"/>
  <c r="N50" i="13"/>
  <c r="J48" i="13"/>
  <c r="J47" i="13"/>
  <c r="N42" i="13"/>
  <c r="H29" i="13"/>
  <c r="N23" i="13"/>
  <c r="H18" i="13"/>
  <c r="H13" i="13"/>
  <c r="N10" i="13"/>
  <c r="N9" i="13"/>
  <c r="N12" i="13"/>
  <c r="L48" i="13"/>
  <c r="N47" i="13"/>
  <c r="N15" i="13"/>
  <c r="H53" i="13"/>
  <c r="L51" i="13"/>
  <c r="N43" i="13"/>
  <c r="H14" i="13"/>
  <c r="L10" i="13"/>
  <c r="L13" i="12"/>
  <c r="J42" i="12"/>
  <c r="L41" i="12"/>
  <c r="N40" i="12"/>
  <c r="L37" i="12"/>
  <c r="N31" i="12"/>
  <c r="J23" i="12"/>
  <c r="J14" i="12"/>
  <c r="N12" i="12"/>
  <c r="N11" i="12"/>
  <c r="J10" i="12"/>
  <c r="L9" i="12"/>
  <c r="N8" i="12"/>
  <c r="N41" i="12"/>
  <c r="J13" i="12"/>
  <c r="J48" i="12"/>
  <c r="L43" i="12"/>
  <c r="H42" i="12"/>
  <c r="L40" i="12"/>
  <c r="J39" i="12"/>
  <c r="J34" i="12"/>
  <c r="J31" i="12"/>
  <c r="J30" i="12"/>
  <c r="H23" i="12"/>
  <c r="J15" i="12"/>
  <c r="H14" i="12"/>
  <c r="J12" i="12"/>
  <c r="J11" i="12"/>
  <c r="H10" i="12"/>
  <c r="L8" i="12"/>
  <c r="H13" i="3"/>
  <c r="F13" i="3"/>
  <c r="J13" i="3" s="1"/>
  <c r="L14" i="7"/>
  <c r="N41" i="10"/>
  <c r="J50" i="10"/>
  <c r="N35" i="10"/>
  <c r="N34" i="10"/>
  <c r="J32" i="10"/>
  <c r="N26" i="10"/>
  <c r="N33" i="10"/>
  <c r="N50" i="10"/>
  <c r="N42" i="10"/>
  <c r="N15" i="10"/>
  <c r="N13" i="10"/>
  <c r="L14" i="10"/>
  <c r="L13" i="10"/>
  <c r="H12" i="10"/>
  <c r="N14" i="10"/>
  <c r="N23" i="10"/>
  <c r="L18" i="10"/>
  <c r="H38" i="10"/>
  <c r="L53" i="10"/>
  <c r="H10" i="10"/>
  <c r="J53" i="10"/>
  <c r="N37" i="10"/>
  <c r="N36" i="10"/>
  <c r="N49" i="10"/>
  <c r="L38" i="10"/>
  <c r="L32" i="10"/>
  <c r="L29" i="10"/>
  <c r="N20" i="10"/>
  <c r="N10" i="10"/>
  <c r="L9" i="10"/>
  <c r="L50" i="10"/>
  <c r="N38" i="10"/>
  <c r="N53" i="10"/>
  <c r="N52" i="10"/>
  <c r="J10" i="10"/>
  <c r="J9" i="10"/>
  <c r="N12" i="10"/>
  <c r="N9" i="10"/>
  <c r="N51" i="9"/>
  <c r="L51" i="9"/>
  <c r="N49" i="9"/>
  <c r="L43" i="9"/>
  <c r="J51" i="9"/>
  <c r="L50" i="9"/>
  <c r="N41" i="9"/>
  <c r="L30" i="9"/>
  <c r="J16" i="9"/>
  <c r="N14" i="9"/>
  <c r="L10" i="9"/>
  <c r="N9" i="9"/>
  <c r="N8" i="9"/>
  <c r="N31" i="9"/>
  <c r="L39" i="9"/>
  <c r="N11" i="9"/>
  <c r="J50" i="9"/>
  <c r="H49" i="9"/>
  <c r="L29" i="9"/>
  <c r="N26" i="9"/>
  <c r="L18" i="9"/>
  <c r="L14" i="9"/>
  <c r="H12" i="9"/>
  <c r="L9" i="9"/>
  <c r="L10" i="7"/>
  <c r="L28" i="7"/>
  <c r="L22" i="7"/>
  <c r="L21" i="7"/>
  <c r="L19" i="7"/>
  <c r="L12" i="7"/>
  <c r="L11" i="7"/>
  <c r="L40" i="7"/>
  <c r="H36" i="7"/>
  <c r="H32" i="7"/>
  <c r="H27" i="7"/>
  <c r="P10" i="7"/>
  <c r="J10" i="7"/>
  <c r="P9" i="7"/>
  <c r="J9" i="7"/>
  <c r="N8" i="7"/>
  <c r="H8" i="7"/>
  <c r="R9" i="7"/>
  <c r="H21" i="7"/>
  <c r="J12" i="7"/>
  <c r="H10" i="7"/>
  <c r="N9" i="7"/>
  <c r="L41" i="6"/>
  <c r="H41" i="6"/>
  <c r="L30" i="6"/>
  <c r="H30" i="6"/>
  <c r="L51" i="6"/>
  <c r="H51" i="6"/>
  <c r="L47" i="6"/>
  <c r="H47" i="6"/>
  <c r="L43" i="6"/>
  <c r="L39" i="6"/>
  <c r="H39" i="6"/>
  <c r="J16" i="6"/>
  <c r="H16" i="6"/>
  <c r="L53" i="6"/>
  <c r="H53" i="6"/>
  <c r="L49" i="6"/>
  <c r="H49" i="6"/>
  <c r="L45" i="6"/>
  <c r="H45" i="6"/>
  <c r="J15" i="6"/>
  <c r="H15" i="6"/>
  <c r="K38" i="6"/>
  <c r="J38" i="6" s="1"/>
  <c r="L16" i="6"/>
  <c r="K7" i="6"/>
  <c r="L32" i="6"/>
  <c r="L22" i="6"/>
  <c r="L34" i="6"/>
  <c r="L26" i="6"/>
  <c r="L18" i="6"/>
  <c r="L36" i="6"/>
  <c r="L28" i="6"/>
  <c r="L20" i="6"/>
  <c r="L37" i="6"/>
  <c r="L35" i="6"/>
  <c r="L33" i="6"/>
  <c r="L31" i="6"/>
  <c r="L29" i="6"/>
  <c r="L27" i="6"/>
  <c r="L25" i="6"/>
  <c r="L23" i="6"/>
  <c r="L21" i="6"/>
  <c r="L19" i="6"/>
  <c r="L17" i="6"/>
  <c r="J37" i="6"/>
  <c r="J36" i="6"/>
  <c r="J35" i="6"/>
  <c r="J34" i="6"/>
  <c r="J33" i="6"/>
  <c r="J32" i="6"/>
  <c r="J31" i="6"/>
  <c r="J30" i="6"/>
  <c r="J29" i="6"/>
  <c r="J28" i="6"/>
  <c r="J27" i="6"/>
  <c r="J26" i="6"/>
  <c r="J25" i="6"/>
  <c r="J23" i="6"/>
  <c r="J22" i="6"/>
  <c r="J21" i="6"/>
  <c r="J20" i="6"/>
  <c r="J19" i="6"/>
  <c r="J18" i="6"/>
  <c r="J17" i="6"/>
  <c r="L15" i="6"/>
  <c r="L7" i="6"/>
  <c r="J7" i="6"/>
  <c r="J11" i="6"/>
  <c r="H11" i="6"/>
  <c r="J36" i="5"/>
  <c r="J32" i="5"/>
  <c r="J9" i="5"/>
  <c r="J52" i="5"/>
  <c r="H48" i="5"/>
  <c r="H36" i="5"/>
  <c r="L34" i="5"/>
  <c r="L30" i="5"/>
  <c r="J46" i="5"/>
  <c r="J44" i="5"/>
  <c r="F13" i="5"/>
  <c r="L13" i="5" s="1"/>
  <c r="H44" i="5"/>
  <c r="H42" i="5"/>
  <c r="H11" i="5"/>
  <c r="N13" i="3"/>
  <c r="N42" i="3"/>
  <c r="P12" i="3"/>
  <c r="H52" i="3"/>
  <c r="J42" i="3"/>
  <c r="J40" i="3"/>
  <c r="H37" i="3"/>
  <c r="L36" i="3"/>
  <c r="H31" i="3"/>
  <c r="L30" i="3"/>
  <c r="J27" i="3"/>
  <c r="H20" i="3"/>
  <c r="N14" i="3"/>
  <c r="N12" i="3"/>
  <c r="H10" i="3"/>
  <c r="P50" i="3"/>
  <c r="N36" i="3"/>
  <c r="L15" i="3"/>
  <c r="J50" i="3"/>
  <c r="J48" i="3"/>
  <c r="J46" i="3"/>
  <c r="J44" i="3"/>
  <c r="H42" i="3"/>
  <c r="H40" i="3"/>
  <c r="P33" i="3"/>
  <c r="L14" i="3"/>
  <c r="J12" i="3"/>
  <c r="J9" i="3"/>
  <c r="N36" i="4"/>
  <c r="L51" i="4"/>
  <c r="L41" i="4"/>
  <c r="J36" i="4"/>
  <c r="N34" i="4"/>
  <c r="J32" i="4"/>
  <c r="J16" i="4"/>
  <c r="J12" i="4"/>
  <c r="N11" i="4"/>
  <c r="P30" i="4"/>
  <c r="L12" i="4"/>
  <c r="H46" i="4"/>
  <c r="H36" i="4"/>
  <c r="J34" i="4"/>
  <c r="H32" i="4"/>
  <c r="J30" i="4"/>
  <c r="N28" i="4"/>
  <c r="J19" i="4"/>
  <c r="J18" i="4"/>
  <c r="J14" i="4"/>
  <c r="P12" i="4"/>
  <c r="V50" i="2"/>
  <c r="H48" i="2"/>
  <c r="H44" i="2"/>
  <c r="H43" i="2"/>
  <c r="R31" i="2"/>
  <c r="H28" i="2"/>
  <c r="R26" i="2"/>
  <c r="H18" i="2"/>
  <c r="H16" i="2"/>
  <c r="H14" i="2"/>
  <c r="P39" i="2"/>
  <c r="P50" i="2"/>
  <c r="J47" i="2"/>
  <c r="P46" i="2"/>
  <c r="H40" i="2"/>
  <c r="N36" i="2"/>
  <c r="R35" i="2"/>
  <c r="H32" i="2"/>
  <c r="R42" i="2"/>
  <c r="R51" i="2"/>
  <c r="L46" i="2"/>
  <c r="P42" i="2"/>
  <c r="N18" i="2"/>
  <c r="J51" i="2"/>
  <c r="T50" i="2"/>
  <c r="L50" i="2"/>
  <c r="V48" i="2"/>
  <c r="R46" i="2"/>
  <c r="J46" i="2"/>
  <c r="N35" i="2"/>
  <c r="H23" i="2"/>
  <c r="T18" i="2"/>
  <c r="L18" i="2"/>
  <c r="T14" i="2"/>
  <c r="L14" i="2"/>
  <c r="F13" i="2"/>
  <c r="R13" i="2" s="1"/>
  <c r="R11" i="2"/>
  <c r="V51" i="2"/>
  <c r="P15" i="2"/>
  <c r="N50" i="2"/>
  <c r="T46" i="2"/>
  <c r="P35" i="2"/>
  <c r="P30" i="2"/>
  <c r="N14" i="2"/>
  <c r="H51" i="2"/>
  <c r="R50" i="2"/>
  <c r="P48" i="2"/>
  <c r="H42" i="2"/>
  <c r="R39" i="2"/>
  <c r="H39" i="2"/>
  <c r="P36" i="2"/>
  <c r="J35" i="2"/>
  <c r="P32" i="2"/>
  <c r="H19" i="2"/>
  <c r="R18" i="2"/>
  <c r="R15" i="2"/>
  <c r="H15" i="2"/>
  <c r="R14" i="2"/>
  <c r="N11" i="2"/>
  <c r="P43" i="2"/>
  <c r="J52" i="2"/>
  <c r="N42" i="2"/>
  <c r="N31" i="2"/>
  <c r="T10" i="2"/>
  <c r="P52" i="2"/>
  <c r="P47" i="2"/>
  <c r="N43" i="2"/>
  <c r="V39" i="2"/>
  <c r="H52" i="2"/>
  <c r="P51" i="2"/>
  <c r="V44" i="2"/>
  <c r="J43" i="2"/>
  <c r="T42" i="2"/>
  <c r="P40" i="2"/>
  <c r="J39" i="2"/>
  <c r="J31" i="2"/>
  <c r="T30" i="2"/>
  <c r="J27" i="2"/>
  <c r="T26" i="2"/>
  <c r="L19" i="2"/>
  <c r="P12" i="2"/>
  <c r="V8" i="2"/>
  <c r="H8" i="2"/>
  <c r="G8" i="52"/>
  <c r="H8" i="52"/>
  <c r="H70" i="51"/>
  <c r="L70" i="51"/>
  <c r="J98" i="51"/>
  <c r="N98" i="51"/>
  <c r="G98" i="51"/>
  <c r="J90" i="51"/>
  <c r="N90" i="51"/>
  <c r="G90" i="51"/>
  <c r="J14" i="51"/>
  <c r="N14" i="51"/>
  <c r="G14" i="51"/>
  <c r="K14" i="51"/>
  <c r="J80" i="52"/>
  <c r="N80" i="52"/>
  <c r="H80" i="52"/>
  <c r="I80" i="52"/>
  <c r="F58" i="52"/>
  <c r="J94" i="51"/>
  <c r="N94" i="51"/>
  <c r="G94" i="51"/>
  <c r="K94" i="51"/>
  <c r="J22" i="51"/>
  <c r="N22" i="51"/>
  <c r="G22" i="51"/>
  <c r="J100" i="52"/>
  <c r="N100" i="52"/>
  <c r="G100" i="52"/>
  <c r="J44" i="52"/>
  <c r="N44" i="52"/>
  <c r="F44" i="52" s="1"/>
  <c r="H44" i="52"/>
  <c r="N8" i="52"/>
  <c r="J45" i="53"/>
  <c r="L45" i="53"/>
  <c r="N45" i="53"/>
  <c r="H42" i="53"/>
  <c r="J42" i="53"/>
  <c r="L7" i="53"/>
  <c r="I98" i="51"/>
  <c r="I90" i="51"/>
  <c r="J82" i="51"/>
  <c r="N82" i="51"/>
  <c r="G82" i="51"/>
  <c r="K82" i="51"/>
  <c r="J74" i="51"/>
  <c r="N74" i="51"/>
  <c r="G74" i="51"/>
  <c r="J58" i="51"/>
  <c r="G58" i="51"/>
  <c r="I50" i="51"/>
  <c r="I46" i="51"/>
  <c r="F42" i="51"/>
  <c r="J34" i="51"/>
  <c r="K34" i="51"/>
  <c r="J30" i="51"/>
  <c r="N30" i="51"/>
  <c r="K30" i="51"/>
  <c r="J26" i="51"/>
  <c r="G26" i="51"/>
  <c r="F19" i="51"/>
  <c r="I14" i="51"/>
  <c r="J10" i="51"/>
  <c r="N10" i="51"/>
  <c r="G10" i="51"/>
  <c r="K10" i="51"/>
  <c r="F74" i="52"/>
  <c r="H70" i="52"/>
  <c r="H30" i="53"/>
  <c r="J30" i="53"/>
  <c r="J26" i="53"/>
  <c r="H14" i="53"/>
  <c r="J14" i="53"/>
  <c r="L14" i="53"/>
  <c r="N14" i="53"/>
  <c r="J52" i="55"/>
  <c r="H52" i="55"/>
  <c r="L52" i="55"/>
  <c r="J44" i="55"/>
  <c r="L44" i="55"/>
  <c r="H44" i="55"/>
  <c r="N44" i="55"/>
  <c r="H41" i="55"/>
  <c r="N41" i="55"/>
  <c r="J86" i="51"/>
  <c r="N86" i="51"/>
  <c r="M14" i="51"/>
  <c r="J92" i="52"/>
  <c r="N92" i="52"/>
  <c r="H92" i="52"/>
  <c r="I92" i="52"/>
  <c r="F78" i="52"/>
  <c r="J60" i="52"/>
  <c r="N60" i="52"/>
  <c r="G60" i="52"/>
  <c r="K60" i="52"/>
  <c r="I60" i="52"/>
  <c r="J24" i="52"/>
  <c r="H24" i="52"/>
  <c r="F24" i="52" s="1"/>
  <c r="J16" i="52"/>
  <c r="N16" i="52"/>
  <c r="G16" i="52"/>
  <c r="K16" i="52"/>
  <c r="H16" i="52"/>
  <c r="I16" i="52"/>
  <c r="I86" i="51"/>
  <c r="J66" i="51"/>
  <c r="N66" i="51"/>
  <c r="G66" i="51"/>
  <c r="J88" i="52"/>
  <c r="N88" i="52"/>
  <c r="H88" i="52"/>
  <c r="I88" i="52"/>
  <c r="H66" i="52"/>
  <c r="K66" i="52"/>
  <c r="G66" i="52"/>
  <c r="J8" i="52"/>
  <c r="J25" i="53"/>
  <c r="H25" i="53"/>
  <c r="H45" i="55"/>
  <c r="J45" i="55"/>
  <c r="N45" i="55"/>
  <c r="L45" i="55"/>
  <c r="H9" i="55"/>
  <c r="J9" i="55"/>
  <c r="L9" i="55"/>
  <c r="N9" i="55"/>
  <c r="H51" i="56"/>
  <c r="P51" i="56"/>
  <c r="J51" i="56"/>
  <c r="L51" i="56"/>
  <c r="N51" i="56"/>
  <c r="H47" i="56"/>
  <c r="P47" i="56"/>
  <c r="J47" i="56"/>
  <c r="L47" i="56"/>
  <c r="N47" i="56"/>
  <c r="H45" i="56"/>
  <c r="P45" i="56"/>
  <c r="J45" i="56"/>
  <c r="N45" i="56"/>
  <c r="H98" i="51"/>
  <c r="I94" i="51"/>
  <c r="H90" i="51"/>
  <c r="I66" i="51"/>
  <c r="H50" i="51"/>
  <c r="H46" i="51"/>
  <c r="I22" i="51"/>
  <c r="J18" i="51"/>
  <c r="N18" i="51"/>
  <c r="G18" i="51"/>
  <c r="K18" i="51"/>
  <c r="H14" i="51"/>
  <c r="F7" i="51"/>
  <c r="H8" i="51" s="1"/>
  <c r="I100" i="52"/>
  <c r="J96" i="52"/>
  <c r="N96" i="52"/>
  <c r="H96" i="52"/>
  <c r="I96" i="52"/>
  <c r="J84" i="52"/>
  <c r="N84" i="52"/>
  <c r="I84" i="52"/>
  <c r="G80" i="52"/>
  <c r="J70" i="52"/>
  <c r="K70" i="52"/>
  <c r="J66" i="52"/>
  <c r="F62" i="52"/>
  <c r="H60" i="52"/>
  <c r="J40" i="52"/>
  <c r="N40" i="52"/>
  <c r="G40" i="52"/>
  <c r="H40" i="52"/>
  <c r="I40" i="52"/>
  <c r="J36" i="52"/>
  <c r="N36" i="52"/>
  <c r="K36" i="52"/>
  <c r="J38" i="53"/>
  <c r="F38" i="53"/>
  <c r="H49" i="55"/>
  <c r="L49" i="55"/>
  <c r="N49" i="55"/>
  <c r="L47" i="55"/>
  <c r="J47" i="55"/>
  <c r="N47" i="55"/>
  <c r="H43" i="56"/>
  <c r="P43" i="56"/>
  <c r="J43" i="56"/>
  <c r="N43" i="56"/>
  <c r="L43" i="56"/>
  <c r="J35" i="56"/>
  <c r="L35" i="56"/>
  <c r="N35" i="56"/>
  <c r="J29" i="56"/>
  <c r="L29" i="56"/>
  <c r="H29" i="56"/>
  <c r="N29" i="56"/>
  <c r="J76" i="52"/>
  <c r="F76" i="52" s="1"/>
  <c r="N76" i="52"/>
  <c r="F72" i="52"/>
  <c r="F68" i="52"/>
  <c r="J56" i="52"/>
  <c r="N56" i="52"/>
  <c r="J52" i="52"/>
  <c r="F52" i="52" s="1"/>
  <c r="N52" i="52"/>
  <c r="F28" i="52"/>
  <c r="F19" i="52"/>
  <c r="N20" i="52" s="1"/>
  <c r="J12" i="52"/>
  <c r="N12" i="52"/>
  <c r="G12" i="52"/>
  <c r="F12" i="52" s="1"/>
  <c r="K12" i="52"/>
  <c r="J49" i="53"/>
  <c r="L49" i="53"/>
  <c r="H46" i="53"/>
  <c r="J46" i="53"/>
  <c r="J9" i="53"/>
  <c r="L9" i="53"/>
  <c r="J7" i="53"/>
  <c r="H53" i="55"/>
  <c r="J53" i="55"/>
  <c r="L53" i="55"/>
  <c r="L51" i="55"/>
  <c r="H51" i="55"/>
  <c r="J51" i="55"/>
  <c r="J40" i="55"/>
  <c r="L40" i="55"/>
  <c r="H40" i="55"/>
  <c r="N40" i="55"/>
  <c r="J38" i="55"/>
  <c r="F13" i="55"/>
  <c r="N13" i="55" s="1"/>
  <c r="J7" i="55"/>
  <c r="L13" i="56"/>
  <c r="L96" i="51"/>
  <c r="L56" i="51"/>
  <c r="L16" i="51"/>
  <c r="I94" i="52"/>
  <c r="I90" i="52"/>
  <c r="F90" i="52" s="1"/>
  <c r="I86" i="52"/>
  <c r="F86" i="52" s="1"/>
  <c r="I82" i="52"/>
  <c r="F82" i="52" s="1"/>
  <c r="I76" i="52"/>
  <c r="J64" i="52"/>
  <c r="F64" i="52" s="1"/>
  <c r="N64" i="52"/>
  <c r="I56" i="52"/>
  <c r="I52" i="52"/>
  <c r="F48" i="52"/>
  <c r="J53" i="53"/>
  <c r="L53" i="53"/>
  <c r="H50" i="53"/>
  <c r="J50" i="53"/>
  <c r="H34" i="53"/>
  <c r="J34" i="53"/>
  <c r="J29" i="53"/>
  <c r="L29" i="53"/>
  <c r="H18" i="53"/>
  <c r="J18" i="53"/>
  <c r="F13" i="53"/>
  <c r="L13" i="53" s="1"/>
  <c r="H10" i="53"/>
  <c r="J10" i="53"/>
  <c r="N7" i="53"/>
  <c r="J48" i="55"/>
  <c r="L48" i="55"/>
  <c r="N48" i="55"/>
  <c r="J16" i="55"/>
  <c r="L16" i="55"/>
  <c r="H16" i="55"/>
  <c r="J12" i="55"/>
  <c r="L12" i="55"/>
  <c r="H12" i="55"/>
  <c r="N12" i="55"/>
  <c r="H53" i="56"/>
  <c r="P53" i="56"/>
  <c r="J53" i="56"/>
  <c r="L53" i="56"/>
  <c r="N53" i="56"/>
  <c r="H49" i="56"/>
  <c r="P49" i="56"/>
  <c r="J49" i="56"/>
  <c r="L49" i="56"/>
  <c r="N49" i="56"/>
  <c r="J33" i="56"/>
  <c r="H33" i="56"/>
  <c r="J23" i="56"/>
  <c r="L23" i="56"/>
  <c r="H23" i="56"/>
  <c r="N23" i="56"/>
  <c r="N38" i="55"/>
  <c r="H37" i="55"/>
  <c r="J37" i="55"/>
  <c r="H33" i="55"/>
  <c r="J33" i="55"/>
  <c r="H29" i="55"/>
  <c r="J29" i="55"/>
  <c r="H25" i="55"/>
  <c r="J25" i="55"/>
  <c r="H41" i="56"/>
  <c r="P41" i="56"/>
  <c r="H39" i="56"/>
  <c r="P39" i="56"/>
  <c r="J39" i="56"/>
  <c r="N38" i="56"/>
  <c r="J31" i="56"/>
  <c r="L31" i="56"/>
  <c r="F38" i="55"/>
  <c r="H21" i="55"/>
  <c r="J21" i="55"/>
  <c r="J8" i="55"/>
  <c r="L8" i="55"/>
  <c r="H12" i="56"/>
  <c r="P12" i="56"/>
  <c r="J12" i="56"/>
  <c r="H10" i="56"/>
  <c r="P10" i="56"/>
  <c r="J10" i="56"/>
  <c r="H8" i="56"/>
  <c r="P8" i="56"/>
  <c r="J8" i="56"/>
  <c r="H20" i="36"/>
  <c r="I70" i="39"/>
  <c r="J70" i="39"/>
  <c r="N7" i="37"/>
  <c r="F78" i="39"/>
  <c r="N38" i="37"/>
  <c r="H12" i="37"/>
  <c r="J12" i="37"/>
  <c r="J7" i="38"/>
  <c r="N7" i="38"/>
  <c r="G88" i="39"/>
  <c r="K88" i="39"/>
  <c r="G58" i="39"/>
  <c r="K58" i="39"/>
  <c r="H14" i="39"/>
  <c r="G73" i="40"/>
  <c r="Q73" i="40"/>
  <c r="H42" i="45"/>
  <c r="L42" i="45"/>
  <c r="N42" i="45"/>
  <c r="H44" i="37"/>
  <c r="J44" i="37"/>
  <c r="J31" i="37"/>
  <c r="L31" i="37"/>
  <c r="F13" i="37"/>
  <c r="N13" i="37" s="1"/>
  <c r="N15" i="38"/>
  <c r="N11" i="38"/>
  <c r="P7" i="38"/>
  <c r="F72" i="39"/>
  <c r="H28" i="39"/>
  <c r="G97" i="40"/>
  <c r="Q97" i="40"/>
  <c r="J19" i="40"/>
  <c r="H82" i="36"/>
  <c r="F69" i="36"/>
  <c r="H48" i="37"/>
  <c r="J48" i="37"/>
  <c r="N43" i="37"/>
  <c r="H40" i="37"/>
  <c r="J40" i="37"/>
  <c r="H32" i="37"/>
  <c r="J32" i="37"/>
  <c r="H28" i="37"/>
  <c r="J28" i="37"/>
  <c r="H20" i="37"/>
  <c r="J20" i="37"/>
  <c r="H16" i="37"/>
  <c r="J16" i="37"/>
  <c r="N12" i="37"/>
  <c r="L7" i="37"/>
  <c r="J50" i="38"/>
  <c r="L50" i="38"/>
  <c r="N48" i="38"/>
  <c r="J44" i="38"/>
  <c r="L44" i="38"/>
  <c r="N35" i="38"/>
  <c r="L33" i="38"/>
  <c r="P13" i="38"/>
  <c r="J9" i="38"/>
  <c r="L9" i="38"/>
  <c r="K98" i="39"/>
  <c r="F98" i="39"/>
  <c r="I96" i="39"/>
  <c r="H96" i="39" s="1"/>
  <c r="K74" i="39"/>
  <c r="G74" i="39"/>
  <c r="F74" i="39" s="1"/>
  <c r="K68" i="39"/>
  <c r="F68" i="39" s="1"/>
  <c r="J56" i="39"/>
  <c r="H56" i="39" s="1"/>
  <c r="H54" i="39"/>
  <c r="K44" i="39"/>
  <c r="F44" i="39" s="1"/>
  <c r="F42" i="39"/>
  <c r="J40" i="39"/>
  <c r="H40" i="39" s="1"/>
  <c r="H38" i="39"/>
  <c r="G14" i="39"/>
  <c r="K14" i="39"/>
  <c r="I12" i="39"/>
  <c r="H12" i="39" s="1"/>
  <c r="H7" i="39"/>
  <c r="I8" i="39" s="1"/>
  <c r="P69" i="40"/>
  <c r="N19" i="40"/>
  <c r="M70" i="41"/>
  <c r="L70" i="41"/>
  <c r="L21" i="45"/>
  <c r="N21" i="45"/>
  <c r="H21" i="45"/>
  <c r="J52" i="38"/>
  <c r="L52" i="38"/>
  <c r="P40" i="38"/>
  <c r="L7" i="38"/>
  <c r="F80" i="39"/>
  <c r="H64" i="39"/>
  <c r="J16" i="39"/>
  <c r="I16" i="39"/>
  <c r="H16" i="39" s="1"/>
  <c r="G45" i="40"/>
  <c r="P45" i="40"/>
  <c r="Q45" i="40"/>
  <c r="P19" i="40"/>
  <c r="F6" i="40"/>
  <c r="Q7" i="40" s="1"/>
  <c r="G96" i="36"/>
  <c r="H96" i="36"/>
  <c r="J51" i="37"/>
  <c r="L51" i="37"/>
  <c r="J47" i="37"/>
  <c r="L47" i="37"/>
  <c r="P52" i="38"/>
  <c r="P48" i="38"/>
  <c r="N40" i="38"/>
  <c r="N33" i="38"/>
  <c r="H31" i="38"/>
  <c r="J31" i="38"/>
  <c r="L13" i="38"/>
  <c r="G96" i="39"/>
  <c r="K96" i="39"/>
  <c r="F90" i="39"/>
  <c r="H78" i="39"/>
  <c r="G66" i="39"/>
  <c r="K66" i="39"/>
  <c r="G79" i="40"/>
  <c r="P79" i="40"/>
  <c r="Q79" i="40"/>
  <c r="H20" i="42"/>
  <c r="L20" i="42"/>
  <c r="F20" i="42"/>
  <c r="I20" i="42"/>
  <c r="J11" i="45"/>
  <c r="R11" i="45"/>
  <c r="L11" i="45"/>
  <c r="N11" i="45"/>
  <c r="H11" i="45"/>
  <c r="I96" i="36"/>
  <c r="I56" i="36"/>
  <c r="F14" i="36"/>
  <c r="G14" i="36"/>
  <c r="N44" i="37"/>
  <c r="L12" i="37"/>
  <c r="J11" i="37"/>
  <c r="L11" i="37"/>
  <c r="H8" i="37"/>
  <c r="J8" i="37"/>
  <c r="H52" i="38"/>
  <c r="H46" i="38"/>
  <c r="P44" i="38"/>
  <c r="H40" i="38"/>
  <c r="L35" i="38"/>
  <c r="N31" i="38"/>
  <c r="H23" i="38"/>
  <c r="J23" i="38"/>
  <c r="N21" i="38"/>
  <c r="H11" i="38"/>
  <c r="P9" i="38"/>
  <c r="H7" i="38"/>
  <c r="H84" i="39"/>
  <c r="L70" i="39"/>
  <c r="H62" i="39"/>
  <c r="F50" i="39"/>
  <c r="F30" i="39"/>
  <c r="F24" i="39"/>
  <c r="F16" i="39"/>
  <c r="F7" i="39"/>
  <c r="K8" i="39" s="1"/>
  <c r="P73" i="40"/>
  <c r="G71" i="40"/>
  <c r="Q71" i="40"/>
  <c r="M7" i="40"/>
  <c r="L7" i="40"/>
  <c r="F7" i="36"/>
  <c r="G8" i="36" s="1"/>
  <c r="F19" i="39"/>
  <c r="G20" i="39" s="1"/>
  <c r="G61" i="40"/>
  <c r="P61" i="40"/>
  <c r="F57" i="40"/>
  <c r="F49" i="40"/>
  <c r="F47" i="40"/>
  <c r="F33" i="40"/>
  <c r="F31" i="40"/>
  <c r="G11" i="40"/>
  <c r="P11" i="40"/>
  <c r="L8" i="41"/>
  <c r="F8" i="42"/>
  <c r="K8" i="42"/>
  <c r="J47" i="45"/>
  <c r="L47" i="45"/>
  <c r="H47" i="45"/>
  <c r="N47" i="45"/>
  <c r="H46" i="45"/>
  <c r="J46" i="45"/>
  <c r="N46" i="45"/>
  <c r="R29" i="45"/>
  <c r="L29" i="45"/>
  <c r="N29" i="45"/>
  <c r="J51" i="45"/>
  <c r="R51" i="45"/>
  <c r="L51" i="45"/>
  <c r="N51" i="45"/>
  <c r="K94" i="39"/>
  <c r="F94" i="39" s="1"/>
  <c r="K78" i="39"/>
  <c r="G70" i="39"/>
  <c r="F70" i="39" s="1"/>
  <c r="K64" i="39"/>
  <c r="F64" i="39" s="1"/>
  <c r="K56" i="39"/>
  <c r="F56" i="39" s="1"/>
  <c r="K40" i="39"/>
  <c r="F40" i="39" s="1"/>
  <c r="I22" i="39"/>
  <c r="H22" i="39" s="1"/>
  <c r="K10" i="39"/>
  <c r="F10" i="39" s="1"/>
  <c r="G95" i="40"/>
  <c r="P95" i="40"/>
  <c r="F65" i="40"/>
  <c r="Q29" i="40"/>
  <c r="Q21" i="40"/>
  <c r="F21" i="40" s="1"/>
  <c r="K20" i="42"/>
  <c r="G20" i="42"/>
  <c r="L8" i="42"/>
  <c r="F38" i="45"/>
  <c r="H38" i="45" s="1"/>
  <c r="H16" i="45"/>
  <c r="J16" i="45"/>
  <c r="R16" i="45"/>
  <c r="N16" i="45"/>
  <c r="H10" i="45"/>
  <c r="J10" i="45"/>
  <c r="R10" i="45"/>
  <c r="N10" i="45"/>
  <c r="H50" i="45"/>
  <c r="J50" i="45"/>
  <c r="J43" i="45"/>
  <c r="R43" i="45"/>
  <c r="L43" i="45"/>
  <c r="H20" i="45"/>
  <c r="J20" i="45"/>
  <c r="H36" i="45"/>
  <c r="J36" i="45"/>
  <c r="R36" i="45"/>
  <c r="N33" i="45"/>
  <c r="H32" i="45"/>
  <c r="J32" i="45"/>
  <c r="N25" i="45"/>
  <c r="F13" i="45"/>
  <c r="P13" i="45" s="1"/>
  <c r="F7" i="45"/>
  <c r="N7" i="45" s="1"/>
  <c r="N13" i="25"/>
  <c r="O13" i="25"/>
  <c r="J51" i="26"/>
  <c r="L51" i="26"/>
  <c r="H16" i="26"/>
  <c r="L16" i="26"/>
  <c r="J16" i="26"/>
  <c r="L13" i="26"/>
  <c r="H8" i="26"/>
  <c r="J8" i="26"/>
  <c r="L8" i="26"/>
  <c r="K76" i="29"/>
  <c r="G76" i="29"/>
  <c r="G10" i="29"/>
  <c r="K10" i="29"/>
  <c r="L10" i="29"/>
  <c r="G92" i="30"/>
  <c r="O92" i="30"/>
  <c r="H92" i="30"/>
  <c r="L92" i="30"/>
  <c r="J92" i="30"/>
  <c r="I92" i="30"/>
  <c r="N92" i="30"/>
  <c r="G16" i="30"/>
  <c r="K16" i="30"/>
  <c r="O16" i="30"/>
  <c r="H16" i="30"/>
  <c r="L16" i="30"/>
  <c r="N16" i="30"/>
  <c r="I16" i="30"/>
  <c r="J16" i="30"/>
  <c r="O49" i="25"/>
  <c r="H40" i="26"/>
  <c r="J40" i="26"/>
  <c r="L40" i="26"/>
  <c r="H20" i="26"/>
  <c r="J20" i="26"/>
  <c r="L96" i="27"/>
  <c r="G96" i="27"/>
  <c r="G88" i="27"/>
  <c r="L88" i="27"/>
  <c r="F32" i="27"/>
  <c r="F96" i="28"/>
  <c r="F92" i="28"/>
  <c r="H88" i="29"/>
  <c r="L8" i="29"/>
  <c r="N70" i="30"/>
  <c r="J70" i="30"/>
  <c r="G70" i="30"/>
  <c r="O70" i="30"/>
  <c r="J24" i="30"/>
  <c r="N24" i="30"/>
  <c r="G24" i="30"/>
  <c r="H24" i="30"/>
  <c r="G26" i="31"/>
  <c r="K26" i="31"/>
  <c r="L26" i="31"/>
  <c r="R26" i="31"/>
  <c r="Q26" i="31"/>
  <c r="F24" i="31"/>
  <c r="G40" i="32"/>
  <c r="K40" i="32"/>
  <c r="H40" i="32"/>
  <c r="P40" i="32"/>
  <c r="N40" i="32"/>
  <c r="Q40" i="32"/>
  <c r="F19" i="32"/>
  <c r="O20" i="32" s="1"/>
  <c r="I40" i="34"/>
  <c r="F40" i="34"/>
  <c r="G40" i="34"/>
  <c r="H40" i="34"/>
  <c r="J92" i="35"/>
  <c r="M92" i="35"/>
  <c r="O51" i="25"/>
  <c r="O43" i="25"/>
  <c r="O15" i="25"/>
  <c r="N52" i="26"/>
  <c r="J38" i="26"/>
  <c r="N38" i="26"/>
  <c r="H36" i="26"/>
  <c r="J36" i="26"/>
  <c r="H32" i="26"/>
  <c r="J32" i="26"/>
  <c r="H28" i="26"/>
  <c r="J28" i="26"/>
  <c r="H12" i="26"/>
  <c r="J12" i="26"/>
  <c r="L12" i="26"/>
  <c r="F98" i="27"/>
  <c r="F82" i="27"/>
  <c r="F74" i="27"/>
  <c r="F72" i="27"/>
  <c r="G22" i="27"/>
  <c r="L22" i="27"/>
  <c r="F84" i="28"/>
  <c r="F80" i="28"/>
  <c r="F64" i="28"/>
  <c r="F56" i="28"/>
  <c r="F52" i="28"/>
  <c r="F28" i="28"/>
  <c r="Q20" i="28"/>
  <c r="M20" i="28"/>
  <c r="I20" i="28"/>
  <c r="F7" i="28"/>
  <c r="G92" i="29"/>
  <c r="K92" i="29"/>
  <c r="H44" i="29"/>
  <c r="F72" i="30"/>
  <c r="G34" i="30"/>
  <c r="O34" i="30"/>
  <c r="H34" i="30"/>
  <c r="J34" i="30"/>
  <c r="N34" i="30"/>
  <c r="L24" i="30"/>
  <c r="J26" i="31"/>
  <c r="F30" i="33"/>
  <c r="M74" i="34"/>
  <c r="J74" i="34"/>
  <c r="L74" i="34"/>
  <c r="K74" i="34"/>
  <c r="J66" i="34"/>
  <c r="L66" i="34"/>
  <c r="M66" i="34"/>
  <c r="G7" i="25"/>
  <c r="H48" i="26"/>
  <c r="J48" i="26"/>
  <c r="F7" i="26"/>
  <c r="H7" i="26" s="1"/>
  <c r="G46" i="27"/>
  <c r="L46" i="27"/>
  <c r="G30" i="27"/>
  <c r="L30" i="27"/>
  <c r="F69" i="28"/>
  <c r="J20" i="28"/>
  <c r="N20" i="28"/>
  <c r="R20" i="28"/>
  <c r="K20" i="28"/>
  <c r="O20" i="28"/>
  <c r="M8" i="28"/>
  <c r="K100" i="29"/>
  <c r="G100" i="29"/>
  <c r="F100" i="29" s="1"/>
  <c r="G22" i="29"/>
  <c r="K22" i="29"/>
  <c r="G74" i="31"/>
  <c r="K74" i="31"/>
  <c r="M74" i="31"/>
  <c r="Q74" i="31"/>
  <c r="I74" i="31"/>
  <c r="R74" i="31"/>
  <c r="J74" i="31"/>
  <c r="H70" i="33"/>
  <c r="P70" i="33"/>
  <c r="M70" i="33"/>
  <c r="O41" i="25"/>
  <c r="F13" i="25"/>
  <c r="J13" i="25"/>
  <c r="O11" i="25"/>
  <c r="N13" i="26"/>
  <c r="L80" i="27"/>
  <c r="G80" i="27"/>
  <c r="F48" i="27"/>
  <c r="P20" i="28"/>
  <c r="K84" i="29"/>
  <c r="G84" i="29"/>
  <c r="I70" i="29"/>
  <c r="J20" i="29"/>
  <c r="I20" i="29"/>
  <c r="J48" i="30"/>
  <c r="N48" i="30"/>
  <c r="G48" i="30"/>
  <c r="H48" i="30"/>
  <c r="R8" i="31"/>
  <c r="K8" i="31"/>
  <c r="P8" i="31"/>
  <c r="F38" i="32"/>
  <c r="F7" i="32"/>
  <c r="O8" i="32" s="1"/>
  <c r="N100" i="34"/>
  <c r="P100" i="34"/>
  <c r="Q100" i="34"/>
  <c r="O45" i="25"/>
  <c r="O31" i="25"/>
  <c r="M13" i="25"/>
  <c r="L52" i="26"/>
  <c r="H51" i="26"/>
  <c r="L48" i="26"/>
  <c r="H47" i="26"/>
  <c r="H44" i="26"/>
  <c r="J44" i="26"/>
  <c r="L44" i="26"/>
  <c r="N8" i="26"/>
  <c r="G70" i="27"/>
  <c r="L70" i="27"/>
  <c r="M70" i="27"/>
  <c r="L62" i="27"/>
  <c r="G62" i="27"/>
  <c r="F40" i="27"/>
  <c r="F38" i="27"/>
  <c r="F26" i="27"/>
  <c r="F24" i="27"/>
  <c r="G20" i="27"/>
  <c r="M20" i="27"/>
  <c r="L20" i="27"/>
  <c r="G12" i="27"/>
  <c r="L12" i="27"/>
  <c r="H8" i="27"/>
  <c r="J8" i="27"/>
  <c r="I8" i="27"/>
  <c r="F100" i="28"/>
  <c r="F72" i="28"/>
  <c r="F40" i="28"/>
  <c r="F24" i="28"/>
  <c r="H20" i="28"/>
  <c r="F12" i="28"/>
  <c r="L100" i="29"/>
  <c r="I82" i="29"/>
  <c r="H82" i="29" s="1"/>
  <c r="L76" i="29"/>
  <c r="H72" i="29"/>
  <c r="F54" i="29"/>
  <c r="F40" i="29"/>
  <c r="F32" i="29"/>
  <c r="F44" i="30"/>
  <c r="M16" i="30"/>
  <c r="J70" i="32"/>
  <c r="R70" i="32"/>
  <c r="P70" i="32"/>
  <c r="L70" i="32"/>
  <c r="K24" i="32"/>
  <c r="Q24" i="32"/>
  <c r="F22" i="32"/>
  <c r="G12" i="32"/>
  <c r="K12" i="32"/>
  <c r="O12" i="32"/>
  <c r="H12" i="32"/>
  <c r="L12" i="32"/>
  <c r="P12" i="32"/>
  <c r="I12" i="32"/>
  <c r="Q12" i="32"/>
  <c r="J12" i="32"/>
  <c r="G98" i="33"/>
  <c r="K98" i="33"/>
  <c r="L98" i="33"/>
  <c r="R98" i="33"/>
  <c r="F96" i="33"/>
  <c r="G34" i="33"/>
  <c r="K34" i="33"/>
  <c r="L34" i="33"/>
  <c r="R34" i="33"/>
  <c r="F32" i="33"/>
  <c r="I82" i="28"/>
  <c r="M58" i="28"/>
  <c r="I10" i="28"/>
  <c r="F62" i="29"/>
  <c r="J58" i="29"/>
  <c r="H58" i="29" s="1"/>
  <c r="H14" i="29"/>
  <c r="K8" i="29"/>
  <c r="G66" i="30"/>
  <c r="O66" i="30"/>
  <c r="H66" i="30"/>
  <c r="L66" i="30"/>
  <c r="J56" i="30"/>
  <c r="N56" i="30"/>
  <c r="G56" i="30"/>
  <c r="O56" i="30"/>
  <c r="G50" i="30"/>
  <c r="H50" i="30"/>
  <c r="F46" i="30"/>
  <c r="G26" i="30"/>
  <c r="O26" i="30"/>
  <c r="F19" i="30"/>
  <c r="M20" i="30" s="1"/>
  <c r="J14" i="30"/>
  <c r="N14" i="30"/>
  <c r="G14" i="30"/>
  <c r="K14" i="30"/>
  <c r="O14" i="30"/>
  <c r="J96" i="31"/>
  <c r="N96" i="31"/>
  <c r="R96" i="31"/>
  <c r="G96" i="31"/>
  <c r="K96" i="31"/>
  <c r="O96" i="31"/>
  <c r="K94" i="31"/>
  <c r="G30" i="31"/>
  <c r="K30" i="31"/>
  <c r="Q30" i="31"/>
  <c r="I30" i="31"/>
  <c r="F28" i="31"/>
  <c r="F19" i="31"/>
  <c r="L20" i="31" s="1"/>
  <c r="K76" i="32"/>
  <c r="L76" i="32"/>
  <c r="Q76" i="32"/>
  <c r="R76" i="32"/>
  <c r="F74" i="32"/>
  <c r="G64" i="32"/>
  <c r="K64" i="32"/>
  <c r="Q64" i="32"/>
  <c r="I64" i="32"/>
  <c r="G60" i="32"/>
  <c r="K60" i="32"/>
  <c r="H60" i="32"/>
  <c r="L60" i="32"/>
  <c r="R60" i="32"/>
  <c r="I60" i="32"/>
  <c r="F58" i="32"/>
  <c r="F46" i="32"/>
  <c r="F24" i="32"/>
  <c r="F100" i="33"/>
  <c r="F76" i="33"/>
  <c r="K66" i="33"/>
  <c r="L66" i="33"/>
  <c r="R66" i="33"/>
  <c r="M82" i="34"/>
  <c r="J82" i="34"/>
  <c r="L82" i="34"/>
  <c r="L43" i="26"/>
  <c r="L39" i="26"/>
  <c r="L31" i="26"/>
  <c r="L11" i="26"/>
  <c r="L94" i="27"/>
  <c r="F94" i="27" s="1"/>
  <c r="L86" i="27"/>
  <c r="F86" i="27" s="1"/>
  <c r="L78" i="27"/>
  <c r="F78" i="27" s="1"/>
  <c r="L68" i="27"/>
  <c r="F68" i="27" s="1"/>
  <c r="L60" i="27"/>
  <c r="F60" i="27" s="1"/>
  <c r="L52" i="27"/>
  <c r="F52" i="27" s="1"/>
  <c r="L36" i="27"/>
  <c r="F36" i="27" s="1"/>
  <c r="L18" i="27"/>
  <c r="F18" i="27" s="1"/>
  <c r="L10" i="27"/>
  <c r="P94" i="28"/>
  <c r="H94" i="28"/>
  <c r="F94" i="28" s="1"/>
  <c r="H90" i="28"/>
  <c r="P82" i="28"/>
  <c r="L82" i="28"/>
  <c r="H82" i="28"/>
  <c r="P74" i="28"/>
  <c r="L74" i="28"/>
  <c r="H74" i="28"/>
  <c r="P58" i="28"/>
  <c r="L58" i="28"/>
  <c r="H58" i="28"/>
  <c r="H54" i="28"/>
  <c r="H46" i="28"/>
  <c r="H22" i="28"/>
  <c r="F22" i="28" s="1"/>
  <c r="P18" i="28"/>
  <c r="L18" i="28"/>
  <c r="H18" i="28"/>
  <c r="P14" i="28"/>
  <c r="L14" i="28"/>
  <c r="H14" i="28"/>
  <c r="F14" i="28" s="1"/>
  <c r="P10" i="28"/>
  <c r="L10" i="28"/>
  <c r="H10" i="28"/>
  <c r="K98" i="29"/>
  <c r="F98" i="29" s="1"/>
  <c r="K90" i="29"/>
  <c r="F90" i="29" s="1"/>
  <c r="K82" i="29"/>
  <c r="F82" i="29" s="1"/>
  <c r="K74" i="29"/>
  <c r="F74" i="29" s="1"/>
  <c r="G68" i="29"/>
  <c r="K68" i="29"/>
  <c r="G60" i="29"/>
  <c r="K60" i="29"/>
  <c r="I54" i="29"/>
  <c r="H54" i="29" s="1"/>
  <c r="H50" i="29"/>
  <c r="I46" i="29"/>
  <c r="H46" i="29" s="1"/>
  <c r="G36" i="29"/>
  <c r="K36" i="29"/>
  <c r="H34" i="29"/>
  <c r="L18" i="29"/>
  <c r="G16" i="29"/>
  <c r="K16" i="29"/>
  <c r="J8" i="29"/>
  <c r="H8" i="29" s="1"/>
  <c r="J98" i="30"/>
  <c r="G98" i="30"/>
  <c r="O98" i="30"/>
  <c r="J90" i="30"/>
  <c r="N90" i="30"/>
  <c r="G90" i="30"/>
  <c r="O90" i="30"/>
  <c r="J82" i="30"/>
  <c r="N82" i="30"/>
  <c r="G82" i="30"/>
  <c r="K82" i="30"/>
  <c r="O82" i="30"/>
  <c r="G76" i="30"/>
  <c r="H76" i="30"/>
  <c r="L76" i="30"/>
  <c r="M70" i="30"/>
  <c r="I70" i="30"/>
  <c r="J66" i="30"/>
  <c r="F62" i="30"/>
  <c r="F54" i="30"/>
  <c r="N50" i="30"/>
  <c r="J50" i="30"/>
  <c r="F38" i="30"/>
  <c r="F30" i="30"/>
  <c r="N26" i="30"/>
  <c r="J26" i="30"/>
  <c r="L14" i="30"/>
  <c r="F12" i="30"/>
  <c r="O8" i="30"/>
  <c r="F7" i="30"/>
  <c r="K8" i="30" s="1"/>
  <c r="J100" i="31"/>
  <c r="N100" i="31"/>
  <c r="R100" i="31"/>
  <c r="G100" i="31"/>
  <c r="K100" i="31"/>
  <c r="L96" i="31"/>
  <c r="R94" i="31"/>
  <c r="G86" i="31"/>
  <c r="K86" i="31"/>
  <c r="P86" i="31"/>
  <c r="Q86" i="31"/>
  <c r="G82" i="31"/>
  <c r="K82" i="31"/>
  <c r="O82" i="31"/>
  <c r="H82" i="31"/>
  <c r="M82" i="31"/>
  <c r="R82" i="31"/>
  <c r="I82" i="31"/>
  <c r="N82" i="31"/>
  <c r="G62" i="31"/>
  <c r="K62" i="31"/>
  <c r="Q62" i="31"/>
  <c r="I62" i="31"/>
  <c r="F60" i="31"/>
  <c r="G58" i="31"/>
  <c r="H58" i="31"/>
  <c r="L58" i="31"/>
  <c r="P58" i="31"/>
  <c r="R58" i="31"/>
  <c r="I58" i="31"/>
  <c r="F56" i="31"/>
  <c r="F42" i="31"/>
  <c r="G34" i="31"/>
  <c r="K34" i="31"/>
  <c r="Q34" i="31"/>
  <c r="F32" i="31"/>
  <c r="G96" i="32"/>
  <c r="K96" i="32"/>
  <c r="O96" i="32"/>
  <c r="H96" i="32"/>
  <c r="L96" i="32"/>
  <c r="P96" i="32"/>
  <c r="N96" i="32"/>
  <c r="I96" i="32"/>
  <c r="Q96" i="32"/>
  <c r="F94" i="32"/>
  <c r="G80" i="32"/>
  <c r="K80" i="32"/>
  <c r="O80" i="32"/>
  <c r="L80" i="32"/>
  <c r="P80" i="32"/>
  <c r="M80" i="32"/>
  <c r="F78" i="32"/>
  <c r="K68" i="32"/>
  <c r="H68" i="32"/>
  <c r="Q68" i="32"/>
  <c r="F66" i="32"/>
  <c r="J64" i="32"/>
  <c r="F30" i="32"/>
  <c r="F36" i="33"/>
  <c r="I82" i="34"/>
  <c r="F82" i="34"/>
  <c r="G82" i="34"/>
  <c r="H82" i="34"/>
  <c r="N58" i="34"/>
  <c r="P58" i="34"/>
  <c r="I56" i="34"/>
  <c r="F56" i="34"/>
  <c r="N16" i="34"/>
  <c r="O16" i="34"/>
  <c r="P16" i="34"/>
  <c r="Q16" i="34"/>
  <c r="J7" i="34"/>
  <c r="K10" i="34"/>
  <c r="J10" i="34"/>
  <c r="L10" i="34"/>
  <c r="M10" i="34"/>
  <c r="O18" i="35"/>
  <c r="P18" i="35"/>
  <c r="Q18" i="35"/>
  <c r="N43" i="26"/>
  <c r="I90" i="28"/>
  <c r="M54" i="28"/>
  <c r="I46" i="28"/>
  <c r="I18" i="28"/>
  <c r="H69" i="29"/>
  <c r="J70" i="29" s="1"/>
  <c r="F38" i="29"/>
  <c r="F24" i="29"/>
  <c r="L20" i="29"/>
  <c r="F7" i="29"/>
  <c r="G8" i="29"/>
  <c r="G84" i="30"/>
  <c r="H84" i="30"/>
  <c r="L84" i="30"/>
  <c r="J64" i="30"/>
  <c r="G64" i="30"/>
  <c r="F64" i="30" s="1"/>
  <c r="L56" i="30"/>
  <c r="J40" i="30"/>
  <c r="N40" i="30"/>
  <c r="G40" i="30"/>
  <c r="F40" i="30" s="1"/>
  <c r="K40" i="30"/>
  <c r="M14" i="30"/>
  <c r="H8" i="30"/>
  <c r="G94" i="31"/>
  <c r="L94" i="31"/>
  <c r="P94" i="31"/>
  <c r="I94" i="31"/>
  <c r="M94" i="31"/>
  <c r="Q94" i="31"/>
  <c r="F92" i="31"/>
  <c r="G18" i="31"/>
  <c r="K18" i="31"/>
  <c r="O18" i="31"/>
  <c r="H18" i="31"/>
  <c r="L18" i="31"/>
  <c r="P18" i="31"/>
  <c r="I18" i="31"/>
  <c r="Q18" i="31"/>
  <c r="J18" i="31"/>
  <c r="R18" i="31"/>
  <c r="F16" i="31"/>
  <c r="F62" i="32"/>
  <c r="K48" i="32"/>
  <c r="L48" i="32"/>
  <c r="Q48" i="32"/>
  <c r="F18" i="32"/>
  <c r="G78" i="33"/>
  <c r="K78" i="33"/>
  <c r="L78" i="33"/>
  <c r="R78" i="33"/>
  <c r="F68" i="33"/>
  <c r="F64" i="33"/>
  <c r="J100" i="34"/>
  <c r="K100" i="34"/>
  <c r="M100" i="34"/>
  <c r="H80" i="34"/>
  <c r="I80" i="34"/>
  <c r="F80" i="34"/>
  <c r="I74" i="34"/>
  <c r="F74" i="34"/>
  <c r="G74" i="34"/>
  <c r="H74" i="34"/>
  <c r="M56" i="34"/>
  <c r="J56" i="34"/>
  <c r="L56" i="34"/>
  <c r="K90" i="28"/>
  <c r="O82" i="28"/>
  <c r="K82" i="28"/>
  <c r="O18" i="28"/>
  <c r="O10" i="28"/>
  <c r="K10" i="28"/>
  <c r="K96" i="29"/>
  <c r="K88" i="29"/>
  <c r="F88" i="29" s="1"/>
  <c r="K80" i="29"/>
  <c r="F80" i="29" s="1"/>
  <c r="G30" i="29"/>
  <c r="K30" i="29"/>
  <c r="H28" i="29"/>
  <c r="K18" i="29"/>
  <c r="F18" i="29" s="1"/>
  <c r="I16" i="29"/>
  <c r="H16" i="29" s="1"/>
  <c r="G100" i="30"/>
  <c r="K100" i="30"/>
  <c r="O100" i="30"/>
  <c r="H100" i="30"/>
  <c r="L100" i="30"/>
  <c r="F96" i="30"/>
  <c r="N84" i="30"/>
  <c r="L82" i="30"/>
  <c r="F80" i="30"/>
  <c r="J76" i="30"/>
  <c r="J74" i="30"/>
  <c r="N74" i="30"/>
  <c r="G74" i="30"/>
  <c r="K74" i="30"/>
  <c r="O74" i="30"/>
  <c r="L70" i="30"/>
  <c r="H70" i="30"/>
  <c r="N66" i="30"/>
  <c r="G58" i="30"/>
  <c r="K58" i="30"/>
  <c r="O58" i="30"/>
  <c r="L58" i="30"/>
  <c r="I56" i="30"/>
  <c r="H32" i="30"/>
  <c r="F32" i="30" s="1"/>
  <c r="I26" i="30"/>
  <c r="I14" i="30"/>
  <c r="Q100" i="31"/>
  <c r="L100" i="31"/>
  <c r="Q96" i="31"/>
  <c r="I96" i="31"/>
  <c r="L82" i="31"/>
  <c r="O70" i="31"/>
  <c r="K70" i="31"/>
  <c r="F69" i="31"/>
  <c r="F68" i="31"/>
  <c r="G66" i="31"/>
  <c r="K66" i="31"/>
  <c r="L66" i="31"/>
  <c r="P66" i="31"/>
  <c r="M66" i="31"/>
  <c r="Q66" i="31"/>
  <c r="F64" i="31"/>
  <c r="J62" i="31"/>
  <c r="K46" i="31"/>
  <c r="Q46" i="31"/>
  <c r="F44" i="31"/>
  <c r="M18" i="31"/>
  <c r="L8" i="31"/>
  <c r="R96" i="32"/>
  <c r="J80" i="32"/>
  <c r="Q60" i="32"/>
  <c r="M60" i="32"/>
  <c r="F32" i="32"/>
  <c r="G82" i="33"/>
  <c r="K82" i="33"/>
  <c r="O82" i="33"/>
  <c r="H82" i="33"/>
  <c r="L82" i="33"/>
  <c r="I82" i="33"/>
  <c r="K82" i="34"/>
  <c r="N66" i="34"/>
  <c r="P66" i="34"/>
  <c r="M40" i="34"/>
  <c r="J40" i="34"/>
  <c r="L40" i="34"/>
  <c r="M82" i="35"/>
  <c r="J82" i="35"/>
  <c r="L82" i="35"/>
  <c r="K82" i="35"/>
  <c r="G90" i="31"/>
  <c r="K90" i="31"/>
  <c r="O90" i="31"/>
  <c r="F52" i="31"/>
  <c r="G14" i="31"/>
  <c r="K14" i="31"/>
  <c r="O14" i="31"/>
  <c r="H14" i="31"/>
  <c r="L14" i="31"/>
  <c r="P14" i="31"/>
  <c r="F12" i="31"/>
  <c r="G88" i="32"/>
  <c r="K88" i="32"/>
  <c r="H88" i="32"/>
  <c r="L88" i="32"/>
  <c r="G84" i="32"/>
  <c r="K84" i="32"/>
  <c r="P84" i="32"/>
  <c r="K72" i="32"/>
  <c r="L72" i="32"/>
  <c r="Q70" i="32"/>
  <c r="I70" i="32"/>
  <c r="F42" i="32"/>
  <c r="K36" i="32"/>
  <c r="O36" i="32"/>
  <c r="F34" i="32"/>
  <c r="F26" i="32"/>
  <c r="G90" i="33"/>
  <c r="K90" i="33"/>
  <c r="O90" i="33"/>
  <c r="L90" i="33"/>
  <c r="F88" i="33"/>
  <c r="K86" i="33"/>
  <c r="O86" i="33"/>
  <c r="L86" i="33"/>
  <c r="F86" i="33" s="1"/>
  <c r="F84" i="33"/>
  <c r="K62" i="33"/>
  <c r="L62" i="33"/>
  <c r="F60" i="33"/>
  <c r="F56" i="33"/>
  <c r="G54" i="33"/>
  <c r="K54" i="33"/>
  <c r="F50" i="33"/>
  <c r="F40" i="33"/>
  <c r="G10" i="33"/>
  <c r="K10" i="33"/>
  <c r="O10" i="33"/>
  <c r="H10" i="33"/>
  <c r="L10" i="33"/>
  <c r="P10" i="33"/>
  <c r="J10" i="33"/>
  <c r="R10" i="33"/>
  <c r="M98" i="34"/>
  <c r="J98" i="34"/>
  <c r="L98" i="34"/>
  <c r="H96" i="34"/>
  <c r="I96" i="34"/>
  <c r="F96" i="34"/>
  <c r="N84" i="34"/>
  <c r="O84" i="34"/>
  <c r="P84" i="34"/>
  <c r="M64" i="34"/>
  <c r="J64" i="34"/>
  <c r="L64" i="34"/>
  <c r="J58" i="34"/>
  <c r="K58" i="34"/>
  <c r="M58" i="34"/>
  <c r="O20" i="34"/>
  <c r="P20" i="34"/>
  <c r="K20" i="34"/>
  <c r="L20" i="34"/>
  <c r="J20" i="34"/>
  <c r="M20" i="34"/>
  <c r="G20" i="34"/>
  <c r="H20" i="34"/>
  <c r="H88" i="35"/>
  <c r="I88" i="35"/>
  <c r="F88" i="35"/>
  <c r="I82" i="35"/>
  <c r="F82" i="35"/>
  <c r="G82" i="35"/>
  <c r="H82" i="35"/>
  <c r="F64" i="35"/>
  <c r="G64" i="35"/>
  <c r="G20" i="29"/>
  <c r="K14" i="29"/>
  <c r="F14" i="29" s="1"/>
  <c r="L94" i="30"/>
  <c r="F94" i="30" s="1"/>
  <c r="L86" i="30"/>
  <c r="F86" i="30" s="1"/>
  <c r="L60" i="30"/>
  <c r="F60" i="30" s="1"/>
  <c r="L52" i="30"/>
  <c r="L36" i="30"/>
  <c r="L18" i="30"/>
  <c r="F18" i="30" s="1"/>
  <c r="L10" i="30"/>
  <c r="F10" i="30" s="1"/>
  <c r="P98" i="31"/>
  <c r="F98" i="31" s="1"/>
  <c r="I90" i="31"/>
  <c r="G78" i="31"/>
  <c r="K78" i="31"/>
  <c r="Q54" i="31"/>
  <c r="I54" i="31"/>
  <c r="G50" i="31"/>
  <c r="K50" i="31"/>
  <c r="F48" i="31"/>
  <c r="F36" i="31"/>
  <c r="G22" i="31"/>
  <c r="K22" i="31"/>
  <c r="O22" i="31"/>
  <c r="H22" i="31"/>
  <c r="L22" i="31"/>
  <c r="I20" i="31"/>
  <c r="R14" i="31"/>
  <c r="J14" i="31"/>
  <c r="G10" i="31"/>
  <c r="K10" i="31"/>
  <c r="O10" i="31"/>
  <c r="H10" i="31"/>
  <c r="L10" i="31"/>
  <c r="P10" i="31"/>
  <c r="I8" i="31"/>
  <c r="G100" i="32"/>
  <c r="F100" i="32" s="1"/>
  <c r="K100" i="32"/>
  <c r="H100" i="32"/>
  <c r="L100" i="32"/>
  <c r="F98" i="32"/>
  <c r="G92" i="32"/>
  <c r="K92" i="32"/>
  <c r="O92" i="32"/>
  <c r="L92" i="32"/>
  <c r="I84" i="32"/>
  <c r="R72" i="32"/>
  <c r="G56" i="32"/>
  <c r="F56" i="32" s="1"/>
  <c r="K56" i="32"/>
  <c r="H56" i="32"/>
  <c r="L56" i="32"/>
  <c r="F54" i="32"/>
  <c r="G52" i="32"/>
  <c r="K52" i="32"/>
  <c r="L52" i="32"/>
  <c r="F50" i="32"/>
  <c r="Q44" i="32"/>
  <c r="F44" i="32" s="1"/>
  <c r="Q28" i="32"/>
  <c r="F28" i="32" s="1"/>
  <c r="G16" i="32"/>
  <c r="K16" i="32"/>
  <c r="H16" i="32"/>
  <c r="L16" i="32"/>
  <c r="P16" i="32"/>
  <c r="F14" i="32"/>
  <c r="G94" i="33"/>
  <c r="K94" i="33"/>
  <c r="O94" i="33"/>
  <c r="L94" i="33"/>
  <c r="P94" i="33"/>
  <c r="F92" i="33"/>
  <c r="I90" i="33"/>
  <c r="G74" i="33"/>
  <c r="K74" i="33"/>
  <c r="O74" i="33"/>
  <c r="L74" i="33"/>
  <c r="F72" i="33"/>
  <c r="K70" i="33"/>
  <c r="R62" i="33"/>
  <c r="F44" i="33"/>
  <c r="G26" i="33"/>
  <c r="K26" i="33"/>
  <c r="R26" i="33"/>
  <c r="F24" i="33"/>
  <c r="F19" i="33"/>
  <c r="I20" i="33" s="1"/>
  <c r="G14" i="33"/>
  <c r="K14" i="33"/>
  <c r="O14" i="33"/>
  <c r="H14" i="33"/>
  <c r="L14" i="33"/>
  <c r="I14" i="33"/>
  <c r="F12" i="33"/>
  <c r="K98" i="34"/>
  <c r="I98" i="34"/>
  <c r="F98" i="34"/>
  <c r="G98" i="34"/>
  <c r="G96" i="34"/>
  <c r="J84" i="34"/>
  <c r="K84" i="34"/>
  <c r="M84" i="34"/>
  <c r="J76" i="34"/>
  <c r="K76" i="34"/>
  <c r="M76" i="34"/>
  <c r="O70" i="34"/>
  <c r="P70" i="34"/>
  <c r="K70" i="34"/>
  <c r="L70" i="34"/>
  <c r="J70" i="34"/>
  <c r="M70" i="34"/>
  <c r="G70" i="34"/>
  <c r="H70" i="34"/>
  <c r="K64" i="34"/>
  <c r="I64" i="34"/>
  <c r="F64" i="34"/>
  <c r="G64" i="34"/>
  <c r="O60" i="34"/>
  <c r="P60" i="34"/>
  <c r="J50" i="34"/>
  <c r="L50" i="34"/>
  <c r="J48" i="34"/>
  <c r="L48" i="34"/>
  <c r="F46" i="34"/>
  <c r="Q20" i="34"/>
  <c r="M14" i="34"/>
  <c r="J14" i="34"/>
  <c r="I90" i="35"/>
  <c r="F90" i="35"/>
  <c r="G90" i="35"/>
  <c r="H90" i="35"/>
  <c r="G88" i="35"/>
  <c r="O70" i="35"/>
  <c r="P70" i="35"/>
  <c r="N70" i="35"/>
  <c r="Q70" i="35"/>
  <c r="K70" i="35"/>
  <c r="L70" i="35"/>
  <c r="J70" i="35"/>
  <c r="M70" i="35"/>
  <c r="G70" i="35"/>
  <c r="H70" i="35"/>
  <c r="H64" i="35"/>
  <c r="H46" i="35"/>
  <c r="F46" i="35"/>
  <c r="G58" i="33"/>
  <c r="K58" i="33"/>
  <c r="O58" i="33"/>
  <c r="G22" i="33"/>
  <c r="K22" i="33"/>
  <c r="O22" i="33"/>
  <c r="G18" i="33"/>
  <c r="K18" i="33"/>
  <c r="O18" i="33"/>
  <c r="H18" i="33"/>
  <c r="L18" i="33"/>
  <c r="F16" i="33"/>
  <c r="M90" i="34"/>
  <c r="J90" i="34"/>
  <c r="O36" i="34"/>
  <c r="P36" i="34"/>
  <c r="J34" i="34"/>
  <c r="K34" i="34"/>
  <c r="M24" i="34"/>
  <c r="J24" i="34"/>
  <c r="J16" i="34"/>
  <c r="K16" i="34"/>
  <c r="I14" i="34"/>
  <c r="F14" i="34"/>
  <c r="H12" i="34"/>
  <c r="I12" i="34"/>
  <c r="F7" i="34"/>
  <c r="H96" i="35"/>
  <c r="I96" i="35"/>
  <c r="F96" i="35"/>
  <c r="N84" i="35"/>
  <c r="O84" i="35"/>
  <c r="P84" i="35"/>
  <c r="H54" i="35"/>
  <c r="F54" i="35"/>
  <c r="H22" i="35"/>
  <c r="I22" i="35"/>
  <c r="M20" i="33"/>
  <c r="J18" i="33"/>
  <c r="F7" i="33"/>
  <c r="I8" i="33" s="1"/>
  <c r="O94" i="34"/>
  <c r="P94" i="34"/>
  <c r="P92" i="34"/>
  <c r="J92" i="34"/>
  <c r="K92" i="34"/>
  <c r="I90" i="34"/>
  <c r="F90" i="34"/>
  <c r="H88" i="34"/>
  <c r="I88" i="34"/>
  <c r="F30" i="34"/>
  <c r="J26" i="34"/>
  <c r="K26" i="34"/>
  <c r="I24" i="34"/>
  <c r="F24" i="34"/>
  <c r="H22" i="34"/>
  <c r="I22" i="34"/>
  <c r="O18" i="34"/>
  <c r="P18" i="34"/>
  <c r="G14" i="34"/>
  <c r="F12" i="34"/>
  <c r="I98" i="35"/>
  <c r="F98" i="35"/>
  <c r="G96" i="35"/>
  <c r="J84" i="35"/>
  <c r="K84" i="35"/>
  <c r="N76" i="35"/>
  <c r="O76" i="35"/>
  <c r="P76" i="35"/>
  <c r="G74" i="35"/>
  <c r="N58" i="35"/>
  <c r="P58" i="35"/>
  <c r="H30" i="35"/>
  <c r="F30" i="35"/>
  <c r="N26" i="35"/>
  <c r="O26" i="35"/>
  <c r="F22" i="35"/>
  <c r="F8" i="35"/>
  <c r="G8" i="35"/>
  <c r="H8" i="35"/>
  <c r="O60" i="35"/>
  <c r="P60" i="35"/>
  <c r="J58" i="35"/>
  <c r="K58" i="35"/>
  <c r="M40" i="35"/>
  <c r="J40" i="35"/>
  <c r="O20" i="35"/>
  <c r="P20" i="35"/>
  <c r="K20" i="35"/>
  <c r="L20" i="35"/>
  <c r="G20" i="35"/>
  <c r="H20" i="35"/>
  <c r="N16" i="35"/>
  <c r="O16" i="35"/>
  <c r="M14" i="35"/>
  <c r="J14" i="35"/>
  <c r="N7" i="35"/>
  <c r="P8" i="35" s="1"/>
  <c r="P10" i="35"/>
  <c r="N7" i="34"/>
  <c r="P8" i="34" s="1"/>
  <c r="O10" i="34"/>
  <c r="O94" i="35"/>
  <c r="P94" i="35"/>
  <c r="F80" i="35"/>
  <c r="I40" i="35"/>
  <c r="F40" i="35"/>
  <c r="M20" i="35"/>
  <c r="Q16" i="35"/>
  <c r="J16" i="35"/>
  <c r="K16" i="35"/>
  <c r="I14" i="35"/>
  <c r="F14" i="35"/>
  <c r="H12" i="35"/>
  <c r="I12" i="35"/>
  <c r="J7" i="35"/>
  <c r="M8" i="35" s="1"/>
  <c r="K10" i="35"/>
  <c r="J7" i="12"/>
  <c r="H100" i="14"/>
  <c r="L100" i="14"/>
  <c r="J82" i="14"/>
  <c r="N82" i="14"/>
  <c r="J14" i="14"/>
  <c r="N14" i="14"/>
  <c r="K14" i="14"/>
  <c r="F38" i="16"/>
  <c r="H20" i="16"/>
  <c r="J20" i="16"/>
  <c r="J40" i="17"/>
  <c r="N40" i="17"/>
  <c r="H21" i="17"/>
  <c r="L21" i="17"/>
  <c r="J11" i="17"/>
  <c r="H11" i="17"/>
  <c r="J26" i="18"/>
  <c r="H53" i="20"/>
  <c r="J53" i="20"/>
  <c r="H43" i="22"/>
  <c r="J43" i="22"/>
  <c r="L43" i="22"/>
  <c r="L7" i="22"/>
  <c r="F7" i="22"/>
  <c r="J7" i="22" s="1"/>
  <c r="N51" i="12"/>
  <c r="N50" i="12"/>
  <c r="L39" i="12"/>
  <c r="F38" i="12"/>
  <c r="H38" i="12" s="1"/>
  <c r="N34" i="12"/>
  <c r="H7" i="12"/>
  <c r="L50" i="13"/>
  <c r="N49" i="13"/>
  <c r="L26" i="13"/>
  <c r="N7" i="13"/>
  <c r="N100" i="14"/>
  <c r="I100" i="14"/>
  <c r="I82" i="14"/>
  <c r="J74" i="14"/>
  <c r="N74" i="14"/>
  <c r="F69" i="14"/>
  <c r="M70" i="14" s="1"/>
  <c r="M56" i="14"/>
  <c r="F38" i="14"/>
  <c r="J30" i="14"/>
  <c r="N30" i="14"/>
  <c r="J22" i="14"/>
  <c r="N22" i="14"/>
  <c r="G22" i="14"/>
  <c r="J18" i="14"/>
  <c r="N18" i="14"/>
  <c r="K18" i="14"/>
  <c r="I14" i="14"/>
  <c r="F69" i="15"/>
  <c r="N70" i="15" s="1"/>
  <c r="F7" i="15"/>
  <c r="K8" i="15" s="1"/>
  <c r="J51" i="16"/>
  <c r="L51" i="16"/>
  <c r="J31" i="16"/>
  <c r="H31" i="16"/>
  <c r="H8" i="16"/>
  <c r="J8" i="16"/>
  <c r="L8" i="16"/>
  <c r="J48" i="17"/>
  <c r="H48" i="17"/>
  <c r="N46" i="17"/>
  <c r="P40" i="17"/>
  <c r="H34" i="17"/>
  <c r="J34" i="17"/>
  <c r="P11" i="17"/>
  <c r="H7" i="17"/>
  <c r="L7" i="17"/>
  <c r="P7" i="17"/>
  <c r="H52" i="18"/>
  <c r="J52" i="18"/>
  <c r="H50" i="18"/>
  <c r="J50" i="18"/>
  <c r="J30" i="18"/>
  <c r="H30" i="18"/>
  <c r="J15" i="18"/>
  <c r="H15" i="18"/>
  <c r="H12" i="18"/>
  <c r="L12" i="18"/>
  <c r="G21" i="19"/>
  <c r="L21" i="19"/>
  <c r="H21" i="19"/>
  <c r="F7" i="20"/>
  <c r="J7" i="20" s="1"/>
  <c r="J94" i="21"/>
  <c r="G94" i="21"/>
  <c r="I94" i="21"/>
  <c r="H94" i="21"/>
  <c r="J74" i="21"/>
  <c r="G74" i="21"/>
  <c r="H74" i="21"/>
  <c r="M74" i="21"/>
  <c r="I74" i="21"/>
  <c r="F50" i="21"/>
  <c r="I26" i="21"/>
  <c r="M26" i="21"/>
  <c r="J26" i="21"/>
  <c r="G26" i="21"/>
  <c r="F19" i="21"/>
  <c r="G20" i="21" s="1"/>
  <c r="F7" i="21"/>
  <c r="H50" i="22"/>
  <c r="J50" i="22"/>
  <c r="H48" i="22"/>
  <c r="J48" i="22"/>
  <c r="H46" i="22"/>
  <c r="J46" i="22"/>
  <c r="L51" i="12"/>
  <c r="N48" i="12"/>
  <c r="N47" i="12"/>
  <c r="N16" i="12"/>
  <c r="L7" i="12"/>
  <c r="N7" i="12"/>
  <c r="L43" i="13"/>
  <c r="N13" i="13"/>
  <c r="L7" i="13"/>
  <c r="M100" i="14"/>
  <c r="G100" i="14"/>
  <c r="J94" i="14"/>
  <c r="N94" i="14"/>
  <c r="J90" i="14"/>
  <c r="N90" i="14"/>
  <c r="M82" i="14"/>
  <c r="H82" i="14"/>
  <c r="M80" i="14"/>
  <c r="M78" i="14"/>
  <c r="I74" i="14"/>
  <c r="J62" i="14"/>
  <c r="N62" i="14"/>
  <c r="K56" i="14"/>
  <c r="M54" i="14"/>
  <c r="M52" i="14"/>
  <c r="J46" i="14"/>
  <c r="N46" i="14"/>
  <c r="M40" i="14"/>
  <c r="M34" i="14"/>
  <c r="J26" i="14"/>
  <c r="N26" i="14"/>
  <c r="K22" i="14"/>
  <c r="I18" i="14"/>
  <c r="H14" i="14"/>
  <c r="J10" i="14"/>
  <c r="N10" i="14"/>
  <c r="G10" i="14"/>
  <c r="K10" i="14"/>
  <c r="F38" i="15"/>
  <c r="H44" i="16"/>
  <c r="J44" i="16"/>
  <c r="L44" i="16"/>
  <c r="N39" i="16"/>
  <c r="H32" i="16"/>
  <c r="J32" i="16"/>
  <c r="N21" i="17"/>
  <c r="J13" i="17"/>
  <c r="N11" i="17"/>
  <c r="J7" i="17"/>
  <c r="J34" i="18"/>
  <c r="H34" i="18"/>
  <c r="H11" i="18"/>
  <c r="J11" i="18"/>
  <c r="L11" i="18"/>
  <c r="H8" i="18"/>
  <c r="L8" i="18"/>
  <c r="J21" i="19"/>
  <c r="H45" i="20"/>
  <c r="J45" i="20"/>
  <c r="F13" i="20"/>
  <c r="H13" i="20" s="1"/>
  <c r="J98" i="21"/>
  <c r="G98" i="21"/>
  <c r="K98" i="21"/>
  <c r="H98" i="21"/>
  <c r="I98" i="21"/>
  <c r="J66" i="21"/>
  <c r="K66" i="21"/>
  <c r="G66" i="21"/>
  <c r="H66" i="21"/>
  <c r="J46" i="21"/>
  <c r="G46" i="21"/>
  <c r="F46" i="21" s="1"/>
  <c r="H51" i="12"/>
  <c r="H50" i="12"/>
  <c r="L48" i="12"/>
  <c r="L47" i="12"/>
  <c r="N44" i="12"/>
  <c r="N43" i="12"/>
  <c r="N42" i="12"/>
  <c r="L32" i="12"/>
  <c r="H18" i="12"/>
  <c r="L16" i="12"/>
  <c r="N14" i="12"/>
  <c r="H13" i="12"/>
  <c r="N10" i="12"/>
  <c r="N53" i="13"/>
  <c r="N33" i="13"/>
  <c r="J7" i="13"/>
  <c r="K100" i="14"/>
  <c r="J98" i="14"/>
  <c r="N98" i="14"/>
  <c r="H96" i="14"/>
  <c r="L96" i="14"/>
  <c r="I94" i="14"/>
  <c r="I90" i="14"/>
  <c r="L82" i="14"/>
  <c r="K80" i="14"/>
  <c r="L78" i="14"/>
  <c r="M74" i="14"/>
  <c r="H74" i="14"/>
  <c r="M66" i="14"/>
  <c r="K52" i="14"/>
  <c r="F42" i="14"/>
  <c r="K40" i="14"/>
  <c r="L34" i="14"/>
  <c r="M30" i="14"/>
  <c r="F19" i="14"/>
  <c r="L20" i="14" s="1"/>
  <c r="M14" i="14"/>
  <c r="L10" i="14"/>
  <c r="F7" i="14"/>
  <c r="L8" i="14" s="1"/>
  <c r="F72" i="15"/>
  <c r="F19" i="15"/>
  <c r="K20" i="15" s="1"/>
  <c r="L39" i="16"/>
  <c r="H38" i="16"/>
  <c r="H18" i="16"/>
  <c r="J50" i="17"/>
  <c r="N50" i="17"/>
  <c r="N48" i="17"/>
  <c r="H40" i="17"/>
  <c r="N34" i="17"/>
  <c r="H33" i="17"/>
  <c r="P33" i="17"/>
  <c r="J33" i="17"/>
  <c r="L33" i="17"/>
  <c r="H32" i="17"/>
  <c r="H14" i="17"/>
  <c r="N7" i="17"/>
  <c r="H53" i="18"/>
  <c r="J53" i="18"/>
  <c r="H51" i="18"/>
  <c r="J51" i="18"/>
  <c r="H49" i="18"/>
  <c r="J49" i="18"/>
  <c r="L43" i="18"/>
  <c r="J43" i="18"/>
  <c r="L41" i="18"/>
  <c r="H41" i="18"/>
  <c r="J41" i="18"/>
  <c r="L38" i="18"/>
  <c r="F38" i="18"/>
  <c r="J38" i="18" s="1"/>
  <c r="H35" i="18"/>
  <c r="J20" i="18"/>
  <c r="H20" i="18"/>
  <c r="I21" i="19"/>
  <c r="H49" i="20"/>
  <c r="J49" i="20"/>
  <c r="J46" i="20"/>
  <c r="M98" i="21"/>
  <c r="J82" i="21"/>
  <c r="G82" i="21"/>
  <c r="F82" i="21" s="1"/>
  <c r="K82" i="21"/>
  <c r="M82" i="21"/>
  <c r="H82" i="21"/>
  <c r="I82" i="21"/>
  <c r="J78" i="21"/>
  <c r="G78" i="21"/>
  <c r="F78" i="21" s="1"/>
  <c r="K78" i="21"/>
  <c r="F48" i="21"/>
  <c r="M22" i="21"/>
  <c r="J22" i="21"/>
  <c r="G22" i="21"/>
  <c r="H22" i="21"/>
  <c r="J16" i="21"/>
  <c r="G16" i="21"/>
  <c r="K16" i="21"/>
  <c r="M16" i="21"/>
  <c r="H16" i="21"/>
  <c r="H44" i="22"/>
  <c r="J44" i="22"/>
  <c r="L44" i="22"/>
  <c r="F42" i="15"/>
  <c r="P13" i="17"/>
  <c r="F7" i="18"/>
  <c r="J86" i="21"/>
  <c r="G86" i="21"/>
  <c r="F86" i="21" s="1"/>
  <c r="F69" i="21"/>
  <c r="J70" i="21" s="1"/>
  <c r="F62" i="21"/>
  <c r="J54" i="21"/>
  <c r="H54" i="21"/>
  <c r="F54" i="21" s="1"/>
  <c r="J30" i="21"/>
  <c r="G30" i="21"/>
  <c r="F30" i="21" s="1"/>
  <c r="I8" i="21"/>
  <c r="H45" i="22"/>
  <c r="J45" i="22"/>
  <c r="L45" i="22"/>
  <c r="H41" i="22"/>
  <c r="J41" i="22"/>
  <c r="H39" i="22"/>
  <c r="J39" i="22"/>
  <c r="F44" i="15"/>
  <c r="F7" i="16"/>
  <c r="H7" i="16" s="1"/>
  <c r="N52" i="17"/>
  <c r="N35" i="17"/>
  <c r="N31" i="17"/>
  <c r="H27" i="17"/>
  <c r="P27" i="17"/>
  <c r="I71" i="19"/>
  <c r="H41" i="20"/>
  <c r="J41" i="20"/>
  <c r="M58" i="21"/>
  <c r="J58" i="21"/>
  <c r="J12" i="21"/>
  <c r="G12" i="21"/>
  <c r="K12" i="21"/>
  <c r="I12" i="21"/>
  <c r="H51" i="22"/>
  <c r="J51" i="22"/>
  <c r="L51" i="22"/>
  <c r="H49" i="22"/>
  <c r="J49" i="22"/>
  <c r="H47" i="22"/>
  <c r="J47" i="22"/>
  <c r="F38" i="22"/>
  <c r="J38" i="22" s="1"/>
  <c r="F38" i="20"/>
  <c r="H38" i="20" s="1"/>
  <c r="J90" i="21"/>
  <c r="G90" i="21"/>
  <c r="F90" i="21" s="1"/>
  <c r="M62" i="21"/>
  <c r="J62" i="21"/>
  <c r="H53" i="22"/>
  <c r="J53" i="22"/>
  <c r="H40" i="22"/>
  <c r="J40" i="22"/>
  <c r="F13" i="22"/>
  <c r="L13" i="22" s="1"/>
  <c r="H7" i="22"/>
  <c r="K68" i="21"/>
  <c r="K64" i="21"/>
  <c r="K60" i="21"/>
  <c r="K56" i="21"/>
  <c r="K40" i="21"/>
  <c r="K36" i="21"/>
  <c r="H45" i="2"/>
  <c r="P45" i="2"/>
  <c r="L45" i="2"/>
  <c r="J45" i="2"/>
  <c r="R45" i="2"/>
  <c r="T45" i="2"/>
  <c r="H41" i="2"/>
  <c r="P41" i="2"/>
  <c r="J41" i="2"/>
  <c r="R41" i="2"/>
  <c r="T41" i="2"/>
  <c r="H29" i="2"/>
  <c r="P29" i="2"/>
  <c r="T29" i="2"/>
  <c r="J29" i="2"/>
  <c r="R29" i="2"/>
  <c r="L29" i="2"/>
  <c r="J7" i="2"/>
  <c r="N7" i="2"/>
  <c r="R7" i="2"/>
  <c r="V7" i="2"/>
  <c r="H49" i="3"/>
  <c r="J49" i="3"/>
  <c r="L49" i="3"/>
  <c r="H45" i="3"/>
  <c r="P45" i="3"/>
  <c r="J45" i="3"/>
  <c r="J50" i="4"/>
  <c r="L50" i="4"/>
  <c r="H50" i="4"/>
  <c r="P50" i="4"/>
  <c r="N50" i="4"/>
  <c r="H27" i="4"/>
  <c r="L27" i="4"/>
  <c r="F13" i="4"/>
  <c r="L13" i="4" s="1"/>
  <c r="J48" i="6"/>
  <c r="L48" i="6"/>
  <c r="H53" i="2"/>
  <c r="P53" i="2"/>
  <c r="R53" i="2"/>
  <c r="L53" i="2"/>
  <c r="J53" i="2"/>
  <c r="T53" i="2"/>
  <c r="H49" i="2"/>
  <c r="J49" i="2"/>
  <c r="L49" i="2"/>
  <c r="R49" i="2"/>
  <c r="T49" i="2"/>
  <c r="H37" i="2"/>
  <c r="P37" i="2"/>
  <c r="T37" i="2"/>
  <c r="H33" i="2"/>
  <c r="P33" i="2"/>
  <c r="T33" i="2"/>
  <c r="J33" i="2"/>
  <c r="R33" i="2"/>
  <c r="L33" i="2"/>
  <c r="T13" i="2"/>
  <c r="H7" i="2"/>
  <c r="H51" i="5"/>
  <c r="P51" i="5"/>
  <c r="J51" i="5"/>
  <c r="L51" i="5"/>
  <c r="N51" i="5"/>
  <c r="J50" i="6"/>
  <c r="L50" i="6"/>
  <c r="N37" i="2"/>
  <c r="L7" i="2"/>
  <c r="F38" i="3"/>
  <c r="J38" i="3" s="1"/>
  <c r="J16" i="3"/>
  <c r="H16" i="3"/>
  <c r="L16" i="3"/>
  <c r="J40" i="4"/>
  <c r="L40" i="4"/>
  <c r="H40" i="4"/>
  <c r="H15" i="4"/>
  <c r="L15" i="4"/>
  <c r="J52" i="6"/>
  <c r="L52" i="6"/>
  <c r="J44" i="6"/>
  <c r="L44" i="6"/>
  <c r="T7" i="2"/>
  <c r="H51" i="3"/>
  <c r="P51" i="3"/>
  <c r="L51" i="3"/>
  <c r="J51" i="3"/>
  <c r="H47" i="3"/>
  <c r="J47" i="3"/>
  <c r="L47" i="3"/>
  <c r="H45" i="5"/>
  <c r="J45" i="5"/>
  <c r="N45" i="5"/>
  <c r="J31" i="5"/>
  <c r="H31" i="5"/>
  <c r="J40" i="6"/>
  <c r="L40" i="6"/>
  <c r="P21" i="2"/>
  <c r="L21" i="2"/>
  <c r="R21" i="2"/>
  <c r="T21" i="2"/>
  <c r="H53" i="3"/>
  <c r="J53" i="3"/>
  <c r="L53" i="3"/>
  <c r="H33" i="4"/>
  <c r="J33" i="4"/>
  <c r="L33" i="4"/>
  <c r="N33" i="4"/>
  <c r="H7" i="4"/>
  <c r="H12" i="5"/>
  <c r="P12" i="5"/>
  <c r="J12" i="5"/>
  <c r="L12" i="5"/>
  <c r="N12" i="5"/>
  <c r="F7" i="5"/>
  <c r="J7" i="5" s="1"/>
  <c r="H8" i="5"/>
  <c r="F38" i="2"/>
  <c r="V38" i="2" s="1"/>
  <c r="N29" i="2"/>
  <c r="L25" i="2"/>
  <c r="J25" i="2"/>
  <c r="R25" i="2"/>
  <c r="T25" i="2"/>
  <c r="H17" i="2"/>
  <c r="T17" i="2"/>
  <c r="J9" i="2"/>
  <c r="R9" i="2"/>
  <c r="T9" i="2"/>
  <c r="P7" i="2"/>
  <c r="N51" i="3"/>
  <c r="H43" i="3"/>
  <c r="P43" i="3"/>
  <c r="J43" i="3"/>
  <c r="L43" i="3"/>
  <c r="H41" i="3"/>
  <c r="J41" i="3"/>
  <c r="L41" i="3"/>
  <c r="H11" i="3"/>
  <c r="J11" i="3"/>
  <c r="L11" i="3"/>
  <c r="N11" i="3"/>
  <c r="F7" i="3"/>
  <c r="P7" i="3" s="1"/>
  <c r="J44" i="4"/>
  <c r="L44" i="4"/>
  <c r="H44" i="4"/>
  <c r="H53" i="5"/>
  <c r="J53" i="5"/>
  <c r="L53" i="5"/>
  <c r="N53" i="5"/>
  <c r="J46" i="6"/>
  <c r="L46" i="6"/>
  <c r="J42" i="6"/>
  <c r="L9" i="6"/>
  <c r="H9" i="6"/>
  <c r="H43" i="7"/>
  <c r="J43" i="7"/>
  <c r="P43" i="7"/>
  <c r="L38" i="7"/>
  <c r="H48" i="10"/>
  <c r="J48" i="10"/>
  <c r="N48" i="10"/>
  <c r="H40" i="10"/>
  <c r="J40" i="10"/>
  <c r="N40" i="10"/>
  <c r="N52" i="2"/>
  <c r="N48" i="2"/>
  <c r="N44" i="2"/>
  <c r="V40" i="2"/>
  <c r="N40" i="2"/>
  <c r="N32" i="2"/>
  <c r="N28" i="2"/>
  <c r="V20" i="2"/>
  <c r="H25" i="4"/>
  <c r="J25" i="4"/>
  <c r="H43" i="5"/>
  <c r="J43" i="5"/>
  <c r="J37" i="5"/>
  <c r="L37" i="5"/>
  <c r="J23" i="5"/>
  <c r="L23" i="5"/>
  <c r="H10" i="5"/>
  <c r="J10" i="5"/>
  <c r="H50" i="7"/>
  <c r="J50" i="7"/>
  <c r="L50" i="7"/>
  <c r="H40" i="7"/>
  <c r="N40" i="7"/>
  <c r="J40" i="7"/>
  <c r="P40" i="7"/>
  <c r="R40" i="7"/>
  <c r="J37" i="7"/>
  <c r="H37" i="7"/>
  <c r="J31" i="7"/>
  <c r="P31" i="7"/>
  <c r="H31" i="7"/>
  <c r="J20" i="7"/>
  <c r="P20" i="7"/>
  <c r="L20" i="7"/>
  <c r="H53" i="9"/>
  <c r="J53" i="9"/>
  <c r="L53" i="9"/>
  <c r="N53" i="9"/>
  <c r="L38" i="9"/>
  <c r="L32" i="9"/>
  <c r="H32" i="9"/>
  <c r="L52" i="2"/>
  <c r="T48" i="2"/>
  <c r="L48" i="2"/>
  <c r="T44" i="2"/>
  <c r="L44" i="2"/>
  <c r="T40" i="2"/>
  <c r="L40" i="2"/>
  <c r="T36" i="2"/>
  <c r="L36" i="2"/>
  <c r="T32" i="2"/>
  <c r="L32" i="2"/>
  <c r="T28" i="2"/>
  <c r="T20" i="2"/>
  <c r="T16" i="2"/>
  <c r="L16" i="2"/>
  <c r="T12" i="2"/>
  <c r="T8" i="2"/>
  <c r="L35" i="3"/>
  <c r="L33" i="3"/>
  <c r="L31" i="3"/>
  <c r="L29" i="3"/>
  <c r="L25" i="3"/>
  <c r="J52" i="4"/>
  <c r="L52" i="4"/>
  <c r="J42" i="4"/>
  <c r="L42" i="4"/>
  <c r="F38" i="4"/>
  <c r="H37" i="4"/>
  <c r="P37" i="4"/>
  <c r="H29" i="4"/>
  <c r="J29" i="4"/>
  <c r="J9" i="4"/>
  <c r="F7" i="4"/>
  <c r="H47" i="5"/>
  <c r="J47" i="5"/>
  <c r="H41" i="5"/>
  <c r="J41" i="5"/>
  <c r="J53" i="6"/>
  <c r="J51" i="6"/>
  <c r="J49" i="6"/>
  <c r="J47" i="6"/>
  <c r="J45" i="6"/>
  <c r="J43" i="6"/>
  <c r="J41" i="6"/>
  <c r="J39" i="6"/>
  <c r="J14" i="6"/>
  <c r="L12" i="6"/>
  <c r="H12" i="6"/>
  <c r="H53" i="7"/>
  <c r="J53" i="7"/>
  <c r="P53" i="7"/>
  <c r="L53" i="7"/>
  <c r="H47" i="7"/>
  <c r="J47" i="7"/>
  <c r="R47" i="7"/>
  <c r="L47" i="7"/>
  <c r="H38" i="7"/>
  <c r="J25" i="7"/>
  <c r="L25" i="7"/>
  <c r="L23" i="7"/>
  <c r="N52" i="9"/>
  <c r="J40" i="9"/>
  <c r="L40" i="9"/>
  <c r="N40" i="9"/>
  <c r="N20" i="9"/>
  <c r="F13" i="9"/>
  <c r="J13" i="9" s="1"/>
  <c r="J47" i="10"/>
  <c r="L47" i="10"/>
  <c r="N47" i="10"/>
  <c r="H44" i="10"/>
  <c r="J44" i="10"/>
  <c r="N44" i="10"/>
  <c r="H44" i="7"/>
  <c r="N44" i="7"/>
  <c r="J44" i="7"/>
  <c r="P44" i="7"/>
  <c r="L44" i="7"/>
  <c r="J29" i="7"/>
  <c r="L29" i="7"/>
  <c r="J48" i="9"/>
  <c r="L48" i="9"/>
  <c r="N48" i="9"/>
  <c r="J51" i="10"/>
  <c r="L51" i="10"/>
  <c r="H51" i="10"/>
  <c r="N51" i="10"/>
  <c r="J43" i="10"/>
  <c r="L43" i="10"/>
  <c r="N43" i="10"/>
  <c r="N35" i="3"/>
  <c r="N33" i="3"/>
  <c r="H31" i="4"/>
  <c r="J31" i="4"/>
  <c r="H21" i="4"/>
  <c r="J21" i="4"/>
  <c r="H49" i="5"/>
  <c r="J49" i="5"/>
  <c r="F38" i="5"/>
  <c r="J33" i="5"/>
  <c r="L33" i="5"/>
  <c r="J9" i="6"/>
  <c r="H45" i="7"/>
  <c r="J45" i="7"/>
  <c r="L45" i="7"/>
  <c r="R43" i="7"/>
  <c r="F13" i="7"/>
  <c r="H13" i="7"/>
  <c r="N7" i="7"/>
  <c r="N37" i="9"/>
  <c r="J7" i="10"/>
  <c r="L7" i="10"/>
  <c r="N7" i="10"/>
  <c r="T52" i="2"/>
  <c r="N51" i="2"/>
  <c r="T51" i="2"/>
  <c r="R48" i="2"/>
  <c r="T47" i="2"/>
  <c r="R44" i="2"/>
  <c r="T43" i="2"/>
  <c r="R40" i="2"/>
  <c r="R36" i="2"/>
  <c r="T35" i="2"/>
  <c r="R32" i="2"/>
  <c r="T31" i="2"/>
  <c r="T27" i="2"/>
  <c r="T23" i="2"/>
  <c r="R16" i="2"/>
  <c r="T15" i="2"/>
  <c r="L18" i="3"/>
  <c r="J10" i="3"/>
  <c r="H7" i="3"/>
  <c r="H35" i="4"/>
  <c r="J35" i="4"/>
  <c r="H23" i="4"/>
  <c r="J23" i="4"/>
  <c r="N21" i="4"/>
  <c r="J11" i="4"/>
  <c r="L11" i="4"/>
  <c r="N43" i="5"/>
  <c r="J38" i="5"/>
  <c r="J35" i="5"/>
  <c r="L35" i="5"/>
  <c r="J21" i="5"/>
  <c r="L21" i="5"/>
  <c r="N7" i="5"/>
  <c r="L42" i="6"/>
  <c r="K13" i="6"/>
  <c r="J12" i="6"/>
  <c r="R53" i="7"/>
  <c r="L43" i="7"/>
  <c r="H41" i="7"/>
  <c r="J41" i="7"/>
  <c r="F38" i="7"/>
  <c r="L37" i="7"/>
  <c r="J34" i="7"/>
  <c r="P34" i="7"/>
  <c r="H34" i="7"/>
  <c r="L31" i="7"/>
  <c r="H29" i="7"/>
  <c r="J15" i="7"/>
  <c r="L15" i="7"/>
  <c r="K13" i="7"/>
  <c r="L13" i="7" s="1"/>
  <c r="H7" i="7"/>
  <c r="H48" i="9"/>
  <c r="L36" i="9"/>
  <c r="N36" i="9"/>
  <c r="F7" i="9"/>
  <c r="H7" i="9" s="1"/>
  <c r="L48" i="10"/>
  <c r="L40" i="10"/>
  <c r="L39" i="10"/>
  <c r="N39" i="10"/>
  <c r="H16" i="10"/>
  <c r="L16" i="10"/>
  <c r="L10" i="6"/>
  <c r="H10" i="6"/>
  <c r="L8" i="6"/>
  <c r="H8" i="6"/>
  <c r="H52" i="7"/>
  <c r="J52" i="7"/>
  <c r="H51" i="7"/>
  <c r="N51" i="7"/>
  <c r="J51" i="7"/>
  <c r="P51" i="7"/>
  <c r="H49" i="7"/>
  <c r="J49" i="7"/>
  <c r="H48" i="7"/>
  <c r="N48" i="7"/>
  <c r="J48" i="7"/>
  <c r="P48" i="7"/>
  <c r="H46" i="7"/>
  <c r="J46" i="7"/>
  <c r="P38" i="7"/>
  <c r="J30" i="7"/>
  <c r="R30" i="7"/>
  <c r="R7" i="7"/>
  <c r="J38" i="9"/>
  <c r="J8" i="9"/>
  <c r="L8" i="9"/>
  <c r="H8" i="10"/>
  <c r="J8" i="10"/>
  <c r="J10" i="6"/>
  <c r="J8" i="6"/>
  <c r="H7" i="6"/>
  <c r="R48" i="7"/>
  <c r="H42" i="7"/>
  <c r="J42" i="7"/>
  <c r="H39" i="7"/>
  <c r="J39" i="7"/>
  <c r="L35" i="7"/>
  <c r="L32" i="7"/>
  <c r="L30" i="7"/>
  <c r="L26" i="7"/>
  <c r="J18" i="7"/>
  <c r="R18" i="7"/>
  <c r="L16" i="7"/>
  <c r="J14" i="7"/>
  <c r="P14" i="7"/>
  <c r="J7" i="7"/>
  <c r="K7" i="7"/>
  <c r="L7" i="7" s="1"/>
  <c r="J44" i="9"/>
  <c r="L44" i="9"/>
  <c r="N38" i="9"/>
  <c r="N16" i="9"/>
  <c r="N12" i="9"/>
  <c r="N31" i="10"/>
  <c r="N11" i="10"/>
  <c r="J20" i="52" l="1"/>
  <c r="R13" i="45"/>
  <c r="N13" i="45"/>
  <c r="J20" i="39"/>
  <c r="M19" i="39"/>
  <c r="F20" i="36"/>
  <c r="G20" i="36"/>
  <c r="M20" i="31"/>
  <c r="J13" i="16"/>
  <c r="H13" i="16"/>
  <c r="N13" i="16"/>
  <c r="F29" i="40"/>
  <c r="F9" i="40"/>
  <c r="F61" i="40"/>
  <c r="G19" i="40"/>
  <c r="F13" i="40"/>
  <c r="F25" i="40"/>
  <c r="F99" i="40"/>
  <c r="F27" i="40"/>
  <c r="F89" i="40"/>
  <c r="F83" i="40"/>
  <c r="F45" i="40"/>
  <c r="G69" i="40"/>
  <c r="F69" i="40" s="1"/>
  <c r="F97" i="40"/>
  <c r="F17" i="40"/>
  <c r="P7" i="40"/>
  <c r="G7" i="40"/>
  <c r="F96" i="39"/>
  <c r="I20" i="39"/>
  <c r="H20" i="39" s="1"/>
  <c r="F88" i="39"/>
  <c r="F66" i="39"/>
  <c r="F14" i="39"/>
  <c r="Q20" i="33"/>
  <c r="O70" i="33"/>
  <c r="I70" i="33"/>
  <c r="R70" i="33"/>
  <c r="N70" i="33"/>
  <c r="F22" i="33"/>
  <c r="F74" i="33"/>
  <c r="F62" i="33"/>
  <c r="F34" i="33"/>
  <c r="G70" i="33"/>
  <c r="F66" i="33"/>
  <c r="J70" i="33"/>
  <c r="L70" i="33"/>
  <c r="M70" i="32"/>
  <c r="J8" i="32"/>
  <c r="F48" i="32"/>
  <c r="F76" i="32"/>
  <c r="K70" i="32"/>
  <c r="N70" i="32"/>
  <c r="N8" i="32"/>
  <c r="F40" i="32"/>
  <c r="R8" i="32"/>
  <c r="O70" i="32"/>
  <c r="H70" i="32"/>
  <c r="F70" i="32" s="1"/>
  <c r="F46" i="31"/>
  <c r="F66" i="31"/>
  <c r="M8" i="31"/>
  <c r="O8" i="31"/>
  <c r="N8" i="31"/>
  <c r="Q8" i="31"/>
  <c r="F54" i="31"/>
  <c r="H8" i="31"/>
  <c r="J8" i="31"/>
  <c r="F8" i="31" s="1"/>
  <c r="L20" i="30"/>
  <c r="F36" i="30"/>
  <c r="F52" i="30"/>
  <c r="I20" i="30"/>
  <c r="F58" i="30"/>
  <c r="G8" i="30"/>
  <c r="F34" i="30"/>
  <c r="H20" i="30"/>
  <c r="F26" i="30"/>
  <c r="F96" i="29"/>
  <c r="F84" i="29"/>
  <c r="F10" i="29"/>
  <c r="L70" i="29"/>
  <c r="G70" i="29"/>
  <c r="F20" i="28"/>
  <c r="F18" i="28"/>
  <c r="F26" i="28"/>
  <c r="F90" i="28"/>
  <c r="F10" i="27"/>
  <c r="F80" i="27"/>
  <c r="J20" i="21"/>
  <c r="K20" i="21"/>
  <c r="J38" i="56"/>
  <c r="N7" i="55"/>
  <c r="L7" i="55"/>
  <c r="F94" i="52"/>
  <c r="F56" i="52"/>
  <c r="F96" i="52"/>
  <c r="I70" i="52"/>
  <c r="G70" i="52"/>
  <c r="N70" i="52"/>
  <c r="L70" i="52"/>
  <c r="F36" i="52"/>
  <c r="F70" i="52"/>
  <c r="F84" i="52"/>
  <c r="F88" i="52"/>
  <c r="F92" i="52"/>
  <c r="I8" i="52"/>
  <c r="F8" i="52" s="1"/>
  <c r="K8" i="52"/>
  <c r="F98" i="52"/>
  <c r="L8" i="52"/>
  <c r="F12" i="51"/>
  <c r="F52" i="51"/>
  <c r="I70" i="51"/>
  <c r="F92" i="51"/>
  <c r="F80" i="51"/>
  <c r="F50" i="51"/>
  <c r="F34" i="51"/>
  <c r="K70" i="51"/>
  <c r="F54" i="51"/>
  <c r="F24" i="51"/>
  <c r="F88" i="51"/>
  <c r="J70" i="51"/>
  <c r="N70" i="51"/>
  <c r="G70" i="51"/>
  <c r="F72" i="51"/>
  <c r="F96" i="51"/>
  <c r="F82" i="51"/>
  <c r="F46" i="51"/>
  <c r="F30" i="51"/>
  <c r="F16" i="51"/>
  <c r="F58" i="51"/>
  <c r="F56" i="51"/>
  <c r="F66" i="51"/>
  <c r="F86" i="51"/>
  <c r="F100" i="51"/>
  <c r="H7" i="37"/>
  <c r="L38" i="37"/>
  <c r="H38" i="37"/>
  <c r="H13" i="26"/>
  <c r="L7" i="20"/>
  <c r="H7" i="20"/>
  <c r="H38" i="18"/>
  <c r="J13" i="45"/>
  <c r="L13" i="17"/>
  <c r="N13" i="17"/>
  <c r="L7" i="16"/>
  <c r="F54" i="15"/>
  <c r="F96" i="15"/>
  <c r="G70" i="15"/>
  <c r="L8" i="15"/>
  <c r="F98" i="15"/>
  <c r="F78" i="15"/>
  <c r="F86" i="15"/>
  <c r="F40" i="15"/>
  <c r="F56" i="15"/>
  <c r="F36" i="15"/>
  <c r="F68" i="15"/>
  <c r="L20" i="15"/>
  <c r="J8" i="15"/>
  <c r="G8" i="15"/>
  <c r="J20" i="15"/>
  <c r="J70" i="15"/>
  <c r="M8" i="15"/>
  <c r="L70" i="15"/>
  <c r="N8" i="15"/>
  <c r="M70" i="15"/>
  <c r="H8" i="15"/>
  <c r="N20" i="15"/>
  <c r="H20" i="15"/>
  <c r="M20" i="15"/>
  <c r="G20" i="15"/>
  <c r="F80" i="15"/>
  <c r="F94" i="15"/>
  <c r="F60" i="15"/>
  <c r="F14" i="15"/>
  <c r="F92" i="15"/>
  <c r="F66" i="15"/>
  <c r="F74" i="15"/>
  <c r="F62" i="15"/>
  <c r="F88" i="15"/>
  <c r="F76" i="15"/>
  <c r="F100" i="15"/>
  <c r="F16" i="15"/>
  <c r="F12" i="15"/>
  <c r="F10" i="15"/>
  <c r="F82" i="15"/>
  <c r="F26" i="15"/>
  <c r="F64" i="15"/>
  <c r="F18" i="15"/>
  <c r="F30" i="15"/>
  <c r="F58" i="15"/>
  <c r="F90" i="15"/>
  <c r="F22" i="15"/>
  <c r="F52" i="15"/>
  <c r="F16" i="14"/>
  <c r="F84" i="14"/>
  <c r="F12" i="14"/>
  <c r="F64" i="14"/>
  <c r="F76" i="14"/>
  <c r="F60" i="14"/>
  <c r="F72" i="14"/>
  <c r="F52" i="14"/>
  <c r="F58" i="14"/>
  <c r="F86" i="14"/>
  <c r="F40" i="14"/>
  <c r="F62" i="14"/>
  <c r="F66" i="14"/>
  <c r="F88" i="14"/>
  <c r="F54" i="14"/>
  <c r="F34" i="14"/>
  <c r="F80" i="14"/>
  <c r="F30" i="14"/>
  <c r="F46" i="14"/>
  <c r="F98" i="14"/>
  <c r="H8" i="14"/>
  <c r="H20" i="14"/>
  <c r="F26" i="14"/>
  <c r="F48" i="14"/>
  <c r="F92" i="14"/>
  <c r="F82" i="14"/>
  <c r="F78" i="14"/>
  <c r="F14" i="14"/>
  <c r="F94" i="14"/>
  <c r="F90" i="14"/>
  <c r="J70" i="14"/>
  <c r="F74" i="14"/>
  <c r="F96" i="14"/>
  <c r="N70" i="14"/>
  <c r="F18" i="14"/>
  <c r="F56" i="14"/>
  <c r="N13" i="12"/>
  <c r="L38" i="12"/>
  <c r="N13" i="2"/>
  <c r="V13" i="2"/>
  <c r="H13" i="2"/>
  <c r="P13" i="3"/>
  <c r="L13" i="3"/>
  <c r="L13" i="9"/>
  <c r="H13" i="9"/>
  <c r="N13" i="9"/>
  <c r="L38" i="6"/>
  <c r="H38" i="6"/>
  <c r="N13" i="5"/>
  <c r="J13" i="5"/>
  <c r="H13" i="5"/>
  <c r="P13" i="4"/>
  <c r="J13" i="2"/>
  <c r="P13" i="2"/>
  <c r="L13" i="2"/>
  <c r="L7" i="56"/>
  <c r="H7" i="56"/>
  <c r="P7" i="56"/>
  <c r="F40" i="52"/>
  <c r="F10" i="51"/>
  <c r="I20" i="51"/>
  <c r="M20" i="51"/>
  <c r="K20" i="51"/>
  <c r="G20" i="51"/>
  <c r="J20" i="51"/>
  <c r="N20" i="51"/>
  <c r="L20" i="51"/>
  <c r="F94" i="51"/>
  <c r="G8" i="51"/>
  <c r="L38" i="55"/>
  <c r="H38" i="55"/>
  <c r="P38" i="56"/>
  <c r="L38" i="56"/>
  <c r="H38" i="56"/>
  <c r="N13" i="53"/>
  <c r="J13" i="53"/>
  <c r="J7" i="56"/>
  <c r="H13" i="53"/>
  <c r="H38" i="53"/>
  <c r="L38" i="53"/>
  <c r="N38" i="53"/>
  <c r="F80" i="52"/>
  <c r="H20" i="51"/>
  <c r="F16" i="52"/>
  <c r="F60" i="52"/>
  <c r="F26" i="51"/>
  <c r="F100" i="52"/>
  <c r="F22" i="51"/>
  <c r="F14" i="51"/>
  <c r="F98" i="51"/>
  <c r="F70" i="51"/>
  <c r="J13" i="56"/>
  <c r="N13" i="56"/>
  <c r="P13" i="56"/>
  <c r="I8" i="51"/>
  <c r="M8" i="51"/>
  <c r="N8" i="51"/>
  <c r="J8" i="51"/>
  <c r="K8" i="51"/>
  <c r="N7" i="56"/>
  <c r="H13" i="56"/>
  <c r="H13" i="55"/>
  <c r="L13" i="55"/>
  <c r="J13" i="55"/>
  <c r="G20" i="52"/>
  <c r="K20" i="52"/>
  <c r="I20" i="52"/>
  <c r="H20" i="52"/>
  <c r="F18" i="51"/>
  <c r="F66" i="52"/>
  <c r="L8" i="51"/>
  <c r="F74" i="51"/>
  <c r="F90" i="51"/>
  <c r="F11" i="40"/>
  <c r="K20" i="39"/>
  <c r="F20" i="39" s="1"/>
  <c r="F79" i="40"/>
  <c r="L13" i="45"/>
  <c r="H13" i="45"/>
  <c r="F95" i="40"/>
  <c r="J8" i="39"/>
  <c r="H8" i="39" s="1"/>
  <c r="I8" i="36"/>
  <c r="F8" i="36"/>
  <c r="H13" i="38"/>
  <c r="F58" i="39"/>
  <c r="H70" i="39"/>
  <c r="L7" i="45"/>
  <c r="H7" i="45"/>
  <c r="P7" i="45"/>
  <c r="J7" i="45"/>
  <c r="H70" i="36"/>
  <c r="I70" i="36"/>
  <c r="F70" i="36"/>
  <c r="L13" i="37"/>
  <c r="H13" i="37"/>
  <c r="R7" i="45"/>
  <c r="J38" i="45"/>
  <c r="N38" i="45"/>
  <c r="R38" i="45"/>
  <c r="P38" i="45"/>
  <c r="L38" i="45"/>
  <c r="F71" i="40"/>
  <c r="J13" i="37"/>
  <c r="N13" i="38"/>
  <c r="J13" i="38"/>
  <c r="L8" i="39"/>
  <c r="G70" i="36"/>
  <c r="G8" i="39"/>
  <c r="F8" i="39" s="1"/>
  <c r="F19" i="40"/>
  <c r="J38" i="38"/>
  <c r="N38" i="38"/>
  <c r="H38" i="38"/>
  <c r="L38" i="38"/>
  <c r="F73" i="40"/>
  <c r="H8" i="36"/>
  <c r="P38" i="38"/>
  <c r="O8" i="34"/>
  <c r="F18" i="31"/>
  <c r="F84" i="30"/>
  <c r="J8" i="34"/>
  <c r="L8" i="34"/>
  <c r="M8" i="34"/>
  <c r="L7" i="26"/>
  <c r="F18" i="33"/>
  <c r="F14" i="33"/>
  <c r="F16" i="32"/>
  <c r="F10" i="31"/>
  <c r="F72" i="32"/>
  <c r="F14" i="31"/>
  <c r="F30" i="29"/>
  <c r="F8" i="29"/>
  <c r="F96" i="32"/>
  <c r="F82" i="30"/>
  <c r="F98" i="30"/>
  <c r="F36" i="29"/>
  <c r="F68" i="29"/>
  <c r="F82" i="28"/>
  <c r="F56" i="30"/>
  <c r="H70" i="29"/>
  <c r="I70" i="28"/>
  <c r="M70" i="28"/>
  <c r="Q70" i="28"/>
  <c r="H70" i="28"/>
  <c r="L70" i="28"/>
  <c r="P70" i="28"/>
  <c r="J70" i="28"/>
  <c r="R70" i="28"/>
  <c r="N70" i="28"/>
  <c r="F92" i="29"/>
  <c r="K70" i="28"/>
  <c r="H20" i="31"/>
  <c r="N8" i="35"/>
  <c r="O8" i="35"/>
  <c r="Q8" i="35"/>
  <c r="J8" i="33"/>
  <c r="N8" i="33"/>
  <c r="R8" i="33"/>
  <c r="G8" i="33"/>
  <c r="O8" i="33"/>
  <c r="H8" i="33"/>
  <c r="P8" i="33"/>
  <c r="L8" i="33"/>
  <c r="K8" i="33"/>
  <c r="J20" i="33"/>
  <c r="N20" i="33"/>
  <c r="K20" i="33"/>
  <c r="R20" i="33"/>
  <c r="G20" i="33"/>
  <c r="H20" i="33"/>
  <c r="P20" i="33"/>
  <c r="O20" i="33"/>
  <c r="F26" i="33"/>
  <c r="Q20" i="31"/>
  <c r="L20" i="33"/>
  <c r="F54" i="33"/>
  <c r="F88" i="32"/>
  <c r="F82" i="33"/>
  <c r="I70" i="31"/>
  <c r="J70" i="31"/>
  <c r="P70" i="31"/>
  <c r="Q70" i="31"/>
  <c r="L70" i="31"/>
  <c r="H70" i="31"/>
  <c r="R70" i="31"/>
  <c r="M70" i="31"/>
  <c r="F74" i="30"/>
  <c r="F78" i="33"/>
  <c r="F62" i="31"/>
  <c r="F76" i="30"/>
  <c r="F10" i="28"/>
  <c r="F54" i="28"/>
  <c r="F74" i="28"/>
  <c r="J20" i="32"/>
  <c r="F30" i="31"/>
  <c r="F14" i="30"/>
  <c r="K20" i="29"/>
  <c r="F20" i="29" s="1"/>
  <c r="F98" i="33"/>
  <c r="N70" i="31"/>
  <c r="F20" i="27"/>
  <c r="H8" i="32"/>
  <c r="L8" i="32"/>
  <c r="P8" i="32"/>
  <c r="I8" i="32"/>
  <c r="Q8" i="32"/>
  <c r="M8" i="32"/>
  <c r="F22" i="29"/>
  <c r="G70" i="28"/>
  <c r="G8" i="28"/>
  <c r="K8" i="28"/>
  <c r="J8" i="28"/>
  <c r="N8" i="28"/>
  <c r="R8" i="28"/>
  <c r="O8" i="28"/>
  <c r="P8" i="28"/>
  <c r="H8" i="28"/>
  <c r="L8" i="28"/>
  <c r="F22" i="27"/>
  <c r="F24" i="30"/>
  <c r="F70" i="30"/>
  <c r="F88" i="27"/>
  <c r="F16" i="30"/>
  <c r="I8" i="28"/>
  <c r="N8" i="34"/>
  <c r="Q8" i="34"/>
  <c r="F12" i="32"/>
  <c r="L8" i="27"/>
  <c r="M8" i="27"/>
  <c r="G8" i="27"/>
  <c r="N7" i="26"/>
  <c r="J7" i="26"/>
  <c r="H20" i="32"/>
  <c r="L20" i="32"/>
  <c r="P20" i="32"/>
  <c r="I20" i="32"/>
  <c r="Q20" i="32"/>
  <c r="M20" i="32"/>
  <c r="J8" i="35"/>
  <c r="K8" i="35"/>
  <c r="L8" i="35"/>
  <c r="F8" i="34"/>
  <c r="G8" i="34"/>
  <c r="H8" i="34"/>
  <c r="F70" i="33"/>
  <c r="F10" i="33"/>
  <c r="F84" i="32"/>
  <c r="F90" i="31"/>
  <c r="R20" i="32"/>
  <c r="F34" i="31"/>
  <c r="F58" i="31"/>
  <c r="F90" i="30"/>
  <c r="F16" i="29"/>
  <c r="F46" i="28"/>
  <c r="J20" i="31"/>
  <c r="N20" i="31"/>
  <c r="R20" i="31"/>
  <c r="K20" i="31"/>
  <c r="O20" i="31"/>
  <c r="G20" i="31"/>
  <c r="G20" i="30"/>
  <c r="O20" i="30"/>
  <c r="J20" i="30"/>
  <c r="K20" i="30"/>
  <c r="N20" i="30"/>
  <c r="K20" i="32"/>
  <c r="F30" i="27"/>
  <c r="N20" i="32"/>
  <c r="G20" i="32"/>
  <c r="F92" i="30"/>
  <c r="F58" i="33"/>
  <c r="F94" i="33"/>
  <c r="F52" i="32"/>
  <c r="F92" i="32"/>
  <c r="F22" i="31"/>
  <c r="F50" i="31"/>
  <c r="F78" i="31"/>
  <c r="F90" i="33"/>
  <c r="F36" i="32"/>
  <c r="G70" i="31"/>
  <c r="F100" i="30"/>
  <c r="K8" i="34"/>
  <c r="F94" i="31"/>
  <c r="I8" i="34"/>
  <c r="F68" i="32"/>
  <c r="F80" i="32"/>
  <c r="F82" i="31"/>
  <c r="F86" i="31"/>
  <c r="F100" i="31"/>
  <c r="J8" i="30"/>
  <c r="M8" i="30"/>
  <c r="N8" i="30"/>
  <c r="I8" i="30"/>
  <c r="F8" i="30" s="1"/>
  <c r="F60" i="29"/>
  <c r="F58" i="28"/>
  <c r="F60" i="32"/>
  <c r="F64" i="32"/>
  <c r="F96" i="31"/>
  <c r="L8" i="30"/>
  <c r="F50" i="30"/>
  <c r="F66" i="30"/>
  <c r="F12" i="27"/>
  <c r="F62" i="27"/>
  <c r="F70" i="27"/>
  <c r="G8" i="32"/>
  <c r="F48" i="30"/>
  <c r="H20" i="29"/>
  <c r="F74" i="31"/>
  <c r="O70" i="28"/>
  <c r="F46" i="27"/>
  <c r="P20" i="31"/>
  <c r="K8" i="32"/>
  <c r="F26" i="31"/>
  <c r="F96" i="27"/>
  <c r="F76" i="29"/>
  <c r="Q8" i="28"/>
  <c r="L7" i="18"/>
  <c r="H7" i="18"/>
  <c r="L38" i="22"/>
  <c r="H38" i="22"/>
  <c r="F66" i="21"/>
  <c r="F26" i="21"/>
  <c r="F74" i="21"/>
  <c r="G70" i="21"/>
  <c r="K70" i="21"/>
  <c r="H70" i="21"/>
  <c r="M70" i="21"/>
  <c r="I70" i="21"/>
  <c r="L70" i="21"/>
  <c r="F22" i="21"/>
  <c r="J13" i="20"/>
  <c r="L13" i="20"/>
  <c r="J38" i="17"/>
  <c r="N38" i="17"/>
  <c r="L38" i="17"/>
  <c r="H38" i="17"/>
  <c r="F100" i="14"/>
  <c r="H20" i="21"/>
  <c r="L20" i="21"/>
  <c r="I20" i="21"/>
  <c r="M20" i="21"/>
  <c r="H13" i="17"/>
  <c r="N38" i="16"/>
  <c r="J38" i="16"/>
  <c r="P38" i="17"/>
  <c r="G8" i="21"/>
  <c r="K8" i="21"/>
  <c r="L8" i="21"/>
  <c r="M8" i="21"/>
  <c r="H8" i="21"/>
  <c r="J38" i="20"/>
  <c r="J8" i="21"/>
  <c r="F94" i="21"/>
  <c r="J13" i="22"/>
  <c r="H13" i="22"/>
  <c r="F12" i="21"/>
  <c r="N7" i="16"/>
  <c r="J7" i="16"/>
  <c r="L38" i="20"/>
  <c r="F16" i="21"/>
  <c r="I8" i="14"/>
  <c r="M8" i="14"/>
  <c r="N8" i="14"/>
  <c r="G8" i="14"/>
  <c r="J8" i="14"/>
  <c r="K8" i="14"/>
  <c r="M20" i="14"/>
  <c r="K20" i="14"/>
  <c r="G20" i="14"/>
  <c r="N20" i="14"/>
  <c r="J20" i="14"/>
  <c r="F98" i="21"/>
  <c r="F10" i="14"/>
  <c r="F22" i="14"/>
  <c r="H70" i="14"/>
  <c r="I70" i="14"/>
  <c r="K70" i="14"/>
  <c r="G70" i="14"/>
  <c r="L70" i="14"/>
  <c r="J38" i="12"/>
  <c r="N38" i="12"/>
  <c r="J7" i="18"/>
  <c r="L38" i="16"/>
  <c r="J7" i="9"/>
  <c r="N7" i="9"/>
  <c r="L7" i="9"/>
  <c r="J38" i="4"/>
  <c r="N38" i="4"/>
  <c r="H38" i="4"/>
  <c r="L38" i="4"/>
  <c r="N7" i="3"/>
  <c r="J7" i="3"/>
  <c r="P38" i="4"/>
  <c r="L38" i="2"/>
  <c r="H38" i="2"/>
  <c r="P38" i="2"/>
  <c r="T38" i="2"/>
  <c r="H38" i="3"/>
  <c r="P38" i="3"/>
  <c r="L38" i="3"/>
  <c r="J38" i="2"/>
  <c r="N38" i="2"/>
  <c r="N38" i="7"/>
  <c r="J38" i="7"/>
  <c r="R38" i="7"/>
  <c r="J13" i="7"/>
  <c r="N13" i="7"/>
  <c r="R13" i="7"/>
  <c r="P13" i="7"/>
  <c r="R38" i="2"/>
  <c r="L13" i="6"/>
  <c r="H13" i="6"/>
  <c r="P38" i="5"/>
  <c r="L38" i="5"/>
  <c r="H38" i="5"/>
  <c r="J13" i="6"/>
  <c r="J7" i="4"/>
  <c r="N7" i="4"/>
  <c r="P7" i="4"/>
  <c r="L7" i="4"/>
  <c r="N38" i="3"/>
  <c r="H7" i="5"/>
  <c r="P7" i="5"/>
  <c r="L7" i="5"/>
  <c r="L7" i="3"/>
  <c r="N38" i="5"/>
  <c r="N13" i="4"/>
  <c r="J13" i="4"/>
  <c r="F7" i="40" l="1"/>
  <c r="F20" i="33"/>
  <c r="F70" i="29"/>
  <c r="F70" i="28"/>
  <c r="F20" i="21"/>
  <c r="F20" i="15"/>
  <c r="F8" i="15"/>
  <c r="F8" i="14"/>
  <c r="F20" i="52"/>
  <c r="F8" i="51"/>
  <c r="F20" i="51"/>
  <c r="F8" i="32"/>
  <c r="F20" i="32"/>
  <c r="F20" i="30"/>
  <c r="F8" i="27"/>
  <c r="F8" i="33"/>
  <c r="F70" i="31"/>
  <c r="F20" i="31"/>
  <c r="F8" i="28"/>
  <c r="F70" i="15"/>
  <c r="F70" i="14"/>
  <c r="F8" i="21"/>
  <c r="F70" i="21"/>
  <c r="F20" i="14"/>
</calcChain>
</file>

<file path=xl/sharedStrings.xml><?xml version="1.0" encoding="utf-8"?>
<sst xmlns="http://schemas.openxmlformats.org/spreadsheetml/2006/main" count="4436" uniqueCount="561">
  <si>
    <t>平成３０年山形県労働条件等実態調査</t>
    <rPh sb="0" eb="2">
      <t>ヘイセイ</t>
    </rPh>
    <rPh sb="4" eb="5">
      <t>ネン</t>
    </rPh>
    <rPh sb="5" eb="8">
      <t>ヤマガタケン</t>
    </rPh>
    <rPh sb="8" eb="10">
      <t>ロウドウ</t>
    </rPh>
    <rPh sb="10" eb="12">
      <t>ジョウケン</t>
    </rPh>
    <rPh sb="12" eb="13">
      <t>トウ</t>
    </rPh>
    <rPh sb="13" eb="15">
      <t>ジッタイ</t>
    </rPh>
    <rPh sb="15" eb="17">
      <t>チョウサ</t>
    </rPh>
    <phoneticPr fontId="2"/>
  </si>
  <si>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</si>
  <si>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</si>
  <si>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</si>
  <si>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</si>
  <si>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</si>
  <si>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</si>
  <si>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rPh sb="15" eb="16">
      <t>ギョウ</t>
    </rPh>
    <phoneticPr fontId="2"/>
  </si>
  <si>
    <t>不動産業，物品賃貸業</t>
    <phoneticPr fontId="2"/>
  </si>
  <si>
    <t>金融業，保険業</t>
    <rPh sb="2" eb="3">
      <t>ギョウ</t>
    </rPh>
    <phoneticPr fontId="2"/>
  </si>
  <si>
    <t>卸売業，小売業</t>
    <rPh sb="2" eb="3">
      <t>ギョウ</t>
    </rPh>
    <phoneticPr fontId="2"/>
  </si>
  <si>
    <t>運輸業，郵便業</t>
    <phoneticPr fontId="2"/>
  </si>
  <si>
    <t>情報通信業</t>
    <phoneticPr fontId="2"/>
  </si>
  <si>
    <t>電気・ガス・熱供給・水道業</t>
    <rPh sb="0" eb="2">
      <t>デンキ</t>
    </rPh>
    <phoneticPr fontId="2"/>
  </si>
  <si>
    <t>建設業</t>
    <phoneticPr fontId="2"/>
  </si>
  <si>
    <t>鉱業，採石業，砂利採取業</t>
    <rPh sb="3" eb="5">
      <t>サイセキ</t>
    </rPh>
    <rPh sb="5" eb="6">
      <t>ギョウ</t>
    </rPh>
    <rPh sb="7" eb="9">
      <t>ジャリ</t>
    </rPh>
    <rPh sb="9" eb="11">
      <t>サイシュ</t>
    </rPh>
    <rPh sb="11" eb="12">
      <t>ギョウ</t>
    </rPh>
    <phoneticPr fontId="2"/>
  </si>
  <si>
    <t>小計</t>
    <rPh sb="0" eb="2">
      <t>ショウケイ</t>
    </rPh>
    <phoneticPr fontId="2"/>
  </si>
  <si>
    <t>非製造業</t>
    <rPh sb="0" eb="1">
      <t>ヒ</t>
    </rPh>
    <rPh sb="1" eb="3">
      <t>セイゾウ</t>
    </rPh>
    <rPh sb="3" eb="4">
      <t>ギョウ</t>
    </rPh>
    <phoneticPr fontId="2"/>
  </si>
  <si>
    <t>その他の製造業</t>
    <phoneticPr fontId="2"/>
  </si>
  <si>
    <t>輸送用機械器具製造業</t>
    <phoneticPr fontId="2"/>
  </si>
  <si>
    <t>情報通信機械器具製造業</t>
    <phoneticPr fontId="2"/>
  </si>
  <si>
    <t>電気機械器具製造業</t>
    <rPh sb="0" eb="2">
      <t>デンキ</t>
    </rPh>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</si>
  <si>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</si>
  <si>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</si>
  <si>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</si>
  <si>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</si>
  <si>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</si>
  <si>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</si>
  <si>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</si>
  <si>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</si>
  <si>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</si>
  <si>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</si>
  <si>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</si>
  <si>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</si>
  <si>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</si>
  <si>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</si>
  <si>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</si>
  <si>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</si>
  <si>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</si>
  <si>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</si>
  <si>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</si>
  <si>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</si>
  <si>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製造業</t>
    <rPh sb="0" eb="3">
      <t>セイゾウギョウ</t>
    </rPh>
    <phoneticPr fontId="2"/>
  </si>
  <si>
    <t>産業分類</t>
    <rPh sb="0" eb="2">
      <t>サンギョウ</t>
    </rPh>
    <rPh sb="2" eb="4">
      <t>ブンルイ</t>
    </rPh>
    <phoneticPr fontId="2"/>
  </si>
  <si>
    <t>500人以上</t>
  </si>
  <si>
    <t>300～499人</t>
  </si>
  <si>
    <t>100～299人</t>
  </si>
  <si>
    <t>30～ 99人</t>
  </si>
  <si>
    <t>5～ 29人</t>
  </si>
  <si>
    <t>企業規模</t>
    <rPh sb="0" eb="2">
      <t>キギョウ</t>
    </rPh>
    <rPh sb="2" eb="4">
      <t>キボ</t>
    </rPh>
    <phoneticPr fontId="2"/>
  </si>
  <si>
    <t>合　　　　　　　　計</t>
    <rPh sb="0" eb="1">
      <t>ア</t>
    </rPh>
    <rPh sb="9" eb="10">
      <t>ケイ</t>
    </rPh>
    <phoneticPr fontId="2"/>
  </si>
  <si>
    <t>割合
(%)</t>
    <rPh sb="0" eb="2">
      <t>ワリアイ</t>
    </rPh>
    <phoneticPr fontId="2"/>
  </si>
  <si>
    <t>事業
所数</t>
    <rPh sb="0" eb="2">
      <t>ジギョウ</t>
    </rPh>
    <rPh sb="3" eb="4">
      <t>ショ</t>
    </rPh>
    <rPh sb="4" eb="5">
      <t>スウ</t>
    </rPh>
    <phoneticPr fontId="2"/>
  </si>
  <si>
    <t>無回答</t>
    <rPh sb="0" eb="3">
      <t>ムカイトウ</t>
    </rPh>
    <phoneticPr fontId="8"/>
  </si>
  <si>
    <t>無</t>
    <rPh sb="0" eb="1">
      <t>ナ</t>
    </rPh>
    <phoneticPr fontId="8"/>
  </si>
  <si>
    <t>有</t>
    <rPh sb="0" eb="1">
      <t>ア</t>
    </rPh>
    <phoneticPr fontId="8"/>
  </si>
  <si>
    <t>500人以上</t>
    <rPh sb="3" eb="4">
      <t>ニン</t>
    </rPh>
    <rPh sb="4" eb="6">
      <t>イジョウ</t>
    </rPh>
    <phoneticPr fontId="8"/>
  </si>
  <si>
    <t>300～499人</t>
    <rPh sb="7" eb="8">
      <t>ニン</t>
    </rPh>
    <phoneticPr fontId="8"/>
  </si>
  <si>
    <t>100～299人</t>
    <rPh sb="7" eb="8">
      <t>ニン</t>
    </rPh>
    <phoneticPr fontId="8"/>
  </si>
  <si>
    <t>30～99人</t>
    <rPh sb="5" eb="6">
      <t>ニン</t>
    </rPh>
    <phoneticPr fontId="8"/>
  </si>
  <si>
    <t>5～29人</t>
    <rPh sb="4" eb="5">
      <t>ニン</t>
    </rPh>
    <phoneticPr fontId="8"/>
  </si>
  <si>
    <t>労働組合の有無</t>
    <rPh sb="0" eb="2">
      <t>ロウドウ</t>
    </rPh>
    <rPh sb="2" eb="4">
      <t>クミアイ</t>
    </rPh>
    <rPh sb="5" eb="7">
      <t>ウム</t>
    </rPh>
    <phoneticPr fontId="8"/>
  </si>
  <si>
    <t>企業全体の全常用労働者数</t>
    <rPh sb="0" eb="2">
      <t>キギョウ</t>
    </rPh>
    <rPh sb="2" eb="4">
      <t>ゼンタイ</t>
    </rPh>
    <rPh sb="5" eb="6">
      <t>ゼン</t>
    </rPh>
    <rPh sb="6" eb="8">
      <t>ジョウヨウ</t>
    </rPh>
    <rPh sb="8" eb="11">
      <t>ロウドウシャ</t>
    </rPh>
    <rPh sb="11" eb="12">
      <t>スウ</t>
    </rPh>
    <phoneticPr fontId="8"/>
  </si>
  <si>
    <t>集計
事業
所数</t>
    <rPh sb="0" eb="2">
      <t>シュウケイ</t>
    </rPh>
    <rPh sb="3" eb="5">
      <t>ジギョウ</t>
    </rPh>
    <rPh sb="6" eb="7">
      <t>ショ</t>
    </rPh>
    <rPh sb="7" eb="8">
      <t>スウ</t>
    </rPh>
    <phoneticPr fontId="2"/>
  </si>
  <si>
    <t>区　　　　　分</t>
    <rPh sb="0" eb="1">
      <t>ク</t>
    </rPh>
    <rPh sb="6" eb="7">
      <t>ブン</t>
    </rPh>
    <phoneticPr fontId="2"/>
  </si>
  <si>
    <t>付表１　企業の常用労働者数別・労働組合の有無別事業所数割合</t>
    <rPh sb="0" eb="2">
      <t>フヒョウ</t>
    </rPh>
    <phoneticPr fontId="2"/>
  </si>
  <si>
    <t>事業所の全常用労働者数（合計）</t>
    <rPh sb="0" eb="3">
      <t>ジギョウショ</t>
    </rPh>
    <rPh sb="4" eb="5">
      <t>ゼン</t>
    </rPh>
    <rPh sb="5" eb="7">
      <t>ジョウヨウ</t>
    </rPh>
    <rPh sb="7" eb="10">
      <t>ロウドウシャ</t>
    </rPh>
    <rPh sb="10" eb="11">
      <t>スウ</t>
    </rPh>
    <rPh sb="12" eb="14">
      <t>ゴウケイ</t>
    </rPh>
    <phoneticPr fontId="8"/>
  </si>
  <si>
    <t>付表２－１　事業所の常用労働者数（合計）別事業所数割合</t>
    <rPh sb="0" eb="2">
      <t>フヒョウ</t>
    </rPh>
    <phoneticPr fontId="2"/>
  </si>
  <si>
    <t>0～29人</t>
    <rPh sb="4" eb="5">
      <t>ニン</t>
    </rPh>
    <phoneticPr fontId="8"/>
  </si>
  <si>
    <t>事業所の全常用労働者数（男性）</t>
    <rPh sb="0" eb="3">
      <t>ジギョウショ</t>
    </rPh>
    <rPh sb="4" eb="5">
      <t>ゼン</t>
    </rPh>
    <rPh sb="5" eb="7">
      <t>ジョウヨウ</t>
    </rPh>
    <rPh sb="7" eb="10">
      <t>ロウドウシャ</t>
    </rPh>
    <rPh sb="10" eb="11">
      <t>スウ</t>
    </rPh>
    <rPh sb="12" eb="14">
      <t>ダンセイ</t>
    </rPh>
    <phoneticPr fontId="8"/>
  </si>
  <si>
    <t>付表２－２　事業所の常用労働者数（男性）別事業所数割合</t>
    <rPh sb="0" eb="2">
      <t>フヒョウ</t>
    </rPh>
    <rPh sb="17" eb="19">
      <t>ダンセイ</t>
    </rPh>
    <phoneticPr fontId="2"/>
  </si>
  <si>
    <t>事業所の全常用労働者数（女性）</t>
    <rPh sb="0" eb="3">
      <t>ジギョウショ</t>
    </rPh>
    <rPh sb="4" eb="5">
      <t>ゼン</t>
    </rPh>
    <rPh sb="5" eb="7">
      <t>ジョウヨウ</t>
    </rPh>
    <rPh sb="7" eb="10">
      <t>ロウドウシャ</t>
    </rPh>
    <rPh sb="10" eb="11">
      <t>スウ</t>
    </rPh>
    <rPh sb="12" eb="14">
      <t>ジョセイ</t>
    </rPh>
    <phoneticPr fontId="8"/>
  </si>
  <si>
    <t>付表２－３　事業所の常用労働者数（女性）別事業所数割合</t>
    <rPh sb="0" eb="2">
      <t>フヒョウ</t>
    </rPh>
    <rPh sb="17" eb="19">
      <t>ジョセイ</t>
    </rPh>
    <phoneticPr fontId="2"/>
  </si>
  <si>
    <t>割合(%)</t>
    <rPh sb="0" eb="2">
      <t>ワリアイ</t>
    </rPh>
    <phoneticPr fontId="2"/>
  </si>
  <si>
    <t>労働者数</t>
    <rPh sb="0" eb="3">
      <t>ロウドウシャ</t>
    </rPh>
    <rPh sb="3" eb="4">
      <t>スウ</t>
    </rPh>
    <phoneticPr fontId="2"/>
  </si>
  <si>
    <t>合　計</t>
    <rPh sb="0" eb="1">
      <t>ゴウ</t>
    </rPh>
    <rPh sb="2" eb="3">
      <t>ケイ</t>
    </rPh>
    <phoneticPr fontId="8"/>
  </si>
  <si>
    <t>女　性</t>
    <rPh sb="0" eb="1">
      <t>オンナ</t>
    </rPh>
    <rPh sb="2" eb="3">
      <t>セイ</t>
    </rPh>
    <phoneticPr fontId="8"/>
  </si>
  <si>
    <t>男　性</t>
    <rPh sb="0" eb="1">
      <t>オトコ</t>
    </rPh>
    <rPh sb="2" eb="3">
      <t>セイ</t>
    </rPh>
    <phoneticPr fontId="8"/>
  </si>
  <si>
    <t>全常用労働者数</t>
    <rPh sb="0" eb="1">
      <t>ゼン</t>
    </rPh>
    <rPh sb="1" eb="3">
      <t>ジョウヨウ</t>
    </rPh>
    <rPh sb="3" eb="6">
      <t>ロウドウシャ</t>
    </rPh>
    <rPh sb="6" eb="7">
      <t>スウ</t>
    </rPh>
    <phoneticPr fontId="8"/>
  </si>
  <si>
    <t>付表２－４　常用労働者数割合（合計・男女）</t>
    <rPh sb="0" eb="2">
      <t>フヒョウ</t>
    </rPh>
    <phoneticPr fontId="2"/>
  </si>
  <si>
    <t>44時間超</t>
    <phoneticPr fontId="8"/>
  </si>
  <si>
    <r>
      <t>42時間超</t>
    </r>
    <r>
      <rPr>
        <sz val="11"/>
        <color indexed="9"/>
        <rFont val="ＭＳ 明朝"/>
        <family val="1"/>
        <charset val="128"/>
      </rPr>
      <t>＊</t>
    </r>
    <r>
      <rPr>
        <sz val="11"/>
        <rFont val="ＭＳ 明朝"/>
        <family val="1"/>
        <charset val="128"/>
      </rPr>
      <t xml:space="preserve">
44時間以下</t>
    </r>
    <phoneticPr fontId="8"/>
  </si>
  <si>
    <r>
      <t>40時間超</t>
    </r>
    <r>
      <rPr>
        <sz val="11"/>
        <color indexed="9"/>
        <rFont val="ＭＳ 明朝"/>
        <family val="1"/>
        <charset val="128"/>
      </rPr>
      <t>＊</t>
    </r>
    <r>
      <rPr>
        <sz val="11"/>
        <rFont val="ＭＳ 明朝"/>
        <family val="1"/>
        <charset val="128"/>
      </rPr>
      <t xml:space="preserve">
42時間以下</t>
    </r>
    <phoneticPr fontId="8"/>
  </si>
  <si>
    <t>40時間以下</t>
  </si>
  <si>
    <r>
      <t>38時間超</t>
    </r>
    <r>
      <rPr>
        <sz val="11"/>
        <color indexed="9"/>
        <rFont val="ＭＳ 明朝"/>
        <family val="1"/>
        <charset val="128"/>
      </rPr>
      <t>＊</t>
    </r>
    <r>
      <rPr>
        <sz val="11"/>
        <rFont val="ＭＳ 明朝"/>
        <family val="1"/>
        <charset val="128"/>
      </rPr>
      <t xml:space="preserve">
40時間以下</t>
    </r>
    <phoneticPr fontId="8"/>
  </si>
  <si>
    <t>38時間以下</t>
    <phoneticPr fontId="8"/>
  </si>
  <si>
    <t>付表３－１　週所定労働時間別事業所数割合</t>
    <rPh sb="0" eb="2">
      <t>フヒョウ</t>
    </rPh>
    <phoneticPr fontId="2"/>
  </si>
  <si>
    <t>分</t>
    <rPh sb="0" eb="1">
      <t>フン</t>
    </rPh>
    <phoneticPr fontId="2"/>
  </si>
  <si>
    <t>時間</t>
    <rPh sb="0" eb="2">
      <t>ジカン</t>
    </rPh>
    <phoneticPr fontId="2"/>
  </si>
  <si>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</si>
  <si>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</si>
  <si>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</si>
  <si>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</si>
  <si>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</si>
  <si>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</si>
  <si>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</si>
  <si>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</si>
  <si>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</si>
  <si>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建設業</t>
    <phoneticPr fontId="2"/>
  </si>
  <si>
    <t>その他の製造業</t>
    <phoneticPr fontId="2"/>
  </si>
  <si>
    <t>輸送用機械器具製造業</t>
    <phoneticPr fontId="2"/>
  </si>
  <si>
    <t>情報通信機械器具製造業</t>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</si>
  <si>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</si>
  <si>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</si>
  <si>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</si>
  <si>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</si>
  <si>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</si>
  <si>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</si>
  <si>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</si>
  <si>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</si>
  <si>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</si>
  <si>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t>
  </si>
  <si>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</si>
  <si>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</si>
  <si>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</si>
  <si>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</si>
  <si>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</si>
  <si>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</si>
  <si>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</si>
  <si>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</si>
  <si>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</si>
  <si>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</si>
  <si>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</si>
  <si>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r>
      <t>労働者１人当たり
週所定労働時間</t>
    </r>
    <r>
      <rPr>
        <sz val="12"/>
        <color indexed="9"/>
        <rFont val="ＭＳ 明朝"/>
        <family val="1"/>
        <charset val="128"/>
      </rPr>
      <t>＊</t>
    </r>
    <phoneticPr fontId="2"/>
  </si>
  <si>
    <t>１事業所当たり
週所定労働時間</t>
    <phoneticPr fontId="2"/>
  </si>
  <si>
    <t>付表３－２　１事業所・労働者１人当たりの平均週所定労働時間</t>
    <rPh sb="0" eb="2">
      <t>フヒョウ</t>
    </rPh>
    <phoneticPr fontId="2"/>
  </si>
  <si>
    <t>その他</t>
    <rPh sb="2" eb="3">
      <t>タ</t>
    </rPh>
    <phoneticPr fontId="8"/>
  </si>
  <si>
    <r>
      <t>何らかの</t>
    </r>
    <r>
      <rPr>
        <sz val="11"/>
        <color indexed="9"/>
        <rFont val="ＭＳ 明朝"/>
        <family val="1"/>
        <charset val="128"/>
      </rPr>
      <t>＊</t>
    </r>
    <r>
      <rPr>
        <sz val="11"/>
        <rFont val="ＭＳ 明朝"/>
        <family val="1"/>
        <charset val="128"/>
      </rPr>
      <t xml:space="preserve">
週休２日制</t>
    </r>
    <rPh sb="0" eb="1">
      <t>ナン</t>
    </rPh>
    <rPh sb="6" eb="8">
      <t>シュウキュウ</t>
    </rPh>
    <rPh sb="9" eb="11">
      <t>カセイ</t>
    </rPh>
    <phoneticPr fontId="8"/>
  </si>
  <si>
    <t>週休１日半制</t>
    <rPh sb="0" eb="2">
      <t>シュウキュウ</t>
    </rPh>
    <rPh sb="3" eb="4">
      <t>ニチ</t>
    </rPh>
    <rPh sb="4" eb="5">
      <t>ハン</t>
    </rPh>
    <rPh sb="5" eb="6">
      <t>セイ</t>
    </rPh>
    <phoneticPr fontId="8"/>
  </si>
  <si>
    <t>週休１日制</t>
    <rPh sb="0" eb="2">
      <t>シュウキュウ</t>
    </rPh>
    <rPh sb="3" eb="5">
      <t>カセイ</t>
    </rPh>
    <phoneticPr fontId="8"/>
  </si>
  <si>
    <t>集　　計
労働者数</t>
    <rPh sb="0" eb="1">
      <t>シュウ</t>
    </rPh>
    <rPh sb="3" eb="4">
      <t>ケイ</t>
    </rPh>
    <rPh sb="5" eb="8">
      <t>ロウドウシャ</t>
    </rPh>
    <rPh sb="8" eb="9">
      <t>スウ</t>
    </rPh>
    <phoneticPr fontId="2"/>
  </si>
  <si>
    <t xml:space="preserve">
平均取得率
（％）</t>
    <rPh sb="1" eb="3">
      <t>ヘイキン</t>
    </rPh>
    <rPh sb="3" eb="5">
      <t>シュトク</t>
    </rPh>
    <rPh sb="5" eb="6">
      <t>リツ</t>
    </rPh>
    <phoneticPr fontId="13"/>
  </si>
  <si>
    <t xml:space="preserve">
平均取得日数
（日）</t>
    <rPh sb="1" eb="3">
      <t>ヘイキン</t>
    </rPh>
    <rPh sb="3" eb="5">
      <t>シュトク</t>
    </rPh>
    <rPh sb="5" eb="7">
      <t>ニッスウ</t>
    </rPh>
    <rPh sb="10" eb="11">
      <t>ヒ</t>
    </rPh>
    <phoneticPr fontId="13"/>
  </si>
  <si>
    <t xml:space="preserve">
平均付与日数
（日）</t>
    <rPh sb="1" eb="3">
      <t>ヘイキン</t>
    </rPh>
    <rPh sb="3" eb="5">
      <t>フヨ</t>
    </rPh>
    <rPh sb="5" eb="7">
      <t>ニッスウ</t>
    </rPh>
    <rPh sb="10" eb="11">
      <t>ヒ</t>
    </rPh>
    <phoneticPr fontId="8"/>
  </si>
  <si>
    <t xml:space="preserve">
対象労働者数
（人）</t>
    <rPh sb="1" eb="3">
      <t>タイショウ</t>
    </rPh>
    <rPh sb="3" eb="5">
      <t>ロウドウ</t>
    </rPh>
    <rPh sb="5" eb="6">
      <t>シャ</t>
    </rPh>
    <rPh sb="6" eb="7">
      <t>カズ</t>
    </rPh>
    <rPh sb="10" eb="11">
      <t>ニン</t>
    </rPh>
    <phoneticPr fontId="8"/>
  </si>
  <si>
    <t xml:space="preserve">集計事業所数
</t>
    <rPh sb="0" eb="2">
      <t>シュウケイ</t>
    </rPh>
    <rPh sb="2" eb="4">
      <t>ジギョウ</t>
    </rPh>
    <rPh sb="4" eb="5">
      <t>ショ</t>
    </rPh>
    <rPh sb="5" eb="6">
      <t>スウ</t>
    </rPh>
    <phoneticPr fontId="2"/>
  </si>
  <si>
    <t>１時間単位</t>
    <rPh sb="1" eb="3">
      <t>ジカン</t>
    </rPh>
    <rPh sb="3" eb="5">
      <t>タンイ</t>
    </rPh>
    <phoneticPr fontId="8"/>
  </si>
  <si>
    <t>半日単位</t>
    <rPh sb="0" eb="2">
      <t>ハンニチ</t>
    </rPh>
    <rPh sb="2" eb="4">
      <t>タンイ</t>
    </rPh>
    <phoneticPr fontId="8"/>
  </si>
  <si>
    <t>１日単位</t>
    <rPh sb="1" eb="2">
      <t>ニチ</t>
    </rPh>
    <rPh sb="2" eb="4">
      <t>タンイ</t>
    </rPh>
    <phoneticPr fontId="8"/>
  </si>
  <si>
    <t>学術研究，専門・
技術サービス業</t>
    <phoneticPr fontId="2"/>
  </si>
  <si>
    <t>鉱業，採石業，砂利採取業</t>
    <phoneticPr fontId="2"/>
  </si>
  <si>
    <t>１事業所
平均年間
休日総数
（日）</t>
    <rPh sb="1" eb="3">
      <t>ジギョウ</t>
    </rPh>
    <rPh sb="3" eb="4">
      <t>ショ</t>
    </rPh>
    <rPh sb="5" eb="7">
      <t>ヘイキン</t>
    </rPh>
    <rPh sb="7" eb="9">
      <t>ネンカン</t>
    </rPh>
    <rPh sb="10" eb="12">
      <t>キュウジツ</t>
    </rPh>
    <rPh sb="12" eb="14">
      <t>ソウスウ</t>
    </rPh>
    <rPh sb="18" eb="19">
      <t>ニチ</t>
    </rPh>
    <phoneticPr fontId="8"/>
  </si>
  <si>
    <t>120日　　　以 上</t>
    <phoneticPr fontId="8"/>
  </si>
  <si>
    <t>110～　　　119日</t>
    <phoneticPr fontId="8"/>
  </si>
  <si>
    <t>100～　　　109日</t>
    <phoneticPr fontId="8"/>
  </si>
  <si>
    <t>90～　　　99日</t>
    <phoneticPr fontId="8"/>
  </si>
  <si>
    <t>80～　　　89日</t>
    <phoneticPr fontId="8"/>
  </si>
  <si>
    <t>70～　　　79日</t>
    <phoneticPr fontId="8"/>
  </si>
  <si>
    <t>60～　　　69日</t>
    <phoneticPr fontId="8"/>
  </si>
  <si>
    <t>59日　　　以下</t>
    <phoneticPr fontId="8"/>
  </si>
  <si>
    <t>集　　計
事業所数</t>
    <rPh sb="0" eb="1">
      <t>シュウ</t>
    </rPh>
    <rPh sb="3" eb="4">
      <t>ケイ</t>
    </rPh>
    <rPh sb="5" eb="7">
      <t>ジギョウ</t>
    </rPh>
    <rPh sb="7" eb="8">
      <t>ショ</t>
    </rPh>
    <rPh sb="8" eb="9">
      <t>スウ</t>
    </rPh>
    <phoneticPr fontId="2"/>
  </si>
  <si>
    <t>（単位　上段：事業所数　下段：％）</t>
    <rPh sb="4" eb="6">
      <t>ジョウダン</t>
    </rPh>
    <rPh sb="7" eb="10">
      <t>ジギョウショ</t>
    </rPh>
    <rPh sb="10" eb="11">
      <t>スウ</t>
    </rPh>
    <rPh sb="12" eb="14">
      <t>ゲダン</t>
    </rPh>
    <phoneticPr fontId="8"/>
  </si>
  <si>
    <r>
      <t>労働者１
人平均年
間休日総
数</t>
    </r>
    <r>
      <rPr>
        <sz val="11"/>
        <color indexed="9"/>
        <rFont val="ＭＳ 明朝"/>
        <family val="1"/>
        <charset val="128"/>
      </rPr>
      <t>＊＊＊</t>
    </r>
    <r>
      <rPr>
        <sz val="11"/>
        <rFont val="ＭＳ 明朝"/>
        <family val="1"/>
        <charset val="128"/>
      </rPr>
      <t xml:space="preserve">
（日）</t>
    </r>
    <rPh sb="22" eb="23">
      <t>ニチ</t>
    </rPh>
    <phoneticPr fontId="8"/>
  </si>
  <si>
    <t>（単位　上段：労働者数　下段：％）</t>
    <rPh sb="4" eb="6">
      <t>ジョウダン</t>
    </rPh>
    <rPh sb="7" eb="10">
      <t>ロウドウシャ</t>
    </rPh>
    <rPh sb="10" eb="11">
      <t>スウ</t>
    </rPh>
    <rPh sb="12" eb="14">
      <t>ゲダン</t>
    </rPh>
    <phoneticPr fontId="8"/>
  </si>
  <si>
    <t xml:space="preserve">無回答
</t>
    <rPh sb="0" eb="3">
      <t>ムカイトウ</t>
    </rPh>
    <phoneticPr fontId="13"/>
  </si>
  <si>
    <t>規定していないが、
今後とも整備しない</t>
    <rPh sb="0" eb="2">
      <t>キテイ</t>
    </rPh>
    <rPh sb="10" eb="12">
      <t>コンゴ</t>
    </rPh>
    <rPh sb="14" eb="16">
      <t>セイビ</t>
    </rPh>
    <phoneticPr fontId="13"/>
  </si>
  <si>
    <t>規定していないが、
整備を検討している</t>
    <rPh sb="0" eb="2">
      <t>キテイ</t>
    </rPh>
    <rPh sb="10" eb="12">
      <t>セイビ</t>
    </rPh>
    <rPh sb="13" eb="15">
      <t>ケントウ</t>
    </rPh>
    <phoneticPr fontId="13"/>
  </si>
  <si>
    <t xml:space="preserve">規定している
</t>
    <rPh sb="0" eb="2">
      <t>キテイ</t>
    </rPh>
    <phoneticPr fontId="13"/>
  </si>
  <si>
    <t xml:space="preserve">無回答
</t>
    <rPh sb="0" eb="3">
      <t>ムカイトウ</t>
    </rPh>
    <phoneticPr fontId="8"/>
  </si>
  <si>
    <t xml:space="preserve">その他
</t>
    <rPh sb="2" eb="3">
      <t>タ</t>
    </rPh>
    <phoneticPr fontId="8"/>
  </si>
  <si>
    <t xml:space="preserve">子供が満３歳以上
</t>
    <rPh sb="0" eb="2">
      <t>コドモ</t>
    </rPh>
    <rPh sb="3" eb="4">
      <t>マン</t>
    </rPh>
    <rPh sb="5" eb="6">
      <t>サイ</t>
    </rPh>
    <rPh sb="6" eb="8">
      <t>イジョウ</t>
    </rPh>
    <phoneticPr fontId="13"/>
  </si>
  <si>
    <r>
      <t>子供が１歳６ヶ月
～３歳未満</t>
    </r>
    <r>
      <rPr>
        <sz val="11"/>
        <color indexed="9"/>
        <rFont val="ＭＳ 明朝"/>
        <family val="1"/>
        <charset val="128"/>
      </rPr>
      <t>＊＊＊</t>
    </r>
    <rPh sb="0" eb="2">
      <t>コドモ</t>
    </rPh>
    <rPh sb="4" eb="5">
      <t>サイ</t>
    </rPh>
    <rPh sb="7" eb="8">
      <t>ゲツ</t>
    </rPh>
    <rPh sb="11" eb="12">
      <t>サイ</t>
    </rPh>
    <rPh sb="12" eb="14">
      <t>ミマン</t>
    </rPh>
    <phoneticPr fontId="13"/>
  </si>
  <si>
    <r>
      <t>子供が１歳６ヶ月
未満</t>
    </r>
    <r>
      <rPr>
        <sz val="11"/>
        <color indexed="9"/>
        <rFont val="ＭＳ 明朝"/>
        <family val="1"/>
        <charset val="128"/>
      </rPr>
      <t>＊＊＊＊＊＊</t>
    </r>
    <rPh sb="0" eb="2">
      <t>コドモ</t>
    </rPh>
    <rPh sb="4" eb="5">
      <t>サイ</t>
    </rPh>
    <rPh sb="7" eb="8">
      <t>ゲツ</t>
    </rPh>
    <rPh sb="9" eb="11">
      <t>ミマン</t>
    </rPh>
    <phoneticPr fontId="13"/>
  </si>
  <si>
    <t>なし</t>
    <phoneticPr fontId="13"/>
  </si>
  <si>
    <t>あり</t>
    <phoneticPr fontId="13"/>
  </si>
  <si>
    <t>-</t>
    <phoneticPr fontId="2"/>
  </si>
  <si>
    <r>
      <t>産後休業取
得後、育児
休業を取得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1">
      <t>イクジ</t>
    </rPh>
    <rPh sb="12" eb="14">
      <t>キュウギョウ</t>
    </rPh>
    <rPh sb="15" eb="17">
      <t>シュトク</t>
    </rPh>
    <rPh sb="20" eb="21">
      <t>モノ</t>
    </rPh>
    <phoneticPr fontId="13"/>
  </si>
  <si>
    <r>
      <t>産後休業取
得後、直ち
に職場復帰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0">
      <t>タダ</t>
    </rPh>
    <rPh sb="13" eb="15">
      <t>ショクバ</t>
    </rPh>
    <rPh sb="15" eb="17">
      <t>フッキ</t>
    </rPh>
    <rPh sb="20" eb="21">
      <t>モノ</t>
    </rPh>
    <phoneticPr fontId="13"/>
  </si>
  <si>
    <r>
      <t>産後休業取
得中、ある
いは取得後
に退職した
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チュウ</t>
    </rPh>
    <rPh sb="14" eb="16">
      <t>シュトク</t>
    </rPh>
    <rPh sb="16" eb="17">
      <t>ゴ</t>
    </rPh>
    <rPh sb="19" eb="21">
      <t>タイショク</t>
    </rPh>
    <rPh sb="24" eb="25">
      <t>モノ</t>
    </rPh>
    <rPh sb="31" eb="32">
      <t>ニン</t>
    </rPh>
    <phoneticPr fontId="13"/>
  </si>
  <si>
    <r>
      <t xml:space="preserve">
うち出産を
前に退職し
た者</t>
    </r>
    <r>
      <rPr>
        <sz val="10"/>
        <color indexed="9"/>
        <rFont val="ＭＳ 明朝"/>
        <family val="1"/>
        <charset val="128"/>
      </rPr>
      <t>＊＊＊</t>
    </r>
    <r>
      <rPr>
        <sz val="10"/>
        <rFont val="ＭＳ 明朝"/>
        <family val="1"/>
        <charset val="128"/>
      </rPr>
      <t xml:space="preserve">
（人）</t>
    </r>
    <rPh sb="3" eb="5">
      <t>シュッサン</t>
    </rPh>
    <rPh sb="7" eb="8">
      <t>マエ</t>
    </rPh>
    <rPh sb="9" eb="10">
      <t>タイ</t>
    </rPh>
    <rPh sb="10" eb="11">
      <t>ツトメ</t>
    </rPh>
    <rPh sb="14" eb="15">
      <t>モノ</t>
    </rPh>
    <phoneticPr fontId="13"/>
  </si>
  <si>
    <r>
      <t xml:space="preserve">
うち在職し
たまま出産
した者</t>
    </r>
    <r>
      <rPr>
        <sz val="10"/>
        <color indexed="9"/>
        <rFont val="ＭＳ 明朝"/>
        <family val="1"/>
        <charset val="128"/>
      </rPr>
      <t>＊＊</t>
    </r>
    <r>
      <rPr>
        <sz val="10"/>
        <rFont val="ＭＳ 明朝"/>
        <family val="1"/>
        <charset val="128"/>
      </rPr>
      <t xml:space="preserve">
（人）</t>
    </r>
    <rPh sb="3" eb="5">
      <t>ザイショク</t>
    </rPh>
    <rPh sb="10" eb="12">
      <t>シュッサン</t>
    </rPh>
    <rPh sb="11" eb="12">
      <t>セン</t>
    </rPh>
    <rPh sb="15" eb="16">
      <t>モノ</t>
    </rPh>
    <phoneticPr fontId="13"/>
  </si>
  <si>
    <r>
      <t xml:space="preserve">
出　産
予定者</t>
    </r>
    <r>
      <rPr>
        <sz val="10"/>
        <color indexed="9"/>
        <rFont val="ＭＳ 明朝"/>
        <family val="1"/>
        <charset val="128"/>
      </rPr>
      <t xml:space="preserve">
</t>
    </r>
    <r>
      <rPr>
        <sz val="10"/>
        <rFont val="ＭＳ 明朝"/>
        <family val="1"/>
        <charset val="128"/>
      </rPr>
      <t>（人）</t>
    </r>
    <rPh sb="2" eb="3">
      <t>デ</t>
    </rPh>
    <rPh sb="4" eb="5">
      <t>サン</t>
    </rPh>
    <rPh sb="6" eb="8">
      <t>ヨテイ</t>
    </rPh>
    <rPh sb="8" eb="9">
      <t>シャ</t>
    </rPh>
    <phoneticPr fontId="13"/>
  </si>
  <si>
    <t xml:space="preserve">出産予定
者のいた
事業所数
</t>
    <rPh sb="0" eb="2">
      <t>シュッサン</t>
    </rPh>
    <rPh sb="2" eb="4">
      <t>ヨテイ</t>
    </rPh>
    <rPh sb="5" eb="6">
      <t>シャ</t>
    </rPh>
    <rPh sb="10" eb="13">
      <t>ジギョウショ</t>
    </rPh>
    <rPh sb="13" eb="14">
      <t>スウ</t>
    </rPh>
    <phoneticPr fontId="2"/>
  </si>
  <si>
    <t>（単位　上段：事業所数　下段：％）</t>
    <rPh sb="4" eb="6">
      <t>ジョウダン</t>
    </rPh>
    <rPh sb="7" eb="10">
      <t>ジギョウショ</t>
    </rPh>
    <rPh sb="12" eb="14">
      <t>ゲダン</t>
    </rPh>
    <phoneticPr fontId="8"/>
  </si>
  <si>
    <t>無回答</t>
    <rPh sb="0" eb="3">
      <t>ムカイトウ</t>
    </rPh>
    <phoneticPr fontId="13"/>
  </si>
  <si>
    <t>10日
以上</t>
    <rPh sb="2" eb="3">
      <t>ニチ</t>
    </rPh>
    <rPh sb="4" eb="6">
      <t>イジョウ</t>
    </rPh>
    <phoneticPr fontId="13"/>
  </si>
  <si>
    <t>５～
９日</t>
    <rPh sb="4" eb="5">
      <t>ニチ</t>
    </rPh>
    <phoneticPr fontId="13"/>
  </si>
  <si>
    <t>４日
以下</t>
    <rPh sb="1" eb="2">
      <t>ニチ</t>
    </rPh>
    <rPh sb="3" eb="5">
      <t>イカ</t>
    </rPh>
    <phoneticPr fontId="13"/>
  </si>
  <si>
    <r>
      <t>配偶者出産休暇取得率</t>
    </r>
    <r>
      <rPr>
        <sz val="10"/>
        <color indexed="9"/>
        <rFont val="ＭＳ 明朝"/>
        <family val="1"/>
        <charset val="128"/>
      </rPr>
      <t xml:space="preserve">＊＊
</t>
    </r>
    <r>
      <rPr>
        <sz val="10"/>
        <rFont val="ＭＳ 明朝"/>
        <family val="1"/>
        <charset val="128"/>
      </rPr>
      <t>（％）</t>
    </r>
    <rPh sb="0" eb="3">
      <t>ハイグウシャ</t>
    </rPh>
    <rPh sb="3" eb="5">
      <t>シュッサン</t>
    </rPh>
    <rPh sb="5" eb="7">
      <t>キュウカ</t>
    </rPh>
    <rPh sb="7" eb="9">
      <t>シュトク</t>
    </rPh>
    <rPh sb="9" eb="10">
      <t>リツ</t>
    </rPh>
    <phoneticPr fontId="13"/>
  </si>
  <si>
    <r>
      <t>配偶者出産休暇取得数</t>
    </r>
    <r>
      <rPr>
        <sz val="10"/>
        <color indexed="9"/>
        <rFont val="ＭＳ 明朝"/>
        <family val="1"/>
        <charset val="128"/>
      </rPr>
      <t xml:space="preserve">＊＊
</t>
    </r>
    <r>
      <rPr>
        <sz val="10"/>
        <rFont val="ＭＳ 明朝"/>
        <family val="1"/>
        <charset val="128"/>
      </rPr>
      <t>（人）</t>
    </r>
    <rPh sb="0" eb="3">
      <t>ハイグウシャ</t>
    </rPh>
    <rPh sb="3" eb="5">
      <t>シュッサン</t>
    </rPh>
    <rPh sb="5" eb="7">
      <t>キュウカ</t>
    </rPh>
    <rPh sb="7" eb="9">
      <t>シュトク</t>
    </rPh>
    <rPh sb="9" eb="10">
      <t>スウ</t>
    </rPh>
    <rPh sb="16" eb="17">
      <t>ニン</t>
    </rPh>
    <phoneticPr fontId="13"/>
  </si>
  <si>
    <r>
      <t>配偶者が出産した男性従業員数</t>
    </r>
    <r>
      <rPr>
        <sz val="10"/>
        <color indexed="9"/>
        <rFont val="ＭＳ 明朝"/>
        <family val="1"/>
        <charset val="128"/>
      </rPr>
      <t xml:space="preserve">＊＊
</t>
    </r>
    <r>
      <rPr>
        <sz val="10"/>
        <rFont val="ＭＳ 明朝"/>
        <family val="1"/>
        <charset val="128"/>
      </rPr>
      <t>（人）</t>
    </r>
    <rPh sb="0" eb="3">
      <t>ハイグウシャ</t>
    </rPh>
    <rPh sb="4" eb="6">
      <t>シュッサン</t>
    </rPh>
    <rPh sb="8" eb="10">
      <t>ダンセイ</t>
    </rPh>
    <rPh sb="10" eb="13">
      <t>ジュウギョウイン</t>
    </rPh>
    <rPh sb="13" eb="14">
      <t>スウ</t>
    </rPh>
    <rPh sb="19" eb="20">
      <t>ニン</t>
    </rPh>
    <phoneticPr fontId="13"/>
  </si>
  <si>
    <t>取得可能日数</t>
    <rPh sb="0" eb="2">
      <t>シュトク</t>
    </rPh>
    <rPh sb="2" eb="4">
      <t>カノウ</t>
    </rPh>
    <rPh sb="4" eb="6">
      <t>ニッスウ</t>
    </rPh>
    <phoneticPr fontId="13"/>
  </si>
  <si>
    <t>無　給</t>
    <rPh sb="0" eb="1">
      <t>ナ</t>
    </rPh>
    <rPh sb="2" eb="3">
      <t>キュウ</t>
    </rPh>
    <phoneticPr fontId="13"/>
  </si>
  <si>
    <t>有　給</t>
    <rPh sb="0" eb="1">
      <t>ユウ</t>
    </rPh>
    <rPh sb="2" eb="3">
      <t>キュウ</t>
    </rPh>
    <phoneticPr fontId="13"/>
  </si>
  <si>
    <t xml:space="preserve">無回答
</t>
    <rPh sb="0" eb="3">
      <t>ムカイトウ</t>
    </rPh>
    <phoneticPr fontId="8"/>
  </si>
  <si>
    <r>
      <t>企業独自の配偶者出
産時の育児目的休暇
制度</t>
    </r>
    <r>
      <rPr>
        <sz val="11"/>
        <color indexed="9"/>
        <rFont val="ＭＳ 明朝"/>
        <family val="1"/>
        <charset val="128"/>
      </rPr>
      <t>＊＊＊＊＊＊＊</t>
    </r>
    <phoneticPr fontId="13"/>
  </si>
  <si>
    <r>
      <t>育児・介護休業法で
定める育児休業</t>
    </r>
    <r>
      <rPr>
        <sz val="11"/>
        <color indexed="9"/>
        <rFont val="ＭＳ 明朝"/>
        <family val="1"/>
        <charset val="128"/>
      </rPr>
      <t xml:space="preserve">＊＊
</t>
    </r>
    <phoneticPr fontId="13"/>
  </si>
  <si>
    <t xml:space="preserve">
男　性
（％）</t>
    <rPh sb="1" eb="2">
      <t>オトコ</t>
    </rPh>
    <rPh sb="3" eb="4">
      <t>セイ</t>
    </rPh>
    <phoneticPr fontId="13"/>
  </si>
  <si>
    <t xml:space="preserve">
女　性
（％）</t>
    <rPh sb="1" eb="2">
      <t>オンナ</t>
    </rPh>
    <rPh sb="3" eb="4">
      <t>セイ</t>
    </rPh>
    <phoneticPr fontId="13"/>
  </si>
  <si>
    <r>
      <t>男性育児
休業取得
率</t>
    </r>
    <r>
      <rPr>
        <sz val="11"/>
        <color indexed="9"/>
        <rFont val="ＭＳ 明朝"/>
        <family val="1"/>
        <charset val="128"/>
      </rPr>
      <t>＊＊＊</t>
    </r>
    <r>
      <rPr>
        <sz val="11"/>
        <rFont val="ＭＳ 明朝"/>
        <family val="1"/>
        <charset val="128"/>
      </rPr>
      <t xml:space="preserve">
（％）</t>
    </r>
    <rPh sb="0" eb="2">
      <t>ダンセイ</t>
    </rPh>
    <rPh sb="2" eb="4">
      <t>イクジ</t>
    </rPh>
    <rPh sb="5" eb="7">
      <t>キュウギョウ</t>
    </rPh>
    <rPh sb="7" eb="9">
      <t>シュトク</t>
    </rPh>
    <rPh sb="10" eb="11">
      <t>リツ</t>
    </rPh>
    <phoneticPr fontId="13"/>
  </si>
  <si>
    <r>
      <t>男性育児
休業取得
者数</t>
    </r>
    <r>
      <rPr>
        <sz val="11"/>
        <color indexed="9"/>
        <rFont val="ＭＳ 明朝"/>
        <family val="1"/>
        <charset val="128"/>
      </rPr>
      <t>＊＊</t>
    </r>
    <r>
      <rPr>
        <sz val="11"/>
        <rFont val="ＭＳ 明朝"/>
        <family val="1"/>
        <charset val="128"/>
      </rPr>
      <t xml:space="preserve">
（人）</t>
    </r>
    <rPh sb="0" eb="2">
      <t>ダンセイ</t>
    </rPh>
    <rPh sb="2" eb="4">
      <t>イクジ</t>
    </rPh>
    <rPh sb="5" eb="7">
      <t>キュウギョウ</t>
    </rPh>
    <rPh sb="7" eb="9">
      <t>シュトク</t>
    </rPh>
    <rPh sb="10" eb="11">
      <t>シャ</t>
    </rPh>
    <rPh sb="11" eb="12">
      <t>スウ</t>
    </rPh>
    <phoneticPr fontId="13"/>
  </si>
  <si>
    <r>
      <t>女性育児
休業取得
率</t>
    </r>
    <r>
      <rPr>
        <sz val="11"/>
        <color indexed="9"/>
        <rFont val="ＭＳ 明朝"/>
        <family val="1"/>
        <charset val="128"/>
      </rPr>
      <t>＊＊＊</t>
    </r>
    <r>
      <rPr>
        <sz val="11"/>
        <rFont val="ＭＳ 明朝"/>
        <family val="1"/>
        <charset val="128"/>
      </rPr>
      <t xml:space="preserve">
（％）</t>
    </r>
    <rPh sb="0" eb="2">
      <t>ジョセイ</t>
    </rPh>
    <rPh sb="2" eb="4">
      <t>イクジ</t>
    </rPh>
    <rPh sb="5" eb="7">
      <t>キュウギョウ</t>
    </rPh>
    <rPh sb="7" eb="9">
      <t>シュトク</t>
    </rPh>
    <rPh sb="10" eb="11">
      <t>リツ</t>
    </rPh>
    <phoneticPr fontId="13"/>
  </si>
  <si>
    <r>
      <t>女性育児
休業取得
者数</t>
    </r>
    <r>
      <rPr>
        <sz val="11"/>
        <color indexed="9"/>
        <rFont val="ＭＳ 明朝"/>
        <family val="1"/>
        <charset val="128"/>
      </rPr>
      <t>＊＊</t>
    </r>
    <r>
      <rPr>
        <sz val="11"/>
        <rFont val="ＭＳ 明朝"/>
        <family val="1"/>
        <charset val="128"/>
      </rPr>
      <t xml:space="preserve">
（人）</t>
    </r>
    <rPh sb="0" eb="2">
      <t>ジョセイ</t>
    </rPh>
    <rPh sb="2" eb="4">
      <t>イクジ</t>
    </rPh>
    <rPh sb="5" eb="7">
      <t>キュウギョウ</t>
    </rPh>
    <rPh sb="7" eb="9">
      <t>シュトク</t>
    </rPh>
    <rPh sb="10" eb="11">
      <t>シャ</t>
    </rPh>
    <rPh sb="11" eb="12">
      <t>スウ</t>
    </rPh>
    <phoneticPr fontId="13"/>
  </si>
  <si>
    <t xml:space="preserve">
育　児
休業者
（人）</t>
    <rPh sb="1" eb="2">
      <t>イク</t>
    </rPh>
    <rPh sb="3" eb="4">
      <t>コ</t>
    </rPh>
    <rPh sb="5" eb="7">
      <t>キュウギョウ</t>
    </rPh>
    <rPh sb="7" eb="8">
      <t>シャ</t>
    </rPh>
    <phoneticPr fontId="13"/>
  </si>
  <si>
    <t xml:space="preserve">
出産者
（人）</t>
    <rPh sb="1" eb="3">
      <t>シュッサン</t>
    </rPh>
    <rPh sb="3" eb="4">
      <t>シャ</t>
    </rPh>
    <rPh sb="8" eb="9">
      <t>ニン</t>
    </rPh>
    <phoneticPr fontId="13"/>
  </si>
  <si>
    <t>育児休業者の男女比</t>
    <rPh sb="0" eb="2">
      <t>イクジ</t>
    </rPh>
    <rPh sb="2" eb="4">
      <t>キュウギョウ</t>
    </rPh>
    <rPh sb="4" eb="5">
      <t>シャ</t>
    </rPh>
    <rPh sb="6" eb="9">
      <t>ダンジョヒ</t>
    </rPh>
    <phoneticPr fontId="13"/>
  </si>
  <si>
    <r>
      <t>配偶者が
出産した
男性従業
員数</t>
    </r>
    <r>
      <rPr>
        <sz val="11"/>
        <color indexed="9"/>
        <rFont val="ＭＳ 明朝"/>
        <family val="1"/>
        <charset val="128"/>
      </rPr>
      <t>＊＊</t>
    </r>
    <r>
      <rPr>
        <sz val="11"/>
        <rFont val="ＭＳ 明朝"/>
        <family val="1"/>
        <charset val="128"/>
      </rPr>
      <t xml:space="preserve">
（人）</t>
    </r>
    <rPh sb="0" eb="3">
      <t>ハイグウシャ</t>
    </rPh>
    <rPh sb="5" eb="7">
      <t>シュッサン</t>
    </rPh>
    <rPh sb="10" eb="12">
      <t>ダンセイ</t>
    </rPh>
    <rPh sb="12" eb="14">
      <t>ジュウギョウ</t>
    </rPh>
    <rPh sb="15" eb="17">
      <t>インズウ</t>
    </rPh>
    <rPh sb="16" eb="17">
      <t>スウ</t>
    </rPh>
    <phoneticPr fontId="13"/>
  </si>
  <si>
    <r>
      <t>在職のま
ま出産し
た女性従
業員数</t>
    </r>
    <r>
      <rPr>
        <sz val="11"/>
        <color indexed="9"/>
        <rFont val="ＭＳ 明朝"/>
        <family val="1"/>
        <charset val="128"/>
      </rPr>
      <t>＊</t>
    </r>
    <r>
      <rPr>
        <sz val="11"/>
        <rFont val="ＭＳ 明朝"/>
        <family val="1"/>
        <charset val="128"/>
      </rPr>
      <t xml:space="preserve">
（人）</t>
    </r>
    <rPh sb="0" eb="2">
      <t>ザイショク</t>
    </rPh>
    <rPh sb="6" eb="8">
      <t>シュッサン</t>
    </rPh>
    <rPh sb="11" eb="13">
      <t>ジョセイ</t>
    </rPh>
    <rPh sb="13" eb="14">
      <t>ジュウ</t>
    </rPh>
    <rPh sb="15" eb="16">
      <t>ギョウ</t>
    </rPh>
    <rPh sb="16" eb="17">
      <t>イン</t>
    </rPh>
    <rPh sb="17" eb="18">
      <t>スウ</t>
    </rPh>
    <phoneticPr fontId="13"/>
  </si>
  <si>
    <t>総　　計</t>
    <rPh sb="0" eb="1">
      <t>ソウ</t>
    </rPh>
    <rPh sb="3" eb="4">
      <t>ケイ</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</si>
  <si>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</si>
  <si>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</si>
  <si>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</si>
  <si>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</si>
  <si>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</si>
  <si>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</si>
  <si>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</si>
  <si>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</si>
  <si>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</si>
  <si>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10日以上</t>
    <rPh sb="2" eb="3">
      <t>ニチ</t>
    </rPh>
    <rPh sb="3" eb="5">
      <t>イジョウ</t>
    </rPh>
    <phoneticPr fontId="13"/>
  </si>
  <si>
    <t>５～９日</t>
    <rPh sb="3" eb="4">
      <t>ニチ</t>
    </rPh>
    <phoneticPr fontId="13"/>
  </si>
  <si>
    <t>４日以下</t>
    <rPh sb="1" eb="2">
      <t>ニチ</t>
    </rPh>
    <rPh sb="2" eb="4">
      <t>イカ</t>
    </rPh>
    <phoneticPr fontId="13"/>
  </si>
  <si>
    <t>付与の形態</t>
    <rPh sb="0" eb="2">
      <t>フヨ</t>
    </rPh>
    <rPh sb="3" eb="5">
      <t>ケイタイ</t>
    </rPh>
    <phoneticPr fontId="13"/>
  </si>
  <si>
    <t>そ　の　他</t>
    <rPh sb="4" eb="5">
      <t>タ</t>
    </rPh>
    <phoneticPr fontId="13"/>
  </si>
  <si>
    <t>小学校就学時前の子２人以上の場合</t>
    <rPh sb="0" eb="3">
      <t>ショウガッコウ</t>
    </rPh>
    <rPh sb="3" eb="5">
      <t>シュウガク</t>
    </rPh>
    <rPh sb="5" eb="6">
      <t>ジ</t>
    </rPh>
    <rPh sb="6" eb="7">
      <t>マエ</t>
    </rPh>
    <rPh sb="8" eb="9">
      <t>コ</t>
    </rPh>
    <rPh sb="10" eb="11">
      <t>ニン</t>
    </rPh>
    <rPh sb="11" eb="13">
      <t>イジョウ</t>
    </rPh>
    <rPh sb="14" eb="16">
      <t>バアイ</t>
    </rPh>
    <phoneticPr fontId="13"/>
  </si>
  <si>
    <t>小学校就学時前の子１人につき</t>
    <rPh sb="0" eb="3">
      <t>ショウガッコウ</t>
    </rPh>
    <rPh sb="3" eb="5">
      <t>シュウガク</t>
    </rPh>
    <rPh sb="5" eb="6">
      <t>ジ</t>
    </rPh>
    <rPh sb="6" eb="7">
      <t>マエ</t>
    </rPh>
    <rPh sb="8" eb="9">
      <t>コ</t>
    </rPh>
    <rPh sb="10" eb="11">
      <t>ニン</t>
    </rPh>
    <phoneticPr fontId="13"/>
  </si>
  <si>
    <t>取　　得　　可　　能　　日　　数</t>
    <rPh sb="0" eb="1">
      <t>トリ</t>
    </rPh>
    <rPh sb="3" eb="4">
      <t>エ</t>
    </rPh>
    <rPh sb="6" eb="7">
      <t>カ</t>
    </rPh>
    <rPh sb="9" eb="10">
      <t>ノウ</t>
    </rPh>
    <rPh sb="12" eb="13">
      <t>ニチ</t>
    </rPh>
    <rPh sb="15" eb="16">
      <t>カズ</t>
    </rPh>
    <phoneticPr fontId="13"/>
  </si>
  <si>
    <r>
      <t>女性看護
休暇取得
人数</t>
    </r>
    <r>
      <rPr>
        <sz val="11"/>
        <color indexed="9"/>
        <rFont val="ＭＳ 明朝"/>
        <family val="1"/>
        <charset val="128"/>
      </rPr>
      <t>＊＊</t>
    </r>
    <r>
      <rPr>
        <sz val="11"/>
        <rFont val="ＭＳ 明朝"/>
        <family val="1"/>
        <charset val="128"/>
      </rPr>
      <t xml:space="preserve">
（人）</t>
    </r>
    <rPh sb="0" eb="2">
      <t>ジョセイ</t>
    </rPh>
    <rPh sb="2" eb="4">
      <t>カンゴ</t>
    </rPh>
    <rPh sb="5" eb="7">
      <t>キュウカ</t>
    </rPh>
    <rPh sb="7" eb="9">
      <t>シュトク</t>
    </rPh>
    <rPh sb="10" eb="12">
      <t>ニンズウ</t>
    </rPh>
    <rPh sb="17" eb="18">
      <t>ニン</t>
    </rPh>
    <phoneticPr fontId="13"/>
  </si>
  <si>
    <r>
      <t>男性看護
休暇取得
人数</t>
    </r>
    <r>
      <rPr>
        <sz val="11"/>
        <color indexed="9"/>
        <rFont val="ＭＳ 明朝"/>
        <family val="1"/>
        <charset val="128"/>
      </rPr>
      <t>＊＊</t>
    </r>
    <r>
      <rPr>
        <sz val="11"/>
        <rFont val="ＭＳ 明朝"/>
        <family val="1"/>
        <charset val="128"/>
      </rPr>
      <t xml:space="preserve">
（人）</t>
    </r>
    <rPh sb="0" eb="2">
      <t>ダンセイ</t>
    </rPh>
    <rPh sb="2" eb="4">
      <t>カンゴ</t>
    </rPh>
    <rPh sb="5" eb="7">
      <t>キュウカ</t>
    </rPh>
    <rPh sb="7" eb="9">
      <t>シュトク</t>
    </rPh>
    <rPh sb="10" eb="12">
      <t>ニンズウ</t>
    </rPh>
    <rPh sb="17" eb="18">
      <t>ニン</t>
    </rPh>
    <phoneticPr fontId="13"/>
  </si>
  <si>
    <r>
      <t xml:space="preserve">
看護休暇
取得従業
員数</t>
    </r>
    <r>
      <rPr>
        <sz val="11"/>
        <color indexed="9"/>
        <rFont val="ＭＳ 明朝"/>
        <family val="1"/>
        <charset val="128"/>
      </rPr>
      <t>＊＊</t>
    </r>
    <r>
      <rPr>
        <sz val="11"/>
        <rFont val="ＭＳ 明朝"/>
        <family val="1"/>
        <charset val="128"/>
      </rPr>
      <t xml:space="preserve">
（人）</t>
    </r>
    <rPh sb="1" eb="3">
      <t>カンゴ</t>
    </rPh>
    <rPh sb="3" eb="5">
      <t>キュウカ</t>
    </rPh>
    <rPh sb="6" eb="8">
      <t>シュトク</t>
    </rPh>
    <rPh sb="8" eb="10">
      <t>ジュウギョウ</t>
    </rPh>
    <rPh sb="11" eb="13">
      <t>インズウ</t>
    </rPh>
    <phoneticPr fontId="13"/>
  </si>
  <si>
    <r>
      <t>常用労働者に占める子の看護休暇制度利用者割合</t>
    </r>
    <r>
      <rPr>
        <sz val="10"/>
        <color theme="0"/>
        <rFont val="ＭＳ 明朝"/>
        <family val="1"/>
        <charset val="128"/>
      </rPr>
      <t xml:space="preserve">＊＊＊
</t>
    </r>
    <r>
      <rPr>
        <sz val="10"/>
        <rFont val="ＭＳ 明朝"/>
        <family val="1"/>
        <charset val="128"/>
      </rPr>
      <t xml:space="preserve">
（％）</t>
    </r>
    <phoneticPr fontId="2"/>
  </si>
  <si>
    <t xml:space="preserve">
無回答
</t>
    <rPh sb="1" eb="4">
      <t>ムカイトウ</t>
    </rPh>
    <phoneticPr fontId="13"/>
  </si>
  <si>
    <t xml:space="preserve">
利用者
な　し
</t>
    <rPh sb="1" eb="4">
      <t>リヨウシャ</t>
    </rPh>
    <phoneticPr fontId="13"/>
  </si>
  <si>
    <t>　</t>
    <phoneticPr fontId="13"/>
  </si>
  <si>
    <t xml:space="preserve">利用者
あ　り
</t>
    <rPh sb="0" eb="3">
      <t>リヨウシャ</t>
    </rPh>
    <phoneticPr fontId="13"/>
  </si>
  <si>
    <r>
      <t>小学校入学後も利用可能</t>
    </r>
    <r>
      <rPr>
        <sz val="10"/>
        <color indexed="9"/>
        <rFont val="ＭＳ 明朝"/>
        <family val="1"/>
        <charset val="128"/>
      </rPr>
      <t>＊</t>
    </r>
    <r>
      <rPr>
        <sz val="10"/>
        <rFont val="ＭＳ 明朝"/>
        <family val="1"/>
        <charset val="128"/>
      </rPr>
      <t xml:space="preserve">
</t>
    </r>
    <rPh sb="0" eb="3">
      <t>ショウガッコウ</t>
    </rPh>
    <rPh sb="3" eb="5">
      <t>ニュウガク</t>
    </rPh>
    <rPh sb="5" eb="6">
      <t>ゴ</t>
    </rPh>
    <rPh sb="7" eb="9">
      <t>リヨウ</t>
    </rPh>
    <rPh sb="9" eb="11">
      <t>カノウ</t>
    </rPh>
    <phoneticPr fontId="13"/>
  </si>
  <si>
    <r>
      <t>小学校就学の始期に達するまで</t>
    </r>
    <r>
      <rPr>
        <sz val="10"/>
        <color indexed="9"/>
        <rFont val="ＭＳ 明朝"/>
        <family val="1"/>
        <charset val="128"/>
      </rPr>
      <t>＊＊</t>
    </r>
    <r>
      <rPr>
        <sz val="10"/>
        <rFont val="ＭＳ 明朝"/>
        <family val="1"/>
        <charset val="128"/>
      </rPr>
      <t xml:space="preserve">
</t>
    </r>
    <rPh sb="0" eb="3">
      <t>ショウガッコウ</t>
    </rPh>
    <rPh sb="3" eb="5">
      <t>シュウガク</t>
    </rPh>
    <rPh sb="6" eb="8">
      <t>シキ</t>
    </rPh>
    <rPh sb="9" eb="10">
      <t>タッ</t>
    </rPh>
    <phoneticPr fontId="13"/>
  </si>
  <si>
    <r>
      <t>３歳～小学校就学前の一定の年齢まで</t>
    </r>
    <r>
      <rPr>
        <sz val="10"/>
        <color indexed="9"/>
        <rFont val="ＭＳ 明朝"/>
        <family val="1"/>
        <charset val="128"/>
      </rPr>
      <t>＊＊＊</t>
    </r>
    <rPh sb="1" eb="2">
      <t>サイ</t>
    </rPh>
    <rPh sb="3" eb="6">
      <t>ショウガッコウ</t>
    </rPh>
    <rPh sb="6" eb="9">
      <t>シュウガクマエ</t>
    </rPh>
    <rPh sb="10" eb="12">
      <t>イッテイ</t>
    </rPh>
    <rPh sb="13" eb="15">
      <t>ネンレイ</t>
    </rPh>
    <phoneticPr fontId="13"/>
  </si>
  <si>
    <t xml:space="preserve">３歳に達するまで
</t>
    <rPh sb="1" eb="2">
      <t>サイ</t>
    </rPh>
    <rPh sb="3" eb="4">
      <t>タッ</t>
    </rPh>
    <phoneticPr fontId="13"/>
  </si>
  <si>
    <t>制度
なし</t>
    <rPh sb="0" eb="2">
      <t>セイド</t>
    </rPh>
    <phoneticPr fontId="13"/>
  </si>
  <si>
    <t>制　度　あ　り</t>
    <rPh sb="0" eb="1">
      <t>セイ</t>
    </rPh>
    <rPh sb="2" eb="3">
      <t>ド</t>
    </rPh>
    <phoneticPr fontId="13"/>
  </si>
  <si>
    <t>無</t>
    <rPh sb="0" eb="1">
      <t>ム</t>
    </rPh>
    <phoneticPr fontId="13"/>
  </si>
  <si>
    <t>有</t>
    <rPh sb="0" eb="1">
      <t>ユウ</t>
    </rPh>
    <phoneticPr fontId="13"/>
  </si>
  <si>
    <t>所定外労働をさせない制度</t>
    <rPh sb="0" eb="2">
      <t>ショテイ</t>
    </rPh>
    <rPh sb="2" eb="3">
      <t>ガイ</t>
    </rPh>
    <rPh sb="3" eb="5">
      <t>ロウドウ</t>
    </rPh>
    <rPh sb="10" eb="12">
      <t>セイド</t>
    </rPh>
    <phoneticPr fontId="13"/>
  </si>
  <si>
    <t>事業所における支援制度の有無</t>
    <rPh sb="0" eb="3">
      <t>ジギョウショ</t>
    </rPh>
    <rPh sb="7" eb="9">
      <t>シエン</t>
    </rPh>
    <rPh sb="9" eb="11">
      <t>セイド</t>
    </rPh>
    <rPh sb="12" eb="14">
      <t>ウム</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</si>
  <si>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</si>
  <si>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</si>
  <si>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</si>
  <si>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</si>
  <si>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</si>
  <si>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</si>
  <si>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</si>
  <si>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</si>
  <si>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</si>
  <si>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</si>
  <si>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</si>
  <si>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</si>
  <si>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フレックスタイム制度</t>
    <rPh sb="8" eb="10">
      <t>セイド</t>
    </rPh>
    <phoneticPr fontId="13"/>
  </si>
  <si>
    <t>短時間勤務制度</t>
    <rPh sb="0" eb="3">
      <t>タンジカン</t>
    </rPh>
    <rPh sb="3" eb="5">
      <t>キンム</t>
    </rPh>
    <rPh sb="5" eb="7">
      <t>セイド</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</si>
  <si>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</si>
  <si>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</si>
  <si>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</si>
  <si>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</si>
  <si>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</si>
  <si>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</si>
  <si>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</si>
  <si>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</si>
  <si>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</si>
  <si>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</si>
  <si>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</si>
  <si>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</si>
  <si>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事業所内託児所の設置運営やこれに準ずる便宜の供与</t>
    <rPh sb="0" eb="3">
      <t>ジギョウショ</t>
    </rPh>
    <rPh sb="3" eb="4">
      <t>ナイ</t>
    </rPh>
    <rPh sb="4" eb="7">
      <t>タクジショ</t>
    </rPh>
    <rPh sb="8" eb="10">
      <t>セッチ</t>
    </rPh>
    <rPh sb="10" eb="12">
      <t>ウンエイ</t>
    </rPh>
    <rPh sb="16" eb="17">
      <t>ジュン</t>
    </rPh>
    <rPh sb="19" eb="21">
      <t>ベンギ</t>
    </rPh>
    <rPh sb="22" eb="24">
      <t>キョウヨ</t>
    </rPh>
    <phoneticPr fontId="13"/>
  </si>
  <si>
    <t>始業・終業時間の繰上げ、繰下げ</t>
    <rPh sb="0" eb="2">
      <t>シギョウ</t>
    </rPh>
    <rPh sb="3" eb="5">
      <t>シュウギョウ</t>
    </rPh>
    <rPh sb="5" eb="7">
      <t>ジカン</t>
    </rPh>
    <rPh sb="8" eb="10">
      <t>クリア</t>
    </rPh>
    <rPh sb="12" eb="14">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</si>
  <si>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</si>
  <si>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</si>
  <si>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</si>
  <si>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</si>
  <si>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</si>
  <si>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</si>
  <si>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</si>
  <si>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</si>
  <si>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</si>
  <si>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</si>
  <si>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</si>
  <si>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</si>
  <si>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その他</t>
    <rPh sb="2" eb="3">
      <t>タ</t>
    </rPh>
    <phoneticPr fontId="13"/>
  </si>
  <si>
    <t>「１歳６ヶ月以上の子」を対象とする育児休業</t>
    <rPh sb="2" eb="3">
      <t>サイ</t>
    </rPh>
    <rPh sb="5" eb="6">
      <t>ゲツ</t>
    </rPh>
    <rPh sb="6" eb="8">
      <t>イジョウ</t>
    </rPh>
    <rPh sb="9" eb="10">
      <t>コ</t>
    </rPh>
    <rPh sb="12" eb="14">
      <t>タイショウ</t>
    </rPh>
    <rPh sb="17" eb="19">
      <t>イクジ</t>
    </rPh>
    <rPh sb="19" eb="21">
      <t>キュウギョウ</t>
    </rPh>
    <phoneticPr fontId="13"/>
  </si>
  <si>
    <t>利用
なし</t>
    <rPh sb="0" eb="2">
      <t>リヨウ</t>
    </rPh>
    <phoneticPr fontId="13"/>
  </si>
  <si>
    <t>利用
あり</t>
    <rPh sb="0" eb="2">
      <t>リヨウ</t>
    </rPh>
    <phoneticPr fontId="13"/>
  </si>
  <si>
    <r>
      <t>集　計
事業所
数</t>
    </r>
    <r>
      <rPr>
        <sz val="10"/>
        <color indexed="9"/>
        <rFont val="ＭＳ 明朝"/>
        <family val="1"/>
        <charset val="128"/>
      </rPr>
      <t>＊＊</t>
    </r>
    <phoneticPr fontId="13"/>
  </si>
  <si>
    <r>
      <t>「１歳６ヶ月以上の子」を
対象とする育児休業</t>
    </r>
    <r>
      <rPr>
        <sz val="11"/>
        <color indexed="9"/>
        <rFont val="ＭＳ 明朝"/>
        <family val="1"/>
        <charset val="128"/>
      </rPr>
      <t>＊＊＊</t>
    </r>
    <rPh sb="2" eb="3">
      <t>サイ</t>
    </rPh>
    <rPh sb="5" eb="6">
      <t>ゲツ</t>
    </rPh>
    <rPh sb="6" eb="8">
      <t>イジョウ</t>
    </rPh>
    <rPh sb="9" eb="10">
      <t>コ</t>
    </rPh>
    <rPh sb="13" eb="15">
      <t>タイショウ</t>
    </rPh>
    <rPh sb="18" eb="20">
      <t>イクジ</t>
    </rPh>
    <rPh sb="20" eb="22">
      <t>キュウギョウ</t>
    </rPh>
    <phoneticPr fontId="13"/>
  </si>
  <si>
    <r>
      <t>事業所内託児所の設置運営や
これに準ずる便宜の供与</t>
    </r>
    <r>
      <rPr>
        <sz val="11"/>
        <color indexed="9"/>
        <rFont val="ＭＳ 明朝"/>
        <family val="1"/>
        <charset val="128"/>
      </rPr>
      <t>＊＊</t>
    </r>
    <rPh sb="0" eb="3">
      <t>ジギョウショ</t>
    </rPh>
    <rPh sb="3" eb="4">
      <t>ナイ</t>
    </rPh>
    <rPh sb="4" eb="7">
      <t>タクジショ</t>
    </rPh>
    <rPh sb="8" eb="10">
      <t>セッチ</t>
    </rPh>
    <rPh sb="10" eb="12">
      <t>ウンエイ</t>
    </rPh>
    <rPh sb="17" eb="18">
      <t>ジュン</t>
    </rPh>
    <rPh sb="20" eb="22">
      <t>ベンギ</t>
    </rPh>
    <rPh sb="23" eb="25">
      <t>キョウヨ</t>
    </rPh>
    <phoneticPr fontId="13"/>
  </si>
  <si>
    <r>
      <t>始業・終業時間の繰上げ、
繰下げ</t>
    </r>
    <r>
      <rPr>
        <sz val="11"/>
        <color theme="0"/>
        <rFont val="ＭＳ 明朝"/>
        <family val="1"/>
        <charset val="128"/>
      </rPr>
      <t>＊＊＊＊＊＊＊＊＊</t>
    </r>
    <rPh sb="0" eb="2">
      <t>シギョウ</t>
    </rPh>
    <rPh sb="3" eb="5">
      <t>シュウギョウ</t>
    </rPh>
    <rPh sb="5" eb="7">
      <t>ジカン</t>
    </rPh>
    <rPh sb="8" eb="10">
      <t>クリア</t>
    </rPh>
    <rPh sb="13" eb="15">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</si>
  <si>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</si>
  <si>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</si>
  <si>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</si>
  <si>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</si>
  <si>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</si>
  <si>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</si>
  <si>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</si>
  <si>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</si>
  <si>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</si>
  <si>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</si>
  <si>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</si>
  <si>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</si>
  <si>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r>
      <t>集　計
事業所
数</t>
    </r>
    <r>
      <rPr>
        <sz val="10"/>
        <color indexed="9"/>
        <rFont val="ＭＳ 明朝"/>
        <family val="1"/>
        <charset val="128"/>
      </rPr>
      <t>＊＊</t>
    </r>
    <phoneticPr fontId="13"/>
  </si>
  <si>
    <t xml:space="preserve">その他
</t>
    <rPh sb="2" eb="3">
      <t>タ</t>
    </rPh>
    <phoneticPr fontId="13"/>
  </si>
  <si>
    <t xml:space="preserve">６ヶ月以上
</t>
    <rPh sb="2" eb="3">
      <t>ゲツ</t>
    </rPh>
    <rPh sb="3" eb="5">
      <t>イジョウ</t>
    </rPh>
    <phoneticPr fontId="13"/>
  </si>
  <si>
    <r>
      <t>94日～６ヶ月
未満</t>
    </r>
    <r>
      <rPr>
        <sz val="11"/>
        <color indexed="9"/>
        <rFont val="ＭＳ 明朝"/>
        <family val="1"/>
        <charset val="128"/>
      </rPr>
      <t>＊＊＊＊</t>
    </r>
    <rPh sb="2" eb="3">
      <t>ニチ</t>
    </rPh>
    <rPh sb="6" eb="7">
      <t>ゲツ</t>
    </rPh>
    <rPh sb="8" eb="10">
      <t>ミマン</t>
    </rPh>
    <phoneticPr fontId="13"/>
  </si>
  <si>
    <t xml:space="preserve">93日間
</t>
    <rPh sb="2" eb="4">
      <t>ニチカン</t>
    </rPh>
    <phoneticPr fontId="13"/>
  </si>
  <si>
    <r>
      <t>女性介護
休業取得
人数</t>
    </r>
    <r>
      <rPr>
        <sz val="11"/>
        <color indexed="9"/>
        <rFont val="ＭＳ 明朝"/>
        <family val="1"/>
        <charset val="128"/>
      </rPr>
      <t>＊＊</t>
    </r>
    <r>
      <rPr>
        <sz val="11"/>
        <rFont val="ＭＳ 明朝"/>
        <family val="1"/>
        <charset val="128"/>
      </rPr>
      <t xml:space="preserve">
（人）</t>
    </r>
    <rPh sb="0" eb="2">
      <t>ジョセイ</t>
    </rPh>
    <rPh sb="2" eb="4">
      <t>カイゴ</t>
    </rPh>
    <rPh sb="5" eb="7">
      <t>キュウギョウ</t>
    </rPh>
    <rPh sb="7" eb="9">
      <t>シュトク</t>
    </rPh>
    <rPh sb="10" eb="12">
      <t>ニンズウ</t>
    </rPh>
    <rPh sb="17" eb="18">
      <t>ニン</t>
    </rPh>
    <phoneticPr fontId="13"/>
  </si>
  <si>
    <r>
      <t>男性介護
休業取得
人数</t>
    </r>
    <r>
      <rPr>
        <sz val="11"/>
        <color indexed="9"/>
        <rFont val="ＭＳ 明朝"/>
        <family val="1"/>
        <charset val="128"/>
      </rPr>
      <t>＊＊</t>
    </r>
    <r>
      <rPr>
        <sz val="11"/>
        <rFont val="ＭＳ 明朝"/>
        <family val="1"/>
        <charset val="128"/>
      </rPr>
      <t xml:space="preserve">
（人）</t>
    </r>
    <rPh sb="0" eb="2">
      <t>ダンセイ</t>
    </rPh>
    <rPh sb="2" eb="4">
      <t>カイゴ</t>
    </rPh>
    <rPh sb="5" eb="7">
      <t>キュウギョウ</t>
    </rPh>
    <rPh sb="7" eb="9">
      <t>シュトク</t>
    </rPh>
    <rPh sb="10" eb="12">
      <t>ニンズウ</t>
    </rPh>
    <rPh sb="17" eb="18">
      <t>ニン</t>
    </rPh>
    <phoneticPr fontId="13"/>
  </si>
  <si>
    <r>
      <t xml:space="preserve">
介護休業
取得従業
員数</t>
    </r>
    <r>
      <rPr>
        <sz val="11"/>
        <color indexed="9"/>
        <rFont val="ＭＳ 明朝"/>
        <family val="1"/>
        <charset val="128"/>
      </rPr>
      <t>＊＊</t>
    </r>
    <r>
      <rPr>
        <sz val="11"/>
        <rFont val="ＭＳ 明朝"/>
        <family val="1"/>
        <charset val="128"/>
      </rPr>
      <t xml:space="preserve">
（人）</t>
    </r>
    <rPh sb="1" eb="3">
      <t>カイゴ</t>
    </rPh>
    <rPh sb="3" eb="5">
      <t>キュウギョウ</t>
    </rPh>
    <rPh sb="6" eb="8">
      <t>シュトク</t>
    </rPh>
    <rPh sb="8" eb="10">
      <t>ジュウギョウ</t>
    </rPh>
    <rPh sb="11" eb="13">
      <t>インズウ</t>
    </rPh>
    <phoneticPr fontId="13"/>
  </si>
  <si>
    <r>
      <t>常用労働者に占める介護休業制度利用者割合</t>
    </r>
    <r>
      <rPr>
        <sz val="10"/>
        <color theme="0"/>
        <rFont val="ＭＳ 明朝"/>
        <family val="1"/>
        <charset val="128"/>
      </rPr>
      <t>＊＊＊＊</t>
    </r>
    <r>
      <rPr>
        <sz val="10"/>
        <rFont val="ＭＳ 明朝"/>
        <family val="1"/>
        <charset val="128"/>
      </rPr>
      <t xml:space="preserve">
（％）</t>
    </r>
    <phoneticPr fontId="13"/>
  </si>
  <si>
    <t xml:space="preserve">
無回答
</t>
    <rPh sb="1" eb="4">
      <t>ムカイトウ</t>
    </rPh>
    <phoneticPr fontId="13"/>
  </si>
  <si>
    <t xml:space="preserve">
利用者
な　し
</t>
    <rPh sb="1" eb="4">
      <t>リヨウシャ</t>
    </rPh>
    <phoneticPr fontId="13"/>
  </si>
  <si>
    <t xml:space="preserve">利用者
あ　り
</t>
    <rPh sb="0" eb="3">
      <t>リヨウシャ</t>
    </rPh>
    <phoneticPr fontId="13"/>
  </si>
  <si>
    <t>うち女性係　長
相当職</t>
    <rPh sb="4" eb="5">
      <t>カカリ</t>
    </rPh>
    <rPh sb="6" eb="7">
      <t>チョウ</t>
    </rPh>
    <rPh sb="8" eb="10">
      <t>ソウトウ</t>
    </rPh>
    <rPh sb="10" eb="11">
      <t>ショク</t>
    </rPh>
    <phoneticPr fontId="13"/>
  </si>
  <si>
    <t>うち女性課　長
相当職</t>
    <rPh sb="4" eb="5">
      <t>カ</t>
    </rPh>
    <rPh sb="6" eb="7">
      <t>チョウ</t>
    </rPh>
    <rPh sb="8" eb="10">
      <t>ソウトウ</t>
    </rPh>
    <rPh sb="10" eb="11">
      <t>ショク</t>
    </rPh>
    <phoneticPr fontId="13"/>
  </si>
  <si>
    <t>うち女性部　長
相当職</t>
    <rPh sb="4" eb="5">
      <t>ブ</t>
    </rPh>
    <rPh sb="6" eb="7">
      <t>チョウ</t>
    </rPh>
    <rPh sb="8" eb="10">
      <t>ソウトウ</t>
    </rPh>
    <rPh sb="10" eb="11">
      <t>ショク</t>
    </rPh>
    <phoneticPr fontId="13"/>
  </si>
  <si>
    <t xml:space="preserve">うち女性役　員
</t>
    <rPh sb="2" eb="4">
      <t>ジョセイ</t>
    </rPh>
    <rPh sb="4" eb="5">
      <t>ヤク</t>
    </rPh>
    <rPh sb="6" eb="7">
      <t>イン</t>
    </rPh>
    <phoneticPr fontId="13"/>
  </si>
  <si>
    <t>係　長
相当職
がいる
事業所</t>
    <phoneticPr fontId="13"/>
  </si>
  <si>
    <t>課　長
相当職
がいる
事業所</t>
    <phoneticPr fontId="13"/>
  </si>
  <si>
    <t>部　長
相当職
がいる
事業所</t>
    <phoneticPr fontId="13"/>
  </si>
  <si>
    <r>
      <t>役員が
いる事
業所</t>
    </r>
    <r>
      <rPr>
        <sz val="10"/>
        <color indexed="9"/>
        <rFont val="ＭＳ 明朝"/>
        <family val="1"/>
        <charset val="128"/>
      </rPr>
      <t>＊</t>
    </r>
    <r>
      <rPr>
        <sz val="10"/>
        <rFont val="ＭＳ 明朝"/>
        <family val="1"/>
        <charset val="128"/>
      </rPr>
      <t xml:space="preserve">
</t>
    </r>
    <phoneticPr fontId="13"/>
  </si>
  <si>
    <r>
      <t>管理職
がいな
い事業
所</t>
    </r>
    <r>
      <rPr>
        <sz val="10"/>
        <color indexed="9"/>
        <rFont val="ＭＳ 明朝"/>
        <family val="1"/>
        <charset val="128"/>
      </rPr>
      <t>＊＊</t>
    </r>
    <rPh sb="0" eb="2">
      <t>カンリ</t>
    </rPh>
    <rPh sb="2" eb="3">
      <t>ショク</t>
    </rPh>
    <rPh sb="9" eb="11">
      <t>ジギョウ</t>
    </rPh>
    <rPh sb="12" eb="13">
      <t>ショ</t>
    </rPh>
    <phoneticPr fontId="13"/>
  </si>
  <si>
    <t xml:space="preserve">管理職
がいる
事業所
</t>
    <rPh sb="0" eb="2">
      <t>カンリ</t>
    </rPh>
    <rPh sb="2" eb="3">
      <t>ショク</t>
    </rPh>
    <rPh sb="8" eb="11">
      <t>ジギョウショ</t>
    </rPh>
    <phoneticPr fontId="13"/>
  </si>
  <si>
    <t>集　　計
事業所数</t>
    <rPh sb="0" eb="1">
      <t>シュウ</t>
    </rPh>
    <rPh sb="3" eb="4">
      <t>ケイ</t>
    </rPh>
    <rPh sb="5" eb="8">
      <t>ジギョウショ</t>
    </rPh>
    <rPh sb="8" eb="9">
      <t>スウ</t>
    </rPh>
    <phoneticPr fontId="13"/>
  </si>
  <si>
    <t>（単位　上段：事業所数　下段：割合）</t>
    <rPh sb="1" eb="3">
      <t>タンイ</t>
    </rPh>
    <rPh sb="4" eb="6">
      <t>ジョウダン</t>
    </rPh>
    <rPh sb="7" eb="10">
      <t>ジギョウショ</t>
    </rPh>
    <rPh sb="10" eb="11">
      <t>スウ</t>
    </rPh>
    <rPh sb="12" eb="14">
      <t>ゲダン</t>
    </rPh>
    <rPh sb="15" eb="17">
      <t>ワリアイ</t>
    </rPh>
    <phoneticPr fontId="13"/>
  </si>
  <si>
    <t>サービス業
（他に分類されないもの）</t>
    <phoneticPr fontId="2"/>
  </si>
  <si>
    <t>複合サービス事業</t>
    <phoneticPr fontId="2"/>
  </si>
  <si>
    <t>医療，福祉</t>
    <phoneticPr fontId="2"/>
  </si>
  <si>
    <t>教育，学習支援業</t>
    <phoneticPr fontId="2"/>
  </si>
  <si>
    <t>宿泊業，飲食サービス業</t>
    <phoneticPr fontId="2"/>
  </si>
  <si>
    <t>学術研究，専門・
技術サービス業</t>
    <phoneticPr fontId="2"/>
  </si>
  <si>
    <t>不動産業，物品賃貸業</t>
    <phoneticPr fontId="2"/>
  </si>
  <si>
    <t>運輸業，郵便業</t>
    <phoneticPr fontId="2"/>
  </si>
  <si>
    <t>うち女性
管理職数</t>
    <rPh sb="2" eb="4">
      <t>ジョセイ</t>
    </rPh>
    <rPh sb="5" eb="7">
      <t>カンリ</t>
    </rPh>
    <rPh sb="7" eb="8">
      <t>ショク</t>
    </rPh>
    <rPh sb="8" eb="9">
      <t>スウ</t>
    </rPh>
    <phoneticPr fontId="13"/>
  </si>
  <si>
    <t>係　長
相当職
総　数</t>
    <rPh sb="0" eb="1">
      <t>カカリ</t>
    </rPh>
    <rPh sb="2" eb="3">
      <t>チョウ</t>
    </rPh>
    <rPh sb="4" eb="6">
      <t>ソウトウ</t>
    </rPh>
    <rPh sb="6" eb="7">
      <t>ショク</t>
    </rPh>
    <rPh sb="8" eb="9">
      <t>ソウ</t>
    </rPh>
    <rPh sb="10" eb="11">
      <t>カズ</t>
    </rPh>
    <phoneticPr fontId="13"/>
  </si>
  <si>
    <t>課　長
相当職
総　数</t>
    <rPh sb="0" eb="1">
      <t>カ</t>
    </rPh>
    <rPh sb="2" eb="3">
      <t>チョウ</t>
    </rPh>
    <rPh sb="4" eb="6">
      <t>ソウトウ</t>
    </rPh>
    <rPh sb="6" eb="7">
      <t>ショク</t>
    </rPh>
    <rPh sb="8" eb="9">
      <t>ソウ</t>
    </rPh>
    <rPh sb="10" eb="11">
      <t>カズ</t>
    </rPh>
    <phoneticPr fontId="13"/>
  </si>
  <si>
    <t>部　長
相当職
総　数</t>
    <rPh sb="0" eb="1">
      <t>ブ</t>
    </rPh>
    <rPh sb="2" eb="3">
      <t>チョウ</t>
    </rPh>
    <rPh sb="4" eb="6">
      <t>ソウトウ</t>
    </rPh>
    <rPh sb="6" eb="7">
      <t>ショク</t>
    </rPh>
    <rPh sb="8" eb="9">
      <t>ソウ</t>
    </rPh>
    <rPh sb="10" eb="11">
      <t>カズ</t>
    </rPh>
    <phoneticPr fontId="13"/>
  </si>
  <si>
    <t xml:space="preserve">役　員
総　数
</t>
    <rPh sb="0" eb="1">
      <t>ヤク</t>
    </rPh>
    <rPh sb="2" eb="3">
      <t>イン</t>
    </rPh>
    <rPh sb="4" eb="5">
      <t>ソウ</t>
    </rPh>
    <rPh sb="6" eb="7">
      <t>カズ</t>
    </rPh>
    <phoneticPr fontId="13"/>
  </si>
  <si>
    <t>宿泊業，飲食サービス業</t>
    <phoneticPr fontId="2"/>
  </si>
  <si>
    <t>建設業</t>
    <phoneticPr fontId="2"/>
  </si>
  <si>
    <t>鉱業，採石業，砂利採取業</t>
    <phoneticPr fontId="2"/>
  </si>
  <si>
    <t>その他の製造業</t>
    <phoneticPr fontId="2"/>
  </si>
  <si>
    <t>輸送用機械器具製造業</t>
    <phoneticPr fontId="2"/>
  </si>
  <si>
    <t>情報通信機械器具製造業</t>
    <phoneticPr fontId="2"/>
  </si>
  <si>
    <t>電子部品・デバイス・
電子回路製造業</t>
    <phoneticPr fontId="2"/>
  </si>
  <si>
    <t>業務用機械器具製造業</t>
    <phoneticPr fontId="2"/>
  </si>
  <si>
    <t>生産用機械器具製造業</t>
    <phoneticPr fontId="2"/>
  </si>
  <si>
    <t>はん用機械器具製造業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</si>
  <si>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</si>
  <si>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</si>
  <si>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</si>
  <si>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</si>
  <si>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</si>
  <si>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</si>
  <si>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</si>
  <si>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</si>
  <si>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</si>
  <si>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 xml:space="preserve">管理職数
</t>
    <rPh sb="0" eb="2">
      <t>カンリ</t>
    </rPh>
    <rPh sb="2" eb="3">
      <t>ショク</t>
    </rPh>
    <rPh sb="3" eb="4">
      <t>スウ</t>
    </rPh>
    <phoneticPr fontId="13"/>
  </si>
  <si>
    <t>係長相当職</t>
    <rPh sb="0" eb="2">
      <t>カカリチョウ</t>
    </rPh>
    <rPh sb="2" eb="4">
      <t>ソウトウ</t>
    </rPh>
    <rPh sb="4" eb="5">
      <t>ショク</t>
    </rPh>
    <phoneticPr fontId="13"/>
  </si>
  <si>
    <t>課長相当職</t>
    <rPh sb="0" eb="2">
      <t>カチョウ</t>
    </rPh>
    <rPh sb="2" eb="4">
      <t>ソウトウ</t>
    </rPh>
    <rPh sb="4" eb="5">
      <t>ショク</t>
    </rPh>
    <phoneticPr fontId="13"/>
  </si>
  <si>
    <t>部長相当職</t>
    <rPh sb="0" eb="2">
      <t>ブチョウ</t>
    </rPh>
    <rPh sb="2" eb="4">
      <t>ソウトウ</t>
    </rPh>
    <rPh sb="4" eb="5">
      <t>ショク</t>
    </rPh>
    <phoneticPr fontId="13"/>
  </si>
  <si>
    <t>役　員</t>
    <rPh sb="0" eb="1">
      <t>ヤク</t>
    </rPh>
    <rPh sb="2" eb="3">
      <t>イン</t>
    </rPh>
    <phoneticPr fontId="13"/>
  </si>
  <si>
    <t>集　　計
労働者数</t>
    <rPh sb="0" eb="1">
      <t>シュウ</t>
    </rPh>
    <rPh sb="3" eb="4">
      <t>ケイ</t>
    </rPh>
    <rPh sb="5" eb="8">
      <t>ロウドウシャ</t>
    </rPh>
    <rPh sb="8" eb="9">
      <t>スウ</t>
    </rPh>
    <phoneticPr fontId="13"/>
  </si>
  <si>
    <t>係　長
相当職</t>
    <rPh sb="0" eb="1">
      <t>カカリ</t>
    </rPh>
    <rPh sb="2" eb="3">
      <t>チョウ</t>
    </rPh>
    <rPh sb="4" eb="6">
      <t>ソウトウ</t>
    </rPh>
    <rPh sb="6" eb="7">
      <t>ショク</t>
    </rPh>
    <phoneticPr fontId="13"/>
  </si>
  <si>
    <t>課　長
相当職</t>
    <rPh sb="0" eb="1">
      <t>カ</t>
    </rPh>
    <rPh sb="2" eb="3">
      <t>チョウ</t>
    </rPh>
    <rPh sb="4" eb="6">
      <t>ソウトウ</t>
    </rPh>
    <rPh sb="6" eb="7">
      <t>ショク</t>
    </rPh>
    <phoneticPr fontId="13"/>
  </si>
  <si>
    <t>部　長
相当職</t>
    <rPh sb="0" eb="1">
      <t>ブ</t>
    </rPh>
    <rPh sb="2" eb="3">
      <t>チョウ</t>
    </rPh>
    <rPh sb="4" eb="6">
      <t>ソウトウ</t>
    </rPh>
    <rPh sb="6" eb="7">
      <t>ショク</t>
    </rPh>
    <phoneticPr fontId="13"/>
  </si>
  <si>
    <t xml:space="preserve">役　員
</t>
    <rPh sb="0" eb="1">
      <t>ヤク</t>
    </rPh>
    <rPh sb="2" eb="3">
      <t>イン</t>
    </rPh>
    <phoneticPr fontId="13"/>
  </si>
  <si>
    <r>
      <t>女性管理職
がいない</t>
    </r>
    <r>
      <rPr>
        <sz val="10"/>
        <color indexed="9"/>
        <rFont val="ＭＳ 明朝"/>
        <family val="1"/>
        <charset val="128"/>
      </rPr>
      <t>＊</t>
    </r>
    <rPh sb="0" eb="2">
      <t>ジョセイ</t>
    </rPh>
    <rPh sb="2" eb="4">
      <t>カンリ</t>
    </rPh>
    <rPh sb="4" eb="5">
      <t>ショク</t>
    </rPh>
    <phoneticPr fontId="13"/>
  </si>
  <si>
    <t>事業所全体における女性管理職がいる割合</t>
    <rPh sb="0" eb="3">
      <t>ジギョウショ</t>
    </rPh>
    <rPh sb="3" eb="5">
      <t>ゼンタイ</t>
    </rPh>
    <rPh sb="9" eb="11">
      <t>ジョセイ</t>
    </rPh>
    <rPh sb="11" eb="13">
      <t>カンリ</t>
    </rPh>
    <rPh sb="13" eb="14">
      <t>ショク</t>
    </rPh>
    <rPh sb="17" eb="19">
      <t>ワリアイ</t>
    </rPh>
    <phoneticPr fontId="13"/>
  </si>
  <si>
    <r>
      <t>女性管理職
がいる</t>
    </r>
    <r>
      <rPr>
        <sz val="10"/>
        <color indexed="9"/>
        <rFont val="ＭＳ 明朝"/>
        <family val="1"/>
        <charset val="128"/>
      </rPr>
      <t>＊＊</t>
    </r>
    <rPh sb="0" eb="2">
      <t>ジョセイ</t>
    </rPh>
    <rPh sb="2" eb="4">
      <t>カンリ</t>
    </rPh>
    <rPh sb="4" eb="5">
      <t>ショク</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</si>
  <si>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</si>
  <si>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</si>
  <si>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</si>
  <si>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</si>
  <si>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</si>
  <si>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</si>
  <si>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</si>
  <si>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</si>
  <si>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</si>
  <si>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建設業</t>
    <phoneticPr fontId="2"/>
  </si>
  <si>
    <t>その他の製造業</t>
    <phoneticPr fontId="2"/>
  </si>
  <si>
    <t>輸送用機械器具製造業</t>
    <phoneticPr fontId="2"/>
  </si>
  <si>
    <t>情報通信機械器具製造業</t>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</si>
  <si>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</si>
  <si>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</si>
  <si>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</si>
  <si>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</si>
  <si>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</si>
  <si>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</si>
  <si>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</si>
  <si>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</si>
  <si>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</si>
  <si>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</si>
  <si>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</si>
  <si>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</si>
  <si>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</si>
  <si>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</si>
  <si>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</si>
  <si>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</si>
  <si>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</si>
  <si>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</si>
  <si>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</si>
  <si>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</si>
  <si>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 xml:space="preserve">無回答
</t>
    <rPh sb="0" eb="3">
      <t>ムカイトウ</t>
    </rPh>
    <phoneticPr fontId="13"/>
  </si>
  <si>
    <r>
      <t>以前は取り組
んでいた</t>
    </r>
    <r>
      <rPr>
        <sz val="11"/>
        <color indexed="9"/>
        <rFont val="ＭＳ 明朝"/>
        <family val="1"/>
        <charset val="128"/>
      </rPr>
      <t>＊＊</t>
    </r>
    <r>
      <rPr>
        <sz val="11"/>
        <rFont val="ＭＳ 明朝"/>
        <family val="1"/>
        <charset val="128"/>
      </rPr>
      <t xml:space="preserve">
</t>
    </r>
    <rPh sb="0" eb="2">
      <t>イゼン</t>
    </rPh>
    <rPh sb="3" eb="4">
      <t>ト</t>
    </rPh>
    <rPh sb="5" eb="6">
      <t>ク</t>
    </rPh>
    <phoneticPr fontId="13"/>
  </si>
  <si>
    <r>
      <t>今後の予定に
ついてはわか
らない</t>
    </r>
    <r>
      <rPr>
        <sz val="11"/>
        <color indexed="9"/>
        <rFont val="ＭＳ 明朝"/>
        <family val="1"/>
        <charset val="128"/>
      </rPr>
      <t>＊＊＊</t>
    </r>
    <rPh sb="0" eb="2">
      <t>コンゴ</t>
    </rPh>
    <rPh sb="3" eb="5">
      <t>ヨテイ</t>
    </rPh>
    <phoneticPr fontId="13"/>
  </si>
  <si>
    <r>
      <t>今のところ取
り組む予定が
ない</t>
    </r>
    <r>
      <rPr>
        <sz val="11"/>
        <color theme="0"/>
        <rFont val="ＭＳ 明朝"/>
        <family val="1"/>
        <charset val="128"/>
      </rPr>
      <t>＊＊＊＊</t>
    </r>
    <rPh sb="0" eb="1">
      <t>イマ</t>
    </rPh>
    <rPh sb="5" eb="6">
      <t>ト</t>
    </rPh>
    <rPh sb="8" eb="9">
      <t>ク</t>
    </rPh>
    <rPh sb="10" eb="12">
      <t>ヨテイ</t>
    </rPh>
    <phoneticPr fontId="13"/>
  </si>
  <si>
    <r>
      <t>今後取り組む
予定</t>
    </r>
    <r>
      <rPr>
        <sz val="11"/>
        <color theme="0"/>
        <rFont val="ＭＳ 明朝"/>
        <family val="1"/>
        <charset val="128"/>
      </rPr>
      <t>＊＊＊＊</t>
    </r>
    <r>
      <rPr>
        <sz val="11"/>
        <rFont val="ＭＳ 明朝"/>
        <family val="1"/>
        <charset val="128"/>
      </rPr>
      <t xml:space="preserve">
</t>
    </r>
    <rPh sb="0" eb="2">
      <t>コンゴ</t>
    </rPh>
    <rPh sb="2" eb="3">
      <t>ト</t>
    </rPh>
    <rPh sb="4" eb="5">
      <t>ク</t>
    </rPh>
    <rPh sb="7" eb="9">
      <t>ヨテイ</t>
    </rPh>
    <phoneticPr fontId="13"/>
  </si>
  <si>
    <r>
      <t>既に取り組ん
でいる</t>
    </r>
    <r>
      <rPr>
        <sz val="11"/>
        <color indexed="9"/>
        <rFont val="ＭＳ 明朝"/>
        <family val="1"/>
        <charset val="128"/>
      </rPr>
      <t>＊＊＊</t>
    </r>
    <r>
      <rPr>
        <sz val="11"/>
        <rFont val="ＭＳ 明朝"/>
        <family val="1"/>
        <charset val="128"/>
      </rPr>
      <t xml:space="preserve">
</t>
    </r>
    <rPh sb="0" eb="1">
      <t>スデ</t>
    </rPh>
    <rPh sb="2" eb="3">
      <t>ト</t>
    </rPh>
    <rPh sb="4" eb="5">
      <t>ク</t>
    </rPh>
    <phoneticPr fontId="13"/>
  </si>
  <si>
    <t xml:space="preserve">無回答
</t>
    <rPh sb="0" eb="3">
      <t>ムカイトウ</t>
    </rPh>
    <phoneticPr fontId="13"/>
  </si>
  <si>
    <t xml:space="preserve">その他
</t>
    <rPh sb="2" eb="3">
      <t>タ</t>
    </rPh>
    <phoneticPr fontId="13"/>
  </si>
  <si>
    <t>男女の役割
分担意識の
解消のため
の啓発、性
差を補う設
備の設置等
、働きやす
い環境整備</t>
    <rPh sb="0" eb="2">
      <t>ダンジョ</t>
    </rPh>
    <rPh sb="3" eb="5">
      <t>ヤクワリ</t>
    </rPh>
    <rPh sb="6" eb="8">
      <t>ブンタン</t>
    </rPh>
    <rPh sb="8" eb="10">
      <t>イシキ</t>
    </rPh>
    <rPh sb="12" eb="14">
      <t>カイショウ</t>
    </rPh>
    <rPh sb="19" eb="21">
      <t>ケイハツ</t>
    </rPh>
    <rPh sb="22" eb="23">
      <t>セイ</t>
    </rPh>
    <rPh sb="24" eb="25">
      <t>サ</t>
    </rPh>
    <rPh sb="26" eb="27">
      <t>オギナ</t>
    </rPh>
    <rPh sb="28" eb="29">
      <t>モウケル</t>
    </rPh>
    <rPh sb="30" eb="31">
      <t>ソナエ</t>
    </rPh>
    <rPh sb="32" eb="34">
      <t>セッチ</t>
    </rPh>
    <rPh sb="34" eb="35">
      <t>トウ</t>
    </rPh>
    <rPh sb="37" eb="38">
      <t>ハタラ</t>
    </rPh>
    <rPh sb="43" eb="45">
      <t>カンキョウ</t>
    </rPh>
    <rPh sb="45" eb="47">
      <t>セイビ</t>
    </rPh>
    <phoneticPr fontId="13"/>
  </si>
  <si>
    <t xml:space="preserve">仕事と家庭
の両立のた
めの制度（
法律を上回
る）の整備
・活用促進
</t>
    <rPh sb="0" eb="2">
      <t>シゴト</t>
    </rPh>
    <rPh sb="3" eb="5">
      <t>カテイ</t>
    </rPh>
    <rPh sb="7" eb="9">
      <t>リョウリツ</t>
    </rPh>
    <rPh sb="14" eb="16">
      <t>セイド</t>
    </rPh>
    <rPh sb="18" eb="20">
      <t>ホウリツ</t>
    </rPh>
    <rPh sb="21" eb="23">
      <t>ウワマワ</t>
    </rPh>
    <rPh sb="27" eb="29">
      <t>セイビ</t>
    </rPh>
    <rPh sb="31" eb="33">
      <t>カツヨウ</t>
    </rPh>
    <rPh sb="33" eb="35">
      <t>ソクシン</t>
    </rPh>
    <phoneticPr fontId="13"/>
  </si>
  <si>
    <t xml:space="preserve">女性がいな
い又は少な
い職務・役
職に、女性
が従事する
ための教育
訓練の実施
</t>
    <rPh sb="0" eb="2">
      <t>ジョセイ</t>
    </rPh>
    <rPh sb="7" eb="8">
      <t>マタ</t>
    </rPh>
    <rPh sb="9" eb="10">
      <t>スク</t>
    </rPh>
    <rPh sb="13" eb="15">
      <t>ショクム</t>
    </rPh>
    <rPh sb="16" eb="17">
      <t>ヤク</t>
    </rPh>
    <rPh sb="18" eb="19">
      <t>ショク</t>
    </rPh>
    <rPh sb="21" eb="23">
      <t>ジョセイ</t>
    </rPh>
    <rPh sb="25" eb="27">
      <t>ジュウジ</t>
    </rPh>
    <rPh sb="33" eb="35">
      <t>キョウイク</t>
    </rPh>
    <rPh sb="36" eb="38">
      <t>クンレン</t>
    </rPh>
    <rPh sb="39" eb="41">
      <t>ジッシ</t>
    </rPh>
    <phoneticPr fontId="13"/>
  </si>
  <si>
    <r>
      <t>女性がいな
い又は少な
い職務・役
職への、女
性の積極的
な登用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6" eb="17">
      <t>ヤク</t>
    </rPh>
    <rPh sb="18" eb="19">
      <t>ショク</t>
    </rPh>
    <rPh sb="22" eb="23">
      <t>オンナ</t>
    </rPh>
    <rPh sb="24" eb="25">
      <t>セイ</t>
    </rPh>
    <rPh sb="26" eb="28">
      <t>セッキョク</t>
    </rPh>
    <rPh sb="28" eb="29">
      <t>テキ</t>
    </rPh>
    <rPh sb="31" eb="33">
      <t>トウヨウ</t>
    </rPh>
    <phoneticPr fontId="13"/>
  </si>
  <si>
    <r>
      <t>女性がいな
い又は少な
い職務への
、女性の積
極的な募集
・採用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9" eb="21">
      <t>ジョセイ</t>
    </rPh>
    <rPh sb="22" eb="23">
      <t>セキ</t>
    </rPh>
    <rPh sb="24" eb="25">
      <t>キョク</t>
    </rPh>
    <rPh sb="25" eb="26">
      <t>テキ</t>
    </rPh>
    <rPh sb="27" eb="28">
      <t>ツノル</t>
    </rPh>
    <rPh sb="28" eb="29">
      <t>シュウ</t>
    </rPh>
    <rPh sb="31" eb="33">
      <t>サイヨウ</t>
    </rPh>
    <phoneticPr fontId="13"/>
  </si>
  <si>
    <r>
      <t>担当部局や
責任者等の
企業内の推
進体制の整
備</t>
    </r>
    <r>
      <rPr>
        <sz val="10"/>
        <color indexed="9"/>
        <rFont val="ＭＳ 明朝"/>
        <family val="1"/>
        <charset val="128"/>
      </rPr>
      <t>＊＊＊＊</t>
    </r>
    <r>
      <rPr>
        <sz val="10"/>
        <rFont val="ＭＳ 明朝"/>
        <family val="1"/>
        <charset val="128"/>
      </rPr>
      <t xml:space="preserve">
</t>
    </r>
    <rPh sb="0" eb="2">
      <t>タントウ</t>
    </rPh>
    <rPh sb="2" eb="4">
      <t>ブキョク</t>
    </rPh>
    <rPh sb="6" eb="9">
      <t>セキニンシャ</t>
    </rPh>
    <rPh sb="9" eb="10">
      <t>トウ</t>
    </rPh>
    <rPh sb="12" eb="15">
      <t>キギョウナイ</t>
    </rPh>
    <rPh sb="16" eb="17">
      <t>オス</t>
    </rPh>
    <rPh sb="18" eb="19">
      <t>ススム</t>
    </rPh>
    <rPh sb="19" eb="21">
      <t>タイセイ</t>
    </rPh>
    <rPh sb="22" eb="23">
      <t>ヒトシ</t>
    </rPh>
    <rPh sb="24" eb="25">
      <t>ビ</t>
    </rPh>
    <phoneticPr fontId="13"/>
  </si>
  <si>
    <t xml:space="preserve">その他
</t>
    <rPh sb="2" eb="3">
      <t>タ</t>
    </rPh>
    <phoneticPr fontId="13"/>
  </si>
  <si>
    <r>
      <t>中間管理職や現場管理職の意識が伴わないため</t>
    </r>
    <r>
      <rPr>
        <sz val="10"/>
        <color theme="0"/>
        <rFont val="ＭＳ 明朝"/>
        <family val="1"/>
        <charset val="128"/>
      </rPr>
      <t>＊＊＊＊</t>
    </r>
    <rPh sb="0" eb="2">
      <t>チュウカン</t>
    </rPh>
    <rPh sb="2" eb="4">
      <t>カンリ</t>
    </rPh>
    <rPh sb="4" eb="5">
      <t>ショク</t>
    </rPh>
    <rPh sb="6" eb="8">
      <t>ゲンバ</t>
    </rPh>
    <rPh sb="8" eb="10">
      <t>カンリ</t>
    </rPh>
    <rPh sb="10" eb="11">
      <t>ショク</t>
    </rPh>
    <rPh sb="12" eb="14">
      <t>イシキ</t>
    </rPh>
    <rPh sb="15" eb="16">
      <t>トモナ</t>
    </rPh>
    <phoneticPr fontId="13"/>
  </si>
  <si>
    <r>
      <t>男性からの理解が得られないため</t>
    </r>
    <r>
      <rPr>
        <sz val="10"/>
        <color theme="0"/>
        <rFont val="ＭＳ 明朝"/>
        <family val="1"/>
        <charset val="128"/>
      </rPr>
      <t>＊</t>
    </r>
    <r>
      <rPr>
        <sz val="10"/>
        <rFont val="ＭＳ 明朝"/>
        <family val="1"/>
        <charset val="128"/>
      </rPr>
      <t xml:space="preserve">
</t>
    </r>
    <rPh sb="0" eb="2">
      <t>ダンセイ</t>
    </rPh>
    <rPh sb="5" eb="7">
      <t>リカイ</t>
    </rPh>
    <rPh sb="8" eb="9">
      <t>エ</t>
    </rPh>
    <phoneticPr fontId="13"/>
  </si>
  <si>
    <r>
      <t>コストがかかるため</t>
    </r>
    <r>
      <rPr>
        <sz val="10"/>
        <color theme="0"/>
        <rFont val="ＭＳ 明朝"/>
        <family val="1"/>
        <charset val="128"/>
      </rPr>
      <t xml:space="preserve">＊＊＊
</t>
    </r>
    <r>
      <rPr>
        <sz val="10"/>
        <rFont val="ＭＳ 明朝"/>
        <family val="1"/>
        <charset val="128"/>
      </rPr>
      <t xml:space="preserve">
</t>
    </r>
    <phoneticPr fontId="13"/>
  </si>
  <si>
    <r>
      <t>ポジティブアクション
の手法がわからないため</t>
    </r>
    <r>
      <rPr>
        <sz val="10"/>
        <color theme="0"/>
        <rFont val="ＭＳ 明朝"/>
        <family val="1"/>
        <charset val="128"/>
      </rPr>
      <t>＊－＊＊</t>
    </r>
    <rPh sb="12" eb="14">
      <t>シュホウ</t>
    </rPh>
    <phoneticPr fontId="13"/>
  </si>
  <si>
    <t xml:space="preserve">すでに女性は十分に活躍していると思うため
</t>
    <rPh sb="3" eb="5">
      <t>ジョセイ</t>
    </rPh>
    <rPh sb="6" eb="8">
      <t>ジュウブン</t>
    </rPh>
    <rPh sb="9" eb="11">
      <t>カツヤク</t>
    </rPh>
    <rPh sb="16" eb="17">
      <t>オモ</t>
    </rPh>
    <phoneticPr fontId="13"/>
  </si>
  <si>
    <r>
      <t>業績に直接反映しないため</t>
    </r>
    <r>
      <rPr>
        <sz val="10"/>
        <color theme="0"/>
        <rFont val="ＭＳ 明朝"/>
        <family val="1"/>
        <charset val="128"/>
      </rPr>
      <t>＊＊＊</t>
    </r>
    <r>
      <rPr>
        <sz val="10"/>
        <rFont val="ＭＳ 明朝"/>
        <family val="1"/>
        <charset val="128"/>
      </rPr>
      <t xml:space="preserve">
</t>
    </r>
    <rPh sb="0" eb="2">
      <t>ギョウセキ</t>
    </rPh>
    <rPh sb="3" eb="5">
      <t>チョクセツ</t>
    </rPh>
    <rPh sb="5" eb="7">
      <t>ハンエイ</t>
    </rPh>
    <phoneticPr fontId="13"/>
  </si>
  <si>
    <r>
      <t>経営者（ト
ップ）の意
識が伴わな
いため</t>
    </r>
    <r>
      <rPr>
        <sz val="10"/>
        <color theme="0"/>
        <rFont val="ＭＳ 明朝"/>
        <family val="1"/>
        <charset val="128"/>
      </rPr>
      <t xml:space="preserve">＊＊
</t>
    </r>
    <rPh sb="0" eb="3">
      <t>ケイエイシャ</t>
    </rPh>
    <rPh sb="10" eb="11">
      <t>イ</t>
    </rPh>
    <rPh sb="12" eb="13">
      <t>シキ</t>
    </rPh>
    <rPh sb="14" eb="15">
      <t>トモナ</t>
    </rPh>
    <phoneticPr fontId="13"/>
  </si>
  <si>
    <t xml:space="preserve">無回答
</t>
    <rPh sb="0" eb="3">
      <t>ムカイトウ</t>
    </rPh>
    <phoneticPr fontId="13"/>
  </si>
  <si>
    <r>
      <t>実施してい
ない</t>
    </r>
    <r>
      <rPr>
        <sz val="12"/>
        <color indexed="9"/>
        <rFont val="ＭＳ 明朝"/>
        <family val="1"/>
        <charset val="128"/>
      </rPr>
      <t>＊＊＊</t>
    </r>
    <r>
      <rPr>
        <sz val="12"/>
        <rFont val="ＭＳ 明朝"/>
        <family val="1"/>
        <charset val="128"/>
      </rPr>
      <t xml:space="preserve">
</t>
    </r>
    <rPh sb="0" eb="2">
      <t>ジッシ</t>
    </rPh>
    <phoneticPr fontId="13"/>
  </si>
  <si>
    <t>管理職や一般社員を対象にマタハラについての講演や研修会の実施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</si>
  <si>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就業規則などの社内規定に盛り込んだ</t>
    </r>
    <r>
      <rPr>
        <sz val="12"/>
        <color indexed="9"/>
        <rFont val="ＭＳ 明朝"/>
        <family val="1"/>
        <charset val="128"/>
      </rPr>
      <t>＊</t>
    </r>
    <r>
      <rPr>
        <sz val="12"/>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</si>
  <si>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2"/>
        <color indexed="9"/>
        <rFont val="ＭＳ 明朝"/>
        <family val="1"/>
        <charset val="128"/>
      </rPr>
      <t>＊＊</t>
    </r>
    <r>
      <rPr>
        <sz val="12"/>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</si>
  <si>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2"/>
        <color indexed="9"/>
        <rFont val="ＭＳ 明朝"/>
        <family val="1"/>
        <charset val="128"/>
      </rPr>
      <t>＊＊</t>
    </r>
    <r>
      <rPr>
        <sz val="12"/>
        <rFont val="ＭＳ 明朝"/>
        <family val="1"/>
        <charset val="128"/>
      </rPr>
      <t xml:space="preserve">
</t>
    </r>
    <rPh sb="4" eb="6">
      <t>センゲン</t>
    </rPh>
    <rPh sb="8" eb="10">
      <t>カイシャ</t>
    </rPh>
    <rPh sb="11" eb="13">
      <t>ホウシン</t>
    </rPh>
    <rPh sb="15" eb="16">
      <t>サダ</t>
    </rPh>
    <phoneticPr fontId="13"/>
  </si>
  <si>
    <r>
      <t>実施してい
ない</t>
    </r>
    <r>
      <rPr>
        <sz val="10"/>
        <color indexed="9"/>
        <rFont val="ＭＳ 明朝"/>
        <family val="1"/>
        <charset val="128"/>
      </rPr>
      <t>＊＊＊</t>
    </r>
    <r>
      <rPr>
        <sz val="10"/>
        <rFont val="ＭＳ 明朝"/>
        <family val="1"/>
        <charset val="128"/>
      </rPr>
      <t xml:space="preserve">
</t>
    </r>
    <rPh sb="0" eb="2">
      <t>ジッシ</t>
    </rPh>
    <phoneticPr fontId="13"/>
  </si>
  <si>
    <t>管理職や一般社員を対象にパワハラについての講演や研修会の実施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</si>
  <si>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就業規則などの社内規定に盛り込んだ</t>
    </r>
    <r>
      <rPr>
        <sz val="10"/>
        <color indexed="9"/>
        <rFont val="ＭＳ 明朝"/>
        <family val="1"/>
        <charset val="128"/>
      </rPr>
      <t>＊</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</si>
  <si>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0"/>
        <color indexed="9"/>
        <rFont val="ＭＳ 明朝"/>
        <family val="1"/>
        <charset val="128"/>
      </rPr>
      <t>＊＊</t>
    </r>
    <r>
      <rPr>
        <sz val="10"/>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</si>
  <si>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0"/>
        <color indexed="9"/>
        <rFont val="ＭＳ 明朝"/>
        <family val="1"/>
        <charset val="128"/>
      </rPr>
      <t>＊＊</t>
    </r>
    <r>
      <rPr>
        <sz val="10"/>
        <rFont val="ＭＳ 明朝"/>
        <family val="1"/>
        <charset val="128"/>
      </rPr>
      <t xml:space="preserve">
</t>
    </r>
    <rPh sb="4" eb="6">
      <t>センゲン</t>
    </rPh>
    <rPh sb="8" eb="10">
      <t>カイシャ</t>
    </rPh>
    <rPh sb="11" eb="13">
      <t>ホウシン</t>
    </rPh>
    <rPh sb="15" eb="16">
      <t>サダ</t>
    </rPh>
    <phoneticPr fontId="13"/>
  </si>
  <si>
    <t>非常に過剰</t>
    <rPh sb="0" eb="2">
      <t>ヒジョウ</t>
    </rPh>
    <rPh sb="3" eb="5">
      <t>カジョウ</t>
    </rPh>
    <phoneticPr fontId="13"/>
  </si>
  <si>
    <t>過　剰</t>
    <rPh sb="0" eb="1">
      <t>カ</t>
    </rPh>
    <rPh sb="2" eb="3">
      <t>ジョウ</t>
    </rPh>
    <phoneticPr fontId="13"/>
  </si>
  <si>
    <t>やや過剰</t>
    <rPh sb="2" eb="4">
      <t>カジョウ</t>
    </rPh>
    <phoneticPr fontId="13"/>
  </si>
  <si>
    <t>適　正</t>
    <rPh sb="0" eb="1">
      <t>テキ</t>
    </rPh>
    <rPh sb="2" eb="3">
      <t>タダシ</t>
    </rPh>
    <phoneticPr fontId="13"/>
  </si>
  <si>
    <t>やや不足</t>
    <rPh sb="2" eb="4">
      <t>フソク</t>
    </rPh>
    <phoneticPr fontId="13"/>
  </si>
  <si>
    <t>不　足</t>
    <rPh sb="0" eb="1">
      <t>フ</t>
    </rPh>
    <rPh sb="2" eb="3">
      <t>アシ</t>
    </rPh>
    <phoneticPr fontId="13"/>
  </si>
  <si>
    <t>非常に不足</t>
    <rPh sb="0" eb="2">
      <t>ヒジョウ</t>
    </rPh>
    <rPh sb="3" eb="5">
      <t>フソク</t>
    </rPh>
    <phoneticPr fontId="13"/>
  </si>
  <si>
    <t>過剰</t>
    <rPh sb="0" eb="2">
      <t>カジョウ</t>
    </rPh>
    <phoneticPr fontId="13"/>
  </si>
  <si>
    <t>適正</t>
    <rPh sb="0" eb="2">
      <t>テキセイ</t>
    </rPh>
    <phoneticPr fontId="13"/>
  </si>
  <si>
    <t>不足</t>
    <rPh sb="0" eb="2">
      <t>フソク</t>
    </rPh>
    <phoneticPr fontId="13"/>
  </si>
  <si>
    <t>無回答</t>
    <phoneticPr fontId="2"/>
  </si>
  <si>
    <r>
      <rPr>
        <b/>
        <sz val="10"/>
        <rFont val="ＭＳ ゴシック"/>
        <family val="3"/>
        <charset val="128"/>
      </rPr>
      <t>うち</t>
    </r>
    <r>
      <rPr>
        <sz val="10"/>
        <rFont val="ＭＳ 明朝"/>
        <family val="1"/>
        <charset val="128"/>
      </rPr>
      <t>正社員への転換人数</t>
    </r>
    <rPh sb="2" eb="5">
      <t>セイシャイン</t>
    </rPh>
    <rPh sb="7" eb="9">
      <t>テンカン</t>
    </rPh>
    <rPh sb="9" eb="11">
      <t>ニンズウ</t>
    </rPh>
    <phoneticPr fontId="2"/>
  </si>
  <si>
    <r>
      <t>正社員、非正規社員
のどちらも作成して
いない</t>
    </r>
    <r>
      <rPr>
        <sz val="10"/>
        <color theme="0"/>
        <rFont val="ＭＳ 明朝"/>
        <family val="1"/>
        <charset val="128"/>
      </rPr>
      <t>＊＊＊＊＊＊</t>
    </r>
    <rPh sb="0" eb="3">
      <t>セイシャイン</t>
    </rPh>
    <rPh sb="4" eb="7">
      <t>ヒセイキ</t>
    </rPh>
    <rPh sb="7" eb="9">
      <t>シャイン</t>
    </rPh>
    <rPh sb="15" eb="17">
      <t>サクセイ</t>
    </rPh>
    <phoneticPr fontId="2"/>
  </si>
  <si>
    <r>
      <t>正社員について作成
している（非正規社
員のものはない）</t>
    </r>
    <r>
      <rPr>
        <sz val="10"/>
        <color theme="0"/>
        <rFont val="ＭＳ 明朝"/>
        <family val="1"/>
        <charset val="128"/>
      </rPr>
      <t>＊</t>
    </r>
    <rPh sb="0" eb="3">
      <t>セイシャイン</t>
    </rPh>
    <rPh sb="7" eb="9">
      <t>サクセイ</t>
    </rPh>
    <rPh sb="15" eb="16">
      <t>ヒ</t>
    </rPh>
    <rPh sb="16" eb="18">
      <t>セイキ</t>
    </rPh>
    <rPh sb="18" eb="19">
      <t>シャ</t>
    </rPh>
    <rPh sb="20" eb="21">
      <t>イン</t>
    </rPh>
    <phoneticPr fontId="2"/>
  </si>
  <si>
    <t xml:space="preserve">正社員、非正規社員
ともに作成している
</t>
    <rPh sb="0" eb="3">
      <t>セイシャイン</t>
    </rPh>
    <rPh sb="4" eb="7">
      <t>ヒセイキ</t>
    </rPh>
    <rPh sb="7" eb="9">
      <t>シャイン</t>
    </rPh>
    <rPh sb="13" eb="15">
      <t>サクセイ</t>
    </rPh>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</si>
  <si>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</si>
  <si>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</si>
  <si>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</si>
  <si>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</si>
  <si>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</si>
  <si>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</si>
  <si>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</si>
  <si>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無回答</t>
    <phoneticPr fontId="2"/>
  </si>
  <si>
    <r>
      <t>上記にあてはま
る制度はない</t>
    </r>
    <r>
      <rPr>
        <sz val="10"/>
        <color theme="0"/>
        <rFont val="ＭＳ 明朝"/>
        <family val="1"/>
        <charset val="128"/>
      </rPr>
      <t>＊</t>
    </r>
    <r>
      <rPr>
        <sz val="10"/>
        <rFont val="ＭＳ 明朝"/>
        <family val="1"/>
        <charset val="128"/>
      </rPr>
      <t xml:space="preserve">
</t>
    </r>
    <rPh sb="0" eb="2">
      <t>ジョウキ</t>
    </rPh>
    <rPh sb="9" eb="11">
      <t>セイド</t>
    </rPh>
    <phoneticPr fontId="2"/>
  </si>
  <si>
    <r>
      <t>サテライトオフ
ィス勤務を導入
している</t>
    </r>
    <r>
      <rPr>
        <sz val="10"/>
        <color theme="0"/>
        <rFont val="ＭＳ 明朝"/>
        <family val="1"/>
        <charset val="128"/>
      </rPr>
      <t>＊＊＊</t>
    </r>
    <rPh sb="10" eb="12">
      <t>キンム</t>
    </rPh>
    <rPh sb="13" eb="15">
      <t>ドウニュウ</t>
    </rPh>
    <phoneticPr fontId="2"/>
  </si>
  <si>
    <t xml:space="preserve">モバイルワーク
を導入している
</t>
    <rPh sb="9" eb="11">
      <t>ドウニュウ</t>
    </rPh>
    <phoneticPr fontId="2"/>
  </si>
  <si>
    <r>
      <t>在宅勤務を導入
している</t>
    </r>
    <r>
      <rPr>
        <sz val="10"/>
        <color theme="0"/>
        <rFont val="ＭＳ 明朝"/>
        <family val="1"/>
        <charset val="128"/>
      </rPr>
      <t>＊＊＊</t>
    </r>
    <r>
      <rPr>
        <sz val="10"/>
        <rFont val="ＭＳ 明朝"/>
        <family val="1"/>
        <charset val="128"/>
      </rPr>
      <t xml:space="preserve">
</t>
    </r>
    <rPh sb="0" eb="2">
      <t>ザイタク</t>
    </rPh>
    <rPh sb="2" eb="4">
      <t>キンム</t>
    </rPh>
    <rPh sb="5" eb="7">
      <t>ドウニュウ</t>
    </rPh>
    <phoneticPr fontId="2"/>
  </si>
  <si>
    <r>
      <t>非常時（地震・新型イ
ンフルエン
ザ等）の事
業継続に備
えるため</t>
    </r>
    <r>
      <rPr>
        <sz val="9"/>
        <color theme="0"/>
        <rFont val="ＭＳ 明朝"/>
        <family val="1"/>
        <charset val="128"/>
      </rPr>
      <t>＊</t>
    </r>
    <rPh sb="0" eb="2">
      <t>ヒジョウ</t>
    </rPh>
    <rPh sb="2" eb="3">
      <t>ジ</t>
    </rPh>
    <rPh sb="4" eb="6">
      <t>ジシン</t>
    </rPh>
    <rPh sb="7" eb="9">
      <t>シンガタ</t>
    </rPh>
    <rPh sb="18" eb="19">
      <t>トウ</t>
    </rPh>
    <rPh sb="21" eb="22">
      <t>コト</t>
    </rPh>
    <rPh sb="23" eb="24">
      <t>ギョウ</t>
    </rPh>
    <rPh sb="24" eb="26">
      <t>ケイゾク</t>
    </rPh>
    <rPh sb="27" eb="28">
      <t>ソナ</t>
    </rPh>
    <phoneticPr fontId="2"/>
  </si>
  <si>
    <r>
      <t>通勤弱者（
身障者、高
齢者、育児
中の女性等
）への対応
のため</t>
    </r>
    <r>
      <rPr>
        <sz val="9"/>
        <color theme="0"/>
        <rFont val="ＭＳ 明朝"/>
        <family val="1"/>
        <charset val="128"/>
      </rPr>
      <t>＊＊</t>
    </r>
    <rPh sb="0" eb="2">
      <t>ツウキン</t>
    </rPh>
    <rPh sb="2" eb="4">
      <t>ジャクシャ</t>
    </rPh>
    <rPh sb="6" eb="9">
      <t>シンショウシャ</t>
    </rPh>
    <rPh sb="10" eb="11">
      <t>コウ</t>
    </rPh>
    <rPh sb="12" eb="13">
      <t>レイ</t>
    </rPh>
    <rPh sb="13" eb="14">
      <t>シャ</t>
    </rPh>
    <rPh sb="15" eb="17">
      <t>イクジ</t>
    </rPh>
    <rPh sb="18" eb="19">
      <t>チュウ</t>
    </rPh>
    <rPh sb="20" eb="22">
      <t>ジョセイ</t>
    </rPh>
    <rPh sb="22" eb="23">
      <t>トウ</t>
    </rPh>
    <rPh sb="27" eb="29">
      <t>タイオウ</t>
    </rPh>
    <phoneticPr fontId="2"/>
  </si>
  <si>
    <r>
      <t>優秀な人材
の雇用確保
のため</t>
    </r>
    <r>
      <rPr>
        <sz val="9"/>
        <color theme="0"/>
        <rFont val="ＭＳ 明朝"/>
        <family val="1"/>
        <charset val="128"/>
      </rPr>
      <t>＊＊</t>
    </r>
    <r>
      <rPr>
        <sz val="9"/>
        <rFont val="ＭＳ 明朝"/>
        <family val="1"/>
        <charset val="128"/>
      </rPr>
      <t xml:space="preserve">
</t>
    </r>
    <rPh sb="0" eb="2">
      <t>ユウシュウ</t>
    </rPh>
    <rPh sb="3" eb="5">
      <t>ジンザイ</t>
    </rPh>
    <rPh sb="7" eb="9">
      <t>コヨウ</t>
    </rPh>
    <rPh sb="9" eb="11">
      <t>カクホ</t>
    </rPh>
    <phoneticPr fontId="2"/>
  </si>
  <si>
    <r>
      <t>顧客満足度
の向上のた
め</t>
    </r>
    <r>
      <rPr>
        <sz val="9"/>
        <color theme="0"/>
        <rFont val="ＭＳ 明朝"/>
        <family val="1"/>
        <charset val="128"/>
      </rPr>
      <t>＊＊＊＊</t>
    </r>
    <r>
      <rPr>
        <sz val="9"/>
        <rFont val="ＭＳ 明朝"/>
        <family val="1"/>
        <charset val="128"/>
      </rPr>
      <t xml:space="preserve">
</t>
    </r>
    <rPh sb="0" eb="2">
      <t>コキャク</t>
    </rPh>
    <rPh sb="2" eb="5">
      <t>マンゾクド</t>
    </rPh>
    <rPh sb="7" eb="9">
      <t>コウジョウ</t>
    </rPh>
    <phoneticPr fontId="2"/>
  </si>
  <si>
    <r>
      <t>オフィスコ
ストの削減
のため</t>
    </r>
    <r>
      <rPr>
        <sz val="9"/>
        <color theme="0"/>
        <rFont val="ＭＳ 明朝"/>
        <family val="1"/>
        <charset val="128"/>
      </rPr>
      <t>＊＊</t>
    </r>
    <r>
      <rPr>
        <sz val="9"/>
        <rFont val="ＭＳ 明朝"/>
        <family val="1"/>
        <charset val="128"/>
      </rPr>
      <t xml:space="preserve">
</t>
    </r>
    <rPh sb="9" eb="11">
      <t>サクゲン</t>
    </rPh>
    <phoneticPr fontId="2"/>
  </si>
  <si>
    <r>
      <t>従業員のゆ
とりや健康
的な生活の
実現を図る
ため</t>
    </r>
    <r>
      <rPr>
        <sz val="9"/>
        <color theme="0"/>
        <rFont val="ＭＳ 明朝"/>
        <family val="1"/>
        <charset val="128"/>
      </rPr>
      <t>＊＊＊</t>
    </r>
    <r>
      <rPr>
        <sz val="9"/>
        <rFont val="ＭＳ 明朝"/>
        <family val="1"/>
        <charset val="128"/>
      </rPr>
      <t xml:space="preserve">
</t>
    </r>
    <rPh sb="0" eb="3">
      <t>ジュウギョウイン</t>
    </rPh>
    <rPh sb="9" eb="11">
      <t>ケンコウ</t>
    </rPh>
    <rPh sb="12" eb="13">
      <t>テキ</t>
    </rPh>
    <rPh sb="14" eb="16">
      <t>セイカツ</t>
    </rPh>
    <rPh sb="18" eb="20">
      <t>ジツゲン</t>
    </rPh>
    <rPh sb="21" eb="22">
      <t>ハカ</t>
    </rPh>
    <phoneticPr fontId="2"/>
  </si>
  <si>
    <r>
      <t>付加価値創
造業務の創
造性の向上
のため</t>
    </r>
    <r>
      <rPr>
        <sz val="9"/>
        <color theme="0"/>
        <rFont val="ＭＳ 明朝"/>
        <family val="1"/>
        <charset val="128"/>
      </rPr>
      <t>＊＊</t>
    </r>
    <r>
      <rPr>
        <sz val="9"/>
        <rFont val="ＭＳ 明朝"/>
        <family val="1"/>
        <charset val="128"/>
      </rPr>
      <t xml:space="preserve">
</t>
    </r>
    <rPh sb="0" eb="2">
      <t>フカ</t>
    </rPh>
    <rPh sb="2" eb="4">
      <t>カチ</t>
    </rPh>
    <rPh sb="4" eb="5">
      <t>キズ</t>
    </rPh>
    <rPh sb="6" eb="7">
      <t>ヅクリ</t>
    </rPh>
    <rPh sb="7" eb="9">
      <t>ギョウム</t>
    </rPh>
    <rPh sb="10" eb="11">
      <t>キズ</t>
    </rPh>
    <rPh sb="12" eb="13">
      <t>ツクル</t>
    </rPh>
    <rPh sb="13" eb="14">
      <t>セイ</t>
    </rPh>
    <rPh sb="15" eb="17">
      <t>コウジョウ</t>
    </rPh>
    <phoneticPr fontId="2"/>
  </si>
  <si>
    <t xml:space="preserve">定型的業務
の効率性（
生産性）の
向上のため
</t>
    <rPh sb="0" eb="3">
      <t>テイケイテキ</t>
    </rPh>
    <rPh sb="3" eb="5">
      <t>ギョウム</t>
    </rPh>
    <rPh sb="7" eb="9">
      <t>コウリツ</t>
    </rPh>
    <rPh sb="9" eb="10">
      <t>セイ</t>
    </rPh>
    <rPh sb="12" eb="15">
      <t>セイサンセイ</t>
    </rPh>
    <rPh sb="18" eb="20">
      <t>コウジョウ</t>
    </rPh>
    <phoneticPr fontId="2"/>
  </si>
  <si>
    <t>-</t>
    <phoneticPr fontId="2"/>
  </si>
  <si>
    <t>-</t>
    <phoneticPr fontId="2"/>
  </si>
  <si>
    <t>-</t>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</si>
  <si>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</si>
  <si>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</si>
  <si>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</si>
  <si>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</si>
  <si>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</si>
  <si>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</si>
  <si>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</si>
  <si>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</si>
  <si>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</si>
  <si>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</si>
  <si>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</si>
  <si>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</si>
  <si>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</si>
  <si>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</si>
  <si>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</si>
  <si>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</si>
  <si>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</si>
  <si>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</si>
  <si>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</si>
  <si>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</si>
  <si>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</si>
  <si>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</si>
  <si>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</si>
  <si>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鉱業，採石業，砂利採取業</t>
    <phoneticPr fontId="2"/>
  </si>
  <si>
    <t>※（問９出産予定者数及びその内訳）を回答した事業所数は283事業所</t>
    <phoneticPr fontId="2"/>
  </si>
  <si>
    <t>男　性（人）</t>
    <rPh sb="0" eb="1">
      <t>オトコ</t>
    </rPh>
    <rPh sb="2" eb="3">
      <t>セイ</t>
    </rPh>
    <phoneticPr fontId="2"/>
  </si>
  <si>
    <t>女　性（人）</t>
    <rPh sb="0" eb="1">
      <t>オンナ</t>
    </rPh>
    <rPh sb="2" eb="3">
      <t>セイ</t>
    </rPh>
    <phoneticPr fontId="2"/>
  </si>
  <si>
    <t>計
（人）</t>
    <rPh sb="0" eb="1">
      <t>ケイ</t>
    </rPh>
    <rPh sb="3" eb="4">
      <t>ニン</t>
    </rPh>
    <phoneticPr fontId="2"/>
  </si>
  <si>
    <t>（単位　上段：事業所数／労働者数　下段：％）</t>
    <rPh sb="4" eb="6">
      <t>ジョウダン</t>
    </rPh>
    <rPh sb="7" eb="10">
      <t>ジギョウショ</t>
    </rPh>
    <rPh sb="17" eb="19">
      <t>ゲダン</t>
    </rPh>
    <phoneticPr fontId="8"/>
  </si>
  <si>
    <t>-</t>
    <phoneticPr fontId="2"/>
  </si>
  <si>
    <t>-</t>
    <phoneticPr fontId="2"/>
  </si>
  <si>
    <t>-</t>
    <phoneticPr fontId="2"/>
  </si>
  <si>
    <t>-</t>
    <phoneticPr fontId="2"/>
  </si>
  <si>
    <t>-</t>
    <phoneticPr fontId="2"/>
  </si>
  <si>
    <r>
      <t>非正規社
員を雇用
した事業
所数</t>
    </r>
    <r>
      <rPr>
        <sz val="10"/>
        <color theme="0"/>
        <rFont val="ＭＳ 明朝"/>
        <family val="1"/>
        <charset val="128"/>
      </rPr>
      <t>＊＊</t>
    </r>
    <rPh sb="0" eb="1">
      <t>ヒ</t>
    </rPh>
    <rPh sb="1" eb="3">
      <t>セイキ</t>
    </rPh>
    <rPh sb="3" eb="4">
      <t>シャ</t>
    </rPh>
    <rPh sb="5" eb="6">
      <t>エン</t>
    </rPh>
    <rPh sb="7" eb="9">
      <t>コヨウ</t>
    </rPh>
    <rPh sb="12" eb="14">
      <t>ジギョウ</t>
    </rPh>
    <rPh sb="15" eb="16">
      <t>ショ</t>
    </rPh>
    <rPh sb="16" eb="17">
      <t>スウ</t>
    </rPh>
    <phoneticPr fontId="2"/>
  </si>
  <si>
    <r>
      <t>正社員へ
の転換が
行われなかった事
業所</t>
    </r>
    <r>
      <rPr>
        <sz val="10"/>
        <color theme="0"/>
        <rFont val="ＭＳ 明朝"/>
        <family val="1"/>
        <charset val="128"/>
      </rPr>
      <t>＊＊</t>
    </r>
    <phoneticPr fontId="2"/>
  </si>
  <si>
    <r>
      <t>正社員へ
の転換が
行われた
事業所</t>
    </r>
    <r>
      <rPr>
        <sz val="10"/>
        <color theme="0"/>
        <rFont val="ＭＳ 明朝"/>
        <family val="1"/>
        <charset val="128"/>
      </rPr>
      <t>＊</t>
    </r>
    <r>
      <rPr>
        <sz val="10"/>
        <rFont val="ＭＳ 明朝"/>
        <family val="1"/>
        <charset val="128"/>
      </rPr>
      <t xml:space="preserve">
</t>
    </r>
    <phoneticPr fontId="2"/>
  </si>
  <si>
    <r>
      <t>非正規社
員を雇用
していな
い事業所
数</t>
    </r>
    <r>
      <rPr>
        <sz val="10"/>
        <color theme="0"/>
        <rFont val="ＭＳ 明朝"/>
        <family val="1"/>
        <charset val="128"/>
      </rPr>
      <t>＊＊＊</t>
    </r>
    <phoneticPr fontId="2"/>
  </si>
  <si>
    <t>過去１年間の非正規社員の
雇用者数</t>
    <rPh sb="0" eb="2">
      <t>カコ</t>
    </rPh>
    <rPh sb="3" eb="5">
      <t>ネンカン</t>
    </rPh>
    <rPh sb="6" eb="7">
      <t>ヒ</t>
    </rPh>
    <rPh sb="7" eb="9">
      <t>セイキ</t>
    </rPh>
    <rPh sb="9" eb="11">
      <t>シャイン</t>
    </rPh>
    <rPh sb="13" eb="16">
      <t>コヨウシャ</t>
    </rPh>
    <rPh sb="16" eb="17">
      <t>スウ</t>
    </rPh>
    <phoneticPr fontId="2"/>
  </si>
  <si>
    <t>-</t>
    <phoneticPr fontId="2"/>
  </si>
  <si>
    <t>-</t>
    <phoneticPr fontId="2"/>
  </si>
  <si>
    <r>
      <t>就業規則、労働協約
以外の方法で実施し
ている</t>
    </r>
    <r>
      <rPr>
        <sz val="10"/>
        <color theme="0"/>
        <rFont val="ＭＳ 明朝"/>
        <family val="1"/>
        <charset val="128"/>
      </rPr>
      <t>＊＊＊＊＊＊</t>
    </r>
    <phoneticPr fontId="2"/>
  </si>
  <si>
    <r>
      <t>就業規則、労働協約
に規定している</t>
    </r>
    <r>
      <rPr>
        <sz val="10"/>
        <color theme="0"/>
        <rFont val="ＭＳ 明朝"/>
        <family val="1"/>
        <charset val="128"/>
      </rPr>
      <t xml:space="preserve">＊＊
</t>
    </r>
    <rPh sb="0" eb="2">
      <t>シュウギョウ</t>
    </rPh>
    <rPh sb="2" eb="4">
      <t>キソク</t>
    </rPh>
    <rPh sb="5" eb="7">
      <t>ロウドウ</t>
    </rPh>
    <rPh sb="7" eb="9">
      <t>キョウヤク</t>
    </rPh>
    <rPh sb="11" eb="13">
      <t>キテイ</t>
    </rPh>
    <phoneticPr fontId="2"/>
  </si>
  <si>
    <t xml:space="preserve">実施していない
</t>
    <rPh sb="0" eb="2">
      <t>ジッシ</t>
    </rPh>
    <phoneticPr fontId="2"/>
  </si>
  <si>
    <t xml:space="preserve">無回答
</t>
    <phoneticPr fontId="2"/>
  </si>
  <si>
    <r>
      <t>従業員の移
動時間の短
縮のため</t>
    </r>
    <r>
      <rPr>
        <sz val="9"/>
        <color theme="0"/>
        <rFont val="ＭＳ 明朝"/>
        <family val="1"/>
        <charset val="128"/>
      </rPr>
      <t>＊</t>
    </r>
    <r>
      <rPr>
        <sz val="9"/>
        <rFont val="ＭＳ 明朝"/>
        <family val="1"/>
        <charset val="128"/>
      </rPr>
      <t xml:space="preserve">
</t>
    </r>
    <rPh sb="0" eb="3">
      <t>ジュウギョウイン</t>
    </rPh>
    <rPh sb="4" eb="5">
      <t>ウツル</t>
    </rPh>
    <rPh sb="6" eb="7">
      <t>ドウ</t>
    </rPh>
    <rPh sb="7" eb="9">
      <t>ジカン</t>
    </rPh>
    <rPh sb="10" eb="11">
      <t>タン</t>
    </rPh>
    <rPh sb="12" eb="13">
      <t>チヂミ</t>
    </rPh>
    <phoneticPr fontId="2"/>
  </si>
  <si>
    <t>付表４　週休制の実施形態別事業所数割合</t>
    <rPh sb="0" eb="2">
      <t>フヒョウ</t>
    </rPh>
    <phoneticPr fontId="2"/>
  </si>
  <si>
    <t>付表５　週休制の実施形態別労働者数割合</t>
    <rPh sb="0" eb="2">
      <t>フヒョウ</t>
    </rPh>
    <phoneticPr fontId="2"/>
  </si>
  <si>
    <t>付表６　労働者１人当たりの年次有給休暇の付与日数及び取得状況</t>
    <rPh sb="0" eb="2">
      <t>フヒョウ</t>
    </rPh>
    <phoneticPr fontId="2"/>
  </si>
  <si>
    <t>付表７－１　年次有給休暇の取得単位別事業所数割合</t>
    <rPh sb="0" eb="2">
      <t>フヒョウ</t>
    </rPh>
    <rPh sb="6" eb="8">
      <t>ネンジ</t>
    </rPh>
    <rPh sb="8" eb="10">
      <t>ユウキュウ</t>
    </rPh>
    <rPh sb="10" eb="12">
      <t>キュウカ</t>
    </rPh>
    <rPh sb="13" eb="15">
      <t>シュトク</t>
    </rPh>
    <rPh sb="15" eb="17">
      <t>タンイ</t>
    </rPh>
    <phoneticPr fontId="2"/>
  </si>
  <si>
    <t>付表７－２　年次有給休暇の取得単位別労働者数割合</t>
    <rPh sb="0" eb="2">
      <t>フヒョウ</t>
    </rPh>
    <phoneticPr fontId="2"/>
  </si>
  <si>
    <t>付表８－１　年間休日総数別事業所数割合</t>
    <rPh sb="0" eb="2">
      <t>フヒョウ</t>
    </rPh>
    <phoneticPr fontId="2"/>
  </si>
  <si>
    <t>付表８－２　年間休日総数別労働者数割合</t>
    <rPh sb="0" eb="2">
      <t>フヒョウ</t>
    </rPh>
    <phoneticPr fontId="2"/>
  </si>
  <si>
    <t>付表９　育児休業制度の規定状況別事業所数割合</t>
    <rPh sb="0" eb="2">
      <t>フヒョウ</t>
    </rPh>
    <phoneticPr fontId="2"/>
  </si>
  <si>
    <t>付表１０　育児休業の取得可能期間別事業所数割合</t>
    <rPh sb="0" eb="2">
      <t>フヒョウ</t>
    </rPh>
    <phoneticPr fontId="2"/>
  </si>
  <si>
    <t>付表１１　平成２９年度中の出産予定女性従業員の有無別事業所数割合</t>
    <rPh sb="0" eb="2">
      <t>フヒョウ</t>
    </rPh>
    <phoneticPr fontId="2"/>
  </si>
  <si>
    <t>付表１２　平成２９年度中の出産予定者の状況</t>
    <rPh sb="0" eb="2">
      <t>フヒョウ</t>
    </rPh>
    <phoneticPr fontId="2"/>
  </si>
  <si>
    <t>付表１４　配偶者出産休暇制度の規定状況別事業所数割合</t>
    <rPh sb="0" eb="2">
      <t>フヒョウ</t>
    </rPh>
    <rPh sb="15" eb="17">
      <t>キテイ</t>
    </rPh>
    <rPh sb="17" eb="19">
      <t>ジョウキョウ</t>
    </rPh>
    <phoneticPr fontId="2"/>
  </si>
  <si>
    <t>付表１５　配偶者出産休暇の付与形態、取得可能日数、取得率</t>
    <rPh sb="0" eb="2">
      <t>フヒョウ</t>
    </rPh>
    <rPh sb="18" eb="20">
      <t>シュトク</t>
    </rPh>
    <rPh sb="20" eb="22">
      <t>カノウ</t>
    </rPh>
    <rPh sb="27" eb="28">
      <t>リツ</t>
    </rPh>
    <phoneticPr fontId="2"/>
  </si>
  <si>
    <t>付表１６　配偶者出産時育児目的休暇制度の規定状況別事業所数割合</t>
    <rPh sb="0" eb="2">
      <t>フヒョウ</t>
    </rPh>
    <rPh sb="5" eb="8">
      <t>ハイグウシャ</t>
    </rPh>
    <rPh sb="8" eb="10">
      <t>シュッサン</t>
    </rPh>
    <rPh sb="10" eb="11">
      <t>ジ</t>
    </rPh>
    <rPh sb="11" eb="13">
      <t>イクジ</t>
    </rPh>
    <rPh sb="13" eb="15">
      <t>モクテキ</t>
    </rPh>
    <rPh sb="15" eb="17">
      <t>キュウカ</t>
    </rPh>
    <rPh sb="17" eb="19">
      <t>セイド</t>
    </rPh>
    <rPh sb="20" eb="22">
      <t>キテイ</t>
    </rPh>
    <rPh sb="22" eb="24">
      <t>ジョウキョウ</t>
    </rPh>
    <rPh sb="24" eb="25">
      <t>ベツ</t>
    </rPh>
    <rPh sb="25" eb="28">
      <t>ジギョウショ</t>
    </rPh>
    <rPh sb="28" eb="29">
      <t>スウ</t>
    </rPh>
    <rPh sb="29" eb="31">
      <t>ワリアイ</t>
    </rPh>
    <phoneticPr fontId="2"/>
  </si>
  <si>
    <t>付表１７　配偶者出産時育児目的休暇制度の付与形態</t>
    <rPh sb="0" eb="2">
      <t>フヒョウ</t>
    </rPh>
    <rPh sb="5" eb="8">
      <t>ハイグウシャ</t>
    </rPh>
    <rPh sb="8" eb="10">
      <t>シュッサン</t>
    </rPh>
    <rPh sb="10" eb="11">
      <t>ジ</t>
    </rPh>
    <rPh sb="11" eb="13">
      <t>イクジ</t>
    </rPh>
    <rPh sb="13" eb="15">
      <t>モクテキ</t>
    </rPh>
    <rPh sb="15" eb="17">
      <t>キュウカ</t>
    </rPh>
    <rPh sb="17" eb="19">
      <t>セイド</t>
    </rPh>
    <rPh sb="20" eb="22">
      <t>フヨ</t>
    </rPh>
    <rPh sb="22" eb="24">
      <t>ケイタイ</t>
    </rPh>
    <phoneticPr fontId="2"/>
  </si>
  <si>
    <t>付表１３　育児休業の取得状況　（出産者数、育児休業開始者数及び育児休業取得率）</t>
    <rPh sb="0" eb="2">
      <t>フヒョウ</t>
    </rPh>
    <rPh sb="5" eb="7">
      <t>イクジ</t>
    </rPh>
    <rPh sb="7" eb="9">
      <t>キュウギョウ</t>
    </rPh>
    <rPh sb="10" eb="12">
      <t>シュトク</t>
    </rPh>
    <rPh sb="12" eb="14">
      <t>ジョウキョウ</t>
    </rPh>
    <rPh sb="16" eb="18">
      <t>シュッサン</t>
    </rPh>
    <rPh sb="18" eb="19">
      <t>シャ</t>
    </rPh>
    <rPh sb="19" eb="20">
      <t>スウ</t>
    </rPh>
    <rPh sb="21" eb="23">
      <t>イクジ</t>
    </rPh>
    <rPh sb="23" eb="25">
      <t>キュウギョウ</t>
    </rPh>
    <rPh sb="25" eb="27">
      <t>カイシ</t>
    </rPh>
    <rPh sb="27" eb="28">
      <t>シャ</t>
    </rPh>
    <rPh sb="28" eb="29">
      <t>スウ</t>
    </rPh>
    <rPh sb="29" eb="30">
      <t>オヨ</t>
    </rPh>
    <rPh sb="31" eb="33">
      <t>イクジ</t>
    </rPh>
    <rPh sb="33" eb="35">
      <t>キュウギョウ</t>
    </rPh>
    <rPh sb="35" eb="38">
      <t>シュトクリツ</t>
    </rPh>
    <phoneticPr fontId="2"/>
  </si>
  <si>
    <t>付表１８　子の看護休暇制度の規定状況別事業所数割合</t>
    <rPh sb="0" eb="2">
      <t>フヒョウ</t>
    </rPh>
    <phoneticPr fontId="2"/>
  </si>
  <si>
    <t>付表１９　子の看護休暇制度の付与形態</t>
    <rPh sb="0" eb="2">
      <t>フヒョウ</t>
    </rPh>
    <phoneticPr fontId="2"/>
  </si>
  <si>
    <t>付表２０　子の看護休暇制度の子の状況別付与日数</t>
    <rPh sb="0" eb="2">
      <t>フヒョウ</t>
    </rPh>
    <rPh sb="14" eb="15">
      <t>コ</t>
    </rPh>
    <phoneticPr fontId="2"/>
  </si>
  <si>
    <t>付表２１　子の看護休暇制度の取得実績</t>
    <rPh sb="0" eb="2">
      <t>フヒョウ</t>
    </rPh>
    <phoneticPr fontId="2"/>
  </si>
  <si>
    <t>付表２２－１　子どもを持つ労働者に対する支援制度の規定状況別事業所数割合</t>
    <rPh sb="0" eb="2">
      <t>フヒョウ</t>
    </rPh>
    <phoneticPr fontId="2"/>
  </si>
  <si>
    <t>付表２２－２　子どもを持つ労働者に対する支援制度の規定状況別事業所数割合</t>
    <rPh sb="0" eb="2">
      <t>フヒョウ</t>
    </rPh>
    <phoneticPr fontId="2"/>
  </si>
  <si>
    <t>付表２２－３　子どもを持つ労働者に対する支援制度の規定状況別事業所数割合</t>
    <rPh sb="0" eb="2">
      <t>フヒョウ</t>
    </rPh>
    <phoneticPr fontId="2"/>
  </si>
  <si>
    <t>付表２２－４　子どもを持つ労働者に対する支援制度の規定状況別事業所数割合</t>
    <rPh sb="0" eb="2">
      <t>フヒョウ</t>
    </rPh>
    <phoneticPr fontId="2"/>
  </si>
  <si>
    <t>付表２２－５　子どもを持つ労働者に対する支援制度の利用実績別事業所数割合</t>
    <rPh sb="0" eb="2">
      <t>フヒョウ</t>
    </rPh>
    <phoneticPr fontId="2"/>
  </si>
  <si>
    <t>付表２２－６　子どもを持つ労働者に対する支援制度の利用実績別事業所数割合</t>
    <rPh sb="0" eb="2">
      <t>フヒョウ</t>
    </rPh>
    <phoneticPr fontId="2"/>
  </si>
  <si>
    <t>付表２２－７　子どもを持つ労働者に対する支援制度の利用実績別事業所数割合</t>
    <rPh sb="0" eb="2">
      <t>フヒョウ</t>
    </rPh>
    <phoneticPr fontId="2"/>
  </si>
  <si>
    <t>付表２３　介護休業制度の規定状況別事業所数割合</t>
    <rPh sb="0" eb="2">
      <t>フヒョウ</t>
    </rPh>
    <phoneticPr fontId="2"/>
  </si>
  <si>
    <t>付表２４　介護休業の取得可能期間別事業所数割合</t>
    <rPh sb="0" eb="2">
      <t>フヒョウ</t>
    </rPh>
    <phoneticPr fontId="2"/>
  </si>
  <si>
    <t>付表２５　介護休業の取得状況</t>
    <rPh sb="0" eb="2">
      <t>フヒョウ</t>
    </rPh>
    <phoneticPr fontId="2"/>
  </si>
  <si>
    <t>付表２６　女性管理職がいる事業所数割合</t>
    <rPh sb="0" eb="2">
      <t>フヒョウ</t>
    </rPh>
    <phoneticPr fontId="2"/>
  </si>
  <si>
    <t>付表２７　管理職数に占める女性管理職数割合</t>
    <rPh sb="0" eb="2">
      <t>フヒョウ</t>
    </rPh>
    <phoneticPr fontId="2"/>
  </si>
  <si>
    <t>付表２９　全体の労働者数に占める管理職数割合</t>
    <phoneticPr fontId="2"/>
  </si>
  <si>
    <t>付表３０　男女労働者間の格差を解消するための措置実施状況別事業所数割合</t>
    <rPh sb="0" eb="2">
      <t>フヒョウ</t>
    </rPh>
    <phoneticPr fontId="2"/>
  </si>
  <si>
    <t>付表３１　男女労働者間の格差を解消するための措置実施の取り組み状況別事業所数割合</t>
    <rPh sb="0" eb="2">
      <t>フヒョウ</t>
    </rPh>
    <phoneticPr fontId="2"/>
  </si>
  <si>
    <t>付表３２　男女労働者間の格差を解消するための措置に取り組まない理由別事業所数割合</t>
    <rPh sb="0" eb="2">
      <t>フヒョウ</t>
    </rPh>
    <rPh sb="5" eb="7">
      <t>ダンジョ</t>
    </rPh>
    <rPh sb="7" eb="10">
      <t>ロウドウシャ</t>
    </rPh>
    <rPh sb="10" eb="11">
      <t>カン</t>
    </rPh>
    <rPh sb="22" eb="24">
      <t>ソチ</t>
    </rPh>
    <phoneticPr fontId="2"/>
  </si>
  <si>
    <t>付表３３　マタニティハラスメント対策別事業所数割合</t>
    <rPh sb="0" eb="2">
      <t>フヒョウ</t>
    </rPh>
    <phoneticPr fontId="2"/>
  </si>
  <si>
    <t>付表３４　パワーハラスメント対策別事業所数割合</t>
    <rPh sb="0" eb="2">
      <t>フヒョウ</t>
    </rPh>
    <phoneticPr fontId="2"/>
  </si>
  <si>
    <t>付表３５　セクシャルハラスメント対策別事業所数割合</t>
    <rPh sb="0" eb="2">
      <t>フヒョウ</t>
    </rPh>
    <phoneticPr fontId="2"/>
  </si>
  <si>
    <t>付表３６－１　従業員（正社員）の過不足状況別事業所数割合</t>
    <rPh sb="0" eb="2">
      <t>フヒョウ</t>
    </rPh>
    <rPh sb="11" eb="14">
      <t>セイシャイン</t>
    </rPh>
    <phoneticPr fontId="2"/>
  </si>
  <si>
    <t>付表３６－２　従業員（非正規社員）の過不足状況別事業所数割合</t>
    <rPh sb="0" eb="2">
      <t>フヒョウ</t>
    </rPh>
    <rPh sb="11" eb="14">
      <t>ヒセイキ</t>
    </rPh>
    <rPh sb="14" eb="16">
      <t>シャイン</t>
    </rPh>
    <phoneticPr fontId="2"/>
  </si>
  <si>
    <t>付表３７　非正規社員から正社員への転換を推進する措置の規定状況別事業所数割合</t>
    <rPh sb="0" eb="2">
      <t>フヒョウ</t>
    </rPh>
    <rPh sb="5" eb="8">
      <t>ヒセイキ</t>
    </rPh>
    <rPh sb="8" eb="10">
      <t>シャイン</t>
    </rPh>
    <rPh sb="12" eb="15">
      <t>セイシャイン</t>
    </rPh>
    <rPh sb="17" eb="19">
      <t>テンカン</t>
    </rPh>
    <rPh sb="20" eb="22">
      <t>スイシン</t>
    </rPh>
    <rPh sb="24" eb="26">
      <t>ソチ</t>
    </rPh>
    <rPh sb="27" eb="29">
      <t>キテイ</t>
    </rPh>
    <rPh sb="29" eb="31">
      <t>ジョウキョウ</t>
    </rPh>
    <rPh sb="31" eb="32">
      <t>ベツ</t>
    </rPh>
    <rPh sb="32" eb="35">
      <t>ジギョウショ</t>
    </rPh>
    <phoneticPr fontId="2"/>
  </si>
  <si>
    <t>付表３８　非正規社員の雇用者数及び正社員への転換割合</t>
    <rPh sb="0" eb="2">
      <t>フヒョウ</t>
    </rPh>
    <rPh sb="5" eb="8">
      <t>ヒセイキ</t>
    </rPh>
    <rPh sb="8" eb="10">
      <t>シャイン</t>
    </rPh>
    <rPh sb="11" eb="14">
      <t>コヨウシャ</t>
    </rPh>
    <rPh sb="14" eb="15">
      <t>スウ</t>
    </rPh>
    <rPh sb="15" eb="16">
      <t>オヨ</t>
    </rPh>
    <rPh sb="17" eb="20">
      <t>セイシャイン</t>
    </rPh>
    <rPh sb="22" eb="24">
      <t>テンカン</t>
    </rPh>
    <phoneticPr fontId="2"/>
  </si>
  <si>
    <t>付表３９　従業員の賃金表（賃金テーブル）の作成状況別事業所数割合</t>
    <rPh sb="0" eb="2">
      <t>フヒョウ</t>
    </rPh>
    <rPh sb="5" eb="8">
      <t>ジュウギョウイン</t>
    </rPh>
    <rPh sb="9" eb="11">
      <t>チンギン</t>
    </rPh>
    <rPh sb="11" eb="12">
      <t>ヒョウ</t>
    </rPh>
    <rPh sb="13" eb="15">
      <t>チンギン</t>
    </rPh>
    <rPh sb="21" eb="23">
      <t>サクセイ</t>
    </rPh>
    <rPh sb="23" eb="25">
      <t>ジョウキョウ</t>
    </rPh>
    <phoneticPr fontId="2"/>
  </si>
  <si>
    <t>付表４０　テレワークの導入別事業所数割合</t>
    <rPh sb="0" eb="2">
      <t>フヒョウ</t>
    </rPh>
    <rPh sb="11" eb="13">
      <t>ドウニュウ</t>
    </rPh>
    <rPh sb="13" eb="14">
      <t>ベツ</t>
    </rPh>
    <phoneticPr fontId="2"/>
  </si>
  <si>
    <t>付表４１　テレワークを導入した理由別事業所数割合</t>
    <rPh sb="0" eb="2">
      <t>フヒョウ</t>
    </rPh>
    <rPh sb="11" eb="13">
      <t>ドウニュウ</t>
    </rPh>
    <rPh sb="15" eb="17">
      <t>リユウ</t>
    </rPh>
    <phoneticPr fontId="2"/>
  </si>
  <si>
    <t>付表２８　管理職がいる事業所に占める女性管理職のいる事業所割合</t>
    <rPh sb="0" eb="2">
      <t>フヒョウ</t>
    </rPh>
    <rPh sb="5" eb="7">
      <t>カンリ</t>
    </rPh>
    <rPh sb="7" eb="8">
      <t>ショク</t>
    </rPh>
    <rPh sb="11" eb="14">
      <t>ジギョウショ</t>
    </rPh>
    <rPh sb="15" eb="16">
      <t>シ</t>
    </rPh>
    <phoneticPr fontId="2"/>
  </si>
  <si>
    <t>調査結果附属統計表</t>
    <rPh sb="0" eb="2">
      <t>チョウサ</t>
    </rPh>
    <rPh sb="2" eb="4">
      <t>ケッカ</t>
    </rPh>
    <rPh sb="4" eb="6">
      <t>フゾク</t>
    </rPh>
    <rPh sb="6" eb="9">
      <t>トウケイヒョウ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</si>
</sst>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
    <numFmt numFmtId="178" formatCode="#,##0.0;[Red]\-#,##0.0"/>
    <numFmt numFmtId="179" formatCode="0.0%"/>
    <numFmt numFmtId="180" formatCode="\(0.0%\)"/>
    <numFmt numFmtId="181" formatCode="#,##0.0_ ;[Red]\-#,##0.0\ "/>
  </numFmts>
  <fonts count="2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9"/>
      <name val="ＭＳ 明朝"/>
      <family val="1"/>
      <charset val="128"/>
    </font>
    <font>
      <sz val="10"/>
      <name val="ＭＳ 明朝"/>
      <family val="1"/>
      <charset val="128"/>
    </font>
    <font>
      <sz val="12"/>
      <name val="ＭＳ Ｐ明朝"/>
      <family val="1"/>
      <charset val="128"/>
    </font>
    <font>
      <sz val="12"/>
      <name val="ＭＳ 明朝"/>
      <family val="1"/>
      <charset val="128"/>
    </font>
    <font>
      <u/>
      <sz val="10"/>
      <color indexed="12"/>
      <name val="ＭＳ Ｐゴシック"/>
      <family val="3"/>
      <charset val="128"/>
    </font>
    <font>
      <sz val="12"/>
      <name val="ＭＳ ゴシック"/>
      <family val="3"/>
      <charset val="128"/>
    </font>
    <font>
      <sz val="11"/>
      <name val="ＭＳ 明朝"/>
      <family val="1"/>
      <charset val="128"/>
    </font>
    <font>
      <sz val="11"/>
      <color indexed="9"/>
      <name val="ＭＳ 明朝"/>
      <family val="1"/>
      <charset val="128"/>
    </font>
    <font>
      <sz val="12"/>
      <color indexed="9"/>
      <name val="ＭＳ 明朝"/>
      <family val="1"/>
      <charset val="128"/>
    </font>
    <font>
      <sz val="10"/>
      <name val="Century"/>
      <family val="1"/>
    </font>
    <font>
      <sz val="11"/>
      <name val="ＭＳ Ｐ明朝"/>
      <family val="1"/>
      <charset val="128"/>
    </font>
    <font>
      <sz val="10"/>
      <color indexed="9"/>
      <name val="ＭＳ 明朝"/>
      <family val="1"/>
      <charset val="128"/>
    </font>
    <font>
      <sz val="10"/>
      <color theme="0"/>
      <name val="ＭＳ 明朝"/>
      <family val="1"/>
      <charset val="128"/>
    </font>
    <font>
      <sz val="11"/>
      <color theme="0"/>
      <name val="ＭＳ 明朝"/>
      <family val="1"/>
      <charset val="128"/>
    </font>
    <font>
      <b/>
      <sz val="10"/>
      <name val="ＭＳ ゴシック"/>
      <family val="3"/>
      <charset val="128"/>
    </font>
    <font>
      <sz val="9"/>
      <color theme="0"/>
      <name val="ＭＳ 明朝"/>
      <family val="1"/>
      <charset val="128"/>
    </font>
    <font>
      <sz val="11"/>
      <color indexed="8"/>
      <name val="ＭＳ Ｐゴシック"/>
      <family val="3"/>
      <charset val="128"/>
    </font>
    <font>
      <sz val="1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indexed="22"/>
        <bgColor indexed="0"/>
      </patternFill>
    </fill>
  </fills>
  <borders count="37">
    <border>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10">
    <xf numFmtId="0" fontId="0" fillId="0" borderId="0"/>
    <xf numFmtId="38" fontId="1" fillId="0" borderId="0" applyFont="0" applyFill="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362">
    <xf numFmtId="0" fontId="0" fillId="0" borderId="0" xfId="0"/>
    <xf numFmtId="0" fontId="3" fillId="0" borderId="0" xfId="0" applyFont="1"/>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38" fontId="6" fillId="0" borderId="2" xfId="1" applyFont="1" applyBorder="1" applyAlignment="1">
      <alignment vertical="center"/>
    </xf>
    <xf numFmtId="38" fontId="6" fillId="0" borderId="3" xfId="1" applyFont="1" applyBorder="1" applyAlignment="1">
      <alignment vertical="center"/>
    </xf>
    <xf numFmtId="0" fontId="4" fillId="0" borderId="4" xfId="0" applyFont="1" applyBorder="1" applyAlignment="1">
      <alignment vertical="center"/>
    </xf>
    <xf numFmtId="0" fontId="5" fillId="0" borderId="5" xfId="0" applyFont="1" applyBorder="1" applyAlignment="1">
      <alignment horizontal="distributed" vertical="center" wrapText="1"/>
    </xf>
    <xf numFmtId="0" fontId="4" fillId="0" borderId="5" xfId="0" applyFont="1" applyBorder="1" applyAlignment="1">
      <alignment vertical="center"/>
    </xf>
    <xf numFmtId="0" fontId="5" fillId="0" borderId="5" xfId="0" applyFont="1" applyBorder="1" applyAlignment="1">
      <alignment horizontal="distributed" vertical="center"/>
    </xf>
    <xf numFmtId="0" fontId="6" fillId="0" borderId="2"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vertical="center"/>
    </xf>
    <xf numFmtId="0" fontId="6" fillId="0" borderId="5" xfId="0" applyFont="1" applyBorder="1" applyAlignment="1">
      <alignment vertical="center"/>
    </xf>
    <xf numFmtId="176" fontId="6" fillId="0" borderId="19" xfId="0" applyNumberFormat="1" applyFont="1" applyBorder="1" applyAlignment="1">
      <alignment vertical="center"/>
    </xf>
    <xf numFmtId="0" fontId="6" fillId="0" borderId="20" xfId="0" applyFont="1" applyBorder="1" applyAlignment="1">
      <alignment vertical="center"/>
    </xf>
    <xf numFmtId="176" fontId="6" fillId="0" borderId="21" xfId="0" applyNumberFormat="1" applyFont="1" applyBorder="1" applyAlignment="1">
      <alignment vertical="center"/>
    </xf>
    <xf numFmtId="38" fontId="6" fillId="0" borderId="20" xfId="0" applyNumberFormat="1" applyFont="1" applyBorder="1" applyAlignment="1">
      <alignment vertical="center"/>
    </xf>
    <xf numFmtId="0" fontId="6" fillId="0" borderId="4" xfId="0" applyFont="1" applyBorder="1" applyAlignment="1">
      <alignment vertical="center"/>
    </xf>
    <xf numFmtId="1" fontId="6" fillId="0" borderId="5" xfId="0" applyNumberFormat="1" applyFont="1" applyBorder="1" applyAlignment="1">
      <alignment vertical="center"/>
    </xf>
    <xf numFmtId="0" fontId="6" fillId="0" borderId="4" xfId="0" applyFont="1" applyFill="1" applyBorder="1" applyAlignment="1">
      <alignment vertical="center"/>
    </xf>
    <xf numFmtId="1" fontId="6" fillId="0" borderId="5" xfId="0" applyNumberFormat="1"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38" fontId="6" fillId="0" borderId="2" xfId="1" applyFont="1" applyFill="1" applyBorder="1" applyAlignment="1">
      <alignment vertical="center"/>
    </xf>
    <xf numFmtId="38" fontId="6" fillId="0" borderId="3" xfId="1" applyFont="1" applyFill="1" applyBorder="1" applyAlignment="1">
      <alignment vertical="center"/>
    </xf>
    <xf numFmtId="1" fontId="6" fillId="0" borderId="5" xfId="0" applyNumberFormat="1" applyFont="1" applyBorder="1" applyAlignment="1">
      <alignment horizontal="right" vertical="center"/>
    </xf>
    <xf numFmtId="38" fontId="6" fillId="0" borderId="2" xfId="1" applyFont="1" applyBorder="1" applyAlignment="1">
      <alignment horizontal="right" vertical="center"/>
    </xf>
    <xf numFmtId="0" fontId="6" fillId="0" borderId="2" xfId="0" applyFont="1" applyBorder="1" applyAlignment="1">
      <alignment horizontal="right" vertical="center"/>
    </xf>
    <xf numFmtId="38" fontId="6" fillId="0" borderId="2" xfId="1" applyFont="1" applyBorder="1" applyAlignment="1">
      <alignment vertical="center" wrapText="1"/>
    </xf>
    <xf numFmtId="177" fontId="6" fillId="0" borderId="2" xfId="0" applyNumberFormat="1" applyFont="1" applyBorder="1" applyAlignment="1">
      <alignment vertical="center"/>
    </xf>
    <xf numFmtId="179" fontId="14" fillId="0" borderId="6" xfId="0" applyNumberFormat="1" applyFont="1" applyBorder="1" applyAlignment="1">
      <alignment vertical="center"/>
    </xf>
    <xf numFmtId="179" fontId="14" fillId="0" borderId="6" xfId="1"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38" fontId="14" fillId="0" borderId="8" xfId="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9" fontId="14" fillId="0" borderId="7" xfId="1" applyNumberFormat="1" applyFont="1" applyBorder="1" applyAlignment="1">
      <alignment vertical="center"/>
    </xf>
    <xf numFmtId="179" fontId="4" fillId="0" borderId="11" xfId="0" applyNumberFormat="1" applyFont="1" applyBorder="1" applyAlignment="1">
      <alignment vertical="center"/>
    </xf>
    <xf numFmtId="0" fontId="10" fillId="0" borderId="0" xfId="0" applyFont="1" applyAlignment="1">
      <alignment horizontal="right" vertical="top"/>
    </xf>
    <xf numFmtId="179" fontId="0" fillId="0" borderId="0" xfId="0" applyNumberFormat="1" applyAlignment="1">
      <alignment vertical="center"/>
    </xf>
    <xf numFmtId="179" fontId="14" fillId="0" borderId="6" xfId="0" applyNumberFormat="1" applyFont="1" applyBorder="1" applyAlignment="1">
      <alignment horizontal="right" vertical="center"/>
    </xf>
    <xf numFmtId="180" fontId="14" fillId="0" borderId="6" xfId="0" applyNumberFormat="1" applyFont="1" applyBorder="1" applyAlignment="1">
      <alignment vertical="center"/>
    </xf>
    <xf numFmtId="179" fontId="14" fillId="0" borderId="7" xfId="1" applyNumberFormat="1" applyFont="1" applyBorder="1" applyAlignment="1">
      <alignment horizontal="right" vertical="center"/>
    </xf>
    <xf numFmtId="179" fontId="14" fillId="0" borderId="7" xfId="0" applyNumberFormat="1"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38" fontId="0" fillId="0" borderId="0" xfId="0" applyNumberFormat="1" applyAlignment="1">
      <alignment vertical="center"/>
    </xf>
    <xf numFmtId="0" fontId="0" fillId="0" borderId="0" xfId="0" applyAlignment="1">
      <alignment horizontal="center" vertical="center"/>
    </xf>
    <xf numFmtId="0" fontId="10" fillId="0" borderId="5" xfId="0" applyFont="1" applyBorder="1" applyAlignment="1">
      <alignment vertical="center" wrapText="1"/>
    </xf>
    <xf numFmtId="0" fontId="0" fillId="0" borderId="12" xfId="0" applyBorder="1" applyAlignment="1">
      <alignment vertical="center"/>
    </xf>
    <xf numFmtId="0" fontId="10" fillId="0" borderId="4" xfId="0" applyFont="1" applyBorder="1" applyAlignment="1">
      <alignment vertical="center" wrapText="1"/>
    </xf>
    <xf numFmtId="0" fontId="5" fillId="0" borderId="3" xfId="0" applyFont="1" applyBorder="1" applyAlignment="1">
      <alignment horizontal="center" vertical="center" wrapText="1"/>
    </xf>
    <xf numFmtId="0" fontId="5" fillId="0" borderId="17" xfId="0" applyFont="1" applyBorder="1" applyAlignment="1">
      <alignment vertical="center" shrinkToFit="1"/>
    </xf>
    <xf numFmtId="0" fontId="14" fillId="0" borderId="0" xfId="0" applyFont="1" applyAlignment="1">
      <alignment horizontal="right" vertical="center"/>
    </xf>
    <xf numFmtId="0" fontId="7" fillId="0" borderId="0" xfId="0" applyFont="1" applyAlignment="1">
      <alignment vertical="top"/>
    </xf>
    <xf numFmtId="0" fontId="5" fillId="0" borderId="4" xfId="0" applyFont="1" applyFill="1" applyBorder="1" applyAlignment="1">
      <alignment horizontal="center" vertical="center" wrapText="1"/>
    </xf>
    <xf numFmtId="177" fontId="6" fillId="0" borderId="2" xfId="0" applyNumberFormat="1" applyFont="1" applyBorder="1" applyAlignment="1">
      <alignment horizontal="right" vertical="center"/>
    </xf>
    <xf numFmtId="38" fontId="6" fillId="0" borderId="3" xfId="1" applyFont="1" applyBorder="1" applyAlignment="1">
      <alignment horizontal="right" vertical="center"/>
    </xf>
    <xf numFmtId="179" fontId="14" fillId="0" borderId="30" xfId="0" applyNumberFormat="1" applyFont="1" applyBorder="1" applyAlignment="1">
      <alignment vertical="center"/>
    </xf>
    <xf numFmtId="179" fontId="14" fillId="0" borderId="10" xfId="1" applyNumberFormat="1" applyFont="1" applyBorder="1" applyAlignment="1">
      <alignment vertical="center"/>
    </xf>
    <xf numFmtId="38" fontId="14" fillId="0" borderId="31" xfId="1" applyFont="1" applyBorder="1" applyAlignment="1">
      <alignment vertical="center"/>
    </xf>
    <xf numFmtId="38" fontId="14" fillId="0" borderId="14" xfId="1" applyFont="1" applyBorder="1" applyAlignment="1">
      <alignment vertical="center"/>
    </xf>
    <xf numFmtId="179" fontId="14" fillId="0" borderId="16" xfId="1" applyNumberFormat="1" applyFont="1" applyBorder="1" applyAlignment="1">
      <alignment vertical="center"/>
    </xf>
    <xf numFmtId="0" fontId="0" fillId="0" borderId="0" xfId="0" applyBorder="1" applyAlignment="1">
      <alignment vertical="center"/>
    </xf>
    <xf numFmtId="0" fontId="20" fillId="2" borderId="0" xfId="3" applyFont="1" applyFill="1" applyBorder="1" applyAlignment="1">
      <alignment horizontal="center"/>
    </xf>
    <xf numFmtId="0" fontId="20" fillId="0" borderId="0" xfId="3" applyFont="1" applyFill="1" applyBorder="1" applyAlignment="1">
      <alignment horizontal="right" wrapText="1"/>
    </xf>
    <xf numFmtId="38" fontId="0" fillId="0" borderId="0" xfId="0" applyNumberFormat="1" applyBorder="1" applyAlignment="1">
      <alignment vertical="center"/>
    </xf>
    <xf numFmtId="0" fontId="20" fillId="2" borderId="0" xfId="4" applyFont="1" applyFill="1" applyBorder="1" applyAlignment="1">
      <alignment horizontal="center"/>
    </xf>
    <xf numFmtId="0" fontId="20" fillId="0" borderId="0" xfId="4" applyFont="1" applyFill="1" applyBorder="1" applyAlignment="1">
      <alignment horizontal="right" wrapText="1"/>
    </xf>
    <xf numFmtId="1" fontId="0" fillId="0" borderId="0" xfId="0" applyNumberFormat="1" applyBorder="1" applyAlignment="1">
      <alignment vertical="center"/>
    </xf>
    <xf numFmtId="0" fontId="20" fillId="0" borderId="0" xfId="5" applyFont="1" applyFill="1" applyBorder="1" applyAlignment="1">
      <alignment horizontal="right" wrapText="1"/>
    </xf>
    <xf numFmtId="38" fontId="6" fillId="0" borderId="2" xfId="1" applyFont="1" applyBorder="1" applyAlignment="1">
      <alignment horizontal="right" vertical="center" wrapText="1"/>
    </xf>
    <xf numFmtId="176" fontId="6" fillId="0" borderId="1" xfId="0" applyNumberFormat="1" applyFont="1" applyBorder="1" applyAlignment="1">
      <alignment horizontal="right" vertical="center"/>
    </xf>
    <xf numFmtId="177" fontId="6" fillId="0" borderId="3" xfId="0" applyNumberFormat="1" applyFont="1" applyFill="1" applyBorder="1" applyAlignment="1">
      <alignment vertical="center"/>
    </xf>
    <xf numFmtId="177" fontId="6" fillId="0" borderId="3" xfId="0" applyNumberFormat="1" applyFont="1" applyFill="1" applyBorder="1" applyAlignment="1">
      <alignment horizontal="right" vertical="center"/>
    </xf>
    <xf numFmtId="0" fontId="0" fillId="0" borderId="0" xfId="0" applyFill="1" applyBorder="1" applyAlignment="1">
      <alignment vertical="center"/>
    </xf>
    <xf numFmtId="0" fontId="20" fillId="0" borderId="0" xfId="6" applyFont="1" applyFill="1" applyBorder="1" applyAlignment="1">
      <alignment horizontal="center"/>
    </xf>
    <xf numFmtId="0" fontId="20" fillId="0" borderId="0" xfId="6" applyFont="1" applyFill="1" applyBorder="1" applyAlignment="1">
      <alignment horizontal="right" wrapText="1"/>
    </xf>
    <xf numFmtId="176" fontId="6" fillId="0" borderId="21" xfId="0" applyNumberFormat="1" applyFont="1" applyBorder="1" applyAlignment="1">
      <alignment horizontal="right" vertical="center"/>
    </xf>
    <xf numFmtId="0" fontId="6" fillId="0" borderId="20" xfId="0" applyFont="1" applyBorder="1" applyAlignment="1">
      <alignment horizontal="right" vertical="center"/>
    </xf>
    <xf numFmtId="176" fontId="6" fillId="0" borderId="19" xfId="0" applyNumberFormat="1" applyFont="1" applyBorder="1" applyAlignment="1">
      <alignment horizontal="right" vertical="center"/>
    </xf>
    <xf numFmtId="0" fontId="6" fillId="0" borderId="5" xfId="0" applyFont="1" applyBorder="1" applyAlignment="1">
      <alignment horizontal="right" vertical="center"/>
    </xf>
    <xf numFmtId="0" fontId="20" fillId="0" borderId="0" xfId="7" applyFont="1" applyFill="1" applyBorder="1" applyAlignment="1">
      <alignment horizontal="right" wrapText="1"/>
    </xf>
    <xf numFmtId="0" fontId="20" fillId="0" borderId="0" xfId="7" applyFont="1" applyFill="1" applyBorder="1" applyAlignment="1">
      <alignment horizontal="center"/>
    </xf>
    <xf numFmtId="0" fontId="20" fillId="0" borderId="0" xfId="7" applyFill="1" applyBorder="1"/>
    <xf numFmtId="0" fontId="4" fillId="0" borderId="0" xfId="0" applyFont="1" applyFill="1" applyBorder="1" applyAlignment="1">
      <alignment vertical="center"/>
    </xf>
    <xf numFmtId="38" fontId="14" fillId="0" borderId="8" xfId="1" applyFont="1" applyBorder="1" applyAlignment="1">
      <alignment horizontal="right" vertical="center"/>
    </xf>
    <xf numFmtId="0" fontId="20" fillId="0" borderId="0" xfId="8" applyFont="1" applyFill="1" applyBorder="1" applyAlignment="1">
      <alignment horizontal="right" wrapText="1"/>
    </xf>
    <xf numFmtId="0" fontId="20" fillId="0" borderId="0" xfId="9" applyFont="1" applyFill="1" applyBorder="1" applyAlignment="1">
      <alignment horizontal="right" wrapText="1"/>
    </xf>
    <xf numFmtId="0" fontId="20" fillId="0" borderId="0" xfId="9" applyFont="1" applyFill="1" applyBorder="1" applyAlignment="1">
      <alignment horizontal="center"/>
    </xf>
    <xf numFmtId="0" fontId="20" fillId="0" borderId="0" xfId="9" applyFill="1" applyBorder="1"/>
    <xf numFmtId="0" fontId="20" fillId="0" borderId="0" xfId="8" applyFont="1" applyFill="1" applyBorder="1" applyAlignment="1">
      <alignment horizontal="center"/>
    </xf>
    <xf numFmtId="0" fontId="5" fillId="0" borderId="0" xfId="0" applyFont="1" applyFill="1" applyBorder="1" applyAlignment="1">
      <alignment horizontal="distributed" vertical="center"/>
    </xf>
    <xf numFmtId="38" fontId="14" fillId="0" borderId="14" xfId="1" applyFont="1" applyFill="1" applyBorder="1" applyAlignment="1">
      <alignment vertical="center"/>
    </xf>
    <xf numFmtId="179" fontId="14" fillId="0" borderId="16" xfId="1" applyNumberFormat="1" applyFont="1" applyFill="1" applyBorder="1" applyAlignment="1">
      <alignment vertical="center"/>
    </xf>
    <xf numFmtId="0" fontId="21" fillId="0" borderId="0" xfId="0" quotePrefix="1" applyFont="1" applyAlignment="1">
      <alignment horizontal="right" vertical="center"/>
    </xf>
    <xf numFmtId="0" fontId="22" fillId="0" borderId="0" xfId="0" applyFont="1" applyAlignment="1">
      <alignment vertical="center"/>
    </xf>
    <xf numFmtId="38" fontId="14" fillId="0" borderId="8" xfId="1" applyFont="1" applyBorder="1" applyAlignment="1">
      <alignment horizontal="right" vertical="center"/>
    </xf>
    <xf numFmtId="38" fontId="14" fillId="0" borderId="31" xfId="1" applyFont="1" applyBorder="1" applyAlignment="1">
      <alignment horizontal="right" vertical="center"/>
    </xf>
    <xf numFmtId="179" fontId="14" fillId="0" borderId="30" xfId="0" applyNumberFormat="1" applyFont="1" applyBorder="1" applyAlignment="1">
      <alignment horizontal="right" vertical="center"/>
    </xf>
    <xf numFmtId="0" fontId="0" fillId="0" borderId="0" xfId="0" applyFill="1" applyAlignment="1">
      <alignment vertical="center"/>
    </xf>
    <xf numFmtId="0" fontId="0" fillId="0" borderId="5" xfId="0" applyFill="1" applyBorder="1" applyAlignment="1">
      <alignment vertical="center"/>
    </xf>
    <xf numFmtId="38" fontId="14" fillId="0" borderId="35" xfId="1" applyFont="1" applyFill="1" applyBorder="1" applyAlignment="1">
      <alignment vertical="center"/>
    </xf>
    <xf numFmtId="38" fontId="14" fillId="0" borderId="31" xfId="1" applyFont="1" applyFill="1" applyBorder="1" applyAlignment="1">
      <alignment vertical="center"/>
    </xf>
    <xf numFmtId="38" fontId="14" fillId="0" borderId="8" xfId="1" applyFont="1" applyFill="1" applyBorder="1" applyAlignment="1">
      <alignment vertical="center"/>
    </xf>
    <xf numFmtId="179" fontId="14" fillId="0" borderId="10" xfId="0" applyNumberFormat="1" applyFont="1" applyFill="1" applyBorder="1" applyAlignment="1">
      <alignment vertical="center"/>
    </xf>
    <xf numFmtId="179" fontId="14" fillId="0" borderId="30" xfId="0" applyNumberFormat="1" applyFont="1" applyFill="1" applyBorder="1" applyAlignment="1">
      <alignment vertical="center"/>
    </xf>
    <xf numFmtId="179" fontId="14" fillId="0" borderId="6" xfId="0" applyNumberFormat="1" applyFont="1" applyFill="1" applyBorder="1" applyAlignment="1">
      <alignment vertical="center"/>
    </xf>
    <xf numFmtId="179" fontId="14" fillId="0" borderId="7" xfId="0" applyNumberFormat="1" applyFont="1" applyFill="1" applyBorder="1" applyAlignment="1">
      <alignment vertical="center"/>
    </xf>
    <xf numFmtId="38" fontId="14" fillId="0" borderId="14" xfId="1" applyFont="1" applyFill="1" applyBorder="1" applyAlignment="1">
      <alignment horizontal="right" vertical="center"/>
    </xf>
    <xf numFmtId="179" fontId="14" fillId="0" borderId="10" xfId="0" applyNumberFormat="1" applyFont="1" applyFill="1" applyBorder="1" applyAlignment="1">
      <alignment horizontal="right" vertical="center"/>
    </xf>
    <xf numFmtId="179" fontId="14" fillId="0" borderId="7" xfId="0" applyNumberFormat="1" applyFont="1" applyFill="1" applyBorder="1" applyAlignment="1">
      <alignment horizontal="right" vertical="center"/>
    </xf>
    <xf numFmtId="0" fontId="5" fillId="0" borderId="5" xfId="0" applyFont="1" applyFill="1" applyBorder="1" applyAlignment="1">
      <alignment horizontal="distributed" vertical="center"/>
    </xf>
    <xf numFmtId="0" fontId="4" fillId="0" borderId="4" xfId="0" applyFont="1" applyFill="1" applyBorder="1" applyAlignment="1">
      <alignment vertical="center"/>
    </xf>
    <xf numFmtId="176" fontId="6" fillId="0" borderId="1" xfId="0" applyNumberFormat="1" applyFont="1" applyFill="1" applyBorder="1" applyAlignment="1">
      <alignment vertical="center"/>
    </xf>
    <xf numFmtId="38" fontId="6" fillId="0" borderId="2" xfId="1" applyFont="1" applyFill="1" applyBorder="1" applyAlignment="1">
      <alignment vertical="center" wrapText="1"/>
    </xf>
    <xf numFmtId="0" fontId="5" fillId="0" borderId="5" xfId="0" applyFont="1" applyFill="1" applyBorder="1" applyAlignment="1">
      <alignment horizontal="distributed" vertical="center" wrapText="1"/>
    </xf>
    <xf numFmtId="177" fontId="6" fillId="0" borderId="2" xfId="0" applyNumberFormat="1"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vertical="center"/>
    </xf>
    <xf numFmtId="179" fontId="14" fillId="0" borderId="7" xfId="1" applyNumberFormat="1" applyFont="1" applyFill="1" applyBorder="1" applyAlignment="1">
      <alignment vertical="center"/>
    </xf>
    <xf numFmtId="38" fontId="6" fillId="0" borderId="3" xfId="1" applyFont="1" applyFill="1" applyBorder="1" applyAlignment="1">
      <alignment horizontal="right" vertical="center"/>
    </xf>
    <xf numFmtId="177" fontId="6" fillId="0" borderId="2" xfId="0" applyNumberFormat="1" applyFont="1" applyFill="1" applyBorder="1" applyAlignment="1">
      <alignment horizontal="right" vertical="center"/>
    </xf>
    <xf numFmtId="38" fontId="14" fillId="0" borderId="8" xfId="1" applyFont="1" applyFill="1" applyBorder="1" applyAlignment="1">
      <alignment horizontal="right" vertical="center"/>
    </xf>
    <xf numFmtId="0" fontId="9" fillId="0" borderId="0" xfId="0" applyFont="1" applyFill="1" applyAlignment="1">
      <alignment vertical="center"/>
    </xf>
    <xf numFmtId="0" fontId="4" fillId="0" borderId="0" xfId="0" applyFont="1" applyFill="1" applyAlignment="1">
      <alignment vertical="center"/>
    </xf>
    <xf numFmtId="38" fontId="0" fillId="0" borderId="0" xfId="0" applyNumberFormat="1" applyFill="1" applyAlignment="1">
      <alignment vertical="center"/>
    </xf>
    <xf numFmtId="0" fontId="10" fillId="0" borderId="0" xfId="0" applyFont="1" applyFill="1" applyAlignment="1">
      <alignment horizontal="right" vertical="top"/>
    </xf>
    <xf numFmtId="0" fontId="5" fillId="0" borderId="18" xfId="0" applyFont="1" applyFill="1" applyBorder="1" applyAlignment="1">
      <alignment horizontal="center" vertical="center" wrapText="1"/>
    </xf>
    <xf numFmtId="0" fontId="4" fillId="0" borderId="18" xfId="0" applyFont="1" applyFill="1" applyBorder="1" applyAlignment="1">
      <alignment vertical="center"/>
    </xf>
    <xf numFmtId="0" fontId="4" fillId="0" borderId="12" xfId="0" applyFont="1" applyFill="1" applyBorder="1" applyAlignment="1">
      <alignment vertical="center"/>
    </xf>
    <xf numFmtId="38" fontId="14" fillId="0" borderId="31" xfId="1" applyFont="1" applyFill="1" applyBorder="1" applyAlignment="1">
      <alignment horizontal="right" vertical="center"/>
    </xf>
    <xf numFmtId="179" fontId="14" fillId="0" borderId="16" xfId="1" applyNumberFormat="1" applyFont="1" applyFill="1" applyBorder="1" applyAlignment="1">
      <alignment horizontal="right" vertical="center"/>
    </xf>
    <xf numFmtId="179" fontId="14" fillId="0" borderId="30" xfId="0" applyNumberFormat="1" applyFont="1" applyFill="1" applyBorder="1" applyAlignment="1">
      <alignment horizontal="right" vertical="center"/>
    </xf>
    <xf numFmtId="179" fontId="14" fillId="0" borderId="6" xfId="0" applyNumberFormat="1" applyFont="1" applyFill="1" applyBorder="1" applyAlignment="1">
      <alignment horizontal="right" vertical="center"/>
    </xf>
    <xf numFmtId="179" fontId="14" fillId="0" borderId="7" xfId="1" applyNumberFormat="1" applyFont="1" applyFill="1" applyBorder="1" applyAlignment="1">
      <alignment horizontal="right" vertical="center"/>
    </xf>
    <xf numFmtId="179" fontId="14" fillId="0" borderId="10" xfId="1" applyNumberFormat="1" applyFont="1" applyFill="1" applyBorder="1" applyAlignment="1">
      <alignment vertical="center"/>
    </xf>
    <xf numFmtId="179" fontId="14" fillId="0" borderId="6" xfId="1" applyNumberFormat="1" applyFont="1" applyFill="1" applyBorder="1" applyAlignment="1">
      <alignment vertical="center"/>
    </xf>
    <xf numFmtId="177" fontId="0" fillId="0" borderId="0" xfId="0" applyNumberFormat="1" applyFill="1" applyAlignment="1">
      <alignment vertical="center"/>
    </xf>
    <xf numFmtId="0" fontId="4" fillId="0" borderId="5" xfId="0" applyFont="1" applyFill="1" applyBorder="1" applyAlignment="1">
      <alignment vertical="center"/>
    </xf>
    <xf numFmtId="38" fontId="6" fillId="0" borderId="2" xfId="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2" xfId="0" applyFont="1" applyFill="1" applyBorder="1" applyAlignment="1">
      <alignment horizontal="right" vertical="center"/>
    </xf>
    <xf numFmtId="0" fontId="3" fillId="0" borderId="0" xfId="0" applyFont="1" applyAlignment="1">
      <alignment horizontal="center"/>
    </xf>
    <xf numFmtId="0" fontId="5" fillId="0" borderId="3"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4" fillId="0" borderId="8"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2"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3" xfId="0" applyFont="1" applyBorder="1" applyAlignment="1">
      <alignment horizontal="center" vertical="center" wrapText="1"/>
    </xf>
    <xf numFmtId="176" fontId="6" fillId="0" borderId="13"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5" fillId="0" borderId="18"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18" xfId="0" applyFont="1" applyFill="1" applyBorder="1" applyAlignment="1">
      <alignment horizontal="distributed" vertical="center"/>
    </xf>
    <xf numFmtId="0" fontId="5" fillId="0" borderId="12" xfId="0" applyFont="1" applyFill="1" applyBorder="1" applyAlignment="1">
      <alignment horizontal="distributed"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7" fillId="0" borderId="1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1" xfId="0" applyFont="1" applyBorder="1" applyAlignment="1">
      <alignment horizontal="distributed" vertical="center" justifyLastLine="1"/>
    </xf>
    <xf numFmtId="178" fontId="14" fillId="0" borderId="8" xfId="1" applyNumberFormat="1" applyFont="1" applyBorder="1" applyAlignment="1">
      <alignment horizontal="center" vertical="center"/>
    </xf>
    <xf numFmtId="178" fontId="14" fillId="0" borderId="6" xfId="1" applyNumberFormat="1" applyFont="1" applyBorder="1" applyAlignment="1">
      <alignment horizontal="center" vertical="center"/>
    </xf>
    <xf numFmtId="0" fontId="10" fillId="0"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8"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6" xfId="0" applyFont="1" applyFill="1" applyBorder="1" applyAlignment="1">
      <alignment horizontal="center" vertical="distributed" textRotation="255" justifyLastLine="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38" fontId="14" fillId="0" borderId="8" xfId="1" applyFont="1" applyFill="1" applyBorder="1" applyAlignment="1">
      <alignment horizontal="right" vertical="center"/>
    </xf>
    <xf numFmtId="38" fontId="14" fillId="0" borderId="6" xfId="1" applyFont="1" applyFill="1" applyBorder="1" applyAlignment="1">
      <alignment horizontal="right" vertical="center"/>
    </xf>
    <xf numFmtId="181" fontId="14" fillId="0" borderId="8" xfId="1" applyNumberFormat="1" applyFont="1" applyFill="1" applyBorder="1" applyAlignment="1">
      <alignment horizontal="right" vertical="center"/>
    </xf>
    <xf numFmtId="181" fontId="14" fillId="0" borderId="6" xfId="1" applyNumberFormat="1" applyFont="1" applyFill="1" applyBorder="1" applyAlignment="1">
      <alignment horizontal="right" vertical="center"/>
    </xf>
    <xf numFmtId="0" fontId="7" fillId="0" borderId="14" xfId="0" applyFont="1" applyFill="1" applyBorder="1" applyAlignment="1">
      <alignment horizontal="distributed" vertical="center" justifyLastLine="1"/>
    </xf>
    <xf numFmtId="0" fontId="7" fillId="0" borderId="18"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7" fillId="0" borderId="12"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18" xfId="0" applyFont="1" applyFill="1" applyBorder="1" applyAlignment="1">
      <alignment horizontal="distributed" vertical="center" wrapText="1"/>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178" fontId="14" fillId="0" borderId="8" xfId="1" applyNumberFormat="1" applyFont="1" applyBorder="1" applyAlignment="1">
      <alignment vertical="center"/>
    </xf>
    <xf numFmtId="0" fontId="0" fillId="0" borderId="6" xfId="0" applyBorder="1" applyAlignment="1">
      <alignment vertical="center"/>
    </xf>
    <xf numFmtId="178" fontId="14" fillId="0" borderId="8" xfId="1" applyNumberFormat="1" applyFont="1" applyBorder="1" applyAlignment="1">
      <alignment horizontal="right" vertical="center"/>
    </xf>
    <xf numFmtId="0" fontId="0" fillId="0" borderId="6" xfId="0" applyBorder="1" applyAlignment="1">
      <alignment horizontal="right" vertical="center"/>
    </xf>
    <xf numFmtId="178" fontId="14" fillId="0" borderId="8" xfId="1" applyNumberFormat="1" applyFont="1" applyFill="1" applyBorder="1" applyAlignment="1">
      <alignment vertical="center"/>
    </xf>
    <xf numFmtId="178" fontId="14" fillId="0" borderId="6" xfId="1" applyNumberFormat="1" applyFont="1" applyFill="1" applyBorder="1" applyAlignment="1">
      <alignment vertical="center"/>
    </xf>
    <xf numFmtId="0" fontId="10" fillId="0" borderId="1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178" fontId="14" fillId="0" borderId="6" xfId="1" applyNumberFormat="1" applyFont="1" applyBorder="1" applyAlignment="1">
      <alignment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20" fillId="0" borderId="0" xfId="4" applyFont="1" applyFill="1" applyBorder="1" applyAlignment="1">
      <alignment horizontal="center"/>
    </xf>
    <xf numFmtId="0" fontId="20" fillId="0" borderId="0" xfId="5" applyFont="1" applyFill="1" applyBorder="1" applyAlignment="1">
      <alignment horizontal="center"/>
    </xf>
    <xf numFmtId="0" fontId="20" fillId="0" borderId="0" xfId="5" applyFill="1" applyBorder="1"/>
  </cellXfs>
  <cellStyles count="10">
    <cellStyle name="桁区切り 2" xfId="1"/>
    <cellStyle name="標準" xfId="0" builtinId="0"/>
    <cellStyle name="標準 2" xfId="2"/>
    <cellStyle name="標準_付表2-4" xfId="3"/>
    <cellStyle name="標準_付表3-2" xfId="4"/>
    <cellStyle name="標準_付表4-2" xfId="5"/>
    <cellStyle name="標準_付表5" xfId="6"/>
    <cellStyle name="標準_付表6-2" xfId="7"/>
    <cellStyle name="標準_付表7-1" xfId="8"/>
    <cellStyle name="標準_付表7-2" xfId="9"/>
  </cellStyles>
  <dxfs count="0"/>
  <tableStyles count="0" defaultTableStyle="TableStyleMedium2" defaultPivotStyle="PivotStyleLight16"/>
  <colors>
    <mruColors>
      <color rgb="FFFF66CC"/>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260350</xdr:rowOff>
    </xdr:from>
    <xdr:to>
      <xdr:col>13</xdr:col>
      <xdr:colOff>0</xdr:colOff>
      <xdr:row>2</xdr:row>
      <xdr:rowOff>260350</xdr:rowOff>
    </xdr:to>
    <xdr:sp macro="" textlink="">
      <xdr:nvSpPr>
        <xdr:cNvPr id="2" name="Text Box 47"/>
        <xdr:cNvSpPr txBox="1">
          <a:spLocks noChangeArrowheads="1"/>
        </xdr:cNvSpPr>
      </xdr:nvSpPr>
      <xdr:spPr bwMode="auto">
        <a:xfrm>
          <a:off x="3429000" y="517525"/>
          <a:ext cx="5486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3" name="Text Box 48"/>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4" name="Text Box 49"/>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5" name="Text Box 50"/>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3</xdr:row>
      <xdr:rowOff>3175</xdr:rowOff>
    </xdr:from>
    <xdr:to>
      <xdr:col>5</xdr:col>
      <xdr:colOff>9525</xdr:colOff>
      <xdr:row>3</xdr:row>
      <xdr:rowOff>3175</xdr:rowOff>
    </xdr:to>
    <xdr:sp macro="" textlink="">
      <xdr:nvSpPr>
        <xdr:cNvPr id="2" name="Text Box 18"/>
        <xdr:cNvSpPr txBox="1">
          <a:spLocks noChangeArrowheads="1"/>
        </xdr:cNvSpPr>
      </xdr:nvSpPr>
      <xdr:spPr bwMode="auto">
        <a:xfrm>
          <a:off x="2562225" y="5556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3" name="Text Box 19"/>
        <xdr:cNvSpPr txBox="1">
          <a:spLocks noChangeArrowheads="1"/>
        </xdr:cNvSpPr>
      </xdr:nvSpPr>
      <xdr:spPr bwMode="auto">
        <a:xfrm>
          <a:off x="2562225" y="5556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4" name="Text Box 20"/>
        <xdr:cNvSpPr txBox="1">
          <a:spLocks noChangeArrowheads="1"/>
        </xdr:cNvSpPr>
      </xdr:nvSpPr>
      <xdr:spPr bwMode="auto">
        <a:xfrm>
          <a:off x="2562225" y="5556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5" name="Text Box 18"/>
        <xdr:cNvSpPr txBox="1">
          <a:spLocks noChangeArrowheads="1"/>
        </xdr:cNvSpPr>
      </xdr:nvSpPr>
      <xdr:spPr bwMode="auto">
        <a:xfrm>
          <a:off x="2562225" y="7461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6" name="Text Box 19"/>
        <xdr:cNvSpPr txBox="1">
          <a:spLocks noChangeArrowheads="1"/>
        </xdr:cNvSpPr>
      </xdr:nvSpPr>
      <xdr:spPr bwMode="auto">
        <a:xfrm>
          <a:off x="2562225" y="7461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7" name="Text Box 20"/>
        <xdr:cNvSpPr txBox="1">
          <a:spLocks noChangeArrowheads="1"/>
        </xdr:cNvSpPr>
      </xdr:nvSpPr>
      <xdr:spPr bwMode="auto">
        <a:xfrm>
          <a:off x="2562225" y="74612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5</xdr:col>
      <xdr:colOff>0</xdr:colOff>
      <xdr:row>3</xdr:row>
      <xdr:rowOff>3175</xdr:rowOff>
    </xdr:from>
    <xdr:to>
      <xdr:col>13</xdr:col>
      <xdr:colOff>0</xdr:colOff>
      <xdr:row>3</xdr:row>
      <xdr:rowOff>3175</xdr:rowOff>
    </xdr:to>
    <xdr:sp macro="" textlink="">
      <xdr:nvSpPr>
        <xdr:cNvPr id="8" name="Text Box 17"/>
        <xdr:cNvSpPr txBox="1">
          <a:spLocks noChangeArrowheads="1"/>
        </xdr:cNvSpPr>
      </xdr:nvSpPr>
      <xdr:spPr bwMode="auto">
        <a:xfrm>
          <a:off x="2638425" y="660400"/>
          <a:ext cx="7086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9" name="Text Box 18"/>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0" name="Text Box 19"/>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1" name="Text Box 20"/>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5" name="Text Box 18"/>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6" name="Text Box 19"/>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7" name="Text Box 20"/>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8" name="Text Box 18"/>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9" name="Text Box 19"/>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10" name="Text Box 20"/>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1"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2"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3"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4"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5"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6"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7"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8"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9"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0" name="Text Box 18"/>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1" name="Text Box 19"/>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2" name="Text Box 20"/>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3"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4"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5"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6"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7"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8"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29"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0"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1"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2"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3"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4"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3175</xdr:rowOff>
    </xdr:from>
    <xdr:to>
      <xdr:col>17</xdr:col>
      <xdr:colOff>0</xdr:colOff>
      <xdr:row>3</xdr:row>
      <xdr:rowOff>3175</xdr:rowOff>
    </xdr:to>
    <xdr:sp macro="" textlink="">
      <xdr:nvSpPr>
        <xdr:cNvPr id="2" name="Text Box 16"/>
        <xdr:cNvSpPr txBox="1">
          <a:spLocks noChangeArrowheads="1"/>
        </xdr:cNvSpPr>
      </xdr:nvSpPr>
      <xdr:spPr bwMode="auto">
        <a:xfrm>
          <a:off x="3429000" y="517525"/>
          <a:ext cx="822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5</xdr:col>
      <xdr:colOff>0</xdr:colOff>
      <xdr:row>3</xdr:row>
      <xdr:rowOff>3175</xdr:rowOff>
    </xdr:from>
    <xdr:to>
      <xdr:col>17</xdr:col>
      <xdr:colOff>0</xdr:colOff>
      <xdr:row>3</xdr:row>
      <xdr:rowOff>3175</xdr:rowOff>
    </xdr:to>
    <xdr:sp macro="" textlink="">
      <xdr:nvSpPr>
        <xdr:cNvPr id="3" name="Text Box 17"/>
        <xdr:cNvSpPr txBox="1">
          <a:spLocks noChangeArrowheads="1"/>
        </xdr:cNvSpPr>
      </xdr:nvSpPr>
      <xdr:spPr bwMode="auto">
        <a:xfrm>
          <a:off x="3429000" y="517525"/>
          <a:ext cx="822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4" name="Text Box 18"/>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5" name="Text Box 19"/>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6" name="Text Box 20"/>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7" name="Text Box 18"/>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8" name="Text Box 19"/>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9" name="Text Box 20"/>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abSelected="1" zoomScaleNormal="100" workbookViewId="0">
      <selection activeCell="A12" sqref="A12"/>
    </sheetView>
  </sheetViews>
  <sheetFormatPr defaultRowHeight="13.5"/>
  <cols>
    <col min="1" max="5" width="9.625" customWidth="1"/>
  </cols>
  <sheetData>
    <row r="1" spans="1:9" ht="21.75" customHeight="1">
      <c r="A1" s="2"/>
      <c r="B1" s="2"/>
      <c r="C1" s="2"/>
      <c r="D1" s="2"/>
    </row>
    <row r="2" spans="1:9" ht="21.75" customHeight="1"/>
    <row r="3" spans="1:9" ht="21.75" customHeight="1"/>
    <row r="4" spans="1:9" ht="21.75" customHeight="1"/>
    <row r="5" spans="1:9" ht="21.75" customHeight="1"/>
    <row r="6" spans="1:9" ht="21.75" customHeight="1"/>
    <row r="7" spans="1:9" ht="21.75" customHeight="1"/>
    <row r="8" spans="1:9" ht="21.75" customHeight="1"/>
    <row r="9" spans="1:9" ht="24">
      <c r="A9" s="152" t="s">
        <v>0</v>
      </c>
      <c r="B9" s="152"/>
      <c r="C9" s="152"/>
      <c r="D9" s="152"/>
      <c r="E9" s="152"/>
      <c r="F9" s="152"/>
      <c r="G9" s="152"/>
      <c r="H9" s="152"/>
      <c r="I9" s="152"/>
    </row>
    <row r="10" spans="1:9" ht="67.5" customHeight="1">
      <c r="A10" s="1"/>
    </row>
    <row r="11" spans="1:9" ht="24">
      <c r="A11" s="152" t="s">
        <v>560</v>
      </c>
      <c r="B11" s="152"/>
      <c r="C11" s="152"/>
      <c r="D11" s="152"/>
      <c r="E11" s="152"/>
      <c r="F11" s="152"/>
      <c r="G11" s="152"/>
      <c r="H11" s="152"/>
      <c r="I11" s="152"/>
    </row>
  </sheetData>
  <mergeCells count="2">
    <mergeCell ref="A9:I9"/>
    <mergeCell ref="A11:I11"/>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showGridLines="0" zoomScale="85" zoomScaleNormal="85" zoomScaleSheetLayoutView="100" workbookViewId="0">
      <selection activeCell="P1" sqref="P1:AA1048576"/>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5" width="9" style="3"/>
    <col min="16" max="27" width="9" style="83"/>
    <col min="28" max="16384" width="9" style="3"/>
  </cols>
  <sheetData>
    <row r="1" spans="1:26" ht="14.25">
      <c r="A1" s="18" t="s">
        <v>514</v>
      </c>
    </row>
    <row r="3" spans="1:26">
      <c r="A3" s="161" t="s">
        <v>64</v>
      </c>
      <c r="B3" s="162"/>
      <c r="C3" s="162"/>
      <c r="D3" s="162"/>
      <c r="E3" s="163"/>
      <c r="F3" s="170" t="s">
        <v>130</v>
      </c>
      <c r="G3" s="183" t="s">
        <v>129</v>
      </c>
      <c r="H3" s="183"/>
      <c r="I3" s="183" t="s">
        <v>128</v>
      </c>
      <c r="J3" s="183"/>
      <c r="K3" s="213" t="s">
        <v>127</v>
      </c>
      <c r="L3" s="213"/>
      <c r="M3" s="183" t="s">
        <v>126</v>
      </c>
      <c r="N3" s="183"/>
    </row>
    <row r="4" spans="1:26" ht="42" customHeight="1">
      <c r="A4" s="164"/>
      <c r="B4" s="165"/>
      <c r="C4" s="165"/>
      <c r="D4" s="165"/>
      <c r="E4" s="166"/>
      <c r="F4" s="153"/>
      <c r="G4" s="183"/>
      <c r="H4" s="183"/>
      <c r="I4" s="183"/>
      <c r="J4" s="183"/>
      <c r="K4" s="213"/>
      <c r="L4" s="213"/>
      <c r="M4" s="183"/>
      <c r="N4" s="183"/>
    </row>
    <row r="5" spans="1:26" ht="15" customHeight="1">
      <c r="A5" s="164"/>
      <c r="B5" s="165"/>
      <c r="C5" s="165"/>
      <c r="D5" s="165"/>
      <c r="E5" s="166"/>
      <c r="F5" s="153"/>
      <c r="G5" s="154" t="s">
        <v>74</v>
      </c>
      <c r="H5" s="214" t="s">
        <v>51</v>
      </c>
      <c r="I5" s="154" t="s">
        <v>74</v>
      </c>
      <c r="J5" s="214" t="s">
        <v>51</v>
      </c>
      <c r="K5" s="154" t="s">
        <v>74</v>
      </c>
      <c r="L5" s="214" t="s">
        <v>51</v>
      </c>
      <c r="M5" s="154" t="s">
        <v>74</v>
      </c>
      <c r="N5" s="214" t="s">
        <v>51</v>
      </c>
    </row>
    <row r="6" spans="1:26" ht="15" customHeight="1">
      <c r="A6" s="167"/>
      <c r="B6" s="168"/>
      <c r="C6" s="168"/>
      <c r="D6" s="168"/>
      <c r="E6" s="169"/>
      <c r="F6" s="153"/>
      <c r="G6" s="155"/>
      <c r="H6" s="215"/>
      <c r="I6" s="155"/>
      <c r="J6" s="215"/>
      <c r="K6" s="155"/>
      <c r="L6" s="215"/>
      <c r="M6" s="155"/>
      <c r="N6" s="215"/>
    </row>
    <row r="7" spans="1:26" ht="23.1" customHeight="1">
      <c r="A7" s="158" t="s">
        <v>50</v>
      </c>
      <c r="B7" s="159"/>
      <c r="C7" s="159"/>
      <c r="D7" s="159"/>
      <c r="E7" s="160"/>
      <c r="F7" s="10">
        <f>SUM(G7,I7,K7,M7)</f>
        <v>75410</v>
      </c>
      <c r="G7" s="9">
        <f>SUM(G8:G12)</f>
        <v>253</v>
      </c>
      <c r="H7" s="8">
        <f t="shared" ref="H7:H53" si="0">IF(G7=0,0,G7/$F7*100)</f>
        <v>0.33549927065375945</v>
      </c>
      <c r="I7" s="9">
        <f>SUM(I8:I12)</f>
        <v>521</v>
      </c>
      <c r="J7" s="8">
        <f t="shared" ref="J7:J53" si="1">IF(I7=0,0,I7/$F7*100)</f>
        <v>0.69088980241347298</v>
      </c>
      <c r="K7" s="9">
        <f>SUM(K8:K12)</f>
        <v>66448</v>
      </c>
      <c r="L7" s="8">
        <f t="shared" ref="L7:L53" si="2">IF(K7=0,0,K7/$F7*100)</f>
        <v>88.115634531229276</v>
      </c>
      <c r="M7" s="9">
        <f>SUM(M8:M12)</f>
        <v>8188</v>
      </c>
      <c r="N7" s="8">
        <f t="shared" ref="N7:N53" si="3">IF(M7=0,0,M7/$F7*100)</f>
        <v>10.857976395703488</v>
      </c>
      <c r="Q7" s="360"/>
      <c r="R7" s="360"/>
      <c r="S7" s="360"/>
      <c r="T7" s="360"/>
      <c r="V7" s="360"/>
      <c r="X7" s="360"/>
      <c r="Z7" s="360"/>
    </row>
    <row r="8" spans="1:26" ht="23.1" customHeight="1">
      <c r="A8" s="177" t="s">
        <v>49</v>
      </c>
      <c r="B8" s="180" t="s">
        <v>48</v>
      </c>
      <c r="C8" s="181"/>
      <c r="D8" s="181"/>
      <c r="E8" s="182"/>
      <c r="F8" s="10">
        <f>SUM(G8,I8,K8,M8)</f>
        <v>3208</v>
      </c>
      <c r="G8" s="9">
        <v>179</v>
      </c>
      <c r="H8" s="8">
        <f t="shared" si="0"/>
        <v>5.5798004987531176</v>
      </c>
      <c r="I8" s="9">
        <v>141</v>
      </c>
      <c r="J8" s="8">
        <f t="shared" si="1"/>
        <v>4.3952618453865338</v>
      </c>
      <c r="K8" s="9">
        <v>2408</v>
      </c>
      <c r="L8" s="8">
        <f t="shared" si="2"/>
        <v>75.062344139650875</v>
      </c>
      <c r="M8" s="9">
        <v>480</v>
      </c>
      <c r="N8" s="8">
        <f t="shared" si="3"/>
        <v>14.962593516209477</v>
      </c>
      <c r="Q8" s="78"/>
      <c r="R8" s="78"/>
      <c r="S8" s="78"/>
      <c r="T8" s="78"/>
      <c r="V8" s="78"/>
      <c r="X8" s="78"/>
      <c r="Z8" s="78"/>
    </row>
    <row r="9" spans="1:26" ht="23.1" customHeight="1">
      <c r="A9" s="178"/>
      <c r="B9" s="180" t="s">
        <v>47</v>
      </c>
      <c r="C9" s="181"/>
      <c r="D9" s="181"/>
      <c r="E9" s="182"/>
      <c r="F9" s="10">
        <f t="shared" ref="F9:F53" si="4">SUM(G9,I9,K9,M9)</f>
        <v>4305</v>
      </c>
      <c r="G9" s="9">
        <v>50</v>
      </c>
      <c r="H9" s="8">
        <f t="shared" si="0"/>
        <v>1.1614401858304297</v>
      </c>
      <c r="I9" s="9">
        <v>40</v>
      </c>
      <c r="J9" s="8">
        <f t="shared" si="1"/>
        <v>0.92915214866434381</v>
      </c>
      <c r="K9" s="9">
        <v>3816</v>
      </c>
      <c r="L9" s="8">
        <f t="shared" si="2"/>
        <v>88.641114982578401</v>
      </c>
      <c r="M9" s="9">
        <v>399</v>
      </c>
      <c r="N9" s="8">
        <f t="shared" si="3"/>
        <v>9.2682926829268286</v>
      </c>
      <c r="Q9" s="78"/>
      <c r="R9" s="78"/>
      <c r="S9" s="78"/>
      <c r="T9" s="78"/>
      <c r="V9" s="78"/>
      <c r="X9" s="78"/>
      <c r="Z9" s="78"/>
    </row>
    <row r="10" spans="1:26" ht="23.1" customHeight="1">
      <c r="A10" s="178"/>
      <c r="B10" s="180" t="s">
        <v>46</v>
      </c>
      <c r="C10" s="181"/>
      <c r="D10" s="181"/>
      <c r="E10" s="182"/>
      <c r="F10" s="10">
        <f t="shared" si="4"/>
        <v>24143</v>
      </c>
      <c r="G10" s="35">
        <v>13</v>
      </c>
      <c r="H10" s="8">
        <f t="shared" si="0"/>
        <v>5.3845835231744195E-2</v>
      </c>
      <c r="I10" s="9">
        <v>340</v>
      </c>
      <c r="J10" s="8">
        <f t="shared" si="1"/>
        <v>1.4082756906763865</v>
      </c>
      <c r="K10" s="9">
        <v>20628</v>
      </c>
      <c r="L10" s="8">
        <f t="shared" si="2"/>
        <v>85.440914550801466</v>
      </c>
      <c r="M10" s="9">
        <v>3162</v>
      </c>
      <c r="N10" s="8">
        <f t="shared" si="3"/>
        <v>13.096963923290394</v>
      </c>
      <c r="Q10" s="78"/>
      <c r="R10" s="78"/>
      <c r="S10" s="78"/>
      <c r="T10" s="78"/>
      <c r="V10" s="78"/>
      <c r="X10" s="78"/>
      <c r="Z10" s="78"/>
    </row>
    <row r="11" spans="1:26" ht="23.1" customHeight="1">
      <c r="A11" s="178"/>
      <c r="B11" s="180" t="s">
        <v>45</v>
      </c>
      <c r="C11" s="181"/>
      <c r="D11" s="181"/>
      <c r="E11" s="182"/>
      <c r="F11" s="10">
        <f t="shared" si="4"/>
        <v>11749</v>
      </c>
      <c r="G11" s="9">
        <v>0</v>
      </c>
      <c r="H11" s="8">
        <f t="shared" si="0"/>
        <v>0</v>
      </c>
      <c r="I11" s="35">
        <v>0</v>
      </c>
      <c r="J11" s="8">
        <f t="shared" si="1"/>
        <v>0</v>
      </c>
      <c r="K11" s="9">
        <v>10428</v>
      </c>
      <c r="L11" s="8">
        <f t="shared" si="2"/>
        <v>88.756489914035242</v>
      </c>
      <c r="M11" s="9">
        <v>1321</v>
      </c>
      <c r="N11" s="8">
        <f t="shared" si="3"/>
        <v>11.243510085964763</v>
      </c>
      <c r="Q11" s="78"/>
      <c r="R11" s="78"/>
      <c r="S11" s="361"/>
      <c r="T11" s="361"/>
      <c r="V11" s="361"/>
      <c r="X11" s="78"/>
      <c r="Z11" s="78"/>
    </row>
    <row r="12" spans="1:26" ht="23.1" customHeight="1">
      <c r="A12" s="179"/>
      <c r="B12" s="180" t="s">
        <v>44</v>
      </c>
      <c r="C12" s="181"/>
      <c r="D12" s="181"/>
      <c r="E12" s="182"/>
      <c r="F12" s="10">
        <f t="shared" si="4"/>
        <v>32005</v>
      </c>
      <c r="G12" s="9">
        <v>11</v>
      </c>
      <c r="H12" s="8">
        <f t="shared" si="0"/>
        <v>3.4369629745352293E-2</v>
      </c>
      <c r="I12" s="35">
        <v>0</v>
      </c>
      <c r="J12" s="8">
        <f t="shared" si="1"/>
        <v>0</v>
      </c>
      <c r="K12" s="9">
        <v>29168</v>
      </c>
      <c r="L12" s="8">
        <f t="shared" si="2"/>
        <v>91.135760037494137</v>
      </c>
      <c r="M12" s="9">
        <v>2826</v>
      </c>
      <c r="N12" s="8">
        <f t="shared" si="3"/>
        <v>8.8298703327605068</v>
      </c>
      <c r="Q12" s="78"/>
      <c r="R12" s="78"/>
      <c r="S12" s="78"/>
      <c r="T12" s="78"/>
      <c r="V12" s="361"/>
      <c r="X12" s="78"/>
      <c r="Z12" s="78"/>
    </row>
    <row r="13" spans="1:26" ht="23.1" customHeight="1">
      <c r="A13" s="174" t="s">
        <v>43</v>
      </c>
      <c r="B13" s="174" t="s">
        <v>42</v>
      </c>
      <c r="C13" s="13"/>
      <c r="D13" s="14" t="s">
        <v>16</v>
      </c>
      <c r="E13" s="11"/>
      <c r="F13" s="10">
        <f>SUM(G13,I13,K13,M13)</f>
        <v>36201</v>
      </c>
      <c r="G13" s="9">
        <f>SUM(G14:G37)</f>
        <v>5</v>
      </c>
      <c r="H13" s="8">
        <f>IF(G13=0,0,G13/$F13*100)</f>
        <v>1.3811773155437697E-2</v>
      </c>
      <c r="I13" s="9">
        <f>SUM(I14:I37)</f>
        <v>13</v>
      </c>
      <c r="J13" s="8">
        <f t="shared" si="1"/>
        <v>3.5910610204138008E-2</v>
      </c>
      <c r="K13" s="9">
        <f>SUM(K14:K37)</f>
        <v>33267</v>
      </c>
      <c r="L13" s="8">
        <f t="shared" si="2"/>
        <v>91.895251512389166</v>
      </c>
      <c r="M13" s="9">
        <f>SUM(M14:M37)</f>
        <v>2916</v>
      </c>
      <c r="N13" s="8">
        <f t="shared" si="3"/>
        <v>8.0550261042512652</v>
      </c>
      <c r="O13" s="54"/>
    </row>
    <row r="14" spans="1:26" ht="23.1" customHeight="1">
      <c r="A14" s="175"/>
      <c r="B14" s="175"/>
      <c r="C14" s="13"/>
      <c r="D14" s="14" t="s">
        <v>41</v>
      </c>
      <c r="E14" s="11"/>
      <c r="F14" s="10">
        <f>SUM(G14,I14,K14,M14)</f>
        <v>4796</v>
      </c>
      <c r="G14" s="9">
        <v>0</v>
      </c>
      <c r="H14" s="8">
        <f t="shared" si="0"/>
        <v>0</v>
      </c>
      <c r="I14" s="35">
        <v>0</v>
      </c>
      <c r="J14" s="8">
        <f t="shared" si="1"/>
        <v>0</v>
      </c>
      <c r="K14" s="9">
        <v>3450</v>
      </c>
      <c r="L14" s="8">
        <f t="shared" si="2"/>
        <v>71.934945788156796</v>
      </c>
      <c r="M14" s="9">
        <v>1346</v>
      </c>
      <c r="N14" s="8">
        <f t="shared" si="3"/>
        <v>28.065054211843204</v>
      </c>
      <c r="P14" s="360"/>
      <c r="Q14" s="360"/>
      <c r="R14" s="360"/>
      <c r="S14" s="360"/>
      <c r="T14" s="360"/>
      <c r="U14" s="360"/>
      <c r="V14" s="360"/>
      <c r="W14" s="360"/>
      <c r="X14" s="360"/>
      <c r="Y14" s="360"/>
    </row>
    <row r="15" spans="1:26" ht="23.1" customHeight="1">
      <c r="A15" s="175"/>
      <c r="B15" s="175"/>
      <c r="C15" s="13"/>
      <c r="D15" s="14" t="s">
        <v>40</v>
      </c>
      <c r="E15" s="11"/>
      <c r="F15" s="10">
        <f t="shared" si="4"/>
        <v>197</v>
      </c>
      <c r="G15" s="35">
        <v>0</v>
      </c>
      <c r="H15" s="8">
        <f t="shared" si="0"/>
        <v>0</v>
      </c>
      <c r="I15" s="35">
        <v>0</v>
      </c>
      <c r="J15" s="8">
        <f t="shared" si="1"/>
        <v>0</v>
      </c>
      <c r="K15" s="9">
        <v>197</v>
      </c>
      <c r="L15" s="8">
        <f t="shared" si="2"/>
        <v>100</v>
      </c>
      <c r="M15" s="35">
        <v>0</v>
      </c>
      <c r="N15" s="8">
        <f t="shared" si="3"/>
        <v>0</v>
      </c>
      <c r="P15" s="78"/>
      <c r="Q15" s="78"/>
      <c r="R15" s="361"/>
      <c r="S15" s="361"/>
      <c r="T15" s="361"/>
      <c r="U15" s="361"/>
      <c r="V15" s="361"/>
      <c r="W15" s="78"/>
      <c r="X15" s="78"/>
      <c r="Y15" s="78"/>
    </row>
    <row r="16" spans="1:26" ht="23.1" customHeight="1">
      <c r="A16" s="175"/>
      <c r="B16" s="175"/>
      <c r="C16" s="13"/>
      <c r="D16" s="14" t="s">
        <v>39</v>
      </c>
      <c r="E16" s="11"/>
      <c r="F16" s="10">
        <f t="shared" si="4"/>
        <v>1705</v>
      </c>
      <c r="G16" s="35">
        <v>0</v>
      </c>
      <c r="H16" s="8">
        <f t="shared" si="0"/>
        <v>0</v>
      </c>
      <c r="I16" s="35">
        <v>5</v>
      </c>
      <c r="J16" s="8">
        <f t="shared" si="1"/>
        <v>0.2932551319648094</v>
      </c>
      <c r="K16" s="9">
        <v>1283</v>
      </c>
      <c r="L16" s="8">
        <f t="shared" si="2"/>
        <v>75.249266862170089</v>
      </c>
      <c r="M16" s="9">
        <v>417</v>
      </c>
      <c r="N16" s="8">
        <f t="shared" si="3"/>
        <v>24.457478005865102</v>
      </c>
      <c r="P16" s="78"/>
      <c r="Q16" s="78"/>
      <c r="R16" s="361"/>
      <c r="S16" s="361"/>
      <c r="T16" s="361"/>
      <c r="U16" s="361"/>
      <c r="V16" s="361"/>
      <c r="W16" s="78"/>
      <c r="X16" s="78"/>
      <c r="Y16" s="361"/>
    </row>
    <row r="17" spans="1:25" ht="23.1" customHeight="1">
      <c r="A17" s="175"/>
      <c r="B17" s="175"/>
      <c r="C17" s="13"/>
      <c r="D17" s="14" t="s">
        <v>38</v>
      </c>
      <c r="E17" s="11"/>
      <c r="F17" s="10">
        <f t="shared" si="4"/>
        <v>43</v>
      </c>
      <c r="G17" s="9">
        <v>0</v>
      </c>
      <c r="H17" s="8">
        <f t="shared" si="0"/>
        <v>0</v>
      </c>
      <c r="I17" s="35">
        <v>0</v>
      </c>
      <c r="J17" s="8">
        <f t="shared" si="1"/>
        <v>0</v>
      </c>
      <c r="K17" s="9">
        <v>43</v>
      </c>
      <c r="L17" s="8">
        <f t="shared" si="2"/>
        <v>100</v>
      </c>
      <c r="M17" s="9">
        <v>0</v>
      </c>
      <c r="N17" s="8">
        <f t="shared" si="3"/>
        <v>0</v>
      </c>
      <c r="P17" s="78"/>
      <c r="Q17" s="78"/>
      <c r="R17" s="361"/>
      <c r="S17" s="361"/>
      <c r="T17" s="361"/>
      <c r="U17" s="78"/>
      <c r="V17" s="78"/>
      <c r="W17" s="78"/>
      <c r="X17" s="78"/>
      <c r="Y17" s="78"/>
    </row>
    <row r="18" spans="1:25" ht="23.1" customHeight="1">
      <c r="A18" s="175"/>
      <c r="B18" s="175"/>
      <c r="C18" s="13"/>
      <c r="D18" s="14" t="s">
        <v>37</v>
      </c>
      <c r="E18" s="11"/>
      <c r="F18" s="10">
        <f t="shared" si="4"/>
        <v>641</v>
      </c>
      <c r="G18" s="35">
        <v>5</v>
      </c>
      <c r="H18" s="8">
        <f t="shared" si="0"/>
        <v>0.78003120124804992</v>
      </c>
      <c r="I18" s="9">
        <v>0</v>
      </c>
      <c r="J18" s="8">
        <f t="shared" si="1"/>
        <v>0</v>
      </c>
      <c r="K18" s="9">
        <v>636</v>
      </c>
      <c r="L18" s="8">
        <f t="shared" si="2"/>
        <v>99.21996879875195</v>
      </c>
      <c r="M18" s="9">
        <v>0</v>
      </c>
      <c r="N18" s="8">
        <f t="shared" si="3"/>
        <v>0</v>
      </c>
      <c r="P18" s="78"/>
      <c r="Q18" s="78"/>
      <c r="R18" s="361"/>
      <c r="S18" s="361"/>
      <c r="T18" s="361"/>
      <c r="U18" s="361"/>
      <c r="V18" s="361"/>
      <c r="W18" s="78"/>
      <c r="X18" s="78"/>
      <c r="Y18" s="361"/>
    </row>
    <row r="19" spans="1:25" ht="23.1" customHeight="1">
      <c r="A19" s="175"/>
      <c r="B19" s="175"/>
      <c r="C19" s="13"/>
      <c r="D19" s="14" t="s">
        <v>36</v>
      </c>
      <c r="E19" s="11"/>
      <c r="F19" s="10">
        <f t="shared" si="4"/>
        <v>127</v>
      </c>
      <c r="G19" s="35">
        <v>0</v>
      </c>
      <c r="H19" s="8">
        <f t="shared" si="0"/>
        <v>0</v>
      </c>
      <c r="I19" s="35">
        <v>0</v>
      </c>
      <c r="J19" s="8">
        <f t="shared" si="1"/>
        <v>0</v>
      </c>
      <c r="K19" s="9">
        <v>127</v>
      </c>
      <c r="L19" s="8">
        <f t="shared" si="2"/>
        <v>100</v>
      </c>
      <c r="M19" s="35">
        <v>0</v>
      </c>
      <c r="N19" s="8">
        <f t="shared" si="3"/>
        <v>0</v>
      </c>
      <c r="P19" s="78"/>
      <c r="Q19" s="78"/>
      <c r="R19" s="361"/>
      <c r="S19" s="78"/>
      <c r="T19" s="78"/>
      <c r="U19" s="361"/>
      <c r="V19" s="361"/>
      <c r="W19" s="78"/>
      <c r="X19" s="78"/>
      <c r="Y19" s="361"/>
    </row>
    <row r="20" spans="1:25" ht="23.1" customHeight="1">
      <c r="A20" s="175"/>
      <c r="B20" s="175"/>
      <c r="C20" s="13"/>
      <c r="D20" s="14" t="s">
        <v>35</v>
      </c>
      <c r="E20" s="11"/>
      <c r="F20" s="10">
        <f t="shared" si="4"/>
        <v>575</v>
      </c>
      <c r="G20" s="35">
        <v>0</v>
      </c>
      <c r="H20" s="8">
        <f t="shared" si="0"/>
        <v>0</v>
      </c>
      <c r="I20" s="35">
        <v>0</v>
      </c>
      <c r="J20" s="8">
        <f t="shared" si="1"/>
        <v>0</v>
      </c>
      <c r="K20" s="9">
        <v>567</v>
      </c>
      <c r="L20" s="8">
        <f t="shared" si="2"/>
        <v>98.608695652173921</v>
      </c>
      <c r="M20" s="9">
        <v>8</v>
      </c>
      <c r="N20" s="8">
        <f t="shared" si="3"/>
        <v>1.3913043478260869</v>
      </c>
      <c r="P20" s="78"/>
      <c r="Q20" s="78"/>
      <c r="R20" s="361"/>
      <c r="S20" s="361"/>
      <c r="T20" s="361"/>
      <c r="U20" s="361"/>
      <c r="V20" s="361"/>
      <c r="W20" s="78"/>
      <c r="X20" s="78"/>
      <c r="Y20" s="361"/>
    </row>
    <row r="21" spans="1:25" ht="23.1" customHeight="1">
      <c r="A21" s="175"/>
      <c r="B21" s="175"/>
      <c r="C21" s="13"/>
      <c r="D21" s="14" t="s">
        <v>34</v>
      </c>
      <c r="E21" s="11"/>
      <c r="F21" s="10">
        <f t="shared" si="4"/>
        <v>2110</v>
      </c>
      <c r="G21" s="35">
        <v>0</v>
      </c>
      <c r="H21" s="8">
        <f t="shared" si="0"/>
        <v>0</v>
      </c>
      <c r="I21" s="35">
        <v>0</v>
      </c>
      <c r="J21" s="8">
        <f t="shared" si="1"/>
        <v>0</v>
      </c>
      <c r="K21" s="9">
        <v>2110</v>
      </c>
      <c r="L21" s="8">
        <f t="shared" si="2"/>
        <v>100</v>
      </c>
      <c r="M21" s="9">
        <v>0</v>
      </c>
      <c r="N21" s="8">
        <f t="shared" si="3"/>
        <v>0</v>
      </c>
      <c r="P21" s="78"/>
      <c r="Q21" s="78"/>
      <c r="R21" s="361"/>
      <c r="S21" s="361"/>
      <c r="T21" s="361"/>
      <c r="U21" s="361"/>
      <c r="V21" s="361"/>
      <c r="W21" s="78"/>
      <c r="X21" s="78"/>
      <c r="Y21" s="78"/>
    </row>
    <row r="22" spans="1:25" ht="23.1" customHeight="1">
      <c r="A22" s="175"/>
      <c r="B22" s="175"/>
      <c r="C22" s="13"/>
      <c r="D22" s="14" t="s">
        <v>33</v>
      </c>
      <c r="E22" s="11"/>
      <c r="F22" s="10">
        <f t="shared" si="4"/>
        <v>7</v>
      </c>
      <c r="G22" s="35">
        <v>0</v>
      </c>
      <c r="H22" s="8">
        <f t="shared" si="0"/>
        <v>0</v>
      </c>
      <c r="I22" s="35">
        <v>0</v>
      </c>
      <c r="J22" s="8">
        <f t="shared" si="1"/>
        <v>0</v>
      </c>
      <c r="K22" s="9">
        <v>7</v>
      </c>
      <c r="L22" s="8">
        <f t="shared" si="2"/>
        <v>100</v>
      </c>
      <c r="M22" s="35">
        <v>0</v>
      </c>
      <c r="N22" s="8">
        <f t="shared" si="3"/>
        <v>0</v>
      </c>
      <c r="P22" s="78"/>
      <c r="Q22" s="78"/>
      <c r="R22" s="361"/>
      <c r="S22" s="361"/>
      <c r="T22" s="361"/>
      <c r="U22" s="361"/>
      <c r="V22" s="361"/>
      <c r="W22" s="78"/>
      <c r="X22" s="78"/>
      <c r="Y22" s="361"/>
    </row>
    <row r="23" spans="1:25" ht="23.1" customHeight="1">
      <c r="A23" s="175"/>
      <c r="B23" s="175"/>
      <c r="C23" s="13"/>
      <c r="D23" s="14" t="s">
        <v>32</v>
      </c>
      <c r="E23" s="11"/>
      <c r="F23" s="10">
        <f t="shared" si="4"/>
        <v>1000</v>
      </c>
      <c r="G23" s="35">
        <v>0</v>
      </c>
      <c r="H23" s="8">
        <f t="shared" si="0"/>
        <v>0</v>
      </c>
      <c r="I23" s="35">
        <v>0</v>
      </c>
      <c r="J23" s="8">
        <f t="shared" si="1"/>
        <v>0</v>
      </c>
      <c r="K23" s="9">
        <v>1000</v>
      </c>
      <c r="L23" s="8">
        <f t="shared" si="2"/>
        <v>100</v>
      </c>
      <c r="M23" s="35">
        <v>0</v>
      </c>
      <c r="N23" s="8">
        <f t="shared" si="3"/>
        <v>0</v>
      </c>
      <c r="P23" s="78"/>
      <c r="Q23" s="78"/>
      <c r="R23" s="361"/>
      <c r="S23" s="361"/>
      <c r="T23" s="361"/>
      <c r="U23" s="361"/>
      <c r="V23" s="361"/>
      <c r="W23" s="78"/>
      <c r="X23" s="78"/>
      <c r="Y23" s="361"/>
    </row>
    <row r="24" spans="1:25" ht="23.1" customHeight="1">
      <c r="A24" s="175"/>
      <c r="B24" s="175"/>
      <c r="C24" s="13"/>
      <c r="D24" s="14" t="s">
        <v>31</v>
      </c>
      <c r="E24" s="11"/>
      <c r="F24" s="65">
        <v>0</v>
      </c>
      <c r="G24" s="79" t="s">
        <v>466</v>
      </c>
      <c r="H24" s="80" t="s">
        <v>466</v>
      </c>
      <c r="I24" s="79" t="s">
        <v>466</v>
      </c>
      <c r="J24" s="80" t="s">
        <v>466</v>
      </c>
      <c r="K24" s="33" t="s">
        <v>466</v>
      </c>
      <c r="L24" s="80" t="s">
        <v>466</v>
      </c>
      <c r="M24" s="79" t="s">
        <v>466</v>
      </c>
      <c r="N24" s="80" t="s">
        <v>466</v>
      </c>
      <c r="P24" s="78"/>
      <c r="Q24" s="78"/>
      <c r="R24" s="361"/>
      <c r="S24" s="361"/>
      <c r="T24" s="361"/>
      <c r="U24" s="361"/>
      <c r="V24" s="361"/>
      <c r="W24" s="78"/>
      <c r="X24" s="78"/>
      <c r="Y24" s="361"/>
    </row>
    <row r="25" spans="1:25" ht="23.1" customHeight="1">
      <c r="A25" s="175"/>
      <c r="B25" s="175"/>
      <c r="C25" s="13"/>
      <c r="D25" s="12" t="s">
        <v>30</v>
      </c>
      <c r="E25" s="11"/>
      <c r="F25" s="10">
        <f t="shared" si="4"/>
        <v>202</v>
      </c>
      <c r="G25" s="9">
        <v>0</v>
      </c>
      <c r="H25" s="8">
        <f t="shared" si="0"/>
        <v>0</v>
      </c>
      <c r="I25" s="35">
        <v>0</v>
      </c>
      <c r="J25" s="8">
        <f t="shared" si="1"/>
        <v>0</v>
      </c>
      <c r="K25" s="9">
        <v>202</v>
      </c>
      <c r="L25" s="8">
        <f t="shared" si="2"/>
        <v>100</v>
      </c>
      <c r="M25" s="35">
        <v>0</v>
      </c>
      <c r="N25" s="8">
        <f t="shared" si="3"/>
        <v>0</v>
      </c>
      <c r="P25" s="78"/>
      <c r="Q25" s="78"/>
      <c r="R25" s="361"/>
      <c r="S25" s="361"/>
      <c r="T25" s="361"/>
      <c r="U25" s="361"/>
      <c r="V25" s="361"/>
      <c r="W25" s="78"/>
      <c r="X25" s="78"/>
      <c r="Y25" s="361"/>
    </row>
    <row r="26" spans="1:25" ht="23.1" customHeight="1">
      <c r="A26" s="175"/>
      <c r="B26" s="175"/>
      <c r="C26" s="13"/>
      <c r="D26" s="120" t="s">
        <v>29</v>
      </c>
      <c r="E26" s="121"/>
      <c r="F26" s="31">
        <f t="shared" si="4"/>
        <v>1522</v>
      </c>
      <c r="G26" s="123">
        <v>0</v>
      </c>
      <c r="H26" s="122">
        <f t="shared" si="0"/>
        <v>0</v>
      </c>
      <c r="I26" s="123">
        <v>0</v>
      </c>
      <c r="J26" s="8">
        <f t="shared" si="1"/>
        <v>0</v>
      </c>
      <c r="K26" s="9">
        <v>1490</v>
      </c>
      <c r="L26" s="8">
        <f t="shared" si="2"/>
        <v>97.897503285151117</v>
      </c>
      <c r="M26" s="35">
        <v>32</v>
      </c>
      <c r="N26" s="8">
        <f t="shared" si="3"/>
        <v>2.1024967148488831</v>
      </c>
      <c r="P26" s="78"/>
      <c r="Q26" s="78"/>
      <c r="R26" s="361"/>
      <c r="S26" s="361"/>
      <c r="T26" s="361"/>
      <c r="U26" s="361"/>
      <c r="V26" s="361"/>
      <c r="W26" s="78"/>
      <c r="X26" s="78"/>
      <c r="Y26" s="361"/>
    </row>
    <row r="27" spans="1:25" ht="23.1" customHeight="1">
      <c r="A27" s="175"/>
      <c r="B27" s="175"/>
      <c r="C27" s="13"/>
      <c r="D27" s="14" t="s">
        <v>28</v>
      </c>
      <c r="E27" s="11"/>
      <c r="F27" s="10">
        <f t="shared" si="4"/>
        <v>195</v>
      </c>
      <c r="G27" s="35">
        <v>0</v>
      </c>
      <c r="H27" s="8">
        <f t="shared" si="0"/>
        <v>0</v>
      </c>
      <c r="I27" s="35">
        <v>0</v>
      </c>
      <c r="J27" s="8">
        <f t="shared" si="1"/>
        <v>0</v>
      </c>
      <c r="K27" s="9">
        <v>195</v>
      </c>
      <c r="L27" s="8">
        <f t="shared" si="2"/>
        <v>100</v>
      </c>
      <c r="M27" s="35">
        <v>0</v>
      </c>
      <c r="N27" s="8">
        <f t="shared" si="3"/>
        <v>0</v>
      </c>
      <c r="P27" s="78"/>
      <c r="Q27" s="78"/>
      <c r="R27" s="78"/>
      <c r="S27" s="361"/>
      <c r="T27" s="361"/>
      <c r="U27" s="361"/>
      <c r="V27" s="361"/>
      <c r="W27" s="78"/>
      <c r="X27" s="78"/>
      <c r="Y27" s="78"/>
    </row>
    <row r="28" spans="1:25" ht="23.1" customHeight="1">
      <c r="A28" s="175"/>
      <c r="B28" s="175"/>
      <c r="C28" s="13"/>
      <c r="D28" s="14" t="s">
        <v>27</v>
      </c>
      <c r="E28" s="11"/>
      <c r="F28" s="10">
        <f t="shared" si="4"/>
        <v>530</v>
      </c>
      <c r="G28" s="35">
        <v>0</v>
      </c>
      <c r="H28" s="8">
        <f t="shared" si="0"/>
        <v>0</v>
      </c>
      <c r="I28" s="35">
        <v>0</v>
      </c>
      <c r="J28" s="8">
        <f t="shared" si="1"/>
        <v>0</v>
      </c>
      <c r="K28" s="9">
        <v>530</v>
      </c>
      <c r="L28" s="8">
        <f t="shared" si="2"/>
        <v>100</v>
      </c>
      <c r="M28" s="35">
        <v>0</v>
      </c>
      <c r="N28" s="8">
        <f t="shared" si="3"/>
        <v>0</v>
      </c>
      <c r="P28" s="78"/>
      <c r="Q28" s="78"/>
      <c r="R28" s="361"/>
      <c r="S28" s="361"/>
      <c r="T28" s="361"/>
      <c r="U28" s="361"/>
      <c r="V28" s="361"/>
      <c r="W28" s="78"/>
      <c r="X28" s="78"/>
      <c r="Y28" s="361"/>
    </row>
    <row r="29" spans="1:25" ht="23.1" customHeight="1">
      <c r="A29" s="175"/>
      <c r="B29" s="175"/>
      <c r="C29" s="13"/>
      <c r="D29" s="14" t="s">
        <v>26</v>
      </c>
      <c r="E29" s="11"/>
      <c r="F29" s="10">
        <f t="shared" si="4"/>
        <v>925</v>
      </c>
      <c r="G29" s="35">
        <v>0</v>
      </c>
      <c r="H29" s="8">
        <f t="shared" si="0"/>
        <v>0</v>
      </c>
      <c r="I29" s="35">
        <v>0</v>
      </c>
      <c r="J29" s="8">
        <f t="shared" si="1"/>
        <v>0</v>
      </c>
      <c r="K29" s="9">
        <v>925</v>
      </c>
      <c r="L29" s="8">
        <f t="shared" si="2"/>
        <v>100</v>
      </c>
      <c r="M29" s="9">
        <v>0</v>
      </c>
      <c r="N29" s="8">
        <f t="shared" si="3"/>
        <v>0</v>
      </c>
      <c r="P29" s="78"/>
      <c r="Q29" s="78"/>
      <c r="R29" s="361"/>
      <c r="S29" s="361"/>
      <c r="T29" s="361"/>
      <c r="U29" s="361"/>
      <c r="V29" s="361"/>
      <c r="W29" s="78"/>
      <c r="X29" s="78"/>
      <c r="Y29" s="361"/>
    </row>
    <row r="30" spans="1:25" ht="23.1" customHeight="1">
      <c r="A30" s="175"/>
      <c r="B30" s="175"/>
      <c r="C30" s="13"/>
      <c r="D30" s="14" t="s">
        <v>25</v>
      </c>
      <c r="E30" s="11"/>
      <c r="F30" s="10">
        <f t="shared" si="4"/>
        <v>1345</v>
      </c>
      <c r="G30" s="35">
        <v>0</v>
      </c>
      <c r="H30" s="8">
        <f t="shared" si="0"/>
        <v>0</v>
      </c>
      <c r="I30" s="35">
        <v>0</v>
      </c>
      <c r="J30" s="8">
        <f t="shared" si="1"/>
        <v>0</v>
      </c>
      <c r="K30" s="9">
        <v>1289</v>
      </c>
      <c r="L30" s="8">
        <f t="shared" si="2"/>
        <v>95.836431226765797</v>
      </c>
      <c r="M30" s="35">
        <v>56</v>
      </c>
      <c r="N30" s="8">
        <f t="shared" si="3"/>
        <v>4.1635687732342008</v>
      </c>
      <c r="P30" s="78"/>
      <c r="Q30" s="78"/>
      <c r="R30" s="361"/>
      <c r="S30" s="361"/>
      <c r="T30" s="361"/>
      <c r="U30" s="361"/>
      <c r="V30" s="361"/>
      <c r="W30" s="78"/>
      <c r="X30" s="78"/>
      <c r="Y30" s="361"/>
    </row>
    <row r="31" spans="1:25" ht="23.1" customHeight="1">
      <c r="A31" s="175"/>
      <c r="B31" s="175"/>
      <c r="C31" s="13"/>
      <c r="D31" s="14" t="s">
        <v>24</v>
      </c>
      <c r="E31" s="11"/>
      <c r="F31" s="10">
        <f t="shared" si="4"/>
        <v>3164</v>
      </c>
      <c r="G31" s="35">
        <v>0</v>
      </c>
      <c r="H31" s="8">
        <f t="shared" si="0"/>
        <v>0</v>
      </c>
      <c r="I31" s="35">
        <v>0</v>
      </c>
      <c r="J31" s="8">
        <f t="shared" si="1"/>
        <v>0</v>
      </c>
      <c r="K31" s="9">
        <v>3044</v>
      </c>
      <c r="L31" s="8">
        <f t="shared" si="2"/>
        <v>96.207332490518326</v>
      </c>
      <c r="M31" s="9">
        <v>120</v>
      </c>
      <c r="N31" s="8">
        <f t="shared" si="3"/>
        <v>3.7926675094816691</v>
      </c>
      <c r="P31" s="78"/>
      <c r="Q31" s="78"/>
      <c r="R31" s="361"/>
      <c r="S31" s="361"/>
      <c r="T31" s="361"/>
      <c r="U31" s="361"/>
      <c r="V31" s="361"/>
      <c r="W31" s="78"/>
      <c r="X31" s="78"/>
      <c r="Y31" s="78"/>
    </row>
    <row r="32" spans="1:25" ht="23.1" customHeight="1">
      <c r="A32" s="175"/>
      <c r="B32" s="175"/>
      <c r="C32" s="13"/>
      <c r="D32" s="14" t="s">
        <v>23</v>
      </c>
      <c r="E32" s="11"/>
      <c r="F32" s="10">
        <f t="shared" si="4"/>
        <v>832</v>
      </c>
      <c r="G32" s="35">
        <v>0</v>
      </c>
      <c r="H32" s="8">
        <f t="shared" si="0"/>
        <v>0</v>
      </c>
      <c r="I32" s="35">
        <v>8</v>
      </c>
      <c r="J32" s="8">
        <f t="shared" si="1"/>
        <v>0.96153846153846156</v>
      </c>
      <c r="K32" s="9">
        <v>824</v>
      </c>
      <c r="L32" s="8">
        <f t="shared" si="2"/>
        <v>99.038461538461547</v>
      </c>
      <c r="M32" s="35">
        <v>0</v>
      </c>
      <c r="N32" s="8">
        <f t="shared" si="3"/>
        <v>0</v>
      </c>
      <c r="P32" s="78"/>
      <c r="Q32" s="78"/>
      <c r="R32" s="361"/>
      <c r="S32" s="361"/>
      <c r="T32" s="361"/>
      <c r="U32" s="361"/>
      <c r="V32" s="361"/>
      <c r="W32" s="78"/>
      <c r="X32" s="78"/>
      <c r="Y32" s="78"/>
    </row>
    <row r="33" spans="1:25" ht="24" customHeight="1">
      <c r="A33" s="175"/>
      <c r="B33" s="175"/>
      <c r="C33" s="13"/>
      <c r="D33" s="14" t="s">
        <v>22</v>
      </c>
      <c r="E33" s="11"/>
      <c r="F33" s="10">
        <f t="shared" si="4"/>
        <v>7828</v>
      </c>
      <c r="G33" s="35">
        <v>0</v>
      </c>
      <c r="H33" s="8">
        <f t="shared" si="0"/>
        <v>0</v>
      </c>
      <c r="I33" s="35">
        <v>0</v>
      </c>
      <c r="J33" s="8">
        <f t="shared" si="1"/>
        <v>0</v>
      </c>
      <c r="K33" s="9">
        <v>7828</v>
      </c>
      <c r="L33" s="8">
        <f t="shared" si="2"/>
        <v>100</v>
      </c>
      <c r="M33" s="9">
        <v>0</v>
      </c>
      <c r="N33" s="8">
        <f t="shared" si="3"/>
        <v>0</v>
      </c>
      <c r="P33" s="78"/>
      <c r="Q33" s="78"/>
      <c r="R33" s="361"/>
      <c r="S33" s="361"/>
      <c r="T33" s="361"/>
      <c r="U33" s="78"/>
      <c r="V33" s="78"/>
      <c r="W33" s="78"/>
      <c r="X33" s="78"/>
      <c r="Y33" s="361"/>
    </row>
    <row r="34" spans="1:25" ht="23.1" customHeight="1">
      <c r="A34" s="175"/>
      <c r="B34" s="175"/>
      <c r="C34" s="13"/>
      <c r="D34" s="14" t="s">
        <v>21</v>
      </c>
      <c r="E34" s="11"/>
      <c r="F34" s="10">
        <f t="shared" si="4"/>
        <v>2570</v>
      </c>
      <c r="G34" s="35">
        <v>0</v>
      </c>
      <c r="H34" s="8">
        <f t="shared" si="0"/>
        <v>0</v>
      </c>
      <c r="I34" s="35">
        <v>0</v>
      </c>
      <c r="J34" s="8">
        <f t="shared" si="1"/>
        <v>0</v>
      </c>
      <c r="K34" s="9">
        <v>2437</v>
      </c>
      <c r="L34" s="8">
        <f t="shared" si="2"/>
        <v>94.824902723735406</v>
      </c>
      <c r="M34" s="9">
        <v>133</v>
      </c>
      <c r="N34" s="8">
        <f t="shared" si="3"/>
        <v>5.1750972762645908</v>
      </c>
      <c r="P34" s="78"/>
      <c r="Q34" s="78"/>
      <c r="R34" s="361"/>
      <c r="S34" s="361"/>
      <c r="T34" s="361"/>
      <c r="U34" s="361"/>
      <c r="V34" s="361"/>
      <c r="W34" s="78"/>
      <c r="X34" s="78"/>
      <c r="Y34" s="361"/>
    </row>
    <row r="35" spans="1:25" ht="23.1" customHeight="1">
      <c r="A35" s="175"/>
      <c r="B35" s="175"/>
      <c r="C35" s="13"/>
      <c r="D35" s="14" t="s">
        <v>20</v>
      </c>
      <c r="E35" s="11"/>
      <c r="F35" s="10">
        <f t="shared" si="4"/>
        <v>1521</v>
      </c>
      <c r="G35" s="35">
        <v>0</v>
      </c>
      <c r="H35" s="8">
        <f t="shared" si="0"/>
        <v>0</v>
      </c>
      <c r="I35" s="35">
        <v>0</v>
      </c>
      <c r="J35" s="8">
        <f t="shared" si="1"/>
        <v>0</v>
      </c>
      <c r="K35" s="9">
        <v>1444</v>
      </c>
      <c r="L35" s="8">
        <f t="shared" si="2"/>
        <v>94.937541091387246</v>
      </c>
      <c r="M35" s="35">
        <v>77</v>
      </c>
      <c r="N35" s="8">
        <f t="shared" si="3"/>
        <v>5.0624589086127543</v>
      </c>
      <c r="P35" s="78"/>
      <c r="Q35" s="78"/>
      <c r="R35" s="361"/>
      <c r="S35" s="361"/>
      <c r="T35" s="361"/>
      <c r="U35" s="361"/>
      <c r="V35" s="361"/>
      <c r="W35" s="78"/>
      <c r="X35" s="78"/>
      <c r="Y35" s="78"/>
    </row>
    <row r="36" spans="1:25" ht="23.1" customHeight="1">
      <c r="A36" s="175"/>
      <c r="B36" s="175"/>
      <c r="C36" s="13"/>
      <c r="D36" s="14" t="s">
        <v>19</v>
      </c>
      <c r="E36" s="11"/>
      <c r="F36" s="10">
        <f t="shared" si="4"/>
        <v>3447</v>
      </c>
      <c r="G36" s="35">
        <v>0</v>
      </c>
      <c r="H36" s="8">
        <f t="shared" si="0"/>
        <v>0</v>
      </c>
      <c r="I36" s="35">
        <v>0</v>
      </c>
      <c r="J36" s="8">
        <f t="shared" si="1"/>
        <v>0</v>
      </c>
      <c r="K36" s="9">
        <v>3015</v>
      </c>
      <c r="L36" s="8">
        <f t="shared" si="2"/>
        <v>87.467362924281986</v>
      </c>
      <c r="M36" s="9">
        <v>432</v>
      </c>
      <c r="N36" s="8">
        <f t="shared" si="3"/>
        <v>12.532637075718014</v>
      </c>
      <c r="P36" s="78"/>
      <c r="Q36" s="78"/>
      <c r="R36" s="361"/>
      <c r="S36" s="361"/>
      <c r="T36" s="361"/>
      <c r="U36" s="361"/>
      <c r="V36" s="361"/>
      <c r="W36" s="78"/>
      <c r="X36" s="78"/>
      <c r="Y36" s="78"/>
    </row>
    <row r="37" spans="1:25" ht="23.1" customHeight="1">
      <c r="A37" s="175"/>
      <c r="B37" s="176"/>
      <c r="C37" s="13"/>
      <c r="D37" s="14" t="s">
        <v>18</v>
      </c>
      <c r="E37" s="11"/>
      <c r="F37" s="10">
        <f t="shared" si="4"/>
        <v>919</v>
      </c>
      <c r="G37" s="35">
        <v>0</v>
      </c>
      <c r="H37" s="8">
        <f t="shared" si="0"/>
        <v>0</v>
      </c>
      <c r="I37" s="35">
        <v>0</v>
      </c>
      <c r="J37" s="8">
        <f t="shared" si="1"/>
        <v>0</v>
      </c>
      <c r="K37" s="9">
        <v>624</v>
      </c>
      <c r="L37" s="8">
        <f t="shared" si="2"/>
        <v>67.899891186071812</v>
      </c>
      <c r="M37" s="9">
        <v>295</v>
      </c>
      <c r="N37" s="8">
        <f t="shared" si="3"/>
        <v>32.100108813928188</v>
      </c>
      <c r="P37" s="78"/>
      <c r="Q37" s="78"/>
      <c r="R37" s="361"/>
      <c r="S37" s="361"/>
      <c r="T37" s="361"/>
      <c r="U37" s="361"/>
      <c r="V37" s="361"/>
      <c r="W37" s="78"/>
      <c r="X37" s="78"/>
      <c r="Y37" s="78"/>
    </row>
    <row r="38" spans="1:25" ht="23.1" customHeight="1">
      <c r="A38" s="175"/>
      <c r="B38" s="174" t="s">
        <v>17</v>
      </c>
      <c r="C38" s="13"/>
      <c r="D38" s="14" t="s">
        <v>16</v>
      </c>
      <c r="E38" s="11"/>
      <c r="F38" s="10">
        <f>SUM(G38,I38,K38,M38)</f>
        <v>39209</v>
      </c>
      <c r="G38" s="9">
        <f>SUM(G39:G53)</f>
        <v>248</v>
      </c>
      <c r="H38" s="8">
        <f t="shared" si="0"/>
        <v>0.63250784258716108</v>
      </c>
      <c r="I38" s="9">
        <f>SUM(I39:I53)</f>
        <v>508</v>
      </c>
      <c r="J38" s="8">
        <f t="shared" si="1"/>
        <v>1.2956209033640236</v>
      </c>
      <c r="K38" s="9">
        <f>SUM(K39:K53)</f>
        <v>33181</v>
      </c>
      <c r="L38" s="8">
        <f t="shared" si="2"/>
        <v>84.625978729373358</v>
      </c>
      <c r="M38" s="9">
        <f>SUM(M39:M53)</f>
        <v>5272</v>
      </c>
      <c r="N38" s="8">
        <f t="shared" si="3"/>
        <v>13.445892524675457</v>
      </c>
      <c r="P38" s="78"/>
      <c r="Q38" s="78"/>
      <c r="R38" s="361"/>
      <c r="S38" s="361"/>
      <c r="T38" s="361"/>
      <c r="U38" s="361"/>
      <c r="V38" s="361"/>
      <c r="W38" s="78"/>
      <c r="X38" s="78"/>
      <c r="Y38" s="78"/>
    </row>
    <row r="39" spans="1:25" ht="23.1" customHeight="1">
      <c r="A39" s="175"/>
      <c r="B39" s="175"/>
      <c r="C39" s="13"/>
      <c r="D39" s="14" t="s">
        <v>15</v>
      </c>
      <c r="E39" s="11"/>
      <c r="F39" s="10">
        <f>SUM(G39,I39,K39,M39)</f>
        <v>113</v>
      </c>
      <c r="G39" s="9">
        <v>16</v>
      </c>
      <c r="H39" s="8">
        <f t="shared" si="0"/>
        <v>14.159292035398231</v>
      </c>
      <c r="I39" s="35">
        <v>0</v>
      </c>
      <c r="J39" s="8">
        <f t="shared" si="1"/>
        <v>0</v>
      </c>
      <c r="K39" s="9">
        <v>69</v>
      </c>
      <c r="L39" s="8">
        <f t="shared" si="2"/>
        <v>61.06194690265486</v>
      </c>
      <c r="M39" s="9">
        <v>28</v>
      </c>
      <c r="N39" s="8">
        <f t="shared" si="3"/>
        <v>24.778761061946902</v>
      </c>
      <c r="P39" s="78"/>
      <c r="Q39" s="78"/>
      <c r="R39" s="361"/>
      <c r="S39" s="361"/>
      <c r="T39" s="361"/>
      <c r="U39" s="361"/>
      <c r="V39" s="361"/>
      <c r="W39" s="78"/>
      <c r="X39" s="78"/>
      <c r="Y39" s="78"/>
    </row>
    <row r="40" spans="1:25" ht="23.1" customHeight="1">
      <c r="A40" s="175"/>
      <c r="B40" s="175"/>
      <c r="C40" s="13"/>
      <c r="D40" s="14" t="s">
        <v>14</v>
      </c>
      <c r="E40" s="11"/>
      <c r="F40" s="10">
        <f t="shared" si="4"/>
        <v>2368</v>
      </c>
      <c r="G40" s="9">
        <v>75</v>
      </c>
      <c r="H40" s="8">
        <f t="shared" si="0"/>
        <v>3.1672297297297298</v>
      </c>
      <c r="I40" s="9">
        <v>188</v>
      </c>
      <c r="J40" s="8">
        <f t="shared" si="1"/>
        <v>7.9391891891891886</v>
      </c>
      <c r="K40" s="9">
        <v>1506</v>
      </c>
      <c r="L40" s="8">
        <f t="shared" si="2"/>
        <v>63.597972972972968</v>
      </c>
      <c r="M40" s="9">
        <v>599</v>
      </c>
      <c r="N40" s="8">
        <f t="shared" si="3"/>
        <v>25.295608108108109</v>
      </c>
      <c r="P40" s="78"/>
      <c r="Q40" s="78"/>
      <c r="R40" s="361"/>
      <c r="S40" s="78"/>
      <c r="T40" s="78"/>
      <c r="U40" s="361"/>
      <c r="V40" s="361"/>
      <c r="W40" s="78"/>
      <c r="X40" s="78"/>
      <c r="Y40" s="78"/>
    </row>
    <row r="41" spans="1:25" ht="23.1" customHeight="1">
      <c r="A41" s="175"/>
      <c r="B41" s="175"/>
      <c r="C41" s="13"/>
      <c r="D41" s="14" t="s">
        <v>13</v>
      </c>
      <c r="E41" s="11"/>
      <c r="F41" s="10">
        <f t="shared" si="4"/>
        <v>795</v>
      </c>
      <c r="G41" s="35">
        <v>0</v>
      </c>
      <c r="H41" s="8">
        <f t="shared" si="0"/>
        <v>0</v>
      </c>
      <c r="I41" s="35">
        <v>0</v>
      </c>
      <c r="J41" s="8">
        <f t="shared" si="1"/>
        <v>0</v>
      </c>
      <c r="K41" s="9">
        <v>776</v>
      </c>
      <c r="L41" s="8">
        <f t="shared" si="2"/>
        <v>97.610062893081761</v>
      </c>
      <c r="M41" s="35">
        <v>19</v>
      </c>
      <c r="N41" s="8">
        <f t="shared" si="3"/>
        <v>2.3899371069182394</v>
      </c>
      <c r="P41" s="78"/>
      <c r="Q41" s="78"/>
      <c r="R41" s="78"/>
      <c r="S41" s="78"/>
      <c r="T41" s="78"/>
      <c r="U41" s="78"/>
      <c r="V41" s="78"/>
      <c r="W41" s="78"/>
      <c r="X41" s="78"/>
      <c r="Y41" s="78"/>
    </row>
    <row r="42" spans="1:25" ht="23.1" customHeight="1">
      <c r="A42" s="175"/>
      <c r="B42" s="175"/>
      <c r="C42" s="13"/>
      <c r="D42" s="14" t="s">
        <v>12</v>
      </c>
      <c r="E42" s="11"/>
      <c r="F42" s="10">
        <f t="shared" si="4"/>
        <v>1288</v>
      </c>
      <c r="G42" s="9">
        <v>0</v>
      </c>
      <c r="H42" s="8">
        <f t="shared" si="0"/>
        <v>0</v>
      </c>
      <c r="I42" s="35">
        <v>0</v>
      </c>
      <c r="J42" s="8">
        <f t="shared" si="1"/>
        <v>0</v>
      </c>
      <c r="K42" s="9">
        <v>1115</v>
      </c>
      <c r="L42" s="8">
        <f t="shared" si="2"/>
        <v>86.568322981366464</v>
      </c>
      <c r="M42" s="9">
        <v>173</v>
      </c>
      <c r="N42" s="8">
        <f t="shared" si="3"/>
        <v>13.43167701863354</v>
      </c>
      <c r="P42" s="78"/>
      <c r="Q42" s="78"/>
      <c r="R42" s="361"/>
      <c r="S42" s="361"/>
      <c r="T42" s="361"/>
      <c r="U42" s="361"/>
      <c r="V42" s="361"/>
      <c r="W42" s="78"/>
      <c r="X42" s="78"/>
      <c r="Y42" s="78"/>
    </row>
    <row r="43" spans="1:25" ht="23.1" customHeight="1">
      <c r="A43" s="175"/>
      <c r="B43" s="175"/>
      <c r="C43" s="13"/>
      <c r="D43" s="14" t="s">
        <v>11</v>
      </c>
      <c r="E43" s="11"/>
      <c r="F43" s="10">
        <f t="shared" si="4"/>
        <v>1963</v>
      </c>
      <c r="G43" s="9">
        <v>0</v>
      </c>
      <c r="H43" s="8">
        <f t="shared" si="0"/>
        <v>0</v>
      </c>
      <c r="I43" s="9">
        <v>40</v>
      </c>
      <c r="J43" s="8">
        <f t="shared" si="1"/>
        <v>2.0376974019358127</v>
      </c>
      <c r="K43" s="9">
        <v>1595</v>
      </c>
      <c r="L43" s="8">
        <f t="shared" si="2"/>
        <v>81.253183902190528</v>
      </c>
      <c r="M43" s="9">
        <v>328</v>
      </c>
      <c r="N43" s="8">
        <f t="shared" si="3"/>
        <v>16.709118695873663</v>
      </c>
      <c r="P43" s="78"/>
      <c r="Q43" s="78"/>
      <c r="R43" s="361"/>
      <c r="S43" s="361"/>
      <c r="T43" s="361"/>
      <c r="U43" s="361"/>
      <c r="V43" s="361"/>
      <c r="W43" s="78"/>
      <c r="X43" s="78"/>
      <c r="Y43" s="78"/>
    </row>
    <row r="44" spans="1:25" ht="23.1" customHeight="1">
      <c r="A44" s="175"/>
      <c r="B44" s="175"/>
      <c r="C44" s="13"/>
      <c r="D44" s="14" t="s">
        <v>10</v>
      </c>
      <c r="E44" s="11"/>
      <c r="F44" s="10">
        <f t="shared" si="4"/>
        <v>5166</v>
      </c>
      <c r="G44" s="9">
        <v>59</v>
      </c>
      <c r="H44" s="8">
        <f t="shared" si="0"/>
        <v>1.1420828493999227</v>
      </c>
      <c r="I44" s="9">
        <v>44</v>
      </c>
      <c r="J44" s="8">
        <f t="shared" si="1"/>
        <v>0.85172280294231517</v>
      </c>
      <c r="K44" s="9">
        <v>3829</v>
      </c>
      <c r="L44" s="8">
        <f t="shared" si="2"/>
        <v>74.11924119241192</v>
      </c>
      <c r="M44" s="9">
        <v>1234</v>
      </c>
      <c r="N44" s="8">
        <f t="shared" si="3"/>
        <v>23.886953155245838</v>
      </c>
      <c r="P44" s="78"/>
      <c r="Q44" s="78"/>
      <c r="R44" s="78"/>
      <c r="S44" s="361"/>
      <c r="T44" s="361"/>
      <c r="U44" s="78"/>
      <c r="V44" s="78"/>
      <c r="W44" s="78"/>
      <c r="X44" s="78"/>
      <c r="Y44" s="78"/>
    </row>
    <row r="45" spans="1:25" ht="23.1" customHeight="1">
      <c r="A45" s="175"/>
      <c r="B45" s="175"/>
      <c r="C45" s="13"/>
      <c r="D45" s="14" t="s">
        <v>9</v>
      </c>
      <c r="E45" s="11"/>
      <c r="F45" s="10">
        <f t="shared" si="4"/>
        <v>237</v>
      </c>
      <c r="G45" s="35">
        <v>0</v>
      </c>
      <c r="H45" s="8">
        <f t="shared" si="0"/>
        <v>0</v>
      </c>
      <c r="I45" s="35">
        <v>0</v>
      </c>
      <c r="J45" s="8">
        <f t="shared" si="1"/>
        <v>0</v>
      </c>
      <c r="K45" s="9">
        <v>237</v>
      </c>
      <c r="L45" s="8">
        <f t="shared" si="2"/>
        <v>100</v>
      </c>
      <c r="M45" s="35">
        <v>0</v>
      </c>
      <c r="N45" s="8">
        <f t="shared" si="3"/>
        <v>0</v>
      </c>
      <c r="P45" s="78"/>
      <c r="Q45" s="78"/>
      <c r="R45" s="78"/>
      <c r="S45" s="78"/>
      <c r="T45" s="78"/>
      <c r="U45" s="78"/>
      <c r="V45" s="78"/>
      <c r="W45" s="78"/>
      <c r="X45" s="78"/>
      <c r="Y45" s="78"/>
    </row>
    <row r="46" spans="1:25" ht="23.1" customHeight="1">
      <c r="A46" s="175"/>
      <c r="B46" s="175"/>
      <c r="C46" s="13"/>
      <c r="D46" s="14" t="s">
        <v>8</v>
      </c>
      <c r="E46" s="11"/>
      <c r="F46" s="10">
        <f t="shared" si="4"/>
        <v>167</v>
      </c>
      <c r="G46" s="9">
        <v>12</v>
      </c>
      <c r="H46" s="8">
        <f t="shared" si="0"/>
        <v>7.1856287425149699</v>
      </c>
      <c r="I46" s="35">
        <v>0</v>
      </c>
      <c r="J46" s="8">
        <f t="shared" si="1"/>
        <v>0</v>
      </c>
      <c r="K46" s="9">
        <v>155</v>
      </c>
      <c r="L46" s="8">
        <f t="shared" si="2"/>
        <v>92.814371257485035</v>
      </c>
      <c r="M46" s="35">
        <v>0</v>
      </c>
      <c r="N46" s="8">
        <f t="shared" si="3"/>
        <v>0</v>
      </c>
      <c r="P46" s="78"/>
      <c r="Q46" s="78"/>
      <c r="R46" s="361"/>
      <c r="S46" s="361"/>
      <c r="T46" s="361"/>
      <c r="U46" s="361"/>
      <c r="V46" s="361"/>
      <c r="W46" s="78"/>
      <c r="X46" s="78"/>
      <c r="Y46" s="361"/>
    </row>
    <row r="47" spans="1:25" ht="24" customHeight="1">
      <c r="A47" s="175"/>
      <c r="B47" s="175"/>
      <c r="C47" s="13"/>
      <c r="D47" s="12" t="s">
        <v>7</v>
      </c>
      <c r="E47" s="11"/>
      <c r="F47" s="10">
        <f t="shared" si="4"/>
        <v>611</v>
      </c>
      <c r="G47" s="35">
        <v>0</v>
      </c>
      <c r="H47" s="8">
        <f t="shared" si="0"/>
        <v>0</v>
      </c>
      <c r="I47" s="35">
        <v>0</v>
      </c>
      <c r="J47" s="8">
        <f t="shared" si="1"/>
        <v>0</v>
      </c>
      <c r="K47" s="9">
        <v>584</v>
      </c>
      <c r="L47" s="8">
        <f t="shared" si="2"/>
        <v>95.581014729950894</v>
      </c>
      <c r="M47" s="35">
        <v>27</v>
      </c>
      <c r="N47" s="8">
        <f t="shared" si="3"/>
        <v>4.4189852700490997</v>
      </c>
      <c r="P47" s="78"/>
      <c r="Q47" s="78"/>
      <c r="R47" s="361"/>
      <c r="S47" s="78"/>
      <c r="T47" s="78"/>
      <c r="U47" s="361"/>
      <c r="V47" s="361"/>
      <c r="W47" s="78"/>
      <c r="X47" s="78"/>
      <c r="Y47" s="361"/>
    </row>
    <row r="48" spans="1:25" ht="23.1" customHeight="1">
      <c r="A48" s="175"/>
      <c r="B48" s="175"/>
      <c r="C48" s="13"/>
      <c r="D48" s="14" t="s">
        <v>6</v>
      </c>
      <c r="E48" s="11"/>
      <c r="F48" s="10">
        <f t="shared" si="4"/>
        <v>1692</v>
      </c>
      <c r="G48" s="9">
        <v>33</v>
      </c>
      <c r="H48" s="8">
        <f t="shared" si="0"/>
        <v>1.9503546099290781</v>
      </c>
      <c r="I48" s="9">
        <v>168</v>
      </c>
      <c r="J48" s="8">
        <f t="shared" si="1"/>
        <v>9.9290780141843982</v>
      </c>
      <c r="K48" s="9">
        <v>1442</v>
      </c>
      <c r="L48" s="8">
        <f t="shared" si="2"/>
        <v>85.224586288416077</v>
      </c>
      <c r="M48" s="9">
        <v>49</v>
      </c>
      <c r="N48" s="8">
        <f t="shared" si="3"/>
        <v>2.895981087470449</v>
      </c>
      <c r="P48" s="78"/>
      <c r="Q48" s="78"/>
      <c r="R48" s="361"/>
      <c r="S48" s="361"/>
      <c r="T48" s="361"/>
      <c r="U48" s="361"/>
      <c r="V48" s="361"/>
      <c r="W48" s="78"/>
      <c r="X48" s="78"/>
      <c r="Y48" s="78"/>
    </row>
    <row r="49" spans="1:25" ht="23.1" customHeight="1">
      <c r="A49" s="175"/>
      <c r="B49" s="175"/>
      <c r="C49" s="13"/>
      <c r="D49" s="14" t="s">
        <v>5</v>
      </c>
      <c r="E49" s="11"/>
      <c r="F49" s="10">
        <f t="shared" si="4"/>
        <v>200</v>
      </c>
      <c r="G49" s="9">
        <v>25</v>
      </c>
      <c r="H49" s="8">
        <f t="shared" si="0"/>
        <v>12.5</v>
      </c>
      <c r="I49" s="35">
        <v>0</v>
      </c>
      <c r="J49" s="8">
        <f t="shared" si="1"/>
        <v>0</v>
      </c>
      <c r="K49" s="9">
        <v>122</v>
      </c>
      <c r="L49" s="8">
        <f t="shared" si="2"/>
        <v>61</v>
      </c>
      <c r="M49" s="9">
        <v>53</v>
      </c>
      <c r="N49" s="8">
        <f t="shared" si="3"/>
        <v>26.5</v>
      </c>
      <c r="P49" s="78"/>
      <c r="Q49" s="78"/>
      <c r="R49" s="78"/>
      <c r="S49" s="78"/>
      <c r="T49" s="78"/>
      <c r="U49" s="78"/>
      <c r="V49" s="78"/>
      <c r="W49" s="78"/>
      <c r="X49" s="78"/>
      <c r="Y49" s="78"/>
    </row>
    <row r="50" spans="1:25" ht="23.1" customHeight="1">
      <c r="A50" s="175"/>
      <c r="B50" s="175"/>
      <c r="C50" s="13"/>
      <c r="D50" s="14" t="s">
        <v>4</v>
      </c>
      <c r="E50" s="11"/>
      <c r="F50" s="10">
        <f t="shared" si="4"/>
        <v>3837</v>
      </c>
      <c r="G50" s="35">
        <v>0</v>
      </c>
      <c r="H50" s="8">
        <f t="shared" si="0"/>
        <v>0</v>
      </c>
      <c r="I50" s="35">
        <v>9</v>
      </c>
      <c r="J50" s="8">
        <f t="shared" si="1"/>
        <v>0.23455824863174357</v>
      </c>
      <c r="K50" s="9">
        <v>3828</v>
      </c>
      <c r="L50" s="8">
        <f t="shared" si="2"/>
        <v>99.765441751368257</v>
      </c>
      <c r="M50" s="35">
        <v>0</v>
      </c>
      <c r="N50" s="8">
        <f t="shared" si="3"/>
        <v>0</v>
      </c>
      <c r="P50" s="78"/>
      <c r="Q50" s="78"/>
      <c r="R50" s="361"/>
      <c r="S50" s="78"/>
      <c r="T50" s="78"/>
      <c r="U50" s="361"/>
      <c r="V50" s="361"/>
      <c r="W50" s="78"/>
      <c r="X50" s="78"/>
      <c r="Y50" s="78"/>
    </row>
    <row r="51" spans="1:25" ht="23.1" customHeight="1">
      <c r="A51" s="175"/>
      <c r="B51" s="175"/>
      <c r="C51" s="13"/>
      <c r="D51" s="14" t="s">
        <v>3</v>
      </c>
      <c r="E51" s="11"/>
      <c r="F51" s="10">
        <f t="shared" si="4"/>
        <v>14071</v>
      </c>
      <c r="G51" s="9">
        <v>21</v>
      </c>
      <c r="H51" s="8">
        <f t="shared" si="0"/>
        <v>0.14924312415606567</v>
      </c>
      <c r="I51" s="9">
        <v>59</v>
      </c>
      <c r="J51" s="8">
        <f t="shared" si="1"/>
        <v>0.41930211072418444</v>
      </c>
      <c r="K51" s="9">
        <v>12101</v>
      </c>
      <c r="L51" s="8">
        <f t="shared" si="2"/>
        <v>85.99957359107384</v>
      </c>
      <c r="M51" s="9">
        <v>1890</v>
      </c>
      <c r="N51" s="8">
        <f t="shared" si="3"/>
        <v>13.431881174045909</v>
      </c>
      <c r="P51" s="78"/>
      <c r="Q51" s="78"/>
      <c r="R51" s="361"/>
      <c r="S51" s="361"/>
      <c r="T51" s="361"/>
      <c r="U51" s="78"/>
      <c r="V51" s="78"/>
      <c r="W51" s="78"/>
      <c r="X51" s="78"/>
      <c r="Y51" s="361"/>
    </row>
    <row r="52" spans="1:25" ht="23.1" customHeight="1">
      <c r="A52" s="175"/>
      <c r="B52" s="175"/>
      <c r="C52" s="13"/>
      <c r="D52" s="14" t="s">
        <v>2</v>
      </c>
      <c r="E52" s="11"/>
      <c r="F52" s="10">
        <f t="shared" si="4"/>
        <v>1517</v>
      </c>
      <c r="G52" s="35">
        <v>0</v>
      </c>
      <c r="H52" s="8">
        <f t="shared" si="0"/>
        <v>0</v>
      </c>
      <c r="I52" s="35">
        <v>0</v>
      </c>
      <c r="J52" s="8">
        <f t="shared" si="1"/>
        <v>0</v>
      </c>
      <c r="K52" s="9">
        <v>1360</v>
      </c>
      <c r="L52" s="8">
        <f t="shared" si="2"/>
        <v>89.650626235992092</v>
      </c>
      <c r="M52" s="35">
        <v>157</v>
      </c>
      <c r="N52" s="8">
        <f t="shared" si="3"/>
        <v>10.349373764007911</v>
      </c>
      <c r="P52" s="78"/>
      <c r="Q52" s="78"/>
      <c r="R52" s="361"/>
      <c r="S52" s="78"/>
      <c r="T52" s="78"/>
      <c r="U52" s="78"/>
      <c r="V52" s="78"/>
      <c r="W52" s="78"/>
      <c r="X52" s="78"/>
      <c r="Y52" s="78"/>
    </row>
    <row r="53" spans="1:25" ht="24" customHeight="1">
      <c r="A53" s="176"/>
      <c r="B53" s="176"/>
      <c r="C53" s="13"/>
      <c r="D53" s="12" t="s">
        <v>1</v>
      </c>
      <c r="E53" s="11"/>
      <c r="F53" s="10">
        <f t="shared" si="4"/>
        <v>5184</v>
      </c>
      <c r="G53" s="9">
        <v>7</v>
      </c>
      <c r="H53" s="8">
        <f t="shared" si="0"/>
        <v>0.13503086419753085</v>
      </c>
      <c r="I53" s="35">
        <v>0</v>
      </c>
      <c r="J53" s="8">
        <f t="shared" si="1"/>
        <v>0</v>
      </c>
      <c r="K53" s="9">
        <v>4462</v>
      </c>
      <c r="L53" s="8">
        <f t="shared" si="2"/>
        <v>86.072530864197532</v>
      </c>
      <c r="M53" s="9">
        <v>715</v>
      </c>
      <c r="N53" s="8">
        <f t="shared" si="3"/>
        <v>13.792438271604937</v>
      </c>
      <c r="P53" s="78"/>
      <c r="Q53" s="78"/>
      <c r="R53" s="361"/>
      <c r="S53" s="361"/>
      <c r="T53" s="361"/>
      <c r="U53" s="361"/>
      <c r="V53" s="361"/>
      <c r="W53" s="78"/>
      <c r="X53" s="78"/>
      <c r="Y53" s="78"/>
    </row>
    <row r="54" spans="1:25">
      <c r="P54" s="78"/>
      <c r="Q54" s="78"/>
      <c r="R54" s="361"/>
      <c r="S54" s="78"/>
      <c r="T54" s="78"/>
      <c r="U54" s="361"/>
      <c r="V54" s="361"/>
      <c r="W54" s="78"/>
      <c r="X54" s="78"/>
      <c r="Y54" s="78"/>
    </row>
    <row r="55" spans="1:25">
      <c r="D55" s="5"/>
    </row>
    <row r="65" spans="4:4">
      <c r="D65" s="5"/>
    </row>
    <row r="69" spans="4:4">
      <c r="D69" s="5"/>
    </row>
    <row r="73" spans="4:4">
      <c r="D73" s="5"/>
    </row>
    <row r="75" spans="4:4">
      <c r="D75" s="5"/>
    </row>
    <row r="77" spans="4:4">
      <c r="D77" s="5"/>
    </row>
    <row r="79" spans="4:4">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4">
    <mergeCell ref="A13:A53"/>
    <mergeCell ref="B13:B37"/>
    <mergeCell ref="B38:B53"/>
    <mergeCell ref="B8:E8"/>
    <mergeCell ref="B9:E9"/>
    <mergeCell ref="A8:A12"/>
    <mergeCell ref="B10:E10"/>
    <mergeCell ref="B11:E11"/>
    <mergeCell ref="B12:E12"/>
    <mergeCell ref="G3:H4"/>
    <mergeCell ref="A3:E6"/>
    <mergeCell ref="F3:F6"/>
    <mergeCell ref="A7:E7"/>
    <mergeCell ref="M3:N4"/>
    <mergeCell ref="G5:G6"/>
    <mergeCell ref="H5:H6"/>
    <mergeCell ref="I5:I6"/>
    <mergeCell ref="J5:J6"/>
    <mergeCell ref="M5:M6"/>
    <mergeCell ref="K3:L4"/>
    <mergeCell ref="I3:J4"/>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0" width="15.625" style="3" customWidth="1"/>
    <col min="11" max="11" width="9" style="3"/>
    <col min="12" max="21" width="9" style="83"/>
    <col min="22" max="16384" width="9" style="3"/>
  </cols>
  <sheetData>
    <row r="1" spans="1:21" ht="14.25">
      <c r="A1" s="18" t="s">
        <v>515</v>
      </c>
    </row>
    <row r="3" spans="1:21" ht="14.25" customHeight="1">
      <c r="A3" s="161" t="s">
        <v>64</v>
      </c>
      <c r="B3" s="162"/>
      <c r="C3" s="162"/>
      <c r="D3" s="162"/>
      <c r="E3" s="163"/>
      <c r="F3" s="216" t="s">
        <v>135</v>
      </c>
      <c r="G3" s="217" t="s">
        <v>134</v>
      </c>
      <c r="H3" s="217" t="s">
        <v>133</v>
      </c>
      <c r="I3" s="217" t="s">
        <v>132</v>
      </c>
      <c r="J3" s="213" t="s">
        <v>131</v>
      </c>
    </row>
    <row r="4" spans="1:21" ht="24.75" customHeight="1">
      <c r="A4" s="164"/>
      <c r="B4" s="165"/>
      <c r="C4" s="165"/>
      <c r="D4" s="165"/>
      <c r="E4" s="166"/>
      <c r="F4" s="183"/>
      <c r="G4" s="218"/>
      <c r="H4" s="218"/>
      <c r="I4" s="218"/>
      <c r="J4" s="183"/>
    </row>
    <row r="5" spans="1:21" ht="15" customHeight="1">
      <c r="A5" s="164"/>
      <c r="B5" s="165"/>
      <c r="C5" s="165"/>
      <c r="D5" s="165"/>
      <c r="E5" s="166"/>
      <c r="F5" s="183"/>
      <c r="G5" s="218"/>
      <c r="H5" s="218"/>
      <c r="I5" s="218"/>
      <c r="J5" s="183"/>
    </row>
    <row r="6" spans="1:21" ht="15" customHeight="1">
      <c r="A6" s="167"/>
      <c r="B6" s="168"/>
      <c r="C6" s="168"/>
      <c r="D6" s="168"/>
      <c r="E6" s="169"/>
      <c r="F6" s="183"/>
      <c r="G6" s="219"/>
      <c r="H6" s="219"/>
      <c r="I6" s="219"/>
      <c r="J6" s="183"/>
    </row>
    <row r="7" spans="1:21" ht="23.1" customHeight="1">
      <c r="A7" s="158" t="s">
        <v>50</v>
      </c>
      <c r="B7" s="159"/>
      <c r="C7" s="159"/>
      <c r="D7" s="159"/>
      <c r="E7" s="160"/>
      <c r="F7" s="10">
        <v>792</v>
      </c>
      <c r="G7" s="10">
        <v>63935</v>
      </c>
      <c r="H7" s="36">
        <v>17.343833580980682</v>
      </c>
      <c r="I7" s="36">
        <v>9.3496832720732002</v>
      </c>
      <c r="J7" s="81">
        <f>I7/H7*100</f>
        <v>53.907823944563795</v>
      </c>
      <c r="L7" s="84"/>
      <c r="M7" s="84"/>
      <c r="N7" s="84"/>
      <c r="O7" s="84"/>
      <c r="P7" s="84"/>
      <c r="T7" s="84"/>
      <c r="U7" s="84"/>
    </row>
    <row r="8" spans="1:21" ht="23.1" customHeight="1">
      <c r="A8" s="177" t="s">
        <v>49</v>
      </c>
      <c r="B8" s="180" t="s">
        <v>48</v>
      </c>
      <c r="C8" s="181"/>
      <c r="D8" s="181"/>
      <c r="E8" s="182"/>
      <c r="F8" s="10">
        <v>211</v>
      </c>
      <c r="G8" s="9">
        <v>2058</v>
      </c>
      <c r="H8" s="36">
        <v>15.504373177842565</v>
      </c>
      <c r="I8" s="36">
        <v>7.8250728862973764</v>
      </c>
      <c r="J8" s="81">
        <f t="shared" ref="J8:J18" si="0">I8/H8*100</f>
        <v>50.470101541933069</v>
      </c>
      <c r="L8" s="85"/>
      <c r="M8" s="85"/>
      <c r="N8" s="85"/>
      <c r="O8" s="85"/>
      <c r="P8" s="85"/>
      <c r="T8" s="85"/>
      <c r="U8" s="85"/>
    </row>
    <row r="9" spans="1:21" ht="23.1" customHeight="1">
      <c r="A9" s="178"/>
      <c r="B9" s="180" t="s">
        <v>47</v>
      </c>
      <c r="C9" s="181"/>
      <c r="D9" s="181"/>
      <c r="E9" s="182"/>
      <c r="F9" s="10">
        <v>127</v>
      </c>
      <c r="G9" s="9">
        <v>3618</v>
      </c>
      <c r="H9" s="36">
        <v>16.33747927031509</v>
      </c>
      <c r="I9" s="36">
        <v>7.5140961857379764</v>
      </c>
      <c r="J9" s="81">
        <f t="shared" si="0"/>
        <v>45.992995990458304</v>
      </c>
      <c r="L9" s="85"/>
      <c r="M9" s="85"/>
      <c r="N9" s="85"/>
      <c r="O9" s="85"/>
      <c r="P9" s="85"/>
      <c r="T9" s="85"/>
      <c r="U9" s="85"/>
    </row>
    <row r="10" spans="1:21" ht="23.1" customHeight="1">
      <c r="A10" s="178"/>
      <c r="B10" s="180" t="s">
        <v>46</v>
      </c>
      <c r="C10" s="181"/>
      <c r="D10" s="181"/>
      <c r="E10" s="182"/>
      <c r="F10" s="10">
        <v>205</v>
      </c>
      <c r="G10" s="9">
        <v>20823</v>
      </c>
      <c r="H10" s="36">
        <v>17.185467992124092</v>
      </c>
      <c r="I10" s="36">
        <v>8.8833981654900835</v>
      </c>
      <c r="J10" s="81">
        <f t="shared" si="0"/>
        <v>51.691336945617337</v>
      </c>
      <c r="L10" s="85"/>
      <c r="M10" s="85"/>
      <c r="N10" s="85"/>
      <c r="O10" s="85"/>
      <c r="P10" s="85"/>
      <c r="T10" s="85"/>
      <c r="U10" s="85"/>
    </row>
    <row r="11" spans="1:21" ht="23.1" customHeight="1">
      <c r="A11" s="178"/>
      <c r="B11" s="180" t="s">
        <v>45</v>
      </c>
      <c r="C11" s="181"/>
      <c r="D11" s="181"/>
      <c r="E11" s="182"/>
      <c r="F11" s="10">
        <v>66</v>
      </c>
      <c r="G11" s="9">
        <v>10569</v>
      </c>
      <c r="H11" s="36">
        <v>18.540353865077112</v>
      </c>
      <c r="I11" s="36">
        <v>10.927713123285079</v>
      </c>
      <c r="J11" s="81">
        <f t="shared" si="0"/>
        <v>58.940154016524374</v>
      </c>
      <c r="L11" s="85"/>
      <c r="M11" s="85"/>
      <c r="N11" s="85"/>
      <c r="O11" s="85"/>
      <c r="P11" s="85"/>
      <c r="T11" s="85"/>
      <c r="U11" s="85"/>
    </row>
    <row r="12" spans="1:21" ht="23.1" customHeight="1">
      <c r="A12" s="179"/>
      <c r="B12" s="180" t="s">
        <v>44</v>
      </c>
      <c r="C12" s="181"/>
      <c r="D12" s="181"/>
      <c r="E12" s="182"/>
      <c r="F12" s="10">
        <v>183</v>
      </c>
      <c r="G12" s="9">
        <v>26867</v>
      </c>
      <c r="H12" s="36">
        <v>17.272304313842259</v>
      </c>
      <c r="I12" s="36">
        <v>9.4542747608590467</v>
      </c>
      <c r="J12" s="81">
        <f t="shared" si="0"/>
        <v>54.73661527189666</v>
      </c>
      <c r="L12" s="85"/>
      <c r="M12" s="85"/>
      <c r="N12" s="85"/>
      <c r="O12" s="85"/>
      <c r="P12" s="85"/>
      <c r="T12" s="85"/>
      <c r="U12" s="85"/>
    </row>
    <row r="13" spans="1:21" ht="23.1" customHeight="1">
      <c r="A13" s="174" t="s">
        <v>43</v>
      </c>
      <c r="B13" s="174" t="s">
        <v>42</v>
      </c>
      <c r="C13" s="13"/>
      <c r="D13" s="14" t="s">
        <v>16</v>
      </c>
      <c r="E13" s="11"/>
      <c r="F13" s="10">
        <v>199</v>
      </c>
      <c r="G13" s="10">
        <v>31898</v>
      </c>
      <c r="H13" s="36">
        <v>18.187127719606245</v>
      </c>
      <c r="I13" s="36">
        <v>10.583923756975359</v>
      </c>
      <c r="J13" s="81">
        <f t="shared" si="0"/>
        <v>58.194586413805119</v>
      </c>
      <c r="L13" s="84"/>
      <c r="M13" s="84"/>
      <c r="N13" s="84"/>
      <c r="O13" s="84"/>
      <c r="P13" s="84"/>
      <c r="T13" s="84"/>
      <c r="U13" s="84"/>
    </row>
    <row r="14" spans="1:21" ht="23.1" customHeight="1">
      <c r="A14" s="175"/>
      <c r="B14" s="175"/>
      <c r="C14" s="13"/>
      <c r="D14" s="14" t="s">
        <v>41</v>
      </c>
      <c r="E14" s="11"/>
      <c r="F14" s="10">
        <v>25</v>
      </c>
      <c r="G14" s="9">
        <v>4196</v>
      </c>
      <c r="H14" s="36">
        <v>17.048379408960916</v>
      </c>
      <c r="I14" s="36">
        <v>8.5769780743565303</v>
      </c>
      <c r="J14" s="81">
        <f t="shared" si="0"/>
        <v>50.309638638428744</v>
      </c>
      <c r="L14" s="85"/>
      <c r="M14" s="85"/>
      <c r="N14" s="85"/>
      <c r="O14" s="85"/>
      <c r="P14" s="85"/>
      <c r="T14" s="85"/>
      <c r="U14" s="85"/>
    </row>
    <row r="15" spans="1:21" ht="23.1" customHeight="1">
      <c r="A15" s="175"/>
      <c r="B15" s="175"/>
      <c r="C15" s="13"/>
      <c r="D15" s="14" t="s">
        <v>40</v>
      </c>
      <c r="E15" s="11"/>
      <c r="F15" s="10">
        <v>2</v>
      </c>
      <c r="G15" s="9">
        <v>174</v>
      </c>
      <c r="H15" s="36">
        <v>18.614942528735632</v>
      </c>
      <c r="I15" s="36">
        <v>9.9022988505747129</v>
      </c>
      <c r="J15" s="81">
        <f t="shared" si="0"/>
        <v>53.195430688484102</v>
      </c>
      <c r="L15" s="85"/>
      <c r="M15" s="85"/>
      <c r="N15" s="85"/>
      <c r="O15" s="85"/>
      <c r="P15" s="85"/>
      <c r="T15" s="85"/>
      <c r="U15" s="85"/>
    </row>
    <row r="16" spans="1:21" ht="23.1" customHeight="1">
      <c r="A16" s="175"/>
      <c r="B16" s="175"/>
      <c r="C16" s="13"/>
      <c r="D16" s="14" t="s">
        <v>39</v>
      </c>
      <c r="E16" s="11"/>
      <c r="F16" s="10">
        <v>15</v>
      </c>
      <c r="G16" s="9">
        <v>1407</v>
      </c>
      <c r="H16" s="36">
        <v>15.998578535891969</v>
      </c>
      <c r="I16" s="36">
        <v>6.5152807391613363</v>
      </c>
      <c r="J16" s="81">
        <f t="shared" si="0"/>
        <v>40.724122612172373</v>
      </c>
      <c r="L16" s="85"/>
      <c r="M16" s="85"/>
      <c r="N16" s="85"/>
      <c r="O16" s="85"/>
      <c r="P16" s="85"/>
      <c r="T16" s="85"/>
      <c r="U16" s="85"/>
    </row>
    <row r="17" spans="1:21" ht="23.1" customHeight="1">
      <c r="A17" s="175"/>
      <c r="B17" s="175"/>
      <c r="C17" s="13"/>
      <c r="D17" s="14" t="s">
        <v>38</v>
      </c>
      <c r="E17" s="11"/>
      <c r="F17" s="10">
        <v>2</v>
      </c>
      <c r="G17" s="9">
        <v>40</v>
      </c>
      <c r="H17" s="36">
        <v>18.8</v>
      </c>
      <c r="I17" s="36">
        <v>4.9000000000000004</v>
      </c>
      <c r="J17" s="81">
        <f t="shared" si="0"/>
        <v>26.063829787234045</v>
      </c>
      <c r="L17" s="85"/>
      <c r="M17" s="85"/>
      <c r="N17" s="85"/>
      <c r="O17" s="85"/>
      <c r="P17" s="85"/>
      <c r="T17" s="85"/>
      <c r="U17" s="85"/>
    </row>
    <row r="18" spans="1:21" ht="23.1" customHeight="1">
      <c r="A18" s="175"/>
      <c r="B18" s="175"/>
      <c r="C18" s="13"/>
      <c r="D18" s="14" t="s">
        <v>37</v>
      </c>
      <c r="E18" s="11"/>
      <c r="F18" s="10">
        <v>6</v>
      </c>
      <c r="G18" s="9">
        <v>607</v>
      </c>
      <c r="H18" s="36">
        <v>17.367380560131796</v>
      </c>
      <c r="I18" s="36">
        <v>11.298187808896211</v>
      </c>
      <c r="J18" s="81">
        <f t="shared" si="0"/>
        <v>65.05406943653955</v>
      </c>
      <c r="L18" s="85"/>
      <c r="M18" s="85"/>
      <c r="N18" s="85"/>
      <c r="O18" s="85"/>
      <c r="P18" s="85"/>
      <c r="T18" s="85"/>
      <c r="U18" s="85"/>
    </row>
    <row r="19" spans="1:21" ht="23.1" customHeight="1">
      <c r="A19" s="175"/>
      <c r="B19" s="175"/>
      <c r="C19" s="13"/>
      <c r="D19" s="14" t="s">
        <v>36</v>
      </c>
      <c r="E19" s="11"/>
      <c r="F19" s="10">
        <v>1</v>
      </c>
      <c r="G19" s="9">
        <v>7</v>
      </c>
      <c r="H19" s="36">
        <v>3</v>
      </c>
      <c r="I19" s="36">
        <v>3</v>
      </c>
      <c r="J19" s="81">
        <v>0</v>
      </c>
      <c r="L19" s="85"/>
      <c r="M19" s="85"/>
      <c r="N19" s="85"/>
      <c r="O19" s="85"/>
      <c r="P19" s="85"/>
      <c r="T19" s="85"/>
      <c r="U19" s="85"/>
    </row>
    <row r="20" spans="1:21" ht="23.1" customHeight="1">
      <c r="A20" s="175"/>
      <c r="B20" s="175"/>
      <c r="C20" s="13"/>
      <c r="D20" s="14" t="s">
        <v>35</v>
      </c>
      <c r="E20" s="11"/>
      <c r="F20" s="10">
        <v>5</v>
      </c>
      <c r="G20" s="9">
        <v>420</v>
      </c>
      <c r="H20" s="36">
        <v>18.457142857142856</v>
      </c>
      <c r="I20" s="36">
        <v>7.7071428571428573</v>
      </c>
      <c r="J20" s="81">
        <f>I20/H20*100</f>
        <v>41.756965944272451</v>
      </c>
      <c r="L20" s="85"/>
      <c r="M20" s="85"/>
      <c r="N20" s="85"/>
      <c r="O20" s="85"/>
      <c r="P20" s="85"/>
      <c r="T20" s="85"/>
      <c r="U20" s="85"/>
    </row>
    <row r="21" spans="1:21" ht="23.1" customHeight="1">
      <c r="A21" s="175"/>
      <c r="B21" s="175"/>
      <c r="C21" s="13"/>
      <c r="D21" s="14" t="s">
        <v>34</v>
      </c>
      <c r="E21" s="11"/>
      <c r="F21" s="10">
        <v>8</v>
      </c>
      <c r="G21" s="9">
        <v>1935</v>
      </c>
      <c r="H21" s="36">
        <v>16.767441860465116</v>
      </c>
      <c r="I21" s="36">
        <v>12.183462532299741</v>
      </c>
      <c r="J21" s="81">
        <f>I21/H21*100</f>
        <v>72.661427030359064</v>
      </c>
      <c r="L21" s="85"/>
      <c r="M21" s="85"/>
      <c r="N21" s="85"/>
      <c r="O21" s="85"/>
      <c r="P21" s="85"/>
      <c r="T21" s="85"/>
      <c r="U21" s="85"/>
    </row>
    <row r="22" spans="1:21" ht="23.1" customHeight="1">
      <c r="A22" s="175"/>
      <c r="B22" s="175"/>
      <c r="C22" s="13"/>
      <c r="D22" s="14" t="s">
        <v>33</v>
      </c>
      <c r="E22" s="11"/>
      <c r="F22" s="10">
        <v>1</v>
      </c>
      <c r="G22" s="9">
        <v>6</v>
      </c>
      <c r="H22" s="36">
        <v>17</v>
      </c>
      <c r="I22" s="36">
        <v>2</v>
      </c>
      <c r="J22" s="81">
        <v>0</v>
      </c>
      <c r="L22" s="85"/>
      <c r="M22" s="85"/>
      <c r="N22" s="85"/>
      <c r="O22" s="85"/>
      <c r="P22" s="85"/>
      <c r="T22" s="85"/>
      <c r="U22" s="85"/>
    </row>
    <row r="23" spans="1:21" ht="23.1" customHeight="1">
      <c r="A23" s="175"/>
      <c r="B23" s="175"/>
      <c r="C23" s="13"/>
      <c r="D23" s="14" t="s">
        <v>32</v>
      </c>
      <c r="E23" s="11"/>
      <c r="F23" s="10">
        <v>7</v>
      </c>
      <c r="G23" s="9">
        <v>973</v>
      </c>
      <c r="H23" s="36">
        <v>18.261048304213773</v>
      </c>
      <c r="I23" s="36">
        <v>9.4604316546762597</v>
      </c>
      <c r="J23" s="81">
        <f>I23/H23*100</f>
        <v>51.806618640252147</v>
      </c>
      <c r="L23" s="85"/>
      <c r="M23" s="85"/>
      <c r="N23" s="85"/>
      <c r="O23" s="85"/>
      <c r="P23" s="85"/>
      <c r="T23" s="85"/>
      <c r="U23" s="85"/>
    </row>
    <row r="24" spans="1:21" ht="23.1" customHeight="1">
      <c r="A24" s="175"/>
      <c r="B24" s="175"/>
      <c r="C24" s="13"/>
      <c r="D24" s="14" t="s">
        <v>31</v>
      </c>
      <c r="E24" s="11"/>
      <c r="F24" s="65">
        <v>0</v>
      </c>
      <c r="G24" s="33" t="s">
        <v>466</v>
      </c>
      <c r="H24" s="64" t="s">
        <v>466</v>
      </c>
      <c r="I24" s="64" t="s">
        <v>466</v>
      </c>
      <c r="J24" s="82" t="s">
        <v>464</v>
      </c>
      <c r="L24" s="85"/>
      <c r="M24" s="85"/>
      <c r="N24" s="85"/>
      <c r="O24" s="85"/>
      <c r="P24" s="85"/>
      <c r="T24" s="85"/>
      <c r="U24" s="85"/>
    </row>
    <row r="25" spans="1:21" ht="23.1" customHeight="1">
      <c r="A25" s="175"/>
      <c r="B25" s="175"/>
      <c r="C25" s="13"/>
      <c r="D25" s="124" t="s">
        <v>30</v>
      </c>
      <c r="E25" s="121"/>
      <c r="F25" s="31">
        <v>1</v>
      </c>
      <c r="G25" s="30">
        <v>170</v>
      </c>
      <c r="H25" s="125">
        <v>17.7</v>
      </c>
      <c r="I25" s="125">
        <v>11.8</v>
      </c>
      <c r="J25" s="81">
        <f t="shared" ref="J25:J53" si="1">I25/H25*100</f>
        <v>66.666666666666671</v>
      </c>
      <c r="L25" s="85"/>
      <c r="M25" s="85"/>
      <c r="N25" s="85"/>
      <c r="O25" s="85"/>
      <c r="P25" s="85"/>
      <c r="T25" s="85"/>
      <c r="U25" s="85"/>
    </row>
    <row r="26" spans="1:21" ht="23.1" customHeight="1">
      <c r="A26" s="175"/>
      <c r="B26" s="175"/>
      <c r="C26" s="13"/>
      <c r="D26" s="120" t="s">
        <v>29</v>
      </c>
      <c r="E26" s="121"/>
      <c r="F26" s="31">
        <v>5</v>
      </c>
      <c r="G26" s="30">
        <v>1483</v>
      </c>
      <c r="H26" s="125">
        <v>18.899999999999999</v>
      </c>
      <c r="I26" s="125">
        <v>12.689143627781524</v>
      </c>
      <c r="J26" s="81">
        <v>67.2</v>
      </c>
      <c r="L26" s="85"/>
      <c r="M26" s="85"/>
      <c r="N26" s="85"/>
      <c r="O26" s="85"/>
      <c r="P26" s="85"/>
      <c r="T26" s="85"/>
      <c r="U26" s="85"/>
    </row>
    <row r="27" spans="1:21" ht="23.1" customHeight="1">
      <c r="A27" s="175"/>
      <c r="B27" s="175"/>
      <c r="C27" s="13"/>
      <c r="D27" s="14" t="s">
        <v>28</v>
      </c>
      <c r="E27" s="11"/>
      <c r="F27" s="10">
        <v>1</v>
      </c>
      <c r="G27" s="9">
        <v>26</v>
      </c>
      <c r="H27" s="36">
        <v>11</v>
      </c>
      <c r="I27" s="36">
        <v>6.5</v>
      </c>
      <c r="J27" s="81">
        <f>I27/H27*100</f>
        <v>59.090909090909093</v>
      </c>
      <c r="L27" s="85"/>
      <c r="M27" s="85"/>
      <c r="N27" s="85"/>
      <c r="O27" s="85"/>
      <c r="P27" s="85"/>
      <c r="T27" s="85"/>
      <c r="U27" s="85"/>
    </row>
    <row r="28" spans="1:21" ht="23.1" customHeight="1">
      <c r="A28" s="175"/>
      <c r="B28" s="175"/>
      <c r="C28" s="13"/>
      <c r="D28" s="14" t="s">
        <v>27</v>
      </c>
      <c r="E28" s="11"/>
      <c r="F28" s="10">
        <v>3</v>
      </c>
      <c r="G28" s="9">
        <v>508</v>
      </c>
      <c r="H28" s="36">
        <v>19.287401574803148</v>
      </c>
      <c r="I28" s="36">
        <v>14.887795275590552</v>
      </c>
      <c r="J28" s="81">
        <f t="shared" si="1"/>
        <v>77.189222290263331</v>
      </c>
      <c r="L28" s="85"/>
      <c r="M28" s="85"/>
      <c r="N28" s="85"/>
      <c r="O28" s="85"/>
      <c r="P28" s="85"/>
      <c r="T28" s="85"/>
      <c r="U28" s="85"/>
    </row>
    <row r="29" spans="1:21" ht="23.1" customHeight="1">
      <c r="A29" s="175"/>
      <c r="B29" s="175"/>
      <c r="C29" s="13"/>
      <c r="D29" s="14" t="s">
        <v>26</v>
      </c>
      <c r="E29" s="11"/>
      <c r="F29" s="10">
        <v>13</v>
      </c>
      <c r="G29" s="9">
        <v>846</v>
      </c>
      <c r="H29" s="36">
        <v>17.377068557919621</v>
      </c>
      <c r="I29" s="36">
        <v>8.3380614657210401</v>
      </c>
      <c r="J29" s="81">
        <f t="shared" si="1"/>
        <v>47.98313039929257</v>
      </c>
      <c r="L29" s="85"/>
      <c r="M29" s="85"/>
      <c r="N29" s="85"/>
      <c r="O29" s="85"/>
      <c r="P29" s="85"/>
      <c r="T29" s="85"/>
      <c r="U29" s="85"/>
    </row>
    <row r="30" spans="1:21" ht="23.1" customHeight="1">
      <c r="A30" s="175"/>
      <c r="B30" s="175"/>
      <c r="C30" s="13"/>
      <c r="D30" s="14" t="s">
        <v>25</v>
      </c>
      <c r="E30" s="11"/>
      <c r="F30" s="10">
        <v>4</v>
      </c>
      <c r="G30" s="9">
        <v>948</v>
      </c>
      <c r="H30" s="36">
        <v>18.355485232067512</v>
      </c>
      <c r="I30" s="36">
        <v>10.388185654008439</v>
      </c>
      <c r="J30" s="81">
        <f t="shared" si="1"/>
        <v>56.594448594908329</v>
      </c>
      <c r="L30" s="85"/>
      <c r="M30" s="85"/>
      <c r="N30" s="85"/>
      <c r="O30" s="85"/>
      <c r="P30" s="85"/>
      <c r="T30" s="85"/>
      <c r="U30" s="85"/>
    </row>
    <row r="31" spans="1:21" ht="23.1" customHeight="1">
      <c r="A31" s="175"/>
      <c r="B31" s="175"/>
      <c r="C31" s="13"/>
      <c r="D31" s="14" t="s">
        <v>24</v>
      </c>
      <c r="E31" s="11"/>
      <c r="F31" s="10">
        <v>29</v>
      </c>
      <c r="G31" s="9">
        <v>2969</v>
      </c>
      <c r="H31" s="36">
        <v>18.386998989558773</v>
      </c>
      <c r="I31" s="36">
        <v>9.7500842034355006</v>
      </c>
      <c r="J31" s="81">
        <f t="shared" si="1"/>
        <v>53.027055741788942</v>
      </c>
      <c r="L31" s="85"/>
      <c r="M31" s="85"/>
      <c r="N31" s="85"/>
      <c r="O31" s="85"/>
      <c r="P31" s="85"/>
      <c r="T31" s="85"/>
      <c r="U31" s="85"/>
    </row>
    <row r="32" spans="1:21" ht="23.1" customHeight="1">
      <c r="A32" s="175"/>
      <c r="B32" s="175"/>
      <c r="C32" s="13"/>
      <c r="D32" s="14" t="s">
        <v>23</v>
      </c>
      <c r="E32" s="11"/>
      <c r="F32" s="10">
        <v>6</v>
      </c>
      <c r="G32" s="9">
        <v>590</v>
      </c>
      <c r="H32" s="36">
        <v>18.471186440677965</v>
      </c>
      <c r="I32" s="36">
        <v>17.679661016949151</v>
      </c>
      <c r="J32" s="81">
        <f t="shared" si="1"/>
        <v>95.714810056891181</v>
      </c>
      <c r="L32" s="85"/>
      <c r="M32" s="85"/>
      <c r="N32" s="85"/>
      <c r="O32" s="85"/>
      <c r="P32" s="85"/>
      <c r="T32" s="85"/>
      <c r="U32" s="85"/>
    </row>
    <row r="33" spans="1:21" ht="24" customHeight="1">
      <c r="A33" s="175"/>
      <c r="B33" s="175"/>
      <c r="C33" s="13"/>
      <c r="D33" s="14" t="s">
        <v>22</v>
      </c>
      <c r="E33" s="11"/>
      <c r="F33" s="10">
        <v>28</v>
      </c>
      <c r="G33" s="9">
        <v>7530</v>
      </c>
      <c r="H33" s="36">
        <v>18.91766268260292</v>
      </c>
      <c r="I33" s="36">
        <v>11.043293492695883</v>
      </c>
      <c r="J33" s="81">
        <f t="shared" si="1"/>
        <v>58.375570375570376</v>
      </c>
      <c r="L33" s="85"/>
      <c r="M33" s="85"/>
      <c r="N33" s="85"/>
      <c r="O33" s="85"/>
      <c r="P33" s="85"/>
      <c r="T33" s="85"/>
      <c r="U33" s="85"/>
    </row>
    <row r="34" spans="1:21" ht="23.1" customHeight="1">
      <c r="A34" s="175"/>
      <c r="B34" s="175"/>
      <c r="C34" s="13"/>
      <c r="D34" s="14" t="s">
        <v>21</v>
      </c>
      <c r="E34" s="11"/>
      <c r="F34" s="10">
        <v>12</v>
      </c>
      <c r="G34" s="9">
        <v>1940</v>
      </c>
      <c r="H34" s="36">
        <v>19.175773195876289</v>
      </c>
      <c r="I34" s="36">
        <v>11.063917525773196</v>
      </c>
      <c r="J34" s="81">
        <f t="shared" si="1"/>
        <v>57.697373726512723</v>
      </c>
      <c r="L34" s="85"/>
      <c r="M34" s="85"/>
      <c r="N34" s="85"/>
      <c r="O34" s="85"/>
      <c r="P34" s="85"/>
      <c r="T34" s="85"/>
      <c r="U34" s="85"/>
    </row>
    <row r="35" spans="1:21" ht="23.1" customHeight="1">
      <c r="A35" s="175"/>
      <c r="B35" s="175"/>
      <c r="C35" s="13"/>
      <c r="D35" s="14" t="s">
        <v>20</v>
      </c>
      <c r="E35" s="11"/>
      <c r="F35" s="10">
        <v>7</v>
      </c>
      <c r="G35" s="9">
        <v>1496</v>
      </c>
      <c r="H35" s="36">
        <v>18.618315508021389</v>
      </c>
      <c r="I35" s="36">
        <v>13.38903743315508</v>
      </c>
      <c r="J35" s="81">
        <f t="shared" si="1"/>
        <v>71.913258894912573</v>
      </c>
      <c r="L35" s="85"/>
      <c r="M35" s="85"/>
      <c r="N35" s="85"/>
      <c r="O35" s="85"/>
      <c r="P35" s="85"/>
      <c r="T35" s="85"/>
      <c r="U35" s="85"/>
    </row>
    <row r="36" spans="1:21" ht="23.1" customHeight="1">
      <c r="A36" s="175"/>
      <c r="B36" s="175"/>
      <c r="C36" s="13"/>
      <c r="D36" s="14" t="s">
        <v>19</v>
      </c>
      <c r="E36" s="11"/>
      <c r="F36" s="10">
        <v>14</v>
      </c>
      <c r="G36" s="9">
        <v>2722</v>
      </c>
      <c r="H36" s="36">
        <v>18.824761204996328</v>
      </c>
      <c r="I36" s="36">
        <v>9.8214548126377661</v>
      </c>
      <c r="J36" s="81">
        <f t="shared" si="1"/>
        <v>52.173064538162791</v>
      </c>
      <c r="L36" s="85"/>
      <c r="M36" s="85"/>
      <c r="N36" s="85"/>
      <c r="O36" s="85"/>
      <c r="P36" s="85"/>
      <c r="T36" s="85"/>
      <c r="U36" s="85"/>
    </row>
    <row r="37" spans="1:21" ht="23.1" customHeight="1">
      <c r="A37" s="175"/>
      <c r="B37" s="176"/>
      <c r="C37" s="13"/>
      <c r="D37" s="14" t="s">
        <v>18</v>
      </c>
      <c r="E37" s="11"/>
      <c r="F37" s="10">
        <v>4</v>
      </c>
      <c r="G37" s="9">
        <v>905</v>
      </c>
      <c r="H37" s="36">
        <v>17.711602209944751</v>
      </c>
      <c r="I37" s="36">
        <v>12.598895027624309</v>
      </c>
      <c r="J37" s="81">
        <f t="shared" si="1"/>
        <v>71.133570403643404</v>
      </c>
      <c r="L37" s="85"/>
      <c r="M37" s="85"/>
      <c r="N37" s="85"/>
      <c r="O37" s="85"/>
      <c r="P37" s="85"/>
      <c r="T37" s="85"/>
      <c r="U37" s="85"/>
    </row>
    <row r="38" spans="1:21" ht="23.1" customHeight="1">
      <c r="A38" s="175"/>
      <c r="B38" s="174" t="s">
        <v>17</v>
      </c>
      <c r="C38" s="13"/>
      <c r="D38" s="14" t="s">
        <v>16</v>
      </c>
      <c r="E38" s="11"/>
      <c r="F38" s="10">
        <v>593</v>
      </c>
      <c r="G38" s="10">
        <v>32037</v>
      </c>
      <c r="H38" s="36">
        <v>16.504198270749445</v>
      </c>
      <c r="I38" s="36">
        <v>8.1207978275119395</v>
      </c>
      <c r="J38" s="81">
        <f t="shared" si="1"/>
        <v>49.20443692138933</v>
      </c>
      <c r="L38" s="85"/>
      <c r="M38" s="85"/>
      <c r="N38" s="85"/>
      <c r="O38" s="85"/>
      <c r="P38" s="85"/>
      <c r="T38" s="85"/>
      <c r="U38" s="85"/>
    </row>
    <row r="39" spans="1:21" ht="23.1" customHeight="1">
      <c r="A39" s="175"/>
      <c r="B39" s="175"/>
      <c r="C39" s="13"/>
      <c r="D39" s="14" t="s">
        <v>15</v>
      </c>
      <c r="E39" s="11"/>
      <c r="F39" s="10">
        <v>6</v>
      </c>
      <c r="G39" s="9">
        <v>95</v>
      </c>
      <c r="H39" s="36">
        <v>16.852631578947367</v>
      </c>
      <c r="I39" s="36">
        <v>10.684210526315789</v>
      </c>
      <c r="J39" s="81">
        <f t="shared" si="1"/>
        <v>63.397876327295442</v>
      </c>
      <c r="L39" s="85"/>
      <c r="M39" s="85"/>
      <c r="N39" s="85"/>
      <c r="O39" s="85"/>
      <c r="P39" s="85"/>
      <c r="T39" s="85"/>
      <c r="U39" s="85"/>
    </row>
    <row r="40" spans="1:21" ht="23.1" customHeight="1">
      <c r="A40" s="175"/>
      <c r="B40" s="175"/>
      <c r="C40" s="13"/>
      <c r="D40" s="14" t="s">
        <v>14</v>
      </c>
      <c r="E40" s="11"/>
      <c r="F40" s="10">
        <v>65</v>
      </c>
      <c r="G40" s="9">
        <v>2021</v>
      </c>
      <c r="H40" s="36">
        <v>17.142998515586342</v>
      </c>
      <c r="I40" s="36">
        <v>9.6650173181593271</v>
      </c>
      <c r="J40" s="81">
        <f t="shared" si="1"/>
        <v>56.378802747791958</v>
      </c>
      <c r="L40" s="85"/>
      <c r="M40" s="85"/>
      <c r="N40" s="85"/>
      <c r="O40" s="85"/>
      <c r="P40" s="85"/>
      <c r="T40" s="85"/>
      <c r="U40" s="85"/>
    </row>
    <row r="41" spans="1:21" ht="23.1" customHeight="1">
      <c r="A41" s="175"/>
      <c r="B41" s="175"/>
      <c r="C41" s="13"/>
      <c r="D41" s="14" t="s">
        <v>13</v>
      </c>
      <c r="E41" s="11"/>
      <c r="F41" s="10">
        <v>11</v>
      </c>
      <c r="G41" s="9">
        <v>328</v>
      </c>
      <c r="H41" s="36">
        <v>19.009146341463413</v>
      </c>
      <c r="I41" s="36">
        <v>9.7439024390243905</v>
      </c>
      <c r="J41" s="81">
        <f t="shared" si="1"/>
        <v>51.259021651964723</v>
      </c>
      <c r="L41" s="85"/>
      <c r="M41" s="85"/>
      <c r="N41" s="85"/>
      <c r="O41" s="85"/>
      <c r="P41" s="85"/>
      <c r="T41" s="85"/>
      <c r="U41" s="85"/>
    </row>
    <row r="42" spans="1:21" ht="23.1" customHeight="1">
      <c r="A42" s="175"/>
      <c r="B42" s="175"/>
      <c r="C42" s="13"/>
      <c r="D42" s="14" t="s">
        <v>12</v>
      </c>
      <c r="E42" s="11"/>
      <c r="F42" s="10">
        <v>12</v>
      </c>
      <c r="G42" s="9">
        <v>1116</v>
      </c>
      <c r="H42" s="36">
        <v>18.333333333333332</v>
      </c>
      <c r="I42" s="36">
        <v>10.39247311827957</v>
      </c>
      <c r="J42" s="81">
        <f t="shared" si="1"/>
        <v>56.686217008797655</v>
      </c>
      <c r="L42" s="85"/>
      <c r="M42" s="85"/>
      <c r="N42" s="85"/>
      <c r="O42" s="85"/>
      <c r="P42" s="85"/>
      <c r="T42" s="85"/>
      <c r="U42" s="85"/>
    </row>
    <row r="43" spans="1:21" ht="23.1" customHeight="1">
      <c r="A43" s="175"/>
      <c r="B43" s="175"/>
      <c r="C43" s="13"/>
      <c r="D43" s="14" t="s">
        <v>11</v>
      </c>
      <c r="E43" s="11"/>
      <c r="F43" s="10">
        <v>31</v>
      </c>
      <c r="G43" s="9">
        <v>1764</v>
      </c>
      <c r="H43" s="36">
        <v>17.307256235827666</v>
      </c>
      <c r="I43" s="36">
        <v>10.890022675736962</v>
      </c>
      <c r="J43" s="81">
        <f t="shared" si="1"/>
        <v>62.921716344579103</v>
      </c>
      <c r="L43" s="85"/>
      <c r="M43" s="85"/>
      <c r="N43" s="85"/>
      <c r="O43" s="85"/>
      <c r="P43" s="85"/>
      <c r="T43" s="85"/>
      <c r="U43" s="85"/>
    </row>
    <row r="44" spans="1:21" ht="23.1" customHeight="1">
      <c r="A44" s="175"/>
      <c r="B44" s="175"/>
      <c r="C44" s="13"/>
      <c r="D44" s="14" t="s">
        <v>10</v>
      </c>
      <c r="E44" s="11"/>
      <c r="F44" s="10">
        <v>148</v>
      </c>
      <c r="G44" s="9">
        <v>4249</v>
      </c>
      <c r="H44" s="36">
        <v>17.051306189691694</v>
      </c>
      <c r="I44" s="36">
        <v>6.2685337726523889</v>
      </c>
      <c r="J44" s="81">
        <f t="shared" si="1"/>
        <v>36.762777601413369</v>
      </c>
      <c r="L44" s="85"/>
      <c r="M44" s="85"/>
      <c r="N44" s="85"/>
      <c r="O44" s="85"/>
      <c r="P44" s="85"/>
      <c r="T44" s="85"/>
      <c r="U44" s="85"/>
    </row>
    <row r="45" spans="1:21" ht="23.1" customHeight="1">
      <c r="A45" s="175"/>
      <c r="B45" s="175"/>
      <c r="C45" s="13"/>
      <c r="D45" s="14" t="s">
        <v>9</v>
      </c>
      <c r="E45" s="11"/>
      <c r="F45" s="10">
        <v>15</v>
      </c>
      <c r="G45" s="9">
        <v>180</v>
      </c>
      <c r="H45" s="36">
        <v>18.855555555555554</v>
      </c>
      <c r="I45" s="36">
        <v>8.3111111111111118</v>
      </c>
      <c r="J45" s="81">
        <f t="shared" si="1"/>
        <v>44.077784325279914</v>
      </c>
      <c r="L45" s="85"/>
      <c r="M45" s="85"/>
      <c r="N45" s="85"/>
      <c r="O45" s="85"/>
      <c r="P45" s="85"/>
      <c r="T45" s="85"/>
      <c r="U45" s="85"/>
    </row>
    <row r="46" spans="1:21" ht="23.1" customHeight="1">
      <c r="A46" s="175"/>
      <c r="B46" s="175"/>
      <c r="C46" s="13"/>
      <c r="D46" s="14" t="s">
        <v>8</v>
      </c>
      <c r="E46" s="11"/>
      <c r="F46" s="10">
        <v>9</v>
      </c>
      <c r="G46" s="9">
        <v>111</v>
      </c>
      <c r="H46" s="36">
        <v>15.666666666666666</v>
      </c>
      <c r="I46" s="36">
        <v>6.4414414414414418</v>
      </c>
      <c r="J46" s="81">
        <f t="shared" si="1"/>
        <v>41.115583668775166</v>
      </c>
      <c r="L46" s="85"/>
      <c r="M46" s="85"/>
      <c r="N46" s="85"/>
      <c r="O46" s="85"/>
      <c r="P46" s="85"/>
      <c r="T46" s="85"/>
      <c r="U46" s="85"/>
    </row>
    <row r="47" spans="1:21" ht="24" customHeight="1">
      <c r="A47" s="175"/>
      <c r="B47" s="175"/>
      <c r="C47" s="13"/>
      <c r="D47" s="12" t="s">
        <v>7</v>
      </c>
      <c r="E47" s="11"/>
      <c r="F47" s="10">
        <v>14</v>
      </c>
      <c r="G47" s="9">
        <v>313</v>
      </c>
      <c r="H47" s="36">
        <v>17.482428115015974</v>
      </c>
      <c r="I47" s="36">
        <v>10.121405750798722</v>
      </c>
      <c r="J47" s="81">
        <f>I47/H47*100</f>
        <v>57.894736842105267</v>
      </c>
      <c r="L47" s="85"/>
      <c r="M47" s="85"/>
      <c r="N47" s="85"/>
      <c r="O47" s="85"/>
      <c r="P47" s="85"/>
      <c r="T47" s="85"/>
      <c r="U47" s="85"/>
    </row>
    <row r="48" spans="1:21" ht="23.1" customHeight="1">
      <c r="A48" s="175"/>
      <c r="B48" s="175"/>
      <c r="C48" s="13"/>
      <c r="D48" s="14" t="s">
        <v>6</v>
      </c>
      <c r="E48" s="11"/>
      <c r="F48" s="10">
        <v>34</v>
      </c>
      <c r="G48" s="9">
        <v>1075</v>
      </c>
      <c r="H48" s="36">
        <v>15.156279069767441</v>
      </c>
      <c r="I48" s="36">
        <v>5.3730232558139539</v>
      </c>
      <c r="J48" s="81">
        <f t="shared" si="1"/>
        <v>35.450807095071504</v>
      </c>
      <c r="L48" s="85"/>
      <c r="M48" s="85"/>
      <c r="N48" s="85"/>
      <c r="O48" s="85"/>
      <c r="P48" s="85"/>
      <c r="T48" s="85"/>
      <c r="U48" s="85"/>
    </row>
    <row r="49" spans="1:21" ht="23.1" customHeight="1">
      <c r="A49" s="175"/>
      <c r="B49" s="175"/>
      <c r="C49" s="13"/>
      <c r="D49" s="14" t="s">
        <v>5</v>
      </c>
      <c r="E49" s="11"/>
      <c r="F49" s="10">
        <v>12</v>
      </c>
      <c r="G49" s="9">
        <v>101</v>
      </c>
      <c r="H49" s="36">
        <v>12.811881188118813</v>
      </c>
      <c r="I49" s="36">
        <v>7.0891089108910892</v>
      </c>
      <c r="J49" s="81">
        <f t="shared" si="1"/>
        <v>55.332302936630597</v>
      </c>
      <c r="L49" s="85"/>
      <c r="M49" s="85"/>
      <c r="N49" s="85"/>
      <c r="O49" s="85"/>
      <c r="P49" s="85"/>
      <c r="T49" s="85"/>
      <c r="U49" s="85"/>
    </row>
    <row r="50" spans="1:21" ht="23.1" customHeight="1">
      <c r="A50" s="175"/>
      <c r="B50" s="175"/>
      <c r="C50" s="13"/>
      <c r="D50" s="14" t="s">
        <v>4</v>
      </c>
      <c r="E50" s="11"/>
      <c r="F50" s="10">
        <v>20</v>
      </c>
      <c r="G50" s="9">
        <v>2658</v>
      </c>
      <c r="H50" s="36">
        <v>16.181715575620768</v>
      </c>
      <c r="I50" s="36">
        <v>8.0237020316027081</v>
      </c>
      <c r="J50" s="81">
        <f t="shared" si="1"/>
        <v>49.584989886308151</v>
      </c>
      <c r="L50" s="85"/>
      <c r="M50" s="85"/>
      <c r="N50" s="85"/>
      <c r="O50" s="85"/>
      <c r="P50" s="85"/>
      <c r="T50" s="85"/>
      <c r="U50" s="85"/>
    </row>
    <row r="51" spans="1:21" ht="23.1" customHeight="1">
      <c r="A51" s="175"/>
      <c r="B51" s="175"/>
      <c r="C51" s="13"/>
      <c r="D51" s="14" t="s">
        <v>3</v>
      </c>
      <c r="E51" s="11"/>
      <c r="F51" s="10">
        <v>143</v>
      </c>
      <c r="G51" s="9">
        <v>12431</v>
      </c>
      <c r="H51" s="36">
        <v>16.82994127584265</v>
      </c>
      <c r="I51" s="36">
        <v>8.4434076100072399</v>
      </c>
      <c r="J51" s="81">
        <f t="shared" si="1"/>
        <v>50.168966555615569</v>
      </c>
      <c r="L51" s="85"/>
      <c r="M51" s="85"/>
      <c r="N51" s="85"/>
      <c r="O51" s="85"/>
      <c r="P51" s="85"/>
      <c r="T51" s="85"/>
      <c r="U51" s="85"/>
    </row>
    <row r="52" spans="1:21" ht="23.1" customHeight="1">
      <c r="A52" s="175"/>
      <c r="B52" s="175"/>
      <c r="C52" s="13"/>
      <c r="D52" s="14" t="s">
        <v>2</v>
      </c>
      <c r="E52" s="11"/>
      <c r="F52" s="10">
        <v>20</v>
      </c>
      <c r="G52" s="9">
        <v>1294</v>
      </c>
      <c r="H52" s="36">
        <v>16.31066460587326</v>
      </c>
      <c r="I52" s="36">
        <v>10.001545595054095</v>
      </c>
      <c r="J52" s="81">
        <f t="shared" si="1"/>
        <v>61.319056192551876</v>
      </c>
      <c r="L52" s="85"/>
      <c r="M52" s="85"/>
      <c r="N52" s="85"/>
      <c r="O52" s="85"/>
      <c r="P52" s="85"/>
      <c r="T52" s="85"/>
      <c r="U52" s="85"/>
    </row>
    <row r="53" spans="1:21" ht="24" customHeight="1">
      <c r="A53" s="176"/>
      <c r="B53" s="176"/>
      <c r="C53" s="13"/>
      <c r="D53" s="12" t="s">
        <v>1</v>
      </c>
      <c r="E53" s="11"/>
      <c r="F53" s="10">
        <v>53</v>
      </c>
      <c r="G53" s="9">
        <v>4301</v>
      </c>
      <c r="H53" s="36">
        <v>14.252499418739827</v>
      </c>
      <c r="I53" s="36">
        <v>6.4819809346663568</v>
      </c>
      <c r="J53" s="81">
        <f t="shared" si="1"/>
        <v>45.479608482871129</v>
      </c>
      <c r="L53" s="85"/>
      <c r="M53" s="85"/>
      <c r="N53" s="85"/>
      <c r="O53" s="85"/>
      <c r="P53" s="85"/>
      <c r="T53" s="85"/>
      <c r="U53" s="85"/>
    </row>
    <row r="54" spans="1:21">
      <c r="L54" s="85"/>
      <c r="M54" s="85"/>
      <c r="N54" s="85"/>
      <c r="O54" s="85"/>
      <c r="P54" s="85"/>
    </row>
    <row r="55" spans="1:21" ht="12.75" customHeight="1">
      <c r="L55" s="85"/>
      <c r="M55" s="85"/>
      <c r="N55" s="85"/>
      <c r="O55" s="85"/>
      <c r="P55" s="85"/>
    </row>
    <row r="56" spans="1:21">
      <c r="D56" s="5"/>
      <c r="M56" s="85"/>
      <c r="N56" s="85"/>
      <c r="O56" s="85"/>
      <c r="P56" s="85"/>
    </row>
    <row r="57" spans="1:21">
      <c r="M57" s="85"/>
      <c r="N57" s="85"/>
      <c r="O57" s="85"/>
      <c r="P57" s="8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16">
    <mergeCell ref="A13:A53"/>
    <mergeCell ref="B13:B37"/>
    <mergeCell ref="B38:B53"/>
    <mergeCell ref="A7:E7"/>
    <mergeCell ref="A8:A12"/>
    <mergeCell ref="B8:E8"/>
    <mergeCell ref="B9:E9"/>
    <mergeCell ref="B10:E10"/>
    <mergeCell ref="B11:E11"/>
    <mergeCell ref="B12:E12"/>
    <mergeCell ref="J3:J6"/>
    <mergeCell ref="A3:E6"/>
    <mergeCell ref="F3:F6"/>
    <mergeCell ref="G3:G6"/>
    <mergeCell ref="H3:H6"/>
    <mergeCell ref="I3:I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6384" width="9" style="3"/>
  </cols>
  <sheetData>
    <row r="1" spans="1:14" ht="14.25">
      <c r="A1" s="18" t="s">
        <v>516</v>
      </c>
    </row>
    <row r="3" spans="1:14">
      <c r="A3" s="161" t="s">
        <v>64</v>
      </c>
      <c r="B3" s="162"/>
      <c r="C3" s="162"/>
      <c r="D3" s="162"/>
      <c r="E3" s="163"/>
      <c r="F3" s="170" t="s">
        <v>63</v>
      </c>
      <c r="G3" s="183" t="s">
        <v>138</v>
      </c>
      <c r="H3" s="183"/>
      <c r="I3" s="183" t="s">
        <v>137</v>
      </c>
      <c r="J3" s="183"/>
      <c r="K3" s="213" t="s">
        <v>136</v>
      </c>
      <c r="L3" s="213"/>
      <c r="M3" s="183" t="s">
        <v>126</v>
      </c>
      <c r="N3" s="183"/>
    </row>
    <row r="4" spans="1:14" ht="42" customHeight="1">
      <c r="A4" s="164"/>
      <c r="B4" s="165"/>
      <c r="C4" s="165"/>
      <c r="D4" s="165"/>
      <c r="E4" s="166"/>
      <c r="F4" s="153"/>
      <c r="G4" s="183"/>
      <c r="H4" s="183"/>
      <c r="I4" s="183"/>
      <c r="J4" s="183"/>
      <c r="K4" s="213"/>
      <c r="L4" s="213"/>
      <c r="M4" s="183"/>
      <c r="N4" s="183"/>
    </row>
    <row r="5" spans="1:14" ht="15" customHeight="1">
      <c r="A5" s="164"/>
      <c r="B5" s="165"/>
      <c r="C5" s="165"/>
      <c r="D5" s="165"/>
      <c r="E5" s="166"/>
      <c r="F5" s="153"/>
      <c r="G5" s="154" t="s">
        <v>52</v>
      </c>
      <c r="H5" s="156" t="s">
        <v>51</v>
      </c>
      <c r="I5" s="154" t="s">
        <v>52</v>
      </c>
      <c r="J5" s="156" t="s">
        <v>51</v>
      </c>
      <c r="K5" s="154" t="s">
        <v>52</v>
      </c>
      <c r="L5" s="156" t="s">
        <v>51</v>
      </c>
      <c r="M5" s="154" t="s">
        <v>52</v>
      </c>
      <c r="N5" s="156" t="s">
        <v>51</v>
      </c>
    </row>
    <row r="6" spans="1:14" ht="15" customHeight="1">
      <c r="A6" s="167"/>
      <c r="B6" s="168"/>
      <c r="C6" s="168"/>
      <c r="D6" s="168"/>
      <c r="E6" s="169"/>
      <c r="F6" s="153"/>
      <c r="G6" s="155"/>
      <c r="H6" s="157"/>
      <c r="I6" s="155"/>
      <c r="J6" s="157"/>
      <c r="K6" s="155"/>
      <c r="L6" s="157"/>
      <c r="M6" s="155"/>
      <c r="N6" s="157"/>
    </row>
    <row r="7" spans="1:14" ht="23.1" customHeight="1">
      <c r="A7" s="158" t="s">
        <v>50</v>
      </c>
      <c r="B7" s="159"/>
      <c r="C7" s="159"/>
      <c r="D7" s="159"/>
      <c r="E7" s="160"/>
      <c r="F7" s="10">
        <f>SUM(G7,I7,K7,M7)</f>
        <v>918</v>
      </c>
      <c r="G7" s="9">
        <f>SUM(G8:G12)</f>
        <v>245</v>
      </c>
      <c r="H7" s="8">
        <f t="shared" ref="H7:H53" si="0">IF(G7=0,0,G7/$F7*100)</f>
        <v>26.688453159041391</v>
      </c>
      <c r="I7" s="15">
        <f>SUM(I8:I12)</f>
        <v>406</v>
      </c>
      <c r="J7" s="8">
        <f t="shared" ref="J7:J53" si="1">IF(I7=0,0,I7/$F7*100)</f>
        <v>44.226579520697165</v>
      </c>
      <c r="K7" s="15">
        <f>SUM(K8:K12)</f>
        <v>226</v>
      </c>
      <c r="L7" s="8">
        <f t="shared" ref="L7:L53" si="2">IF(K7=0,0,K7/$F7*100)</f>
        <v>24.618736383442265</v>
      </c>
      <c r="M7" s="15">
        <f>SUM(M8:M12)</f>
        <v>41</v>
      </c>
      <c r="N7" s="8">
        <f t="shared" ref="N7:N53" si="3">IF(M7=0,0,M7/$F7*100)</f>
        <v>4.4662309368191728</v>
      </c>
    </row>
    <row r="8" spans="1:14" ht="23.1" customHeight="1">
      <c r="A8" s="177" t="s">
        <v>49</v>
      </c>
      <c r="B8" s="180" t="s">
        <v>48</v>
      </c>
      <c r="C8" s="181"/>
      <c r="D8" s="181"/>
      <c r="E8" s="182"/>
      <c r="F8" s="10">
        <f t="shared" ref="F8:F53" si="4">SUM(G8,I8,K8,M8)</f>
        <v>273</v>
      </c>
      <c r="G8" s="9">
        <v>118</v>
      </c>
      <c r="H8" s="8">
        <f t="shared" si="0"/>
        <v>43.223443223443226</v>
      </c>
      <c r="I8" s="15">
        <v>82</v>
      </c>
      <c r="J8" s="8">
        <f t="shared" si="1"/>
        <v>30.036630036630036</v>
      </c>
      <c r="K8" s="15">
        <v>61</v>
      </c>
      <c r="L8" s="8">
        <f t="shared" si="2"/>
        <v>22.344322344322347</v>
      </c>
      <c r="M8" s="15">
        <v>12</v>
      </c>
      <c r="N8" s="8">
        <f t="shared" si="3"/>
        <v>4.395604395604396</v>
      </c>
    </row>
    <row r="9" spans="1:14" ht="23.1" customHeight="1">
      <c r="A9" s="178"/>
      <c r="B9" s="180" t="s">
        <v>47</v>
      </c>
      <c r="C9" s="181"/>
      <c r="D9" s="181"/>
      <c r="E9" s="182"/>
      <c r="F9" s="10">
        <f t="shared" si="4"/>
        <v>139</v>
      </c>
      <c r="G9" s="9">
        <v>37</v>
      </c>
      <c r="H9" s="8">
        <f t="shared" si="0"/>
        <v>26.618705035971225</v>
      </c>
      <c r="I9" s="15">
        <v>58</v>
      </c>
      <c r="J9" s="8">
        <f t="shared" si="1"/>
        <v>41.726618705035975</v>
      </c>
      <c r="K9" s="15">
        <v>41</v>
      </c>
      <c r="L9" s="8">
        <f t="shared" si="2"/>
        <v>29.496402877697843</v>
      </c>
      <c r="M9" s="15">
        <v>3</v>
      </c>
      <c r="N9" s="8">
        <f t="shared" si="3"/>
        <v>2.1582733812949639</v>
      </c>
    </row>
    <row r="10" spans="1:14" ht="23.1" customHeight="1">
      <c r="A10" s="178"/>
      <c r="B10" s="180" t="s">
        <v>46</v>
      </c>
      <c r="C10" s="181"/>
      <c r="D10" s="181"/>
      <c r="E10" s="182"/>
      <c r="F10" s="10">
        <f t="shared" si="4"/>
        <v>226</v>
      </c>
      <c r="G10" s="9">
        <v>33</v>
      </c>
      <c r="H10" s="8">
        <f t="shared" si="0"/>
        <v>14.601769911504425</v>
      </c>
      <c r="I10" s="15">
        <v>126</v>
      </c>
      <c r="J10" s="8">
        <f t="shared" si="1"/>
        <v>55.752212389380531</v>
      </c>
      <c r="K10" s="15">
        <v>56</v>
      </c>
      <c r="L10" s="8">
        <f t="shared" si="2"/>
        <v>24.778761061946902</v>
      </c>
      <c r="M10" s="15">
        <v>11</v>
      </c>
      <c r="N10" s="8">
        <f t="shared" si="3"/>
        <v>4.8672566371681416</v>
      </c>
    </row>
    <row r="11" spans="1:14" ht="23.1" customHeight="1">
      <c r="A11" s="178"/>
      <c r="B11" s="180" t="s">
        <v>45</v>
      </c>
      <c r="C11" s="181"/>
      <c r="D11" s="181"/>
      <c r="E11" s="182"/>
      <c r="F11" s="10">
        <f t="shared" si="4"/>
        <v>75</v>
      </c>
      <c r="G11" s="9">
        <v>9</v>
      </c>
      <c r="H11" s="8">
        <f t="shared" si="0"/>
        <v>12</v>
      </c>
      <c r="I11" s="15">
        <v>47</v>
      </c>
      <c r="J11" s="8">
        <f t="shared" si="1"/>
        <v>62.666666666666671</v>
      </c>
      <c r="K11" s="15">
        <v>11</v>
      </c>
      <c r="L11" s="8">
        <f t="shared" si="2"/>
        <v>14.666666666666666</v>
      </c>
      <c r="M11" s="15">
        <v>8</v>
      </c>
      <c r="N11" s="8">
        <f t="shared" si="3"/>
        <v>10.666666666666668</v>
      </c>
    </row>
    <row r="12" spans="1:14" ht="23.1" customHeight="1">
      <c r="A12" s="179"/>
      <c r="B12" s="180" t="s">
        <v>44</v>
      </c>
      <c r="C12" s="181"/>
      <c r="D12" s="181"/>
      <c r="E12" s="182"/>
      <c r="F12" s="10">
        <f t="shared" si="4"/>
        <v>205</v>
      </c>
      <c r="G12" s="9">
        <v>48</v>
      </c>
      <c r="H12" s="8">
        <f t="shared" si="0"/>
        <v>23.414634146341466</v>
      </c>
      <c r="I12" s="15">
        <v>93</v>
      </c>
      <c r="J12" s="8">
        <f t="shared" si="1"/>
        <v>45.365853658536587</v>
      </c>
      <c r="K12" s="15">
        <v>57</v>
      </c>
      <c r="L12" s="8">
        <f t="shared" si="2"/>
        <v>27.804878048780491</v>
      </c>
      <c r="M12" s="15">
        <v>7</v>
      </c>
      <c r="N12" s="8">
        <f t="shared" si="3"/>
        <v>3.4146341463414638</v>
      </c>
    </row>
    <row r="13" spans="1:14" ht="23.1" customHeight="1">
      <c r="A13" s="174" t="s">
        <v>43</v>
      </c>
      <c r="B13" s="174" t="s">
        <v>42</v>
      </c>
      <c r="C13" s="13"/>
      <c r="D13" s="14" t="s">
        <v>16</v>
      </c>
      <c r="E13" s="11"/>
      <c r="F13" s="10">
        <f>SUM(G13,I13,K13,M13)</f>
        <v>228</v>
      </c>
      <c r="G13" s="9">
        <f>SUM(G14:G37)</f>
        <v>35</v>
      </c>
      <c r="H13" s="8">
        <f t="shared" si="0"/>
        <v>15.350877192982457</v>
      </c>
      <c r="I13" s="15">
        <f>SUM(I14:I37)</f>
        <v>156</v>
      </c>
      <c r="J13" s="8">
        <f t="shared" si="1"/>
        <v>68.421052631578945</v>
      </c>
      <c r="K13" s="15">
        <f>SUM(K14:K37)</f>
        <v>25</v>
      </c>
      <c r="L13" s="8">
        <f t="shared" si="2"/>
        <v>10.964912280701753</v>
      </c>
      <c r="M13" s="15">
        <f>SUM(M14:M37)</f>
        <v>12</v>
      </c>
      <c r="N13" s="8">
        <f t="shared" si="3"/>
        <v>5.2631578947368416</v>
      </c>
    </row>
    <row r="14" spans="1:14" ht="23.1" customHeight="1">
      <c r="A14" s="175"/>
      <c r="B14" s="175"/>
      <c r="C14" s="13"/>
      <c r="D14" s="14" t="s">
        <v>41</v>
      </c>
      <c r="E14" s="11"/>
      <c r="F14" s="10">
        <f t="shared" si="4"/>
        <v>31</v>
      </c>
      <c r="G14" s="9">
        <v>7</v>
      </c>
      <c r="H14" s="8">
        <f t="shared" si="0"/>
        <v>22.58064516129032</v>
      </c>
      <c r="I14" s="15">
        <v>21</v>
      </c>
      <c r="J14" s="8">
        <f t="shared" si="1"/>
        <v>67.741935483870961</v>
      </c>
      <c r="K14" s="15">
        <v>2</v>
      </c>
      <c r="L14" s="8">
        <f t="shared" si="2"/>
        <v>6.4516129032258061</v>
      </c>
      <c r="M14" s="15">
        <v>1</v>
      </c>
      <c r="N14" s="8">
        <f t="shared" si="3"/>
        <v>3.225806451612903</v>
      </c>
    </row>
    <row r="15" spans="1:14" ht="23.1" customHeight="1">
      <c r="A15" s="175"/>
      <c r="B15" s="175"/>
      <c r="C15" s="13"/>
      <c r="D15" s="14" t="s">
        <v>40</v>
      </c>
      <c r="E15" s="11"/>
      <c r="F15" s="10">
        <f t="shared" si="4"/>
        <v>4</v>
      </c>
      <c r="G15" s="9">
        <v>1</v>
      </c>
      <c r="H15" s="8">
        <f t="shared" si="0"/>
        <v>25</v>
      </c>
      <c r="I15" s="15">
        <v>3</v>
      </c>
      <c r="J15" s="8">
        <f t="shared" si="1"/>
        <v>75</v>
      </c>
      <c r="K15" s="15">
        <v>0</v>
      </c>
      <c r="L15" s="8">
        <f t="shared" si="2"/>
        <v>0</v>
      </c>
      <c r="M15" s="15">
        <v>0</v>
      </c>
      <c r="N15" s="8">
        <f t="shared" si="3"/>
        <v>0</v>
      </c>
    </row>
    <row r="16" spans="1:14" ht="23.1" customHeight="1">
      <c r="A16" s="175"/>
      <c r="B16" s="175"/>
      <c r="C16" s="13"/>
      <c r="D16" s="14" t="s">
        <v>39</v>
      </c>
      <c r="E16" s="11"/>
      <c r="F16" s="10">
        <f t="shared" si="4"/>
        <v>19</v>
      </c>
      <c r="G16" s="9">
        <v>5</v>
      </c>
      <c r="H16" s="8">
        <f t="shared" si="0"/>
        <v>26.315789473684209</v>
      </c>
      <c r="I16" s="15">
        <v>11</v>
      </c>
      <c r="J16" s="8">
        <f t="shared" si="1"/>
        <v>57.894736842105267</v>
      </c>
      <c r="K16" s="15">
        <v>2</v>
      </c>
      <c r="L16" s="8">
        <f t="shared" si="2"/>
        <v>10.526315789473683</v>
      </c>
      <c r="M16" s="15">
        <v>1</v>
      </c>
      <c r="N16" s="8">
        <f t="shared" si="3"/>
        <v>5.2631578947368416</v>
      </c>
    </row>
    <row r="17" spans="1:14" ht="23.1" customHeight="1">
      <c r="A17" s="175"/>
      <c r="B17" s="175"/>
      <c r="C17" s="13"/>
      <c r="D17" s="14" t="s">
        <v>38</v>
      </c>
      <c r="E17" s="11"/>
      <c r="F17" s="10">
        <f t="shared" si="4"/>
        <v>2</v>
      </c>
      <c r="G17" s="9">
        <v>1</v>
      </c>
      <c r="H17" s="8">
        <f t="shared" si="0"/>
        <v>50</v>
      </c>
      <c r="I17" s="15">
        <v>1</v>
      </c>
      <c r="J17" s="8">
        <f t="shared" si="1"/>
        <v>50</v>
      </c>
      <c r="K17" s="15">
        <v>0</v>
      </c>
      <c r="L17" s="8">
        <f t="shared" si="2"/>
        <v>0</v>
      </c>
      <c r="M17" s="15">
        <v>0</v>
      </c>
      <c r="N17" s="8">
        <f t="shared" si="3"/>
        <v>0</v>
      </c>
    </row>
    <row r="18" spans="1:14" ht="23.1" customHeight="1">
      <c r="A18" s="175"/>
      <c r="B18" s="175"/>
      <c r="C18" s="13"/>
      <c r="D18" s="14" t="s">
        <v>37</v>
      </c>
      <c r="E18" s="11"/>
      <c r="F18" s="10">
        <f t="shared" si="4"/>
        <v>6</v>
      </c>
      <c r="G18" s="9">
        <v>1</v>
      </c>
      <c r="H18" s="8">
        <f t="shared" si="0"/>
        <v>16.666666666666664</v>
      </c>
      <c r="I18" s="15">
        <v>4</v>
      </c>
      <c r="J18" s="8">
        <f t="shared" si="1"/>
        <v>66.666666666666657</v>
      </c>
      <c r="K18" s="15">
        <v>1</v>
      </c>
      <c r="L18" s="8">
        <f t="shared" si="2"/>
        <v>16.666666666666664</v>
      </c>
      <c r="M18" s="15">
        <v>0</v>
      </c>
      <c r="N18" s="8">
        <f t="shared" si="3"/>
        <v>0</v>
      </c>
    </row>
    <row r="19" spans="1:14" ht="23.1" customHeight="1">
      <c r="A19" s="175"/>
      <c r="B19" s="175"/>
      <c r="C19" s="13"/>
      <c r="D19" s="14" t="s">
        <v>36</v>
      </c>
      <c r="E19" s="11"/>
      <c r="F19" s="10">
        <f t="shared" si="4"/>
        <v>2</v>
      </c>
      <c r="G19" s="9">
        <v>0</v>
      </c>
      <c r="H19" s="8">
        <f t="shared" si="0"/>
        <v>0</v>
      </c>
      <c r="I19" s="15">
        <v>2</v>
      </c>
      <c r="J19" s="8">
        <f t="shared" si="1"/>
        <v>100</v>
      </c>
      <c r="K19" s="15">
        <v>0</v>
      </c>
      <c r="L19" s="8">
        <f t="shared" si="2"/>
        <v>0</v>
      </c>
      <c r="M19" s="15">
        <v>0</v>
      </c>
      <c r="N19" s="8">
        <f t="shared" si="3"/>
        <v>0</v>
      </c>
    </row>
    <row r="20" spans="1:14" ht="23.1" customHeight="1">
      <c r="A20" s="175"/>
      <c r="B20" s="175"/>
      <c r="C20" s="13"/>
      <c r="D20" s="14" t="s">
        <v>35</v>
      </c>
      <c r="E20" s="11"/>
      <c r="F20" s="10">
        <f t="shared" si="4"/>
        <v>6</v>
      </c>
      <c r="G20" s="9">
        <v>0</v>
      </c>
      <c r="H20" s="8">
        <f t="shared" si="0"/>
        <v>0</v>
      </c>
      <c r="I20" s="15">
        <v>2</v>
      </c>
      <c r="J20" s="8">
        <f t="shared" si="1"/>
        <v>33.333333333333329</v>
      </c>
      <c r="K20" s="15">
        <v>4</v>
      </c>
      <c r="L20" s="8">
        <f t="shared" si="2"/>
        <v>66.666666666666657</v>
      </c>
      <c r="M20" s="15">
        <v>0</v>
      </c>
      <c r="N20" s="8">
        <f t="shared" si="3"/>
        <v>0</v>
      </c>
    </row>
    <row r="21" spans="1:14" ht="23.1" customHeight="1">
      <c r="A21" s="175"/>
      <c r="B21" s="175"/>
      <c r="C21" s="13"/>
      <c r="D21" s="14" t="s">
        <v>34</v>
      </c>
      <c r="E21" s="11"/>
      <c r="F21" s="10">
        <f t="shared" si="4"/>
        <v>9</v>
      </c>
      <c r="G21" s="9">
        <v>1</v>
      </c>
      <c r="H21" s="8">
        <f t="shared" si="0"/>
        <v>11.111111111111111</v>
      </c>
      <c r="I21" s="15">
        <v>3</v>
      </c>
      <c r="J21" s="8">
        <f t="shared" si="1"/>
        <v>33.333333333333329</v>
      </c>
      <c r="K21" s="15">
        <v>3</v>
      </c>
      <c r="L21" s="8">
        <f t="shared" si="2"/>
        <v>33.333333333333329</v>
      </c>
      <c r="M21" s="15">
        <v>2</v>
      </c>
      <c r="N21" s="8">
        <f t="shared" si="3"/>
        <v>22.222222222222221</v>
      </c>
    </row>
    <row r="22" spans="1:14" ht="23.1" customHeight="1">
      <c r="A22" s="175"/>
      <c r="B22" s="175"/>
      <c r="C22" s="13"/>
      <c r="D22" s="14" t="s">
        <v>33</v>
      </c>
      <c r="E22" s="11"/>
      <c r="F22" s="10">
        <f t="shared" si="4"/>
        <v>1</v>
      </c>
      <c r="G22" s="9">
        <v>1</v>
      </c>
      <c r="H22" s="8">
        <f t="shared" si="0"/>
        <v>100</v>
      </c>
      <c r="I22" s="15">
        <v>0</v>
      </c>
      <c r="J22" s="8">
        <f t="shared" si="1"/>
        <v>0</v>
      </c>
      <c r="K22" s="15">
        <v>0</v>
      </c>
      <c r="L22" s="8">
        <f t="shared" si="2"/>
        <v>0</v>
      </c>
      <c r="M22" s="15">
        <v>0</v>
      </c>
      <c r="N22" s="8">
        <f t="shared" si="3"/>
        <v>0</v>
      </c>
    </row>
    <row r="23" spans="1:14" ht="23.1" customHeight="1">
      <c r="A23" s="175"/>
      <c r="B23" s="175"/>
      <c r="C23" s="13"/>
      <c r="D23" s="14" t="s">
        <v>32</v>
      </c>
      <c r="E23" s="11"/>
      <c r="F23" s="10">
        <f t="shared" si="4"/>
        <v>7</v>
      </c>
      <c r="G23" s="9">
        <v>1</v>
      </c>
      <c r="H23" s="8">
        <f t="shared" si="0"/>
        <v>14.285714285714285</v>
      </c>
      <c r="I23" s="15">
        <v>6</v>
      </c>
      <c r="J23" s="8">
        <f t="shared" si="1"/>
        <v>85.714285714285708</v>
      </c>
      <c r="K23" s="15">
        <v>0</v>
      </c>
      <c r="L23" s="8">
        <f t="shared" si="2"/>
        <v>0</v>
      </c>
      <c r="M23" s="15">
        <v>0</v>
      </c>
      <c r="N23" s="8">
        <f t="shared" si="3"/>
        <v>0</v>
      </c>
    </row>
    <row r="24" spans="1:14" ht="23.1" customHeight="1">
      <c r="A24" s="175"/>
      <c r="B24" s="175"/>
      <c r="C24" s="13"/>
      <c r="D24" s="14" t="s">
        <v>31</v>
      </c>
      <c r="E24" s="11"/>
      <c r="F24" s="10">
        <f t="shared" si="4"/>
        <v>0</v>
      </c>
      <c r="G24" s="33" t="s">
        <v>496</v>
      </c>
      <c r="H24" s="80" t="s">
        <v>496</v>
      </c>
      <c r="I24" s="34" t="s">
        <v>496</v>
      </c>
      <c r="J24" s="80" t="s">
        <v>496</v>
      </c>
      <c r="K24" s="34" t="s">
        <v>496</v>
      </c>
      <c r="L24" s="80" t="s">
        <v>496</v>
      </c>
      <c r="M24" s="34" t="s">
        <v>496</v>
      </c>
      <c r="N24" s="80" t="s">
        <v>496</v>
      </c>
    </row>
    <row r="25" spans="1:14" ht="23.1" customHeight="1">
      <c r="A25" s="175"/>
      <c r="B25" s="175"/>
      <c r="C25" s="13"/>
      <c r="D25" s="12" t="s">
        <v>30</v>
      </c>
      <c r="E25" s="11"/>
      <c r="F25" s="10">
        <f t="shared" si="4"/>
        <v>1</v>
      </c>
      <c r="G25" s="9">
        <v>0</v>
      </c>
      <c r="H25" s="8">
        <f t="shared" si="0"/>
        <v>0</v>
      </c>
      <c r="I25" s="15">
        <v>1</v>
      </c>
      <c r="J25" s="8">
        <f t="shared" si="1"/>
        <v>100</v>
      </c>
      <c r="K25" s="15">
        <v>0</v>
      </c>
      <c r="L25" s="8">
        <f t="shared" si="2"/>
        <v>0</v>
      </c>
      <c r="M25" s="15">
        <v>0</v>
      </c>
      <c r="N25" s="8">
        <f t="shared" si="3"/>
        <v>0</v>
      </c>
    </row>
    <row r="26" spans="1:14" ht="23.1" customHeight="1">
      <c r="A26" s="175"/>
      <c r="B26" s="175"/>
      <c r="C26" s="13"/>
      <c r="D26" s="120" t="s">
        <v>29</v>
      </c>
      <c r="E26" s="121"/>
      <c r="F26" s="31">
        <f t="shared" si="4"/>
        <v>6</v>
      </c>
      <c r="G26" s="30">
        <v>1</v>
      </c>
      <c r="H26" s="122">
        <f t="shared" si="0"/>
        <v>16.666666666666664</v>
      </c>
      <c r="I26" s="15">
        <v>4</v>
      </c>
      <c r="J26" s="8">
        <f t="shared" si="1"/>
        <v>66.666666666666657</v>
      </c>
      <c r="K26" s="15">
        <v>0</v>
      </c>
      <c r="L26" s="8">
        <f t="shared" si="2"/>
        <v>0</v>
      </c>
      <c r="M26" s="15">
        <v>1</v>
      </c>
      <c r="N26" s="8">
        <f t="shared" si="3"/>
        <v>16.666666666666664</v>
      </c>
    </row>
    <row r="27" spans="1:14" ht="23.1" customHeight="1">
      <c r="A27" s="175"/>
      <c r="B27" s="175"/>
      <c r="C27" s="13"/>
      <c r="D27" s="14" t="s">
        <v>28</v>
      </c>
      <c r="E27" s="11"/>
      <c r="F27" s="10">
        <f t="shared" si="4"/>
        <v>2</v>
      </c>
      <c r="G27" s="9">
        <v>0</v>
      </c>
      <c r="H27" s="8">
        <f t="shared" si="0"/>
        <v>0</v>
      </c>
      <c r="I27" s="15">
        <v>2</v>
      </c>
      <c r="J27" s="8">
        <f t="shared" si="1"/>
        <v>100</v>
      </c>
      <c r="K27" s="15">
        <v>0</v>
      </c>
      <c r="L27" s="8">
        <f t="shared" si="2"/>
        <v>0</v>
      </c>
      <c r="M27" s="15">
        <v>0</v>
      </c>
      <c r="N27" s="8">
        <f t="shared" si="3"/>
        <v>0</v>
      </c>
    </row>
    <row r="28" spans="1:14" ht="23.1" customHeight="1">
      <c r="A28" s="175"/>
      <c r="B28" s="175"/>
      <c r="C28" s="13"/>
      <c r="D28" s="14" t="s">
        <v>27</v>
      </c>
      <c r="E28" s="11"/>
      <c r="F28" s="10">
        <f t="shared" si="4"/>
        <v>3</v>
      </c>
      <c r="G28" s="9">
        <v>0</v>
      </c>
      <c r="H28" s="8">
        <f t="shared" si="0"/>
        <v>0</v>
      </c>
      <c r="I28" s="15">
        <v>3</v>
      </c>
      <c r="J28" s="8">
        <f t="shared" si="1"/>
        <v>100</v>
      </c>
      <c r="K28" s="15">
        <v>0</v>
      </c>
      <c r="L28" s="8">
        <f t="shared" si="2"/>
        <v>0</v>
      </c>
      <c r="M28" s="15">
        <v>0</v>
      </c>
      <c r="N28" s="8">
        <f t="shared" si="3"/>
        <v>0</v>
      </c>
    </row>
    <row r="29" spans="1:14" ht="23.1" customHeight="1">
      <c r="A29" s="175"/>
      <c r="B29" s="175"/>
      <c r="C29" s="13"/>
      <c r="D29" s="14" t="s">
        <v>26</v>
      </c>
      <c r="E29" s="11"/>
      <c r="F29" s="10">
        <f t="shared" si="4"/>
        <v>15</v>
      </c>
      <c r="G29" s="9">
        <v>2</v>
      </c>
      <c r="H29" s="8">
        <f t="shared" si="0"/>
        <v>13.333333333333334</v>
      </c>
      <c r="I29" s="15">
        <v>12</v>
      </c>
      <c r="J29" s="8">
        <f t="shared" si="1"/>
        <v>80</v>
      </c>
      <c r="K29" s="15">
        <v>1</v>
      </c>
      <c r="L29" s="8">
        <f t="shared" si="2"/>
        <v>6.666666666666667</v>
      </c>
      <c r="M29" s="15">
        <v>0</v>
      </c>
      <c r="N29" s="8">
        <f t="shared" si="3"/>
        <v>0</v>
      </c>
    </row>
    <row r="30" spans="1:14" ht="23.1" customHeight="1">
      <c r="A30" s="175"/>
      <c r="B30" s="175"/>
      <c r="C30" s="13"/>
      <c r="D30" s="14" t="s">
        <v>25</v>
      </c>
      <c r="E30" s="11"/>
      <c r="F30" s="10">
        <f t="shared" si="4"/>
        <v>6</v>
      </c>
      <c r="G30" s="9">
        <v>0</v>
      </c>
      <c r="H30" s="8">
        <f t="shared" si="0"/>
        <v>0</v>
      </c>
      <c r="I30" s="15">
        <v>5</v>
      </c>
      <c r="J30" s="8">
        <f t="shared" si="1"/>
        <v>83.333333333333343</v>
      </c>
      <c r="K30" s="15">
        <v>1</v>
      </c>
      <c r="L30" s="8">
        <f t="shared" si="2"/>
        <v>16.666666666666664</v>
      </c>
      <c r="M30" s="15">
        <v>0</v>
      </c>
      <c r="N30" s="8">
        <f t="shared" si="3"/>
        <v>0</v>
      </c>
    </row>
    <row r="31" spans="1:14" ht="23.1" customHeight="1">
      <c r="A31" s="175"/>
      <c r="B31" s="175"/>
      <c r="C31" s="13"/>
      <c r="D31" s="14" t="s">
        <v>24</v>
      </c>
      <c r="E31" s="11"/>
      <c r="F31" s="10">
        <f t="shared" si="4"/>
        <v>31</v>
      </c>
      <c r="G31" s="9">
        <v>7</v>
      </c>
      <c r="H31" s="8">
        <f t="shared" si="0"/>
        <v>22.58064516129032</v>
      </c>
      <c r="I31" s="15">
        <v>16</v>
      </c>
      <c r="J31" s="8">
        <f t="shared" si="1"/>
        <v>51.612903225806448</v>
      </c>
      <c r="K31" s="15">
        <v>5</v>
      </c>
      <c r="L31" s="8">
        <f t="shared" si="2"/>
        <v>16.129032258064516</v>
      </c>
      <c r="M31" s="15">
        <v>3</v>
      </c>
      <c r="N31" s="8">
        <f t="shared" si="3"/>
        <v>9.67741935483871</v>
      </c>
    </row>
    <row r="32" spans="1:14" ht="23.1" customHeight="1">
      <c r="A32" s="175"/>
      <c r="B32" s="175"/>
      <c r="C32" s="13"/>
      <c r="D32" s="14" t="s">
        <v>23</v>
      </c>
      <c r="E32" s="11"/>
      <c r="F32" s="10">
        <f t="shared" si="4"/>
        <v>7</v>
      </c>
      <c r="G32" s="9">
        <v>1</v>
      </c>
      <c r="H32" s="8">
        <f t="shared" si="0"/>
        <v>14.285714285714285</v>
      </c>
      <c r="I32" s="15">
        <v>6</v>
      </c>
      <c r="J32" s="8">
        <f t="shared" si="1"/>
        <v>85.714285714285708</v>
      </c>
      <c r="K32" s="15">
        <v>0</v>
      </c>
      <c r="L32" s="8">
        <f t="shared" si="2"/>
        <v>0</v>
      </c>
      <c r="M32" s="15">
        <v>0</v>
      </c>
      <c r="N32" s="8">
        <f t="shared" si="3"/>
        <v>0</v>
      </c>
    </row>
    <row r="33" spans="1:14" ht="24" customHeight="1">
      <c r="A33" s="175"/>
      <c r="B33" s="175"/>
      <c r="C33" s="13"/>
      <c r="D33" s="14" t="s">
        <v>22</v>
      </c>
      <c r="E33" s="11"/>
      <c r="F33" s="10">
        <f t="shared" si="4"/>
        <v>28</v>
      </c>
      <c r="G33" s="9">
        <v>2</v>
      </c>
      <c r="H33" s="8">
        <f t="shared" si="0"/>
        <v>7.1428571428571423</v>
      </c>
      <c r="I33" s="15">
        <v>21</v>
      </c>
      <c r="J33" s="8">
        <f t="shared" si="1"/>
        <v>75</v>
      </c>
      <c r="K33" s="15">
        <v>2</v>
      </c>
      <c r="L33" s="8">
        <f t="shared" si="2"/>
        <v>7.1428571428571423</v>
      </c>
      <c r="M33" s="15">
        <v>3</v>
      </c>
      <c r="N33" s="8">
        <f t="shared" si="3"/>
        <v>10.714285714285714</v>
      </c>
    </row>
    <row r="34" spans="1:14" ht="23.1" customHeight="1">
      <c r="A34" s="175"/>
      <c r="B34" s="175"/>
      <c r="C34" s="13"/>
      <c r="D34" s="14" t="s">
        <v>21</v>
      </c>
      <c r="E34" s="11"/>
      <c r="F34" s="10">
        <f t="shared" si="4"/>
        <v>14</v>
      </c>
      <c r="G34" s="9">
        <v>0</v>
      </c>
      <c r="H34" s="8">
        <f t="shared" si="0"/>
        <v>0</v>
      </c>
      <c r="I34" s="15">
        <v>14</v>
      </c>
      <c r="J34" s="8">
        <f t="shared" si="1"/>
        <v>100</v>
      </c>
      <c r="K34" s="15">
        <v>0</v>
      </c>
      <c r="L34" s="8">
        <f t="shared" si="2"/>
        <v>0</v>
      </c>
      <c r="M34" s="15">
        <v>0</v>
      </c>
      <c r="N34" s="8">
        <f t="shared" si="3"/>
        <v>0</v>
      </c>
    </row>
    <row r="35" spans="1:14" ht="23.1" customHeight="1">
      <c r="A35" s="175"/>
      <c r="B35" s="175"/>
      <c r="C35" s="13"/>
      <c r="D35" s="14" t="s">
        <v>20</v>
      </c>
      <c r="E35" s="11"/>
      <c r="F35" s="10">
        <f t="shared" si="4"/>
        <v>7</v>
      </c>
      <c r="G35" s="9">
        <v>1</v>
      </c>
      <c r="H35" s="8">
        <f t="shared" si="0"/>
        <v>14.285714285714285</v>
      </c>
      <c r="I35" s="15">
        <v>5</v>
      </c>
      <c r="J35" s="8">
        <f t="shared" si="1"/>
        <v>71.428571428571431</v>
      </c>
      <c r="K35" s="15">
        <v>1</v>
      </c>
      <c r="L35" s="8">
        <f t="shared" si="2"/>
        <v>14.285714285714285</v>
      </c>
      <c r="M35" s="15">
        <v>0</v>
      </c>
      <c r="N35" s="8">
        <f t="shared" si="3"/>
        <v>0</v>
      </c>
    </row>
    <row r="36" spans="1:14" ht="23.1" customHeight="1">
      <c r="A36" s="175"/>
      <c r="B36" s="175"/>
      <c r="C36" s="13"/>
      <c r="D36" s="14" t="s">
        <v>19</v>
      </c>
      <c r="E36" s="11"/>
      <c r="F36" s="10">
        <f t="shared" si="4"/>
        <v>17</v>
      </c>
      <c r="G36" s="9">
        <v>3</v>
      </c>
      <c r="H36" s="8">
        <f t="shared" si="0"/>
        <v>17.647058823529413</v>
      </c>
      <c r="I36" s="15">
        <v>11</v>
      </c>
      <c r="J36" s="8">
        <f t="shared" si="1"/>
        <v>64.705882352941174</v>
      </c>
      <c r="K36" s="15">
        <v>2</v>
      </c>
      <c r="L36" s="8">
        <f t="shared" si="2"/>
        <v>11.76470588235294</v>
      </c>
      <c r="M36" s="15">
        <v>1</v>
      </c>
      <c r="N36" s="8">
        <f t="shared" si="3"/>
        <v>5.8823529411764701</v>
      </c>
    </row>
    <row r="37" spans="1:14" ht="23.1" customHeight="1">
      <c r="A37" s="175"/>
      <c r="B37" s="176"/>
      <c r="C37" s="13"/>
      <c r="D37" s="14" t="s">
        <v>18</v>
      </c>
      <c r="E37" s="11"/>
      <c r="F37" s="10">
        <f t="shared" si="4"/>
        <v>4</v>
      </c>
      <c r="G37" s="9">
        <v>0</v>
      </c>
      <c r="H37" s="8">
        <f t="shared" si="0"/>
        <v>0</v>
      </c>
      <c r="I37" s="15">
        <v>3</v>
      </c>
      <c r="J37" s="8">
        <f t="shared" si="1"/>
        <v>75</v>
      </c>
      <c r="K37" s="15">
        <v>1</v>
      </c>
      <c r="L37" s="8">
        <f t="shared" si="2"/>
        <v>25</v>
      </c>
      <c r="M37" s="15">
        <v>0</v>
      </c>
      <c r="N37" s="8">
        <f t="shared" si="3"/>
        <v>0</v>
      </c>
    </row>
    <row r="38" spans="1:14" ht="23.1" customHeight="1">
      <c r="A38" s="175"/>
      <c r="B38" s="174" t="s">
        <v>17</v>
      </c>
      <c r="C38" s="13"/>
      <c r="D38" s="14" t="s">
        <v>16</v>
      </c>
      <c r="E38" s="11"/>
      <c r="F38" s="10">
        <f t="shared" si="4"/>
        <v>690</v>
      </c>
      <c r="G38" s="9">
        <f>SUM(G39:G53)</f>
        <v>210</v>
      </c>
      <c r="H38" s="8">
        <f t="shared" si="0"/>
        <v>30.434782608695656</v>
      </c>
      <c r="I38" s="15">
        <f>SUM(I39:I53)</f>
        <v>250</v>
      </c>
      <c r="J38" s="8">
        <f t="shared" si="1"/>
        <v>36.231884057971016</v>
      </c>
      <c r="K38" s="15">
        <f>SUM(K39:K53)</f>
        <v>201</v>
      </c>
      <c r="L38" s="8">
        <f t="shared" si="2"/>
        <v>29.130434782608695</v>
      </c>
      <c r="M38" s="15">
        <f>SUM(M39:M53)</f>
        <v>29</v>
      </c>
      <c r="N38" s="8">
        <f t="shared" si="3"/>
        <v>4.2028985507246377</v>
      </c>
    </row>
    <row r="39" spans="1:14" ht="23.1" customHeight="1">
      <c r="A39" s="175"/>
      <c r="B39" s="175"/>
      <c r="C39" s="13"/>
      <c r="D39" s="14" t="s">
        <v>15</v>
      </c>
      <c r="E39" s="11"/>
      <c r="F39" s="10">
        <f t="shared" si="4"/>
        <v>7</v>
      </c>
      <c r="G39" s="9">
        <v>3</v>
      </c>
      <c r="H39" s="8">
        <f t="shared" si="0"/>
        <v>42.857142857142854</v>
      </c>
      <c r="I39" s="15">
        <v>4</v>
      </c>
      <c r="J39" s="8">
        <f t="shared" si="1"/>
        <v>57.142857142857139</v>
      </c>
      <c r="K39" s="15">
        <v>0</v>
      </c>
      <c r="L39" s="8">
        <f t="shared" si="2"/>
        <v>0</v>
      </c>
      <c r="M39" s="15">
        <v>0</v>
      </c>
      <c r="N39" s="8">
        <f t="shared" si="3"/>
        <v>0</v>
      </c>
    </row>
    <row r="40" spans="1:14" ht="23.1" customHeight="1">
      <c r="A40" s="175"/>
      <c r="B40" s="175"/>
      <c r="C40" s="13"/>
      <c r="D40" s="14" t="s">
        <v>14</v>
      </c>
      <c r="E40" s="11"/>
      <c r="F40" s="10">
        <f t="shared" si="4"/>
        <v>74</v>
      </c>
      <c r="G40" s="9">
        <v>26</v>
      </c>
      <c r="H40" s="8">
        <f t="shared" si="0"/>
        <v>35.135135135135137</v>
      </c>
      <c r="I40" s="15">
        <v>32</v>
      </c>
      <c r="J40" s="8">
        <f t="shared" si="1"/>
        <v>43.243243243243242</v>
      </c>
      <c r="K40" s="15">
        <v>11</v>
      </c>
      <c r="L40" s="8">
        <f t="shared" si="2"/>
        <v>14.864864864864865</v>
      </c>
      <c r="M40" s="15">
        <v>5</v>
      </c>
      <c r="N40" s="8">
        <f t="shared" si="3"/>
        <v>6.756756756756757</v>
      </c>
    </row>
    <row r="41" spans="1:14" ht="23.1" customHeight="1">
      <c r="A41" s="175"/>
      <c r="B41" s="175"/>
      <c r="C41" s="13"/>
      <c r="D41" s="14" t="s">
        <v>13</v>
      </c>
      <c r="E41" s="11"/>
      <c r="F41" s="10">
        <f t="shared" si="4"/>
        <v>20</v>
      </c>
      <c r="G41" s="9">
        <v>1</v>
      </c>
      <c r="H41" s="8">
        <f t="shared" si="0"/>
        <v>5</v>
      </c>
      <c r="I41" s="15">
        <v>5</v>
      </c>
      <c r="J41" s="8">
        <f t="shared" si="1"/>
        <v>25</v>
      </c>
      <c r="K41" s="15">
        <v>13</v>
      </c>
      <c r="L41" s="8">
        <f t="shared" si="2"/>
        <v>65</v>
      </c>
      <c r="M41" s="15">
        <v>1</v>
      </c>
      <c r="N41" s="8">
        <f t="shared" si="3"/>
        <v>5</v>
      </c>
    </row>
    <row r="42" spans="1:14" ht="23.1" customHeight="1">
      <c r="A42" s="175"/>
      <c r="B42" s="175"/>
      <c r="C42" s="13"/>
      <c r="D42" s="14" t="s">
        <v>12</v>
      </c>
      <c r="E42" s="11"/>
      <c r="F42" s="10">
        <f t="shared" si="4"/>
        <v>13</v>
      </c>
      <c r="G42" s="9">
        <v>4</v>
      </c>
      <c r="H42" s="8">
        <f t="shared" si="0"/>
        <v>30.76923076923077</v>
      </c>
      <c r="I42" s="15">
        <v>5</v>
      </c>
      <c r="J42" s="8">
        <f t="shared" si="1"/>
        <v>38.461538461538467</v>
      </c>
      <c r="K42" s="15">
        <v>4</v>
      </c>
      <c r="L42" s="8">
        <f t="shared" si="2"/>
        <v>30.76923076923077</v>
      </c>
      <c r="M42" s="15">
        <v>0</v>
      </c>
      <c r="N42" s="8">
        <f t="shared" si="3"/>
        <v>0</v>
      </c>
    </row>
    <row r="43" spans="1:14" ht="23.1" customHeight="1">
      <c r="A43" s="175"/>
      <c r="B43" s="175"/>
      <c r="C43" s="13"/>
      <c r="D43" s="14" t="s">
        <v>11</v>
      </c>
      <c r="E43" s="11"/>
      <c r="F43" s="10">
        <f t="shared" si="4"/>
        <v>35</v>
      </c>
      <c r="G43" s="9">
        <v>18</v>
      </c>
      <c r="H43" s="8">
        <f t="shared" si="0"/>
        <v>51.428571428571423</v>
      </c>
      <c r="I43" s="15">
        <v>13</v>
      </c>
      <c r="J43" s="8">
        <f t="shared" si="1"/>
        <v>37.142857142857146</v>
      </c>
      <c r="K43" s="15">
        <v>4</v>
      </c>
      <c r="L43" s="8">
        <f t="shared" si="2"/>
        <v>11.428571428571429</v>
      </c>
      <c r="M43" s="15">
        <v>0</v>
      </c>
      <c r="N43" s="8">
        <f t="shared" si="3"/>
        <v>0</v>
      </c>
    </row>
    <row r="44" spans="1:14" ht="23.1" customHeight="1">
      <c r="A44" s="175"/>
      <c r="B44" s="175"/>
      <c r="C44" s="13"/>
      <c r="D44" s="14" t="s">
        <v>10</v>
      </c>
      <c r="E44" s="11"/>
      <c r="F44" s="10">
        <f t="shared" si="4"/>
        <v>174</v>
      </c>
      <c r="G44" s="9">
        <v>75</v>
      </c>
      <c r="H44" s="8">
        <f t="shared" si="0"/>
        <v>43.103448275862064</v>
      </c>
      <c r="I44" s="15">
        <v>72</v>
      </c>
      <c r="J44" s="8">
        <f t="shared" si="1"/>
        <v>41.379310344827587</v>
      </c>
      <c r="K44" s="15">
        <v>26</v>
      </c>
      <c r="L44" s="8">
        <f t="shared" si="2"/>
        <v>14.942528735632186</v>
      </c>
      <c r="M44" s="15">
        <v>1</v>
      </c>
      <c r="N44" s="8">
        <f t="shared" si="3"/>
        <v>0.57471264367816088</v>
      </c>
    </row>
    <row r="45" spans="1:14" ht="23.1" customHeight="1">
      <c r="A45" s="175"/>
      <c r="B45" s="175"/>
      <c r="C45" s="13"/>
      <c r="D45" s="14" t="s">
        <v>9</v>
      </c>
      <c r="E45" s="11"/>
      <c r="F45" s="10">
        <f t="shared" si="4"/>
        <v>18</v>
      </c>
      <c r="G45" s="9">
        <v>2</v>
      </c>
      <c r="H45" s="8">
        <f t="shared" si="0"/>
        <v>11.111111111111111</v>
      </c>
      <c r="I45" s="15">
        <v>12</v>
      </c>
      <c r="J45" s="8">
        <f t="shared" si="1"/>
        <v>66.666666666666657</v>
      </c>
      <c r="K45" s="15">
        <v>4</v>
      </c>
      <c r="L45" s="8">
        <f t="shared" si="2"/>
        <v>22.222222222222221</v>
      </c>
      <c r="M45" s="15">
        <v>0</v>
      </c>
      <c r="N45" s="8">
        <f t="shared" si="3"/>
        <v>0</v>
      </c>
    </row>
    <row r="46" spans="1:14" ht="23.1" customHeight="1">
      <c r="A46" s="175"/>
      <c r="B46" s="175"/>
      <c r="C46" s="13"/>
      <c r="D46" s="14" t="s">
        <v>8</v>
      </c>
      <c r="E46" s="11"/>
      <c r="F46" s="10">
        <f t="shared" si="4"/>
        <v>11</v>
      </c>
      <c r="G46" s="9">
        <v>5</v>
      </c>
      <c r="H46" s="8">
        <f t="shared" si="0"/>
        <v>45.454545454545453</v>
      </c>
      <c r="I46" s="15">
        <v>4</v>
      </c>
      <c r="J46" s="8">
        <f t="shared" si="1"/>
        <v>36.363636363636367</v>
      </c>
      <c r="K46" s="15">
        <v>2</v>
      </c>
      <c r="L46" s="8">
        <f t="shared" si="2"/>
        <v>18.181818181818183</v>
      </c>
      <c r="M46" s="15">
        <v>0</v>
      </c>
      <c r="N46" s="8">
        <f t="shared" si="3"/>
        <v>0</v>
      </c>
    </row>
    <row r="47" spans="1:14" ht="24" customHeight="1">
      <c r="A47" s="175"/>
      <c r="B47" s="175"/>
      <c r="C47" s="13"/>
      <c r="D47" s="12" t="s">
        <v>7</v>
      </c>
      <c r="E47" s="11"/>
      <c r="F47" s="10">
        <f t="shared" si="4"/>
        <v>14</v>
      </c>
      <c r="G47" s="9">
        <v>3</v>
      </c>
      <c r="H47" s="8">
        <f t="shared" si="0"/>
        <v>21.428571428571427</v>
      </c>
      <c r="I47" s="15">
        <v>4</v>
      </c>
      <c r="J47" s="8">
        <f t="shared" si="1"/>
        <v>28.571428571428569</v>
      </c>
      <c r="K47" s="15">
        <v>7</v>
      </c>
      <c r="L47" s="8">
        <f t="shared" si="2"/>
        <v>50</v>
      </c>
      <c r="M47" s="15">
        <v>0</v>
      </c>
      <c r="N47" s="8">
        <f t="shared" si="3"/>
        <v>0</v>
      </c>
    </row>
    <row r="48" spans="1:14" ht="23.1" customHeight="1">
      <c r="A48" s="175"/>
      <c r="B48" s="175"/>
      <c r="C48" s="13"/>
      <c r="D48" s="14" t="s">
        <v>6</v>
      </c>
      <c r="E48" s="11"/>
      <c r="F48" s="10">
        <f t="shared" si="4"/>
        <v>50</v>
      </c>
      <c r="G48" s="9">
        <v>25</v>
      </c>
      <c r="H48" s="8">
        <f t="shared" si="0"/>
        <v>50</v>
      </c>
      <c r="I48" s="15">
        <v>17</v>
      </c>
      <c r="J48" s="8">
        <f t="shared" si="1"/>
        <v>34</v>
      </c>
      <c r="K48" s="15">
        <v>7</v>
      </c>
      <c r="L48" s="8">
        <f t="shared" si="2"/>
        <v>14.000000000000002</v>
      </c>
      <c r="M48" s="15">
        <v>1</v>
      </c>
      <c r="N48" s="8">
        <f t="shared" si="3"/>
        <v>2</v>
      </c>
    </row>
    <row r="49" spans="1:14" ht="23.1" customHeight="1">
      <c r="A49" s="175"/>
      <c r="B49" s="175"/>
      <c r="C49" s="13"/>
      <c r="D49" s="14" t="s">
        <v>5</v>
      </c>
      <c r="E49" s="11"/>
      <c r="F49" s="10">
        <f t="shared" si="4"/>
        <v>16</v>
      </c>
      <c r="G49" s="9">
        <v>9</v>
      </c>
      <c r="H49" s="8">
        <f t="shared" si="0"/>
        <v>56.25</v>
      </c>
      <c r="I49" s="15">
        <v>4</v>
      </c>
      <c r="J49" s="8">
        <f t="shared" si="1"/>
        <v>25</v>
      </c>
      <c r="K49" s="15">
        <v>3</v>
      </c>
      <c r="L49" s="8">
        <f t="shared" si="2"/>
        <v>18.75</v>
      </c>
      <c r="M49" s="15">
        <v>0</v>
      </c>
      <c r="N49" s="8">
        <f t="shared" si="3"/>
        <v>0</v>
      </c>
    </row>
    <row r="50" spans="1:14" ht="23.1" customHeight="1">
      <c r="A50" s="175"/>
      <c r="B50" s="175"/>
      <c r="C50" s="13"/>
      <c r="D50" s="14" t="s">
        <v>4</v>
      </c>
      <c r="E50" s="11"/>
      <c r="F50" s="10">
        <f t="shared" si="4"/>
        <v>21</v>
      </c>
      <c r="G50" s="9">
        <v>6</v>
      </c>
      <c r="H50" s="8">
        <f t="shared" si="0"/>
        <v>28.571428571428569</v>
      </c>
      <c r="I50" s="15">
        <v>2</v>
      </c>
      <c r="J50" s="8">
        <f t="shared" si="1"/>
        <v>9.5238095238095237</v>
      </c>
      <c r="K50" s="15">
        <v>13</v>
      </c>
      <c r="L50" s="8">
        <f t="shared" si="2"/>
        <v>61.904761904761905</v>
      </c>
      <c r="M50" s="15">
        <v>0</v>
      </c>
      <c r="N50" s="8">
        <f t="shared" si="3"/>
        <v>0</v>
      </c>
    </row>
    <row r="51" spans="1:14" ht="23.1" customHeight="1">
      <c r="A51" s="175"/>
      <c r="B51" s="175"/>
      <c r="C51" s="13"/>
      <c r="D51" s="14" t="s">
        <v>3</v>
      </c>
      <c r="E51" s="11"/>
      <c r="F51" s="10">
        <f t="shared" si="4"/>
        <v>157</v>
      </c>
      <c r="G51" s="9">
        <v>11</v>
      </c>
      <c r="H51" s="8">
        <f t="shared" si="0"/>
        <v>7.0063694267515926</v>
      </c>
      <c r="I51" s="15">
        <v>43</v>
      </c>
      <c r="J51" s="8">
        <f t="shared" si="1"/>
        <v>27.388535031847134</v>
      </c>
      <c r="K51" s="15">
        <v>86</v>
      </c>
      <c r="L51" s="8">
        <f t="shared" si="2"/>
        <v>54.777070063694268</v>
      </c>
      <c r="M51" s="15">
        <v>17</v>
      </c>
      <c r="N51" s="8">
        <f t="shared" si="3"/>
        <v>10.828025477707007</v>
      </c>
    </row>
    <row r="52" spans="1:14" ht="23.1" customHeight="1">
      <c r="A52" s="175"/>
      <c r="B52" s="175"/>
      <c r="C52" s="13"/>
      <c r="D52" s="14" t="s">
        <v>2</v>
      </c>
      <c r="E52" s="11"/>
      <c r="F52" s="10">
        <f t="shared" si="4"/>
        <v>22</v>
      </c>
      <c r="G52" s="9">
        <v>5</v>
      </c>
      <c r="H52" s="8">
        <f t="shared" si="0"/>
        <v>22.727272727272727</v>
      </c>
      <c r="I52" s="15">
        <v>7</v>
      </c>
      <c r="J52" s="8">
        <f t="shared" si="1"/>
        <v>31.818181818181817</v>
      </c>
      <c r="K52" s="15">
        <v>10</v>
      </c>
      <c r="L52" s="8">
        <f t="shared" si="2"/>
        <v>45.454545454545453</v>
      </c>
      <c r="M52" s="15">
        <v>0</v>
      </c>
      <c r="N52" s="8">
        <f t="shared" si="3"/>
        <v>0</v>
      </c>
    </row>
    <row r="53" spans="1:14" ht="24" customHeight="1">
      <c r="A53" s="176"/>
      <c r="B53" s="176"/>
      <c r="C53" s="13"/>
      <c r="D53" s="12" t="s">
        <v>1</v>
      </c>
      <c r="E53" s="11"/>
      <c r="F53" s="10">
        <f t="shared" si="4"/>
        <v>58</v>
      </c>
      <c r="G53" s="9">
        <v>17</v>
      </c>
      <c r="H53" s="8">
        <f t="shared" si="0"/>
        <v>29.310344827586203</v>
      </c>
      <c r="I53" s="15">
        <v>26</v>
      </c>
      <c r="J53" s="8">
        <f t="shared" si="1"/>
        <v>44.827586206896555</v>
      </c>
      <c r="K53" s="15">
        <v>11</v>
      </c>
      <c r="L53" s="8">
        <f t="shared" si="2"/>
        <v>18.96551724137931</v>
      </c>
      <c r="M53" s="15">
        <v>4</v>
      </c>
      <c r="N53" s="8">
        <f t="shared" si="3"/>
        <v>6.8965517241379306</v>
      </c>
    </row>
    <row r="55" spans="1:14" ht="12.75" customHeight="1"/>
    <row r="56" spans="1:14">
      <c r="D56" s="5"/>
    </row>
    <row r="66" spans="4:4" s="4" customFormat="1" ht="12">
      <c r="D66" s="5"/>
    </row>
    <row r="70" spans="4:4" s="4" customFormat="1" ht="12">
      <c r="D70" s="5"/>
    </row>
    <row r="74" spans="4:4" s="4" customFormat="1" ht="12">
      <c r="D74" s="5"/>
    </row>
    <row r="76" spans="4:4" s="4" customFormat="1" ht="12">
      <c r="D76" s="5"/>
    </row>
    <row r="78" spans="4:4" s="4" customFormat="1" ht="12">
      <c r="D78" s="5"/>
    </row>
    <row r="80" spans="4:4" s="4" customFormat="1" ht="12">
      <c r="D80" s="5"/>
    </row>
    <row r="82" spans="4:4" s="4" customFormat="1" ht="13.5" customHeight="1">
      <c r="D82" s="6"/>
    </row>
    <row r="83" spans="4:4" s="4" customFormat="1" ht="13.5" customHeight="1"/>
    <row r="84" spans="4:4" s="4" customFormat="1" ht="12">
      <c r="D84" s="5"/>
    </row>
    <row r="86" spans="4:4" s="4" customFormat="1" ht="12">
      <c r="D86" s="5"/>
    </row>
    <row r="88" spans="4:4" s="4" customFormat="1" ht="12">
      <c r="D88" s="5"/>
    </row>
    <row r="90" spans="4:4" s="4" customFormat="1" ht="12">
      <c r="D90" s="5"/>
    </row>
    <row r="94" spans="4:4" s="4" customFormat="1" ht="12.75" customHeight="1"/>
    <row r="95" spans="4:4" s="4" customFormat="1" ht="12.75" customHeight="1"/>
  </sheetData>
  <mergeCells count="24">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M3:N4"/>
    <mergeCell ref="G5:G6"/>
    <mergeCell ref="H5:H6"/>
    <mergeCell ref="I5:I6"/>
    <mergeCell ref="J5:J6"/>
    <mergeCell ref="M5:M6"/>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zoomScale="85" zoomScaleNormal="85"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5" width="9" style="3"/>
    <col min="16" max="26" width="9" style="83"/>
    <col min="27" max="16384" width="9" style="3"/>
  </cols>
  <sheetData>
    <row r="1" spans="1:25" ht="14.25">
      <c r="A1" s="18" t="s">
        <v>517</v>
      </c>
    </row>
    <row r="3" spans="1:25" ht="13.5" customHeight="1">
      <c r="A3" s="161" t="s">
        <v>64</v>
      </c>
      <c r="B3" s="162"/>
      <c r="C3" s="162"/>
      <c r="D3" s="162"/>
      <c r="E3" s="163"/>
      <c r="F3" s="170" t="s">
        <v>130</v>
      </c>
      <c r="G3" s="183" t="s">
        <v>138</v>
      </c>
      <c r="H3" s="183"/>
      <c r="I3" s="183" t="s">
        <v>137</v>
      </c>
      <c r="J3" s="183"/>
      <c r="K3" s="213" t="s">
        <v>136</v>
      </c>
      <c r="L3" s="213"/>
      <c r="M3" s="183" t="s">
        <v>126</v>
      </c>
      <c r="N3" s="183"/>
    </row>
    <row r="4" spans="1:25" ht="42" customHeight="1">
      <c r="A4" s="164"/>
      <c r="B4" s="165"/>
      <c r="C4" s="165"/>
      <c r="D4" s="165"/>
      <c r="E4" s="166"/>
      <c r="F4" s="153"/>
      <c r="G4" s="183"/>
      <c r="H4" s="183"/>
      <c r="I4" s="183"/>
      <c r="J4" s="183"/>
      <c r="K4" s="213"/>
      <c r="L4" s="213"/>
      <c r="M4" s="183"/>
      <c r="N4" s="183"/>
    </row>
    <row r="5" spans="1:25" ht="15" customHeight="1">
      <c r="A5" s="164"/>
      <c r="B5" s="165"/>
      <c r="C5" s="165"/>
      <c r="D5" s="165"/>
      <c r="E5" s="166"/>
      <c r="F5" s="153"/>
      <c r="G5" s="154" t="s">
        <v>74</v>
      </c>
      <c r="H5" s="214" t="s">
        <v>51</v>
      </c>
      <c r="I5" s="154" t="s">
        <v>74</v>
      </c>
      <c r="J5" s="214" t="s">
        <v>51</v>
      </c>
      <c r="K5" s="154" t="s">
        <v>74</v>
      </c>
      <c r="L5" s="214" t="s">
        <v>51</v>
      </c>
      <c r="M5" s="154" t="s">
        <v>74</v>
      </c>
      <c r="N5" s="214" t="s">
        <v>51</v>
      </c>
    </row>
    <row r="6" spans="1:25" ht="15" customHeight="1">
      <c r="A6" s="167"/>
      <c r="B6" s="168"/>
      <c r="C6" s="168"/>
      <c r="D6" s="168"/>
      <c r="E6" s="169"/>
      <c r="F6" s="153"/>
      <c r="G6" s="155"/>
      <c r="H6" s="215"/>
      <c r="I6" s="155"/>
      <c r="J6" s="215"/>
      <c r="K6" s="155"/>
      <c r="L6" s="215"/>
      <c r="M6" s="155"/>
      <c r="N6" s="215"/>
      <c r="P6" s="91"/>
      <c r="Q6" s="91"/>
      <c r="R6" s="91"/>
      <c r="S6" s="91"/>
      <c r="T6" s="91"/>
      <c r="U6" s="91"/>
      <c r="V6" s="91"/>
      <c r="W6" s="91"/>
      <c r="X6" s="91"/>
      <c r="Y6" s="91"/>
    </row>
    <row r="7" spans="1:25" ht="23.1" customHeight="1">
      <c r="A7" s="158" t="s">
        <v>50</v>
      </c>
      <c r="B7" s="159"/>
      <c r="C7" s="159"/>
      <c r="D7" s="159"/>
      <c r="E7" s="160"/>
      <c r="F7" s="10">
        <v>75286</v>
      </c>
      <c r="G7" s="9">
        <f>SUM(G8:G12)</f>
        <v>8605</v>
      </c>
      <c r="H7" s="8">
        <f t="shared" ref="H7:H53" si="0">IF(G7=0,0,G7/$F7*100)</f>
        <v>11.429747894694897</v>
      </c>
      <c r="I7" s="9">
        <f>SUM(I8:I12)</f>
        <v>41997</v>
      </c>
      <c r="J7" s="8">
        <f t="shared" ref="J7:J53" si="1">IF(I7=0,0,I7/$F7*100)</f>
        <v>55.783279759849115</v>
      </c>
      <c r="K7" s="9">
        <f>SUM(K8:K12)</f>
        <v>19826</v>
      </c>
      <c r="L7" s="8">
        <f t="shared" ref="L7:L53" si="2">IF(K7=0,0,K7/$F7*100)</f>
        <v>26.334245410833358</v>
      </c>
      <c r="M7" s="9">
        <f>SUM(M8:M12)</f>
        <v>4858</v>
      </c>
      <c r="N7" s="8">
        <f t="shared" ref="N7:N53" si="3">IF(M7=0,0,M7/$F7*100)</f>
        <v>6.452726934622639</v>
      </c>
      <c r="O7" s="54"/>
    </row>
    <row r="8" spans="1:25" ht="23.1" customHeight="1">
      <c r="A8" s="177" t="s">
        <v>49</v>
      </c>
      <c r="B8" s="180" t="s">
        <v>48</v>
      </c>
      <c r="C8" s="181"/>
      <c r="D8" s="181"/>
      <c r="E8" s="182"/>
      <c r="F8" s="10">
        <v>3078</v>
      </c>
      <c r="G8" s="9">
        <v>1208</v>
      </c>
      <c r="H8" s="8">
        <f t="shared" si="0"/>
        <v>39.246263807667312</v>
      </c>
      <c r="I8" s="9">
        <v>978</v>
      </c>
      <c r="J8" s="8">
        <f t="shared" si="1"/>
        <v>31.773879142300192</v>
      </c>
      <c r="K8" s="9">
        <v>760</v>
      </c>
      <c r="L8" s="8">
        <f t="shared" si="2"/>
        <v>24.691358024691358</v>
      </c>
      <c r="M8" s="9">
        <v>132</v>
      </c>
      <c r="N8" s="8">
        <f t="shared" si="3"/>
        <v>4.2884990253411299</v>
      </c>
      <c r="P8" s="90"/>
      <c r="R8" s="90"/>
      <c r="S8" s="90"/>
      <c r="T8" s="90"/>
      <c r="U8" s="90"/>
      <c r="V8" s="90"/>
      <c r="W8" s="90"/>
      <c r="X8" s="90"/>
      <c r="Y8" s="90"/>
    </row>
    <row r="9" spans="1:25" ht="23.1" customHeight="1">
      <c r="A9" s="178"/>
      <c r="B9" s="180" t="s">
        <v>47</v>
      </c>
      <c r="C9" s="181"/>
      <c r="D9" s="181"/>
      <c r="E9" s="182"/>
      <c r="F9" s="10">
        <v>4268</v>
      </c>
      <c r="G9" s="9">
        <v>997</v>
      </c>
      <c r="H9" s="8">
        <f t="shared" si="0"/>
        <v>23.359887535145269</v>
      </c>
      <c r="I9" s="9">
        <v>1830</v>
      </c>
      <c r="J9" s="8">
        <f t="shared" si="1"/>
        <v>42.877225866916589</v>
      </c>
      <c r="K9" s="9">
        <v>1314</v>
      </c>
      <c r="L9" s="8">
        <f t="shared" si="2"/>
        <v>30.78725398313027</v>
      </c>
      <c r="M9" s="9">
        <v>127</v>
      </c>
      <c r="N9" s="8">
        <f t="shared" si="3"/>
        <v>2.9756326148078727</v>
      </c>
      <c r="P9" s="90"/>
      <c r="R9" s="90"/>
      <c r="S9" s="90"/>
      <c r="T9" s="90"/>
      <c r="U9" s="90"/>
      <c r="V9" s="90"/>
      <c r="W9" s="90"/>
      <c r="X9" s="90"/>
      <c r="Y9" s="90"/>
    </row>
    <row r="10" spans="1:25" ht="23.1" customHeight="1">
      <c r="A10" s="178"/>
      <c r="B10" s="180" t="s">
        <v>46</v>
      </c>
      <c r="C10" s="181"/>
      <c r="D10" s="181"/>
      <c r="E10" s="182"/>
      <c r="F10" s="10">
        <v>24179</v>
      </c>
      <c r="G10" s="35">
        <v>2436</v>
      </c>
      <c r="H10" s="8">
        <f t="shared" si="0"/>
        <v>10.074858348153356</v>
      </c>
      <c r="I10" s="9">
        <v>15230</v>
      </c>
      <c r="J10" s="8">
        <f t="shared" si="1"/>
        <v>62.9885437776583</v>
      </c>
      <c r="K10" s="9">
        <v>5237</v>
      </c>
      <c r="L10" s="8">
        <f t="shared" si="2"/>
        <v>21.659291120393732</v>
      </c>
      <c r="M10" s="9">
        <v>1276</v>
      </c>
      <c r="N10" s="8">
        <f t="shared" si="3"/>
        <v>5.2773067537946154</v>
      </c>
      <c r="P10" s="90"/>
      <c r="R10" s="90"/>
      <c r="S10" s="90"/>
      <c r="T10" s="90"/>
      <c r="U10" s="90"/>
      <c r="V10" s="90"/>
      <c r="W10" s="90"/>
      <c r="X10" s="90"/>
      <c r="Y10" s="90"/>
    </row>
    <row r="11" spans="1:25" ht="23.1" customHeight="1">
      <c r="A11" s="178"/>
      <c r="B11" s="180" t="s">
        <v>45</v>
      </c>
      <c r="C11" s="181"/>
      <c r="D11" s="181"/>
      <c r="E11" s="182"/>
      <c r="F11" s="10">
        <v>11749</v>
      </c>
      <c r="G11" s="9">
        <v>544</v>
      </c>
      <c r="H11" s="8">
        <f t="shared" si="0"/>
        <v>4.6301812920248535</v>
      </c>
      <c r="I11" s="35">
        <v>8092</v>
      </c>
      <c r="J11" s="8">
        <f t="shared" si="1"/>
        <v>68.873946718869689</v>
      </c>
      <c r="K11" s="9">
        <v>1847</v>
      </c>
      <c r="L11" s="8">
        <f t="shared" si="2"/>
        <v>15.720486849944676</v>
      </c>
      <c r="M11" s="9">
        <v>1266</v>
      </c>
      <c r="N11" s="8">
        <f t="shared" si="3"/>
        <v>10.775385139160781</v>
      </c>
      <c r="P11" s="90"/>
      <c r="R11" s="92"/>
      <c r="S11" s="90"/>
      <c r="T11" s="90"/>
      <c r="U11" s="90"/>
      <c r="V11" s="90"/>
      <c r="W11" s="90"/>
      <c r="X11" s="90"/>
      <c r="Y11" s="90"/>
    </row>
    <row r="12" spans="1:25" ht="23.1" customHeight="1">
      <c r="A12" s="179"/>
      <c r="B12" s="180" t="s">
        <v>44</v>
      </c>
      <c r="C12" s="181"/>
      <c r="D12" s="181"/>
      <c r="E12" s="182"/>
      <c r="F12" s="10">
        <v>32012</v>
      </c>
      <c r="G12" s="9">
        <v>3420</v>
      </c>
      <c r="H12" s="8">
        <f t="shared" si="0"/>
        <v>10.6834936898663</v>
      </c>
      <c r="I12" s="35">
        <v>15867</v>
      </c>
      <c r="J12" s="8">
        <f t="shared" si="1"/>
        <v>49.565787829563909</v>
      </c>
      <c r="K12" s="9">
        <v>10668</v>
      </c>
      <c r="L12" s="8">
        <f t="shared" si="2"/>
        <v>33.325003123828559</v>
      </c>
      <c r="M12" s="9">
        <v>2057</v>
      </c>
      <c r="N12" s="8">
        <f t="shared" si="3"/>
        <v>6.4257153567412226</v>
      </c>
      <c r="P12" s="90"/>
      <c r="R12" s="92"/>
      <c r="S12" s="90"/>
      <c r="T12" s="90"/>
      <c r="U12" s="90"/>
      <c r="V12" s="90"/>
      <c r="W12" s="90"/>
      <c r="X12" s="90"/>
      <c r="Y12" s="90"/>
    </row>
    <row r="13" spans="1:25" ht="23.1" customHeight="1">
      <c r="A13" s="174" t="s">
        <v>43</v>
      </c>
      <c r="B13" s="174" t="s">
        <v>42</v>
      </c>
      <c r="C13" s="13"/>
      <c r="D13" s="14" t="s">
        <v>16</v>
      </c>
      <c r="E13" s="11"/>
      <c r="F13" s="10">
        <v>36195</v>
      </c>
      <c r="G13" s="9">
        <v>2405</v>
      </c>
      <c r="H13" s="8">
        <f t="shared" si="0"/>
        <v>6.6445641663213149</v>
      </c>
      <c r="I13" s="9">
        <v>28763</v>
      </c>
      <c r="J13" s="8">
        <f t="shared" si="1"/>
        <v>79.466777179168389</v>
      </c>
      <c r="K13" s="9">
        <v>2314</v>
      </c>
      <c r="L13" s="8">
        <f t="shared" si="2"/>
        <v>6.3931482248929417</v>
      </c>
      <c r="M13" s="9">
        <v>2713</v>
      </c>
      <c r="N13" s="8">
        <f t="shared" si="3"/>
        <v>7.4955104296173509</v>
      </c>
      <c r="P13" s="91"/>
      <c r="R13" s="91"/>
      <c r="S13" s="91"/>
      <c r="T13" s="91"/>
      <c r="U13" s="91"/>
      <c r="V13" s="91"/>
      <c r="W13" s="91"/>
      <c r="X13" s="91"/>
      <c r="Y13" s="91"/>
    </row>
    <row r="14" spans="1:25" ht="23.1" customHeight="1">
      <c r="A14" s="175"/>
      <c r="B14" s="175"/>
      <c r="C14" s="13"/>
      <c r="D14" s="14" t="s">
        <v>41</v>
      </c>
      <c r="E14" s="11"/>
      <c r="F14" s="10">
        <v>4796</v>
      </c>
      <c r="G14" s="9">
        <v>388</v>
      </c>
      <c r="H14" s="8">
        <f t="shared" si="0"/>
        <v>8.0900750625521276</v>
      </c>
      <c r="I14" s="35">
        <v>4218</v>
      </c>
      <c r="J14" s="8">
        <f t="shared" si="1"/>
        <v>87.948290241868222</v>
      </c>
      <c r="K14" s="9">
        <v>131</v>
      </c>
      <c r="L14" s="8">
        <f t="shared" si="2"/>
        <v>2.7314428690575481</v>
      </c>
      <c r="M14" s="9">
        <v>59</v>
      </c>
      <c r="N14" s="8">
        <f t="shared" si="3"/>
        <v>1.2301918265221017</v>
      </c>
      <c r="P14" s="90"/>
      <c r="R14" s="92"/>
      <c r="S14" s="90"/>
      <c r="T14" s="90"/>
      <c r="U14" s="90"/>
      <c r="V14" s="90"/>
      <c r="W14" s="90"/>
      <c r="X14" s="90"/>
      <c r="Y14" s="90"/>
    </row>
    <row r="15" spans="1:25" ht="23.1" customHeight="1">
      <c r="A15" s="175"/>
      <c r="B15" s="175"/>
      <c r="C15" s="13"/>
      <c r="D15" s="14" t="s">
        <v>40</v>
      </c>
      <c r="E15" s="11"/>
      <c r="F15" s="10">
        <v>197</v>
      </c>
      <c r="G15" s="35">
        <v>6</v>
      </c>
      <c r="H15" s="8">
        <f t="shared" si="0"/>
        <v>3.0456852791878175</v>
      </c>
      <c r="I15" s="35">
        <v>191</v>
      </c>
      <c r="J15" s="8">
        <f t="shared" si="1"/>
        <v>96.954314720812178</v>
      </c>
      <c r="K15" s="9">
        <v>0</v>
      </c>
      <c r="L15" s="8">
        <f t="shared" si="2"/>
        <v>0</v>
      </c>
      <c r="M15" s="35">
        <v>0</v>
      </c>
      <c r="N15" s="8">
        <f t="shared" si="3"/>
        <v>0</v>
      </c>
      <c r="P15" s="90"/>
      <c r="R15" s="92"/>
      <c r="S15" s="90"/>
      <c r="T15" s="90"/>
      <c r="U15" s="90"/>
      <c r="V15" s="90"/>
      <c r="W15" s="92"/>
      <c r="X15" s="92"/>
      <c r="Y15" s="92"/>
    </row>
    <row r="16" spans="1:25" ht="23.1" customHeight="1">
      <c r="A16" s="175"/>
      <c r="B16" s="175"/>
      <c r="C16" s="13"/>
      <c r="D16" s="14" t="s">
        <v>39</v>
      </c>
      <c r="E16" s="11"/>
      <c r="F16" s="10">
        <v>1699</v>
      </c>
      <c r="G16" s="35">
        <v>161</v>
      </c>
      <c r="H16" s="8">
        <f t="shared" si="0"/>
        <v>9.4761624484991174</v>
      </c>
      <c r="I16" s="35">
        <v>1412</v>
      </c>
      <c r="J16" s="8">
        <f t="shared" si="1"/>
        <v>83.107710417892875</v>
      </c>
      <c r="K16" s="9">
        <v>70</v>
      </c>
      <c r="L16" s="8">
        <f t="shared" si="2"/>
        <v>4.1200706297822247</v>
      </c>
      <c r="M16" s="9">
        <v>56</v>
      </c>
      <c r="N16" s="8">
        <f t="shared" si="3"/>
        <v>3.2960565038257799</v>
      </c>
      <c r="P16" s="90"/>
      <c r="R16" s="90"/>
      <c r="S16" s="90"/>
      <c r="T16" s="90"/>
      <c r="U16" s="90"/>
      <c r="V16" s="90"/>
      <c r="W16" s="90"/>
      <c r="X16" s="90"/>
      <c r="Y16" s="90"/>
    </row>
    <row r="17" spans="1:25" ht="23.1" customHeight="1">
      <c r="A17" s="175"/>
      <c r="B17" s="175"/>
      <c r="C17" s="13"/>
      <c r="D17" s="14" t="s">
        <v>38</v>
      </c>
      <c r="E17" s="11"/>
      <c r="F17" s="10">
        <v>43</v>
      </c>
      <c r="G17" s="9">
        <v>24</v>
      </c>
      <c r="H17" s="8">
        <f t="shared" si="0"/>
        <v>55.813953488372093</v>
      </c>
      <c r="I17" s="35">
        <v>19</v>
      </c>
      <c r="J17" s="8">
        <f t="shared" si="1"/>
        <v>44.186046511627907</v>
      </c>
      <c r="K17" s="9">
        <v>0</v>
      </c>
      <c r="L17" s="8">
        <f t="shared" si="2"/>
        <v>0</v>
      </c>
      <c r="M17" s="9">
        <v>0</v>
      </c>
      <c r="N17" s="8">
        <f t="shared" si="3"/>
        <v>0</v>
      </c>
      <c r="P17" s="90"/>
      <c r="R17" s="92"/>
      <c r="S17" s="90"/>
      <c r="T17" s="90"/>
      <c r="U17" s="90"/>
      <c r="V17" s="90"/>
      <c r="W17" s="92"/>
      <c r="X17" s="92"/>
      <c r="Y17" s="92"/>
    </row>
    <row r="18" spans="1:25" ht="23.1" customHeight="1">
      <c r="A18" s="175"/>
      <c r="B18" s="175"/>
      <c r="C18" s="13"/>
      <c r="D18" s="14" t="s">
        <v>37</v>
      </c>
      <c r="E18" s="11"/>
      <c r="F18" s="10">
        <v>641</v>
      </c>
      <c r="G18" s="35">
        <v>5</v>
      </c>
      <c r="H18" s="8">
        <f t="shared" si="0"/>
        <v>0.78003120124804992</v>
      </c>
      <c r="I18" s="9">
        <v>514</v>
      </c>
      <c r="J18" s="8">
        <f t="shared" si="1"/>
        <v>80.187207488299521</v>
      </c>
      <c r="K18" s="9">
        <v>122</v>
      </c>
      <c r="L18" s="8">
        <f t="shared" si="2"/>
        <v>19.032761310452418</v>
      </c>
      <c r="M18" s="9">
        <v>0</v>
      </c>
      <c r="N18" s="8">
        <f t="shared" si="3"/>
        <v>0</v>
      </c>
      <c r="P18" s="90"/>
      <c r="R18" s="92"/>
      <c r="S18" s="90"/>
      <c r="T18" s="90"/>
      <c r="U18" s="90"/>
      <c r="V18" s="90"/>
      <c r="W18" s="90"/>
      <c r="X18" s="90"/>
      <c r="Y18" s="92"/>
    </row>
    <row r="19" spans="1:25" ht="23.1" customHeight="1">
      <c r="A19" s="175"/>
      <c r="B19" s="175"/>
      <c r="C19" s="13"/>
      <c r="D19" s="14" t="s">
        <v>36</v>
      </c>
      <c r="E19" s="11"/>
      <c r="F19" s="10">
        <v>127</v>
      </c>
      <c r="G19" s="35">
        <v>0</v>
      </c>
      <c r="H19" s="8">
        <f t="shared" si="0"/>
        <v>0</v>
      </c>
      <c r="I19" s="35">
        <v>127</v>
      </c>
      <c r="J19" s="8">
        <f t="shared" si="1"/>
        <v>100</v>
      </c>
      <c r="K19" s="9">
        <v>0</v>
      </c>
      <c r="L19" s="8">
        <f t="shared" si="2"/>
        <v>0</v>
      </c>
      <c r="M19" s="35">
        <v>0</v>
      </c>
      <c r="N19" s="8">
        <f t="shared" si="3"/>
        <v>0</v>
      </c>
      <c r="P19" s="90"/>
      <c r="R19" s="92"/>
      <c r="S19" s="92"/>
      <c r="T19" s="92"/>
      <c r="U19" s="90"/>
      <c r="V19" s="90"/>
      <c r="W19" s="92"/>
      <c r="X19" s="92"/>
      <c r="Y19" s="92"/>
    </row>
    <row r="20" spans="1:25" ht="23.1" customHeight="1">
      <c r="A20" s="175"/>
      <c r="B20" s="175"/>
      <c r="C20" s="13"/>
      <c r="D20" s="14" t="s">
        <v>35</v>
      </c>
      <c r="E20" s="11"/>
      <c r="F20" s="10">
        <v>575</v>
      </c>
      <c r="G20" s="35">
        <v>0</v>
      </c>
      <c r="H20" s="8">
        <f t="shared" si="0"/>
        <v>0</v>
      </c>
      <c r="I20" s="35">
        <v>15</v>
      </c>
      <c r="J20" s="8">
        <f t="shared" si="1"/>
        <v>2.6086956521739131</v>
      </c>
      <c r="K20" s="9">
        <v>560</v>
      </c>
      <c r="L20" s="8">
        <f t="shared" si="2"/>
        <v>97.391304347826093</v>
      </c>
      <c r="M20" s="9">
        <v>0</v>
      </c>
      <c r="N20" s="8">
        <f t="shared" si="3"/>
        <v>0</v>
      </c>
      <c r="P20" s="90"/>
      <c r="R20" s="92"/>
      <c r="S20" s="92"/>
      <c r="T20" s="92"/>
      <c r="U20" s="90"/>
      <c r="V20" s="90"/>
      <c r="W20" s="90"/>
      <c r="X20" s="90"/>
      <c r="Y20" s="92"/>
    </row>
    <row r="21" spans="1:25" ht="23.1" customHeight="1">
      <c r="A21" s="175"/>
      <c r="B21" s="175"/>
      <c r="C21" s="13"/>
      <c r="D21" s="14" t="s">
        <v>34</v>
      </c>
      <c r="E21" s="11"/>
      <c r="F21" s="10">
        <v>2110</v>
      </c>
      <c r="G21" s="35">
        <v>469</v>
      </c>
      <c r="H21" s="8">
        <f t="shared" si="0"/>
        <v>22.227488151658768</v>
      </c>
      <c r="I21" s="35">
        <v>429</v>
      </c>
      <c r="J21" s="8">
        <f t="shared" si="1"/>
        <v>20.33175355450237</v>
      </c>
      <c r="K21" s="9">
        <v>287</v>
      </c>
      <c r="L21" s="8">
        <f t="shared" si="2"/>
        <v>13.601895734597155</v>
      </c>
      <c r="M21" s="9">
        <v>925</v>
      </c>
      <c r="N21" s="8">
        <f t="shared" si="3"/>
        <v>43.838862559241704</v>
      </c>
      <c r="P21" s="90"/>
      <c r="R21" s="92"/>
      <c r="S21" s="90"/>
      <c r="T21" s="90"/>
      <c r="U21" s="90"/>
      <c r="V21" s="90"/>
      <c r="W21" s="90"/>
      <c r="X21" s="90"/>
      <c r="Y21" s="90"/>
    </row>
    <row r="22" spans="1:25" ht="23.1" customHeight="1">
      <c r="A22" s="175"/>
      <c r="B22" s="175"/>
      <c r="C22" s="13"/>
      <c r="D22" s="14" t="s">
        <v>33</v>
      </c>
      <c r="E22" s="11"/>
      <c r="F22" s="10">
        <v>7</v>
      </c>
      <c r="G22" s="35">
        <v>7</v>
      </c>
      <c r="H22" s="8">
        <f t="shared" si="0"/>
        <v>100</v>
      </c>
      <c r="I22" s="35">
        <v>0</v>
      </c>
      <c r="J22" s="8">
        <f t="shared" si="1"/>
        <v>0</v>
      </c>
      <c r="K22" s="9">
        <v>0</v>
      </c>
      <c r="L22" s="8">
        <f t="shared" si="2"/>
        <v>0</v>
      </c>
      <c r="M22" s="35">
        <v>0</v>
      </c>
      <c r="N22" s="8">
        <f t="shared" si="3"/>
        <v>0</v>
      </c>
      <c r="P22" s="90"/>
      <c r="R22" s="92"/>
      <c r="S22" s="90"/>
      <c r="T22" s="90"/>
      <c r="U22" s="92"/>
      <c r="V22" s="92"/>
      <c r="W22" s="92"/>
      <c r="X22" s="92"/>
      <c r="Y22" s="92"/>
    </row>
    <row r="23" spans="1:25" ht="23.1" customHeight="1">
      <c r="A23" s="175"/>
      <c r="B23" s="175"/>
      <c r="C23" s="13"/>
      <c r="D23" s="14" t="s">
        <v>32</v>
      </c>
      <c r="E23" s="11"/>
      <c r="F23" s="10">
        <v>1000</v>
      </c>
      <c r="G23" s="35">
        <v>8</v>
      </c>
      <c r="H23" s="8">
        <f t="shared" si="0"/>
        <v>0.8</v>
      </c>
      <c r="I23" s="35">
        <v>992</v>
      </c>
      <c r="J23" s="8">
        <f t="shared" si="1"/>
        <v>99.2</v>
      </c>
      <c r="K23" s="9">
        <v>0</v>
      </c>
      <c r="L23" s="8">
        <f t="shared" si="2"/>
        <v>0</v>
      </c>
      <c r="M23" s="35">
        <v>0</v>
      </c>
      <c r="N23" s="8">
        <f t="shared" si="3"/>
        <v>0</v>
      </c>
      <c r="P23" s="90"/>
      <c r="R23" s="92"/>
      <c r="S23" s="90"/>
      <c r="T23" s="90"/>
      <c r="U23" s="90"/>
      <c r="V23" s="90"/>
      <c r="W23" s="92"/>
      <c r="X23" s="92"/>
      <c r="Y23" s="92"/>
    </row>
    <row r="24" spans="1:25" ht="23.1" customHeight="1">
      <c r="A24" s="175"/>
      <c r="B24" s="175"/>
      <c r="C24" s="13"/>
      <c r="D24" s="14" t="s">
        <v>31</v>
      </c>
      <c r="E24" s="11"/>
      <c r="F24" s="10">
        <v>0</v>
      </c>
      <c r="G24" s="79" t="s">
        <v>466</v>
      </c>
      <c r="H24" s="80" t="s">
        <v>466</v>
      </c>
      <c r="I24" s="79" t="s">
        <v>466</v>
      </c>
      <c r="J24" s="80" t="s">
        <v>466</v>
      </c>
      <c r="K24" s="33" t="s">
        <v>466</v>
      </c>
      <c r="L24" s="80" t="s">
        <v>466</v>
      </c>
      <c r="M24" s="79" t="s">
        <v>466</v>
      </c>
      <c r="N24" s="80" t="s">
        <v>466</v>
      </c>
      <c r="P24" s="90"/>
      <c r="R24" s="92"/>
      <c r="S24" s="90"/>
      <c r="T24" s="90"/>
      <c r="U24" s="90"/>
      <c r="V24" s="90"/>
      <c r="W24" s="92"/>
      <c r="X24" s="92"/>
      <c r="Y24" s="92"/>
    </row>
    <row r="25" spans="1:25" ht="23.1" customHeight="1">
      <c r="A25" s="175"/>
      <c r="B25" s="175"/>
      <c r="C25" s="13"/>
      <c r="D25" s="12" t="s">
        <v>30</v>
      </c>
      <c r="E25" s="11"/>
      <c r="F25" s="10">
        <v>202</v>
      </c>
      <c r="G25" s="9">
        <v>0</v>
      </c>
      <c r="H25" s="8">
        <f t="shared" si="0"/>
        <v>0</v>
      </c>
      <c r="I25" s="35">
        <v>202</v>
      </c>
      <c r="J25" s="8">
        <f t="shared" si="1"/>
        <v>100</v>
      </c>
      <c r="K25" s="9">
        <v>0</v>
      </c>
      <c r="L25" s="8">
        <f t="shared" si="2"/>
        <v>0</v>
      </c>
      <c r="M25" s="35">
        <v>0</v>
      </c>
      <c r="N25" s="8">
        <f t="shared" si="3"/>
        <v>0</v>
      </c>
      <c r="P25" s="90"/>
      <c r="R25" s="92"/>
      <c r="S25" s="92"/>
      <c r="T25" s="92"/>
      <c r="U25" s="90"/>
      <c r="V25" s="90"/>
      <c r="W25" s="92"/>
      <c r="X25" s="92"/>
      <c r="Y25" s="92"/>
    </row>
    <row r="26" spans="1:25" ht="23.1" customHeight="1">
      <c r="A26" s="175"/>
      <c r="B26" s="175"/>
      <c r="C26" s="13"/>
      <c r="D26" s="120" t="s">
        <v>29</v>
      </c>
      <c r="E26" s="121"/>
      <c r="F26" s="31">
        <v>1522</v>
      </c>
      <c r="G26" s="123">
        <v>5</v>
      </c>
      <c r="H26" s="122">
        <f t="shared" si="0"/>
        <v>0.32851511169513797</v>
      </c>
      <c r="I26" s="123">
        <v>1344</v>
      </c>
      <c r="J26" s="8">
        <f t="shared" si="1"/>
        <v>88.304862023653087</v>
      </c>
      <c r="K26" s="9">
        <v>0</v>
      </c>
      <c r="L26" s="8">
        <f t="shared" si="2"/>
        <v>0</v>
      </c>
      <c r="M26" s="35">
        <v>173</v>
      </c>
      <c r="N26" s="8">
        <f t="shared" si="3"/>
        <v>11.366622864651774</v>
      </c>
      <c r="P26" s="90"/>
      <c r="R26" s="90"/>
      <c r="S26" s="90"/>
      <c r="T26" s="90"/>
      <c r="U26" s="90"/>
      <c r="V26" s="90"/>
      <c r="W26" s="92"/>
      <c r="X26" s="92"/>
      <c r="Y26" s="90"/>
    </row>
    <row r="27" spans="1:25" ht="23.1" customHeight="1">
      <c r="A27" s="175"/>
      <c r="B27" s="175"/>
      <c r="C27" s="13"/>
      <c r="D27" s="14" t="s">
        <v>28</v>
      </c>
      <c r="E27" s="11"/>
      <c r="F27" s="10">
        <v>195</v>
      </c>
      <c r="G27" s="35">
        <v>0</v>
      </c>
      <c r="H27" s="8">
        <f t="shared" si="0"/>
        <v>0</v>
      </c>
      <c r="I27" s="35">
        <v>195</v>
      </c>
      <c r="J27" s="8">
        <f t="shared" si="1"/>
        <v>100</v>
      </c>
      <c r="K27" s="9">
        <v>0</v>
      </c>
      <c r="L27" s="8">
        <f t="shared" si="2"/>
        <v>0</v>
      </c>
      <c r="M27" s="35">
        <v>0</v>
      </c>
      <c r="N27" s="8">
        <f t="shared" si="3"/>
        <v>0</v>
      </c>
      <c r="P27" s="90"/>
      <c r="R27" s="92"/>
      <c r="S27" s="92"/>
      <c r="T27" s="92"/>
      <c r="U27" s="90"/>
      <c r="V27" s="90"/>
      <c r="W27" s="92"/>
      <c r="X27" s="92"/>
      <c r="Y27" s="92"/>
    </row>
    <row r="28" spans="1:25" ht="23.1" customHeight="1">
      <c r="A28" s="175"/>
      <c r="B28" s="175"/>
      <c r="C28" s="13"/>
      <c r="D28" s="14" t="s">
        <v>27</v>
      </c>
      <c r="E28" s="11"/>
      <c r="F28" s="10">
        <v>530</v>
      </c>
      <c r="G28" s="35">
        <v>0</v>
      </c>
      <c r="H28" s="8">
        <f t="shared" si="0"/>
        <v>0</v>
      </c>
      <c r="I28" s="35">
        <v>530</v>
      </c>
      <c r="J28" s="8">
        <f t="shared" si="1"/>
        <v>100</v>
      </c>
      <c r="K28" s="9">
        <v>0</v>
      </c>
      <c r="L28" s="8">
        <f t="shared" si="2"/>
        <v>0</v>
      </c>
      <c r="M28" s="35">
        <v>0</v>
      </c>
      <c r="N28" s="8">
        <f t="shared" si="3"/>
        <v>0</v>
      </c>
      <c r="P28" s="90"/>
      <c r="R28" s="92"/>
      <c r="S28" s="92"/>
      <c r="T28" s="92"/>
      <c r="U28" s="90"/>
      <c r="V28" s="90"/>
      <c r="W28" s="92"/>
      <c r="X28" s="92"/>
      <c r="Y28" s="92"/>
    </row>
    <row r="29" spans="1:25" ht="23.1" customHeight="1">
      <c r="A29" s="175"/>
      <c r="B29" s="175"/>
      <c r="C29" s="13"/>
      <c r="D29" s="14" t="s">
        <v>26</v>
      </c>
      <c r="E29" s="11"/>
      <c r="F29" s="10">
        <v>925</v>
      </c>
      <c r="G29" s="35">
        <v>29</v>
      </c>
      <c r="H29" s="8">
        <f t="shared" si="0"/>
        <v>3.1351351351351351</v>
      </c>
      <c r="I29" s="35">
        <v>888</v>
      </c>
      <c r="J29" s="8">
        <f t="shared" si="1"/>
        <v>96</v>
      </c>
      <c r="K29" s="9">
        <v>8</v>
      </c>
      <c r="L29" s="8">
        <f t="shared" si="2"/>
        <v>0.86486486486486491</v>
      </c>
      <c r="M29" s="9">
        <v>0</v>
      </c>
      <c r="N29" s="8">
        <f t="shared" si="3"/>
        <v>0</v>
      </c>
      <c r="P29" s="90"/>
      <c r="R29" s="92"/>
      <c r="S29" s="90"/>
      <c r="T29" s="90"/>
      <c r="U29" s="90"/>
      <c r="V29" s="90"/>
      <c r="W29" s="90"/>
      <c r="X29" s="90"/>
      <c r="Y29" s="92"/>
    </row>
    <row r="30" spans="1:25" ht="23.1" customHeight="1">
      <c r="A30" s="175"/>
      <c r="B30" s="175"/>
      <c r="C30" s="13"/>
      <c r="D30" s="14" t="s">
        <v>25</v>
      </c>
      <c r="E30" s="11"/>
      <c r="F30" s="10">
        <v>1345</v>
      </c>
      <c r="G30" s="35">
        <v>0</v>
      </c>
      <c r="H30" s="8">
        <f t="shared" si="0"/>
        <v>0</v>
      </c>
      <c r="I30" s="35">
        <v>1289</v>
      </c>
      <c r="J30" s="8">
        <f t="shared" si="1"/>
        <v>95.836431226765797</v>
      </c>
      <c r="K30" s="9">
        <v>56</v>
      </c>
      <c r="L30" s="8">
        <f t="shared" si="2"/>
        <v>4.1635687732342008</v>
      </c>
      <c r="M30" s="35">
        <v>0</v>
      </c>
      <c r="N30" s="8">
        <f t="shared" si="3"/>
        <v>0</v>
      </c>
      <c r="P30" s="90"/>
      <c r="R30" s="92"/>
      <c r="S30" s="92"/>
      <c r="T30" s="92"/>
      <c r="U30" s="90"/>
      <c r="V30" s="90"/>
      <c r="W30" s="90"/>
      <c r="X30" s="90"/>
      <c r="Y30" s="92"/>
    </row>
    <row r="31" spans="1:25" ht="23.1" customHeight="1">
      <c r="A31" s="175"/>
      <c r="B31" s="175"/>
      <c r="C31" s="13"/>
      <c r="D31" s="14" t="s">
        <v>24</v>
      </c>
      <c r="E31" s="11"/>
      <c r="F31" s="10">
        <v>3164</v>
      </c>
      <c r="G31" s="35">
        <v>422</v>
      </c>
      <c r="H31" s="8">
        <f t="shared" si="0"/>
        <v>13.33754740834387</v>
      </c>
      <c r="I31" s="35">
        <v>2141</v>
      </c>
      <c r="J31" s="8">
        <f t="shared" si="1"/>
        <v>67.667509481668773</v>
      </c>
      <c r="K31" s="9">
        <v>327</v>
      </c>
      <c r="L31" s="8">
        <f t="shared" si="2"/>
        <v>10.335018963337546</v>
      </c>
      <c r="M31" s="9">
        <v>274</v>
      </c>
      <c r="N31" s="8">
        <f t="shared" si="3"/>
        <v>8.6599241466498089</v>
      </c>
      <c r="P31" s="90"/>
      <c r="R31" s="92"/>
      <c r="S31" s="90"/>
      <c r="T31" s="90"/>
      <c r="U31" s="90"/>
      <c r="V31" s="90"/>
      <c r="W31" s="90"/>
      <c r="X31" s="90"/>
      <c r="Y31" s="90"/>
    </row>
    <row r="32" spans="1:25" ht="23.1" customHeight="1">
      <c r="A32" s="175"/>
      <c r="B32" s="175"/>
      <c r="C32" s="13"/>
      <c r="D32" s="14" t="s">
        <v>23</v>
      </c>
      <c r="E32" s="11"/>
      <c r="F32" s="10">
        <v>832</v>
      </c>
      <c r="G32" s="35">
        <v>12</v>
      </c>
      <c r="H32" s="8">
        <f t="shared" si="0"/>
        <v>1.4423076923076923</v>
      </c>
      <c r="I32" s="35">
        <v>820</v>
      </c>
      <c r="J32" s="8">
        <f t="shared" si="1"/>
        <v>98.557692307692307</v>
      </c>
      <c r="K32" s="9">
        <v>0</v>
      </c>
      <c r="L32" s="8">
        <f t="shared" si="2"/>
        <v>0</v>
      </c>
      <c r="M32" s="35">
        <v>0</v>
      </c>
      <c r="N32" s="8">
        <f t="shared" si="3"/>
        <v>0</v>
      </c>
      <c r="P32" s="90"/>
      <c r="R32" s="92"/>
      <c r="S32" s="90"/>
      <c r="T32" s="90"/>
      <c r="U32" s="90"/>
      <c r="V32" s="90"/>
      <c r="W32" s="92"/>
      <c r="X32" s="92"/>
      <c r="Y32" s="92"/>
    </row>
    <row r="33" spans="1:25" ht="24" customHeight="1">
      <c r="A33" s="175"/>
      <c r="B33" s="175"/>
      <c r="C33" s="13"/>
      <c r="D33" s="14" t="s">
        <v>22</v>
      </c>
      <c r="E33" s="11"/>
      <c r="F33" s="10">
        <v>7828</v>
      </c>
      <c r="G33" s="35">
        <v>286</v>
      </c>
      <c r="H33" s="8">
        <f t="shared" si="0"/>
        <v>3.6535513541134388</v>
      </c>
      <c r="I33" s="35">
        <v>6325</v>
      </c>
      <c r="J33" s="8">
        <f t="shared" si="1"/>
        <v>80.799693408277975</v>
      </c>
      <c r="K33" s="9">
        <v>220</v>
      </c>
      <c r="L33" s="8">
        <f t="shared" si="2"/>
        <v>2.810424118548799</v>
      </c>
      <c r="M33" s="9">
        <v>997</v>
      </c>
      <c r="N33" s="8">
        <f t="shared" si="3"/>
        <v>12.736331119059784</v>
      </c>
      <c r="P33" s="90"/>
      <c r="R33" s="92"/>
      <c r="S33" s="90"/>
      <c r="T33" s="90"/>
      <c r="U33" s="90"/>
      <c r="V33" s="90"/>
      <c r="W33" s="90"/>
      <c r="X33" s="90"/>
      <c r="Y33" s="90"/>
    </row>
    <row r="34" spans="1:25" ht="23.1" customHeight="1">
      <c r="A34" s="175"/>
      <c r="B34" s="175"/>
      <c r="C34" s="13"/>
      <c r="D34" s="14" t="s">
        <v>21</v>
      </c>
      <c r="E34" s="11"/>
      <c r="F34" s="10">
        <v>2570</v>
      </c>
      <c r="G34" s="35">
        <v>0</v>
      </c>
      <c r="H34" s="8">
        <f t="shared" si="0"/>
        <v>0</v>
      </c>
      <c r="I34" s="35">
        <v>2570</v>
      </c>
      <c r="J34" s="8">
        <f t="shared" si="1"/>
        <v>100</v>
      </c>
      <c r="K34" s="9">
        <v>0</v>
      </c>
      <c r="L34" s="8">
        <f t="shared" si="2"/>
        <v>0</v>
      </c>
      <c r="M34" s="9">
        <v>0</v>
      </c>
      <c r="N34" s="8">
        <f t="shared" si="3"/>
        <v>0</v>
      </c>
      <c r="P34" s="90"/>
      <c r="R34" s="92"/>
      <c r="S34" s="92"/>
      <c r="T34" s="92"/>
      <c r="U34" s="90"/>
      <c r="V34" s="90"/>
      <c r="W34" s="92"/>
      <c r="X34" s="92"/>
      <c r="Y34" s="92"/>
    </row>
    <row r="35" spans="1:25" ht="23.1" customHeight="1">
      <c r="A35" s="175"/>
      <c r="B35" s="175"/>
      <c r="C35" s="13"/>
      <c r="D35" s="14" t="s">
        <v>20</v>
      </c>
      <c r="E35" s="11"/>
      <c r="F35" s="10">
        <v>1521</v>
      </c>
      <c r="G35" s="35">
        <v>77</v>
      </c>
      <c r="H35" s="8">
        <f t="shared" si="0"/>
        <v>5.0624589086127543</v>
      </c>
      <c r="I35" s="35">
        <v>1022</v>
      </c>
      <c r="J35" s="8">
        <f t="shared" si="1"/>
        <v>67.192636423405645</v>
      </c>
      <c r="K35" s="9">
        <v>422</v>
      </c>
      <c r="L35" s="8">
        <f t="shared" si="2"/>
        <v>27.74490466798159</v>
      </c>
      <c r="M35" s="35">
        <v>0</v>
      </c>
      <c r="N35" s="8">
        <f t="shared" si="3"/>
        <v>0</v>
      </c>
      <c r="P35" s="90"/>
      <c r="R35" s="92"/>
      <c r="S35" s="90"/>
      <c r="T35" s="90"/>
      <c r="U35" s="90"/>
      <c r="V35" s="90"/>
      <c r="W35" s="90"/>
      <c r="X35" s="90"/>
      <c r="Y35" s="92"/>
    </row>
    <row r="36" spans="1:25" ht="23.1" customHeight="1">
      <c r="A36" s="175"/>
      <c r="B36" s="175"/>
      <c r="C36" s="13"/>
      <c r="D36" s="14" t="s">
        <v>19</v>
      </c>
      <c r="E36" s="11"/>
      <c r="F36" s="10">
        <v>3447</v>
      </c>
      <c r="G36" s="35">
        <v>506</v>
      </c>
      <c r="H36" s="8">
        <f t="shared" si="0"/>
        <v>14.679431389614155</v>
      </c>
      <c r="I36" s="35">
        <v>2647</v>
      </c>
      <c r="J36" s="8">
        <f t="shared" si="1"/>
        <v>76.791412822744419</v>
      </c>
      <c r="K36" s="9">
        <v>65</v>
      </c>
      <c r="L36" s="8">
        <f t="shared" si="2"/>
        <v>1.8856977081520163</v>
      </c>
      <c r="M36" s="9">
        <v>229</v>
      </c>
      <c r="N36" s="8">
        <f t="shared" si="3"/>
        <v>6.6434580794894114</v>
      </c>
      <c r="P36" s="90"/>
      <c r="R36" s="92"/>
      <c r="S36" s="90"/>
      <c r="T36" s="90"/>
      <c r="U36" s="90"/>
      <c r="V36" s="90"/>
      <c r="W36" s="90"/>
      <c r="X36" s="90"/>
      <c r="Y36" s="90"/>
    </row>
    <row r="37" spans="1:25" ht="23.1" customHeight="1">
      <c r="A37" s="175"/>
      <c r="B37" s="176"/>
      <c r="C37" s="13"/>
      <c r="D37" s="14" t="s">
        <v>18</v>
      </c>
      <c r="E37" s="11"/>
      <c r="F37" s="10">
        <v>919</v>
      </c>
      <c r="G37" s="35">
        <v>0</v>
      </c>
      <c r="H37" s="8">
        <f t="shared" si="0"/>
        <v>0</v>
      </c>
      <c r="I37" s="35">
        <v>873</v>
      </c>
      <c r="J37" s="8">
        <f t="shared" si="1"/>
        <v>94.994559303590862</v>
      </c>
      <c r="K37" s="9">
        <v>46</v>
      </c>
      <c r="L37" s="8">
        <f t="shared" si="2"/>
        <v>5.0054406964091402</v>
      </c>
      <c r="M37" s="9">
        <v>0</v>
      </c>
      <c r="N37" s="8">
        <f t="shared" si="3"/>
        <v>0</v>
      </c>
      <c r="P37" s="90"/>
      <c r="R37" s="92"/>
      <c r="S37" s="92"/>
      <c r="T37" s="92"/>
      <c r="U37" s="90"/>
      <c r="V37" s="90"/>
      <c r="W37" s="90"/>
      <c r="X37" s="90"/>
      <c r="Y37" s="92"/>
    </row>
    <row r="38" spans="1:25" ht="23.1" customHeight="1">
      <c r="A38" s="175"/>
      <c r="B38" s="174" t="s">
        <v>17</v>
      </c>
      <c r="C38" s="13"/>
      <c r="D38" s="14" t="s">
        <v>16</v>
      </c>
      <c r="E38" s="11"/>
      <c r="F38" s="10">
        <v>39091</v>
      </c>
      <c r="G38" s="9">
        <v>6200</v>
      </c>
      <c r="H38" s="8">
        <f t="shared" si="0"/>
        <v>15.860428231562251</v>
      </c>
      <c r="I38" s="9">
        <v>13234</v>
      </c>
      <c r="J38" s="8">
        <f t="shared" si="1"/>
        <v>33.854339873628206</v>
      </c>
      <c r="K38" s="9">
        <v>17512</v>
      </c>
      <c r="L38" s="8">
        <f t="shared" si="2"/>
        <v>44.798035353406156</v>
      </c>
      <c r="M38" s="9">
        <v>2145</v>
      </c>
      <c r="N38" s="8">
        <f t="shared" si="3"/>
        <v>5.4871965414033923</v>
      </c>
      <c r="P38" s="90"/>
      <c r="R38" s="90"/>
      <c r="S38" s="90"/>
      <c r="T38" s="90"/>
      <c r="U38" s="90"/>
      <c r="V38" s="90"/>
      <c r="W38" s="90"/>
      <c r="X38" s="90"/>
      <c r="Y38" s="90"/>
    </row>
    <row r="39" spans="1:25" ht="23.1" customHeight="1">
      <c r="A39" s="175"/>
      <c r="B39" s="175"/>
      <c r="C39" s="13"/>
      <c r="D39" s="14" t="s">
        <v>15</v>
      </c>
      <c r="E39" s="11"/>
      <c r="F39" s="10">
        <v>113</v>
      </c>
      <c r="G39" s="9">
        <v>27</v>
      </c>
      <c r="H39" s="8">
        <f t="shared" si="0"/>
        <v>23.893805309734514</v>
      </c>
      <c r="I39" s="35">
        <v>86</v>
      </c>
      <c r="J39" s="8">
        <f t="shared" si="1"/>
        <v>76.106194690265482</v>
      </c>
      <c r="K39" s="9">
        <v>0</v>
      </c>
      <c r="L39" s="8">
        <f t="shared" si="2"/>
        <v>0</v>
      </c>
      <c r="M39" s="9">
        <v>0</v>
      </c>
      <c r="N39" s="8">
        <f t="shared" si="3"/>
        <v>0</v>
      </c>
      <c r="P39" s="90"/>
      <c r="R39" s="92"/>
      <c r="S39" s="90"/>
      <c r="T39" s="90"/>
      <c r="U39" s="90"/>
      <c r="V39" s="90"/>
      <c r="W39" s="92"/>
      <c r="X39" s="92"/>
      <c r="Y39" s="92"/>
    </row>
    <row r="40" spans="1:25" ht="23.1" customHeight="1">
      <c r="A40" s="175"/>
      <c r="B40" s="175"/>
      <c r="C40" s="13"/>
      <c r="D40" s="14" t="s">
        <v>14</v>
      </c>
      <c r="E40" s="11"/>
      <c r="F40" s="10">
        <v>2331</v>
      </c>
      <c r="G40" s="9">
        <v>517</v>
      </c>
      <c r="H40" s="8">
        <f t="shared" si="0"/>
        <v>22.179322179322181</v>
      </c>
      <c r="I40" s="9">
        <v>995</v>
      </c>
      <c r="J40" s="8">
        <f t="shared" si="1"/>
        <v>42.685542685542686</v>
      </c>
      <c r="K40" s="9">
        <v>556</v>
      </c>
      <c r="L40" s="8">
        <f t="shared" si="2"/>
        <v>23.852423852423851</v>
      </c>
      <c r="M40" s="9">
        <v>263</v>
      </c>
      <c r="N40" s="8">
        <f t="shared" si="3"/>
        <v>11.282711282711283</v>
      </c>
      <c r="P40" s="90"/>
      <c r="R40" s="90"/>
      <c r="S40" s="90"/>
      <c r="T40" s="90"/>
      <c r="U40" s="90"/>
      <c r="V40" s="90"/>
      <c r="W40" s="90"/>
      <c r="X40" s="90"/>
      <c r="Y40" s="90"/>
    </row>
    <row r="41" spans="1:25" ht="23.1" customHeight="1">
      <c r="A41" s="175"/>
      <c r="B41" s="175"/>
      <c r="C41" s="13"/>
      <c r="D41" s="14" t="s">
        <v>13</v>
      </c>
      <c r="E41" s="11"/>
      <c r="F41" s="10">
        <v>795</v>
      </c>
      <c r="G41" s="35">
        <v>7</v>
      </c>
      <c r="H41" s="8">
        <f t="shared" si="0"/>
        <v>0.88050314465408808</v>
      </c>
      <c r="I41" s="35">
        <v>257</v>
      </c>
      <c r="J41" s="8">
        <f t="shared" si="1"/>
        <v>32.327044025157228</v>
      </c>
      <c r="K41" s="9">
        <v>493</v>
      </c>
      <c r="L41" s="8">
        <f t="shared" si="2"/>
        <v>62.012578616352201</v>
      </c>
      <c r="M41" s="35">
        <v>38</v>
      </c>
      <c r="N41" s="8">
        <f t="shared" si="3"/>
        <v>4.7798742138364787</v>
      </c>
      <c r="P41" s="90"/>
      <c r="R41" s="92"/>
      <c r="S41" s="90"/>
      <c r="T41" s="90"/>
      <c r="U41" s="90"/>
      <c r="V41" s="90"/>
      <c r="W41" s="90"/>
      <c r="X41" s="90"/>
      <c r="Y41" s="90"/>
    </row>
    <row r="42" spans="1:25" ht="23.1" customHeight="1">
      <c r="A42" s="175"/>
      <c r="B42" s="175"/>
      <c r="C42" s="13"/>
      <c r="D42" s="14" t="s">
        <v>12</v>
      </c>
      <c r="E42" s="11"/>
      <c r="F42" s="10">
        <v>1288</v>
      </c>
      <c r="G42" s="9">
        <v>211</v>
      </c>
      <c r="H42" s="8">
        <f t="shared" si="0"/>
        <v>16.381987577639752</v>
      </c>
      <c r="I42" s="35">
        <v>405</v>
      </c>
      <c r="J42" s="8">
        <f t="shared" si="1"/>
        <v>31.44409937888199</v>
      </c>
      <c r="K42" s="9">
        <v>672</v>
      </c>
      <c r="L42" s="8">
        <f t="shared" si="2"/>
        <v>52.173913043478258</v>
      </c>
      <c r="M42" s="9">
        <v>0</v>
      </c>
      <c r="N42" s="8">
        <f t="shared" si="3"/>
        <v>0</v>
      </c>
      <c r="P42" s="90"/>
      <c r="R42" s="92"/>
      <c r="S42" s="90"/>
      <c r="T42" s="90"/>
      <c r="U42" s="90"/>
      <c r="V42" s="90"/>
      <c r="W42" s="90"/>
      <c r="X42" s="90"/>
      <c r="Y42" s="92"/>
    </row>
    <row r="43" spans="1:25" ht="23.1" customHeight="1">
      <c r="A43" s="175"/>
      <c r="B43" s="175"/>
      <c r="C43" s="13"/>
      <c r="D43" s="14" t="s">
        <v>11</v>
      </c>
      <c r="E43" s="11"/>
      <c r="F43" s="10">
        <v>2012</v>
      </c>
      <c r="G43" s="9">
        <v>744</v>
      </c>
      <c r="H43" s="8">
        <f t="shared" si="0"/>
        <v>36.97813121272366</v>
      </c>
      <c r="I43" s="9">
        <v>766</v>
      </c>
      <c r="J43" s="8">
        <f t="shared" si="1"/>
        <v>38.071570576540751</v>
      </c>
      <c r="K43" s="9">
        <v>502</v>
      </c>
      <c r="L43" s="8">
        <f t="shared" si="2"/>
        <v>24.950298210735586</v>
      </c>
      <c r="M43" s="9">
        <v>0</v>
      </c>
      <c r="N43" s="8">
        <f t="shared" si="3"/>
        <v>0</v>
      </c>
      <c r="P43" s="90"/>
      <c r="R43" s="92"/>
      <c r="S43" s="90"/>
      <c r="T43" s="90"/>
      <c r="U43" s="90"/>
      <c r="V43" s="90"/>
      <c r="W43" s="90"/>
      <c r="X43" s="90"/>
      <c r="Y43" s="92"/>
    </row>
    <row r="44" spans="1:25" ht="23.1" customHeight="1">
      <c r="A44" s="175"/>
      <c r="B44" s="175"/>
      <c r="C44" s="13"/>
      <c r="D44" s="14" t="s">
        <v>10</v>
      </c>
      <c r="E44" s="11"/>
      <c r="F44" s="10">
        <v>5089</v>
      </c>
      <c r="G44" s="9">
        <v>1843</v>
      </c>
      <c r="H44" s="8">
        <f t="shared" si="0"/>
        <v>36.215366476714486</v>
      </c>
      <c r="I44" s="9">
        <v>2507</v>
      </c>
      <c r="J44" s="8">
        <f t="shared" si="1"/>
        <v>49.263116525840047</v>
      </c>
      <c r="K44" s="9">
        <v>735</v>
      </c>
      <c r="L44" s="8">
        <f t="shared" si="2"/>
        <v>14.442916093535077</v>
      </c>
      <c r="M44" s="9">
        <v>4</v>
      </c>
      <c r="N44" s="8">
        <f t="shared" si="3"/>
        <v>7.8600903910394967E-2</v>
      </c>
      <c r="P44" s="90"/>
      <c r="R44" s="90"/>
      <c r="S44" s="90"/>
      <c r="T44" s="90"/>
      <c r="U44" s="90"/>
      <c r="V44" s="90"/>
      <c r="W44" s="90"/>
      <c r="X44" s="90"/>
      <c r="Y44" s="90"/>
    </row>
    <row r="45" spans="1:25" ht="23.1" customHeight="1">
      <c r="A45" s="175"/>
      <c r="B45" s="175"/>
      <c r="C45" s="13"/>
      <c r="D45" s="14" t="s">
        <v>9</v>
      </c>
      <c r="E45" s="11"/>
      <c r="F45" s="10">
        <v>237</v>
      </c>
      <c r="G45" s="35">
        <v>20</v>
      </c>
      <c r="H45" s="8">
        <f t="shared" si="0"/>
        <v>8.4388185654008439</v>
      </c>
      <c r="I45" s="35">
        <v>187</v>
      </c>
      <c r="J45" s="8">
        <f t="shared" si="1"/>
        <v>78.902953586497887</v>
      </c>
      <c r="K45" s="9">
        <v>30</v>
      </c>
      <c r="L45" s="8">
        <f t="shared" si="2"/>
        <v>12.658227848101266</v>
      </c>
      <c r="M45" s="35">
        <v>0</v>
      </c>
      <c r="N45" s="8">
        <f t="shared" si="3"/>
        <v>0</v>
      </c>
      <c r="P45" s="90"/>
      <c r="R45" s="92"/>
      <c r="S45" s="90"/>
      <c r="T45" s="90"/>
      <c r="U45" s="90"/>
      <c r="V45" s="90"/>
      <c r="W45" s="90"/>
      <c r="X45" s="90"/>
      <c r="Y45" s="92"/>
    </row>
    <row r="46" spans="1:25" ht="23.1" customHeight="1">
      <c r="A46" s="175"/>
      <c r="B46" s="175"/>
      <c r="C46" s="13"/>
      <c r="D46" s="14" t="s">
        <v>8</v>
      </c>
      <c r="E46" s="11"/>
      <c r="F46" s="10">
        <v>167</v>
      </c>
      <c r="G46" s="9">
        <v>44</v>
      </c>
      <c r="H46" s="8">
        <f t="shared" si="0"/>
        <v>26.34730538922156</v>
      </c>
      <c r="I46" s="35">
        <v>42</v>
      </c>
      <c r="J46" s="8">
        <f t="shared" si="1"/>
        <v>25.149700598802394</v>
      </c>
      <c r="K46" s="9">
        <v>81</v>
      </c>
      <c r="L46" s="8">
        <f t="shared" si="2"/>
        <v>48.50299401197605</v>
      </c>
      <c r="M46" s="35">
        <v>0</v>
      </c>
      <c r="N46" s="8">
        <f t="shared" si="3"/>
        <v>0</v>
      </c>
      <c r="P46" s="90"/>
      <c r="R46" s="92"/>
      <c r="S46" s="90"/>
      <c r="T46" s="90"/>
      <c r="U46" s="90"/>
      <c r="V46" s="90"/>
      <c r="W46" s="90"/>
      <c r="X46" s="90"/>
      <c r="Y46" s="92"/>
    </row>
    <row r="47" spans="1:25" ht="24" customHeight="1">
      <c r="A47" s="175"/>
      <c r="B47" s="175"/>
      <c r="C47" s="13"/>
      <c r="D47" s="12" t="s">
        <v>7</v>
      </c>
      <c r="E47" s="11"/>
      <c r="F47" s="10">
        <v>593</v>
      </c>
      <c r="G47" s="35">
        <v>66</v>
      </c>
      <c r="H47" s="8">
        <f t="shared" si="0"/>
        <v>11.129848229342327</v>
      </c>
      <c r="I47" s="35">
        <v>82</v>
      </c>
      <c r="J47" s="8">
        <f t="shared" si="1"/>
        <v>13.827993254637436</v>
      </c>
      <c r="K47" s="9">
        <v>445</v>
      </c>
      <c r="L47" s="8">
        <f t="shared" si="2"/>
        <v>75.042158516020237</v>
      </c>
      <c r="M47" s="35">
        <v>0</v>
      </c>
      <c r="N47" s="8">
        <f t="shared" si="3"/>
        <v>0</v>
      </c>
      <c r="P47" s="90"/>
      <c r="R47" s="90"/>
      <c r="S47" s="90"/>
      <c r="T47" s="90"/>
      <c r="U47" s="90"/>
      <c r="V47" s="90"/>
      <c r="W47" s="90"/>
      <c r="X47" s="90"/>
      <c r="Y47" s="92"/>
    </row>
    <row r="48" spans="1:25" ht="23.1" customHeight="1">
      <c r="A48" s="175"/>
      <c r="B48" s="175"/>
      <c r="C48" s="13"/>
      <c r="D48" s="14" t="s">
        <v>6</v>
      </c>
      <c r="E48" s="11"/>
      <c r="F48" s="10">
        <v>1668</v>
      </c>
      <c r="G48" s="9">
        <v>801</v>
      </c>
      <c r="H48" s="8">
        <f t="shared" si="0"/>
        <v>48.021582733812949</v>
      </c>
      <c r="I48" s="9">
        <v>720</v>
      </c>
      <c r="J48" s="8">
        <f t="shared" si="1"/>
        <v>43.165467625899282</v>
      </c>
      <c r="K48" s="9">
        <v>146</v>
      </c>
      <c r="L48" s="8">
        <f t="shared" si="2"/>
        <v>8.7529976019184641</v>
      </c>
      <c r="M48" s="9">
        <v>1</v>
      </c>
      <c r="N48" s="8">
        <f t="shared" si="3"/>
        <v>5.9952038369304551E-2</v>
      </c>
      <c r="P48" s="90"/>
      <c r="R48" s="90"/>
      <c r="S48" s="90"/>
      <c r="T48" s="90"/>
      <c r="U48" s="90"/>
      <c r="V48" s="90"/>
      <c r="W48" s="90"/>
      <c r="X48" s="90"/>
      <c r="Y48" s="90"/>
    </row>
    <row r="49" spans="1:25" ht="23.1" customHeight="1">
      <c r="A49" s="175"/>
      <c r="B49" s="175"/>
      <c r="C49" s="13"/>
      <c r="D49" s="14" t="s">
        <v>5</v>
      </c>
      <c r="E49" s="11"/>
      <c r="F49" s="10">
        <v>200</v>
      </c>
      <c r="G49" s="9">
        <v>148</v>
      </c>
      <c r="H49" s="8">
        <f t="shared" si="0"/>
        <v>74</v>
      </c>
      <c r="I49" s="35">
        <v>29</v>
      </c>
      <c r="J49" s="8">
        <f t="shared" si="1"/>
        <v>14.499999999999998</v>
      </c>
      <c r="K49" s="9">
        <v>23</v>
      </c>
      <c r="L49" s="8">
        <f t="shared" si="2"/>
        <v>11.5</v>
      </c>
      <c r="M49" s="9">
        <v>0</v>
      </c>
      <c r="N49" s="8">
        <f t="shared" si="3"/>
        <v>0</v>
      </c>
      <c r="P49" s="90"/>
      <c r="R49" s="92"/>
      <c r="S49" s="90"/>
      <c r="T49" s="90"/>
      <c r="U49" s="90"/>
      <c r="V49" s="90"/>
      <c r="W49" s="90"/>
      <c r="X49" s="90"/>
      <c r="Y49" s="92"/>
    </row>
    <row r="50" spans="1:25" ht="23.1" customHeight="1">
      <c r="A50" s="175"/>
      <c r="B50" s="175"/>
      <c r="C50" s="13"/>
      <c r="D50" s="14" t="s">
        <v>4</v>
      </c>
      <c r="E50" s="11"/>
      <c r="F50" s="10">
        <v>3837</v>
      </c>
      <c r="G50" s="35">
        <v>73</v>
      </c>
      <c r="H50" s="8">
        <f t="shared" si="0"/>
        <v>1.9025280166796978</v>
      </c>
      <c r="I50" s="35">
        <v>111</v>
      </c>
      <c r="J50" s="8">
        <f t="shared" si="1"/>
        <v>2.8928850664581707</v>
      </c>
      <c r="K50" s="9">
        <v>3653</v>
      </c>
      <c r="L50" s="8">
        <f t="shared" si="2"/>
        <v>95.204586916862127</v>
      </c>
      <c r="M50" s="35">
        <v>0</v>
      </c>
      <c r="N50" s="8">
        <f t="shared" si="3"/>
        <v>0</v>
      </c>
      <c r="P50" s="90"/>
      <c r="R50" s="92"/>
      <c r="S50" s="90"/>
      <c r="T50" s="90"/>
      <c r="U50" s="90"/>
      <c r="V50" s="90"/>
      <c r="W50" s="90"/>
      <c r="X50" s="90"/>
      <c r="Y50" s="92"/>
    </row>
    <row r="51" spans="1:25" ht="23.1" customHeight="1">
      <c r="A51" s="175"/>
      <c r="B51" s="175"/>
      <c r="C51" s="13"/>
      <c r="D51" s="14" t="s">
        <v>3</v>
      </c>
      <c r="E51" s="11"/>
      <c r="F51" s="10">
        <v>14071</v>
      </c>
      <c r="G51" s="9">
        <v>181</v>
      </c>
      <c r="H51" s="8">
        <f t="shared" si="0"/>
        <v>1.2863335939165661</v>
      </c>
      <c r="I51" s="9">
        <v>3460</v>
      </c>
      <c r="J51" s="8">
        <f t="shared" si="1"/>
        <v>24.589581408570819</v>
      </c>
      <c r="K51" s="9">
        <v>8836</v>
      </c>
      <c r="L51" s="8">
        <f t="shared" si="2"/>
        <v>62.795821192523626</v>
      </c>
      <c r="M51" s="9">
        <v>1594</v>
      </c>
      <c r="N51" s="8">
        <f t="shared" si="3"/>
        <v>11.328263804988985</v>
      </c>
      <c r="P51" s="90"/>
      <c r="R51" s="92"/>
      <c r="S51" s="90"/>
      <c r="T51" s="90"/>
      <c r="U51" s="90"/>
      <c r="V51" s="90"/>
      <c r="W51" s="90"/>
      <c r="X51" s="90"/>
      <c r="Y51" s="90"/>
    </row>
    <row r="52" spans="1:25" ht="23.1" customHeight="1">
      <c r="A52" s="175"/>
      <c r="B52" s="175"/>
      <c r="C52" s="13"/>
      <c r="D52" s="14" t="s">
        <v>2</v>
      </c>
      <c r="E52" s="11"/>
      <c r="F52" s="10">
        <v>1517</v>
      </c>
      <c r="G52" s="35">
        <v>163</v>
      </c>
      <c r="H52" s="8">
        <f t="shared" si="0"/>
        <v>10.74489123269611</v>
      </c>
      <c r="I52" s="35">
        <v>424</v>
      </c>
      <c r="J52" s="8">
        <f t="shared" si="1"/>
        <v>27.94990112063283</v>
      </c>
      <c r="K52" s="9">
        <v>930</v>
      </c>
      <c r="L52" s="8">
        <f t="shared" si="2"/>
        <v>61.305207646671057</v>
      </c>
      <c r="M52" s="35">
        <v>0</v>
      </c>
      <c r="N52" s="8">
        <f t="shared" si="3"/>
        <v>0</v>
      </c>
      <c r="P52" s="90"/>
      <c r="R52" s="92"/>
      <c r="S52" s="90"/>
      <c r="T52" s="90"/>
      <c r="U52" s="90"/>
      <c r="V52" s="90"/>
      <c r="W52" s="90"/>
      <c r="X52" s="90"/>
      <c r="Y52" s="92"/>
    </row>
    <row r="53" spans="1:25" ht="24" customHeight="1">
      <c r="A53" s="176"/>
      <c r="B53" s="176"/>
      <c r="C53" s="13"/>
      <c r="D53" s="12" t="s">
        <v>1</v>
      </c>
      <c r="E53" s="11"/>
      <c r="F53" s="10">
        <v>5173</v>
      </c>
      <c r="G53" s="9">
        <v>1355</v>
      </c>
      <c r="H53" s="8">
        <f t="shared" si="0"/>
        <v>26.193698047554609</v>
      </c>
      <c r="I53" s="35">
        <v>3163</v>
      </c>
      <c r="J53" s="8">
        <f t="shared" si="1"/>
        <v>61.144403634254786</v>
      </c>
      <c r="K53" s="9">
        <v>410</v>
      </c>
      <c r="L53" s="8">
        <f t="shared" si="2"/>
        <v>7.9257684129132038</v>
      </c>
      <c r="M53" s="9">
        <v>245</v>
      </c>
      <c r="N53" s="8">
        <f t="shared" si="3"/>
        <v>4.7361299052774015</v>
      </c>
      <c r="P53" s="90"/>
      <c r="R53" s="90"/>
      <c r="S53" s="90"/>
      <c r="T53" s="90"/>
      <c r="U53" s="90"/>
      <c r="V53" s="90"/>
      <c r="W53" s="90"/>
      <c r="X53" s="90"/>
      <c r="Y53" s="90"/>
    </row>
    <row r="55" spans="1:25">
      <c r="D55" s="5"/>
    </row>
    <row r="65" spans="4:26" s="4" customFormat="1">
      <c r="D65" s="5"/>
      <c r="P65" s="83"/>
      <c r="Q65" s="83"/>
      <c r="R65" s="83"/>
      <c r="S65" s="83"/>
      <c r="T65" s="83"/>
      <c r="U65" s="83"/>
      <c r="V65" s="83"/>
      <c r="W65" s="83"/>
      <c r="X65" s="83"/>
      <c r="Y65" s="83"/>
      <c r="Z65" s="83"/>
    </row>
    <row r="66" spans="4:26">
      <c r="Z66" s="93"/>
    </row>
    <row r="67" spans="4:26">
      <c r="P67" s="93"/>
      <c r="Q67" s="93"/>
      <c r="R67" s="93"/>
      <c r="S67" s="93"/>
      <c r="T67" s="93"/>
      <c r="U67" s="93"/>
      <c r="V67" s="93"/>
      <c r="W67" s="93"/>
      <c r="X67" s="93"/>
      <c r="Y67" s="93"/>
    </row>
    <row r="69" spans="4:26" s="4" customFormat="1">
      <c r="D69" s="5"/>
      <c r="P69" s="83"/>
      <c r="Q69" s="83"/>
      <c r="R69" s="83"/>
      <c r="S69" s="83"/>
      <c r="T69" s="83"/>
      <c r="U69" s="83"/>
      <c r="V69" s="83"/>
      <c r="W69" s="83"/>
      <c r="X69" s="83"/>
      <c r="Y69" s="83"/>
      <c r="Z69" s="83"/>
    </row>
    <row r="70" spans="4:26">
      <c r="Z70" s="93"/>
    </row>
    <row r="71" spans="4:26">
      <c r="P71" s="93"/>
      <c r="Q71" s="93"/>
      <c r="R71" s="93"/>
      <c r="S71" s="93"/>
      <c r="T71" s="93"/>
      <c r="U71" s="93"/>
      <c r="V71" s="93"/>
      <c r="W71" s="93"/>
      <c r="X71" s="93"/>
      <c r="Y71" s="93"/>
    </row>
    <row r="73" spans="4:26" s="4" customFormat="1">
      <c r="D73" s="5"/>
      <c r="P73" s="83"/>
      <c r="Q73" s="83"/>
      <c r="R73" s="83"/>
      <c r="S73" s="83"/>
      <c r="T73" s="83"/>
      <c r="U73" s="83"/>
      <c r="V73" s="83"/>
      <c r="W73" s="83"/>
      <c r="X73" s="83"/>
      <c r="Y73" s="83"/>
      <c r="Z73" s="83"/>
    </row>
    <row r="74" spans="4:26">
      <c r="Z74" s="93"/>
    </row>
    <row r="75" spans="4:26" s="4" customFormat="1">
      <c r="D75" s="5"/>
      <c r="P75" s="93"/>
      <c r="Q75" s="93"/>
      <c r="R75" s="93"/>
      <c r="S75" s="93"/>
      <c r="T75" s="93"/>
      <c r="U75" s="93"/>
      <c r="V75" s="93"/>
      <c r="W75" s="93"/>
      <c r="X75" s="93"/>
      <c r="Y75" s="93"/>
      <c r="Z75" s="83"/>
    </row>
    <row r="76" spans="4:26">
      <c r="Z76" s="93"/>
    </row>
    <row r="77" spans="4:26" s="4" customFormat="1">
      <c r="D77" s="5"/>
      <c r="P77" s="93"/>
      <c r="Q77" s="93"/>
      <c r="R77" s="93"/>
      <c r="S77" s="93"/>
      <c r="T77" s="93"/>
      <c r="U77" s="93"/>
      <c r="V77" s="93"/>
      <c r="W77" s="93"/>
      <c r="X77" s="93"/>
      <c r="Y77" s="93"/>
      <c r="Z77" s="83"/>
    </row>
    <row r="78" spans="4:26">
      <c r="Z78" s="93"/>
    </row>
    <row r="79" spans="4:26" s="4" customFormat="1">
      <c r="D79" s="5"/>
      <c r="P79" s="93"/>
      <c r="Q79" s="93"/>
      <c r="R79" s="93"/>
      <c r="S79" s="93"/>
      <c r="T79" s="93"/>
      <c r="U79" s="93"/>
      <c r="V79" s="93"/>
      <c r="W79" s="93"/>
      <c r="X79" s="93"/>
      <c r="Y79" s="93"/>
      <c r="Z79" s="83"/>
    </row>
    <row r="80" spans="4:26">
      <c r="Z80" s="93"/>
    </row>
    <row r="81" spans="4:26" s="4" customFormat="1" ht="13.5" customHeight="1">
      <c r="D81" s="6"/>
      <c r="P81" s="93"/>
      <c r="Q81" s="93"/>
      <c r="R81" s="93"/>
      <c r="S81" s="93"/>
      <c r="T81" s="93"/>
      <c r="U81" s="93"/>
      <c r="V81" s="93"/>
      <c r="W81" s="93"/>
      <c r="X81" s="93"/>
      <c r="Y81" s="93"/>
      <c r="Z81" s="83"/>
    </row>
    <row r="82" spans="4:26" s="4" customFormat="1" ht="13.5" customHeight="1">
      <c r="P82" s="83"/>
      <c r="Q82" s="83"/>
      <c r="R82" s="83"/>
      <c r="S82" s="83"/>
      <c r="T82" s="83"/>
      <c r="U82" s="83"/>
      <c r="V82" s="83"/>
      <c r="W82" s="83"/>
      <c r="X82" s="83"/>
      <c r="Y82" s="83"/>
      <c r="Z82" s="93"/>
    </row>
    <row r="83" spans="4:26" s="4" customFormat="1" ht="12">
      <c r="D83" s="5"/>
      <c r="P83" s="93"/>
      <c r="Q83" s="93"/>
      <c r="R83" s="93"/>
      <c r="S83" s="93"/>
      <c r="T83" s="93"/>
      <c r="U83" s="93"/>
      <c r="V83" s="93"/>
      <c r="W83" s="93"/>
      <c r="X83" s="93"/>
      <c r="Y83" s="93"/>
      <c r="Z83" s="93"/>
    </row>
    <row r="84" spans="4:26">
      <c r="P84" s="93"/>
      <c r="Q84" s="93"/>
      <c r="R84" s="93"/>
      <c r="S84" s="93"/>
      <c r="T84" s="93"/>
      <c r="U84" s="93"/>
      <c r="V84" s="93"/>
      <c r="W84" s="93"/>
      <c r="X84" s="93"/>
      <c r="Y84" s="93"/>
      <c r="Z84" s="93"/>
    </row>
    <row r="85" spans="4:26" s="4" customFormat="1">
      <c r="D85" s="5"/>
      <c r="P85" s="93"/>
      <c r="Q85" s="93"/>
      <c r="R85" s="93"/>
      <c r="S85" s="93"/>
      <c r="T85" s="93"/>
      <c r="U85" s="93"/>
      <c r="V85" s="93"/>
      <c r="W85" s="93"/>
      <c r="X85" s="93"/>
      <c r="Y85" s="93"/>
      <c r="Z85" s="83"/>
    </row>
    <row r="86" spans="4:26">
      <c r="Z86" s="93"/>
    </row>
    <row r="87" spans="4:26" s="4" customFormat="1">
      <c r="D87" s="5"/>
      <c r="P87" s="93"/>
      <c r="Q87" s="93"/>
      <c r="R87" s="93"/>
      <c r="S87" s="93"/>
      <c r="T87" s="93"/>
      <c r="U87" s="93"/>
      <c r="V87" s="93"/>
      <c r="W87" s="93"/>
      <c r="X87" s="93"/>
      <c r="Y87" s="93"/>
      <c r="Z87" s="83"/>
    </row>
    <row r="88" spans="4:26">
      <c r="Z88" s="93"/>
    </row>
    <row r="89" spans="4:26" s="4" customFormat="1">
      <c r="D89" s="5"/>
      <c r="P89" s="93"/>
      <c r="Q89" s="93"/>
      <c r="R89" s="93"/>
      <c r="S89" s="93"/>
      <c r="T89" s="93"/>
      <c r="U89" s="93"/>
      <c r="V89" s="93"/>
      <c r="W89" s="93"/>
      <c r="X89" s="93"/>
      <c r="Y89" s="93"/>
      <c r="Z89" s="83"/>
    </row>
    <row r="90" spans="4:26">
      <c r="Z90" s="93"/>
    </row>
    <row r="91" spans="4:26">
      <c r="P91" s="93"/>
      <c r="Q91" s="93"/>
      <c r="R91" s="93"/>
      <c r="S91" s="93"/>
      <c r="T91" s="93"/>
      <c r="U91" s="93"/>
      <c r="V91" s="93"/>
      <c r="W91" s="93"/>
      <c r="X91" s="93"/>
      <c r="Y91" s="93"/>
    </row>
    <row r="93" spans="4:26" s="4" customFormat="1" ht="12.75" customHeight="1">
      <c r="P93" s="83"/>
      <c r="Q93" s="83"/>
      <c r="R93" s="83"/>
      <c r="S93" s="83"/>
      <c r="T93" s="83"/>
      <c r="U93" s="83"/>
      <c r="V93" s="83"/>
      <c r="W93" s="83"/>
      <c r="X93" s="83"/>
      <c r="Y93" s="83"/>
      <c r="Z93" s="83"/>
    </row>
    <row r="94" spans="4:26" s="4" customFormat="1" ht="12.75" customHeight="1">
      <c r="P94" s="83"/>
      <c r="Q94" s="83"/>
      <c r="R94" s="83"/>
      <c r="S94" s="83"/>
      <c r="T94" s="83"/>
      <c r="U94" s="83"/>
      <c r="V94" s="83"/>
      <c r="W94" s="83"/>
      <c r="X94" s="83"/>
      <c r="Y94" s="83"/>
      <c r="Z94" s="93"/>
    </row>
    <row r="95" spans="4:26">
      <c r="P95" s="93"/>
      <c r="Q95" s="93"/>
      <c r="R95" s="93"/>
      <c r="S95" s="93"/>
      <c r="T95" s="93"/>
      <c r="U95" s="93"/>
      <c r="V95" s="93"/>
      <c r="W95" s="93"/>
      <c r="X95" s="93"/>
      <c r="Y95" s="93"/>
      <c r="Z95" s="93"/>
    </row>
    <row r="96" spans="4:26">
      <c r="P96" s="93"/>
      <c r="Q96" s="93"/>
      <c r="R96" s="93"/>
      <c r="S96" s="93"/>
      <c r="T96" s="93"/>
      <c r="U96" s="93"/>
      <c r="V96" s="93"/>
      <c r="W96" s="93"/>
      <c r="X96" s="93"/>
      <c r="Y96" s="93"/>
    </row>
  </sheetData>
  <mergeCells count="24">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M3:N4"/>
    <mergeCell ref="G5:G6"/>
    <mergeCell ref="H5:H6"/>
    <mergeCell ref="I5:I6"/>
    <mergeCell ref="J5:J6"/>
    <mergeCell ref="M5:M6"/>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G7:G53" formulaRange="1"/>
    <ignoredError sqref="H7:N53" formula="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17" width="28.125" style="83" customWidth="1"/>
    <col min="18" max="18" width="9" style="83"/>
    <col min="19" max="19" width="11.25" style="83" customWidth="1"/>
    <col min="20" max="26" width="9" style="83"/>
    <col min="27" max="16384" width="9" style="3"/>
  </cols>
  <sheetData>
    <row r="1" spans="1:21" ht="14.25">
      <c r="A1" s="18" t="s">
        <v>518</v>
      </c>
    </row>
    <row r="2" spans="1:21">
      <c r="O2" s="46" t="s">
        <v>151</v>
      </c>
    </row>
    <row r="3" spans="1:21" ht="13.5" customHeight="1">
      <c r="A3" s="230" t="s">
        <v>64</v>
      </c>
      <c r="B3" s="231"/>
      <c r="C3" s="231"/>
      <c r="D3" s="231"/>
      <c r="E3" s="232"/>
      <c r="F3" s="170" t="s">
        <v>150</v>
      </c>
      <c r="G3" s="225" t="s">
        <v>149</v>
      </c>
      <c r="H3" s="217" t="s">
        <v>148</v>
      </c>
      <c r="I3" s="217" t="s">
        <v>147</v>
      </c>
      <c r="J3" s="217" t="s">
        <v>146</v>
      </c>
      <c r="K3" s="217" t="s">
        <v>145</v>
      </c>
      <c r="L3" s="217" t="s">
        <v>144</v>
      </c>
      <c r="M3" s="217" t="s">
        <v>143</v>
      </c>
      <c r="N3" s="217" t="s">
        <v>142</v>
      </c>
      <c r="O3" s="217" t="s">
        <v>141</v>
      </c>
    </row>
    <row r="4" spans="1:21" ht="42" customHeight="1">
      <c r="A4" s="233"/>
      <c r="B4" s="234"/>
      <c r="C4" s="234"/>
      <c r="D4" s="234"/>
      <c r="E4" s="235"/>
      <c r="F4" s="153"/>
      <c r="G4" s="226"/>
      <c r="H4" s="228"/>
      <c r="I4" s="228"/>
      <c r="J4" s="228"/>
      <c r="K4" s="228"/>
      <c r="L4" s="228"/>
      <c r="M4" s="228"/>
      <c r="N4" s="228"/>
      <c r="O4" s="228"/>
    </row>
    <row r="5" spans="1:21" ht="14.25" customHeight="1">
      <c r="A5" s="233"/>
      <c r="B5" s="234"/>
      <c r="C5" s="234"/>
      <c r="D5" s="234"/>
      <c r="E5" s="235"/>
      <c r="F5" s="153"/>
      <c r="G5" s="226"/>
      <c r="H5" s="228"/>
      <c r="I5" s="228"/>
      <c r="J5" s="228"/>
      <c r="K5" s="228"/>
      <c r="L5" s="228"/>
      <c r="M5" s="228"/>
      <c r="N5" s="228"/>
      <c r="O5" s="228"/>
    </row>
    <row r="6" spans="1:21" ht="24.75" customHeight="1">
      <c r="A6" s="236"/>
      <c r="B6" s="237"/>
      <c r="C6" s="237"/>
      <c r="D6" s="237"/>
      <c r="E6" s="238"/>
      <c r="F6" s="153"/>
      <c r="G6" s="227"/>
      <c r="H6" s="229"/>
      <c r="I6" s="229"/>
      <c r="J6" s="229"/>
      <c r="K6" s="229"/>
      <c r="L6" s="229"/>
      <c r="M6" s="229"/>
      <c r="N6" s="229"/>
      <c r="O6" s="229"/>
      <c r="Q6" s="99"/>
      <c r="R6" s="99"/>
      <c r="S6" s="99"/>
      <c r="T6" s="99"/>
      <c r="U6" s="99"/>
    </row>
    <row r="7" spans="1:21" ht="12" customHeight="1">
      <c r="A7" s="161" t="s">
        <v>50</v>
      </c>
      <c r="B7" s="162"/>
      <c r="C7" s="162"/>
      <c r="D7" s="162"/>
      <c r="E7" s="163"/>
      <c r="F7" s="41">
        <f t="shared" ref="F7:F38" si="0">SUM(G7:N7)</f>
        <v>892</v>
      </c>
      <c r="G7" s="41">
        <f t="shared" ref="G7:N7" si="1">SUM(G9,G11,G13,G15,G17)</f>
        <v>7</v>
      </c>
      <c r="H7" s="41">
        <f t="shared" si="1"/>
        <v>11</v>
      </c>
      <c r="I7" s="41">
        <f t="shared" si="1"/>
        <v>23</v>
      </c>
      <c r="J7" s="41">
        <f t="shared" si="1"/>
        <v>63</v>
      </c>
      <c r="K7" s="41">
        <f t="shared" si="1"/>
        <v>93</v>
      </c>
      <c r="L7" s="41">
        <f t="shared" si="1"/>
        <v>244</v>
      </c>
      <c r="M7" s="41">
        <f t="shared" si="1"/>
        <v>162</v>
      </c>
      <c r="N7" s="41">
        <f t="shared" si="1"/>
        <v>289</v>
      </c>
      <c r="O7" s="245">
        <v>108.859865470852</v>
      </c>
      <c r="Q7" s="100"/>
    </row>
    <row r="8" spans="1:21" ht="12" customHeight="1">
      <c r="A8" s="164"/>
      <c r="B8" s="165"/>
      <c r="C8" s="165"/>
      <c r="D8" s="165"/>
      <c r="E8" s="166"/>
      <c r="F8" s="44">
        <f t="shared" si="0"/>
        <v>1</v>
      </c>
      <c r="G8" s="37">
        <f t="shared" ref="G8:N8" si="2">IF(G7=0,0,G7/$F7)</f>
        <v>7.8475336322869956E-3</v>
      </c>
      <c r="H8" s="37">
        <f t="shared" si="2"/>
        <v>1.2331838565022421E-2</v>
      </c>
      <c r="I8" s="37">
        <f t="shared" si="2"/>
        <v>2.5784753363228701E-2</v>
      </c>
      <c r="J8" s="37">
        <f t="shared" si="2"/>
        <v>7.0627802690582955E-2</v>
      </c>
      <c r="K8" s="37">
        <f t="shared" si="2"/>
        <v>0.10426008968609865</v>
      </c>
      <c r="L8" s="37">
        <f t="shared" si="2"/>
        <v>0.273542600896861</v>
      </c>
      <c r="M8" s="37">
        <f t="shared" si="2"/>
        <v>0.18161434977578475</v>
      </c>
      <c r="N8" s="37">
        <f t="shared" si="2"/>
        <v>0.32399103139013452</v>
      </c>
      <c r="O8" s="246"/>
      <c r="Q8" s="95"/>
      <c r="R8" s="95"/>
      <c r="S8" s="95"/>
      <c r="T8" s="95"/>
      <c r="U8" s="95"/>
    </row>
    <row r="9" spans="1:21" ht="12" customHeight="1">
      <c r="A9" s="177" t="s">
        <v>49</v>
      </c>
      <c r="B9" s="239" t="s">
        <v>48</v>
      </c>
      <c r="C9" s="240"/>
      <c r="D9" s="240"/>
      <c r="E9" s="241"/>
      <c r="F9" s="41">
        <f t="shared" si="0"/>
        <v>263</v>
      </c>
      <c r="G9" s="41">
        <v>5</v>
      </c>
      <c r="H9" s="41">
        <v>10</v>
      </c>
      <c r="I9" s="41">
        <v>14</v>
      </c>
      <c r="J9" s="41">
        <v>42</v>
      </c>
      <c r="K9" s="41">
        <v>40</v>
      </c>
      <c r="L9" s="41">
        <v>67</v>
      </c>
      <c r="M9" s="41">
        <v>29</v>
      </c>
      <c r="N9" s="41">
        <v>56</v>
      </c>
      <c r="O9" s="245">
        <v>101.32509505703422</v>
      </c>
      <c r="Q9" s="100"/>
    </row>
    <row r="10" spans="1:21" ht="12" customHeight="1">
      <c r="A10" s="178"/>
      <c r="B10" s="242"/>
      <c r="C10" s="243"/>
      <c r="D10" s="243"/>
      <c r="E10" s="244"/>
      <c r="F10" s="44">
        <f t="shared" si="0"/>
        <v>1</v>
      </c>
      <c r="G10" s="37">
        <f t="shared" ref="G10:N10" si="3">IF(G9=0,0,G9/$F9)</f>
        <v>1.9011406844106463E-2</v>
      </c>
      <c r="H10" s="37">
        <f t="shared" si="3"/>
        <v>3.8022813688212927E-2</v>
      </c>
      <c r="I10" s="37">
        <f t="shared" si="3"/>
        <v>5.3231939163498096E-2</v>
      </c>
      <c r="J10" s="37">
        <f t="shared" si="3"/>
        <v>0.1596958174904943</v>
      </c>
      <c r="K10" s="37">
        <f t="shared" si="3"/>
        <v>0.15209125475285171</v>
      </c>
      <c r="L10" s="37">
        <f t="shared" si="3"/>
        <v>0.25475285171102663</v>
      </c>
      <c r="M10" s="37">
        <f t="shared" si="3"/>
        <v>0.11026615969581749</v>
      </c>
      <c r="N10" s="37">
        <f t="shared" si="3"/>
        <v>0.21292775665399238</v>
      </c>
      <c r="O10" s="246"/>
      <c r="Q10" s="95"/>
      <c r="R10" s="95"/>
      <c r="S10" s="95"/>
      <c r="T10" s="95"/>
      <c r="U10" s="95"/>
    </row>
    <row r="11" spans="1:21" ht="12" customHeight="1">
      <c r="A11" s="178"/>
      <c r="B11" s="239" t="s">
        <v>47</v>
      </c>
      <c r="C11" s="240"/>
      <c r="D11" s="240"/>
      <c r="E11" s="241"/>
      <c r="F11" s="41">
        <f t="shared" si="0"/>
        <v>136</v>
      </c>
      <c r="G11" s="41">
        <v>2</v>
      </c>
      <c r="H11" s="41">
        <v>0</v>
      </c>
      <c r="I11" s="41">
        <v>7</v>
      </c>
      <c r="J11" s="41">
        <v>13</v>
      </c>
      <c r="K11" s="41">
        <v>18</v>
      </c>
      <c r="L11" s="41">
        <v>46</v>
      </c>
      <c r="M11" s="41">
        <v>15</v>
      </c>
      <c r="N11" s="41">
        <v>35</v>
      </c>
      <c r="O11" s="245">
        <v>105.48897058823529</v>
      </c>
      <c r="Q11" s="100"/>
    </row>
    <row r="12" spans="1:21" ht="12" customHeight="1">
      <c r="A12" s="178"/>
      <c r="B12" s="242"/>
      <c r="C12" s="243"/>
      <c r="D12" s="243"/>
      <c r="E12" s="244"/>
      <c r="F12" s="44">
        <f t="shared" si="0"/>
        <v>1</v>
      </c>
      <c r="G12" s="37">
        <f t="shared" ref="G12:N12" si="4">IF(G11=0,0,G11/$F11)</f>
        <v>1.4705882352941176E-2</v>
      </c>
      <c r="H12" s="37">
        <f t="shared" si="4"/>
        <v>0</v>
      </c>
      <c r="I12" s="37">
        <f t="shared" si="4"/>
        <v>5.1470588235294115E-2</v>
      </c>
      <c r="J12" s="37">
        <f t="shared" si="4"/>
        <v>9.5588235294117641E-2</v>
      </c>
      <c r="K12" s="37">
        <f t="shared" si="4"/>
        <v>0.13235294117647059</v>
      </c>
      <c r="L12" s="37">
        <f t="shared" si="4"/>
        <v>0.33823529411764708</v>
      </c>
      <c r="M12" s="37">
        <f t="shared" si="4"/>
        <v>0.11029411764705882</v>
      </c>
      <c r="N12" s="37">
        <f t="shared" si="4"/>
        <v>0.25735294117647056</v>
      </c>
      <c r="O12" s="246"/>
      <c r="Q12" s="95"/>
      <c r="R12" s="95"/>
      <c r="S12" s="95"/>
      <c r="T12" s="95"/>
      <c r="U12" s="95"/>
    </row>
    <row r="13" spans="1:21" ht="12" customHeight="1">
      <c r="A13" s="178"/>
      <c r="B13" s="239" t="s">
        <v>46</v>
      </c>
      <c r="C13" s="240"/>
      <c r="D13" s="240"/>
      <c r="E13" s="241"/>
      <c r="F13" s="41">
        <f t="shared" si="0"/>
        <v>224</v>
      </c>
      <c r="G13" s="41">
        <v>0</v>
      </c>
      <c r="H13" s="41">
        <v>0</v>
      </c>
      <c r="I13" s="41">
        <v>0</v>
      </c>
      <c r="J13" s="41">
        <v>8</v>
      </c>
      <c r="K13" s="41">
        <v>25</v>
      </c>
      <c r="L13" s="41">
        <v>73</v>
      </c>
      <c r="M13" s="41">
        <v>53</v>
      </c>
      <c r="N13" s="41">
        <v>65</v>
      </c>
      <c r="O13" s="245">
        <v>110.95089285714286</v>
      </c>
      <c r="Q13" s="100"/>
    </row>
    <row r="14" spans="1:21" ht="12" customHeight="1">
      <c r="A14" s="178"/>
      <c r="B14" s="242"/>
      <c r="C14" s="243"/>
      <c r="D14" s="243"/>
      <c r="E14" s="244"/>
      <c r="F14" s="44">
        <f t="shared" si="0"/>
        <v>1</v>
      </c>
      <c r="G14" s="37">
        <f t="shared" ref="G14:N14" si="5">IF(G13=0,0,G13/$F13)</f>
        <v>0</v>
      </c>
      <c r="H14" s="37">
        <f t="shared" si="5"/>
        <v>0</v>
      </c>
      <c r="I14" s="37">
        <f t="shared" si="5"/>
        <v>0</v>
      </c>
      <c r="J14" s="37">
        <f t="shared" si="5"/>
        <v>3.5714285714285712E-2</v>
      </c>
      <c r="K14" s="37">
        <f t="shared" si="5"/>
        <v>0.11160714285714286</v>
      </c>
      <c r="L14" s="37">
        <f t="shared" si="5"/>
        <v>0.32589285714285715</v>
      </c>
      <c r="M14" s="37">
        <f t="shared" si="5"/>
        <v>0.23660714285714285</v>
      </c>
      <c r="N14" s="37">
        <f t="shared" si="5"/>
        <v>0.29017857142857145</v>
      </c>
      <c r="O14" s="246"/>
      <c r="Q14" s="95"/>
      <c r="R14" s="95"/>
      <c r="S14" s="95"/>
      <c r="T14" s="95"/>
      <c r="U14" s="95"/>
    </row>
    <row r="15" spans="1:21" ht="12" customHeight="1">
      <c r="A15" s="178"/>
      <c r="B15" s="239" t="s">
        <v>45</v>
      </c>
      <c r="C15" s="240"/>
      <c r="D15" s="240"/>
      <c r="E15" s="241"/>
      <c r="F15" s="41">
        <f t="shared" si="0"/>
        <v>71</v>
      </c>
      <c r="G15" s="41">
        <v>0</v>
      </c>
      <c r="H15" s="41">
        <v>1</v>
      </c>
      <c r="I15" s="41">
        <v>0</v>
      </c>
      <c r="J15" s="41">
        <v>0</v>
      </c>
      <c r="K15" s="41">
        <v>1</v>
      </c>
      <c r="L15" s="41">
        <v>16</v>
      </c>
      <c r="M15" s="41">
        <v>18</v>
      </c>
      <c r="N15" s="41">
        <v>35</v>
      </c>
      <c r="O15" s="245">
        <v>116.06338028169014</v>
      </c>
      <c r="Q15" s="100"/>
    </row>
    <row r="16" spans="1:21" ht="12" customHeight="1">
      <c r="A16" s="178"/>
      <c r="B16" s="242"/>
      <c r="C16" s="243"/>
      <c r="D16" s="243"/>
      <c r="E16" s="244"/>
      <c r="F16" s="44">
        <f t="shared" si="0"/>
        <v>1</v>
      </c>
      <c r="G16" s="37">
        <f t="shared" ref="G16:N16" si="6">IF(G15=0,0,G15/$F15)</f>
        <v>0</v>
      </c>
      <c r="H16" s="37">
        <f t="shared" si="6"/>
        <v>1.4084507042253521E-2</v>
      </c>
      <c r="I16" s="37">
        <f t="shared" si="6"/>
        <v>0</v>
      </c>
      <c r="J16" s="37">
        <f t="shared" si="6"/>
        <v>0</v>
      </c>
      <c r="K16" s="37">
        <f t="shared" si="6"/>
        <v>1.4084507042253521E-2</v>
      </c>
      <c r="L16" s="37">
        <f t="shared" si="6"/>
        <v>0.22535211267605634</v>
      </c>
      <c r="M16" s="37">
        <f t="shared" si="6"/>
        <v>0.25352112676056338</v>
      </c>
      <c r="N16" s="37">
        <f t="shared" si="6"/>
        <v>0.49295774647887325</v>
      </c>
      <c r="O16" s="246"/>
      <c r="Q16" s="95"/>
      <c r="R16" s="95"/>
      <c r="S16" s="95"/>
      <c r="T16" s="95"/>
      <c r="U16" s="95"/>
    </row>
    <row r="17" spans="1:21" ht="12" customHeight="1">
      <c r="A17" s="178"/>
      <c r="B17" s="239" t="s">
        <v>44</v>
      </c>
      <c r="C17" s="240"/>
      <c r="D17" s="240"/>
      <c r="E17" s="241"/>
      <c r="F17" s="41">
        <f t="shared" si="0"/>
        <v>198</v>
      </c>
      <c r="G17" s="41">
        <v>0</v>
      </c>
      <c r="H17" s="41">
        <v>0</v>
      </c>
      <c r="I17" s="41">
        <v>2</v>
      </c>
      <c r="J17" s="41">
        <v>0</v>
      </c>
      <c r="K17" s="41">
        <v>9</v>
      </c>
      <c r="L17" s="41">
        <v>42</v>
      </c>
      <c r="M17" s="41">
        <v>47</v>
      </c>
      <c r="N17" s="41">
        <v>98</v>
      </c>
      <c r="O17" s="245">
        <v>116.23484848484848</v>
      </c>
      <c r="Q17" s="100"/>
    </row>
    <row r="18" spans="1:21" ht="12" customHeight="1">
      <c r="A18" s="179"/>
      <c r="B18" s="242"/>
      <c r="C18" s="243"/>
      <c r="D18" s="243"/>
      <c r="E18" s="244"/>
      <c r="F18" s="44">
        <f t="shared" si="0"/>
        <v>1</v>
      </c>
      <c r="G18" s="37">
        <f t="shared" ref="G18:N18" si="7">IF(G17=0,0,G17/$F17)</f>
        <v>0</v>
      </c>
      <c r="H18" s="37">
        <f t="shared" si="7"/>
        <v>0</v>
      </c>
      <c r="I18" s="37">
        <f t="shared" si="7"/>
        <v>1.0101010101010102E-2</v>
      </c>
      <c r="J18" s="37">
        <f t="shared" si="7"/>
        <v>0</v>
      </c>
      <c r="K18" s="37">
        <f t="shared" si="7"/>
        <v>4.5454545454545456E-2</v>
      </c>
      <c r="L18" s="37">
        <f t="shared" si="7"/>
        <v>0.21212121212121213</v>
      </c>
      <c r="M18" s="37">
        <f t="shared" si="7"/>
        <v>0.23737373737373738</v>
      </c>
      <c r="N18" s="37">
        <f t="shared" si="7"/>
        <v>0.49494949494949497</v>
      </c>
      <c r="O18" s="246"/>
      <c r="Q18" s="99"/>
      <c r="R18" s="99"/>
      <c r="S18" s="99"/>
      <c r="T18" s="99"/>
      <c r="U18" s="99"/>
    </row>
    <row r="19" spans="1:21" ht="12" customHeight="1">
      <c r="A19" s="174" t="s">
        <v>43</v>
      </c>
      <c r="B19" s="174" t="s">
        <v>42</v>
      </c>
      <c r="C19" s="43"/>
      <c r="D19" s="220" t="s">
        <v>16</v>
      </c>
      <c r="E19" s="42"/>
      <c r="F19" s="41">
        <f t="shared" si="0"/>
        <v>226</v>
      </c>
      <c r="G19" s="41">
        <f t="shared" ref="G19:N19" si="8">SUM(G21,G23,G25,G27,G29,G31,G33,G35,G37,G39,G41,G43,G45,G47,G49,G51,G53,G55,G57,G59,G61,G63,G65,G67)</f>
        <v>0</v>
      </c>
      <c r="H19" s="41">
        <f t="shared" si="8"/>
        <v>1</v>
      </c>
      <c r="I19" s="41">
        <f t="shared" si="8"/>
        <v>0</v>
      </c>
      <c r="J19" s="41">
        <f t="shared" si="8"/>
        <v>8</v>
      </c>
      <c r="K19" s="41">
        <f t="shared" si="8"/>
        <v>21</v>
      </c>
      <c r="L19" s="41">
        <f t="shared" si="8"/>
        <v>60</v>
      </c>
      <c r="M19" s="41">
        <f t="shared" si="8"/>
        <v>54</v>
      </c>
      <c r="N19" s="41">
        <f t="shared" si="8"/>
        <v>82</v>
      </c>
      <c r="O19" s="245">
        <v>113.46460176991151</v>
      </c>
      <c r="Q19" s="100"/>
    </row>
    <row r="20" spans="1:21" ht="12" customHeight="1">
      <c r="A20" s="175"/>
      <c r="B20" s="175"/>
      <c r="C20" s="40"/>
      <c r="D20" s="221"/>
      <c r="E20" s="39"/>
      <c r="F20" s="44">
        <f t="shared" si="0"/>
        <v>1</v>
      </c>
      <c r="G20" s="37">
        <f t="shared" ref="G20:N20" si="9">IF(G19=0,0,G19/$F19)</f>
        <v>0</v>
      </c>
      <c r="H20" s="37">
        <f t="shared" si="9"/>
        <v>4.4247787610619468E-3</v>
      </c>
      <c r="I20" s="37">
        <f t="shared" si="9"/>
        <v>0</v>
      </c>
      <c r="J20" s="37">
        <f t="shared" si="9"/>
        <v>3.5398230088495575E-2</v>
      </c>
      <c r="K20" s="37">
        <f t="shared" si="9"/>
        <v>9.2920353982300891E-2</v>
      </c>
      <c r="L20" s="37">
        <f t="shared" si="9"/>
        <v>0.26548672566371684</v>
      </c>
      <c r="M20" s="37">
        <f t="shared" si="9"/>
        <v>0.23893805309734514</v>
      </c>
      <c r="N20" s="37">
        <f t="shared" si="9"/>
        <v>0.36283185840707965</v>
      </c>
      <c r="O20" s="246"/>
      <c r="Q20" s="95"/>
      <c r="R20" s="95"/>
      <c r="S20" s="95"/>
      <c r="T20" s="95"/>
      <c r="U20" s="95"/>
    </row>
    <row r="21" spans="1:21" ht="12" customHeight="1">
      <c r="A21" s="175"/>
      <c r="B21" s="175"/>
      <c r="C21" s="43"/>
      <c r="D21" s="220" t="s">
        <v>467</v>
      </c>
      <c r="E21" s="42"/>
      <c r="F21" s="41">
        <f t="shared" si="0"/>
        <v>31</v>
      </c>
      <c r="G21" s="41">
        <v>0</v>
      </c>
      <c r="H21" s="41">
        <v>0</v>
      </c>
      <c r="I21" s="41">
        <v>0</v>
      </c>
      <c r="J21" s="41">
        <v>1</v>
      </c>
      <c r="K21" s="41">
        <v>3</v>
      </c>
      <c r="L21" s="41">
        <v>13</v>
      </c>
      <c r="M21" s="41">
        <v>14</v>
      </c>
      <c r="N21" s="41">
        <v>0</v>
      </c>
      <c r="O21" s="245">
        <v>107.48387096774194</v>
      </c>
      <c r="Q21" s="100"/>
    </row>
    <row r="22" spans="1:21" ht="12" customHeight="1">
      <c r="A22" s="175"/>
      <c r="B22" s="175"/>
      <c r="C22" s="40"/>
      <c r="D22" s="221"/>
      <c r="E22" s="39"/>
      <c r="F22" s="44">
        <f t="shared" si="0"/>
        <v>1</v>
      </c>
      <c r="G22" s="37">
        <f t="shared" ref="G22:N22" si="10">IF(G21=0,0,G21/$F21)</f>
        <v>0</v>
      </c>
      <c r="H22" s="37">
        <f t="shared" si="10"/>
        <v>0</v>
      </c>
      <c r="I22" s="37">
        <f t="shared" si="10"/>
        <v>0</v>
      </c>
      <c r="J22" s="37">
        <f t="shared" si="10"/>
        <v>3.2258064516129031E-2</v>
      </c>
      <c r="K22" s="37">
        <f t="shared" si="10"/>
        <v>9.6774193548387094E-2</v>
      </c>
      <c r="L22" s="37">
        <f t="shared" si="10"/>
        <v>0.41935483870967744</v>
      </c>
      <c r="M22" s="37">
        <f t="shared" si="10"/>
        <v>0.45161290322580644</v>
      </c>
      <c r="N22" s="37">
        <f t="shared" si="10"/>
        <v>0</v>
      </c>
      <c r="O22" s="246"/>
      <c r="Q22" s="95"/>
      <c r="R22" s="95"/>
      <c r="S22" s="95"/>
      <c r="T22" s="95"/>
      <c r="U22" s="95"/>
    </row>
    <row r="23" spans="1:21" ht="12" customHeight="1">
      <c r="A23" s="175"/>
      <c r="B23" s="175"/>
      <c r="C23" s="43"/>
      <c r="D23" s="220" t="s">
        <v>468</v>
      </c>
      <c r="E23" s="42"/>
      <c r="F23" s="41">
        <f t="shared" si="0"/>
        <v>4</v>
      </c>
      <c r="G23" s="41">
        <v>0</v>
      </c>
      <c r="H23" s="41">
        <v>0</v>
      </c>
      <c r="I23" s="41">
        <v>0</v>
      </c>
      <c r="J23" s="41">
        <v>0</v>
      </c>
      <c r="K23" s="41">
        <v>1</v>
      </c>
      <c r="L23" s="41">
        <v>3</v>
      </c>
      <c r="M23" s="41">
        <v>0</v>
      </c>
      <c r="N23" s="41">
        <v>0</v>
      </c>
      <c r="O23" s="245">
        <v>101.25</v>
      </c>
      <c r="Q23" s="100"/>
    </row>
    <row r="24" spans="1:21" ht="12" customHeight="1">
      <c r="A24" s="175"/>
      <c r="B24" s="175"/>
      <c r="C24" s="40"/>
      <c r="D24" s="221"/>
      <c r="E24" s="39"/>
      <c r="F24" s="44">
        <f t="shared" si="0"/>
        <v>1</v>
      </c>
      <c r="G24" s="37">
        <f t="shared" ref="G24:N24" si="11">IF(G23=0,0,G23/$F23)</f>
        <v>0</v>
      </c>
      <c r="H24" s="37">
        <f t="shared" si="11"/>
        <v>0</v>
      </c>
      <c r="I24" s="37">
        <f t="shared" si="11"/>
        <v>0</v>
      </c>
      <c r="J24" s="37">
        <f t="shared" si="11"/>
        <v>0</v>
      </c>
      <c r="K24" s="37">
        <f t="shared" si="11"/>
        <v>0.25</v>
      </c>
      <c r="L24" s="37">
        <f t="shared" si="11"/>
        <v>0.75</v>
      </c>
      <c r="M24" s="37">
        <f t="shared" si="11"/>
        <v>0</v>
      </c>
      <c r="N24" s="37">
        <f t="shared" si="11"/>
        <v>0</v>
      </c>
      <c r="O24" s="246"/>
      <c r="Q24" s="95"/>
      <c r="R24" s="95"/>
      <c r="S24" s="95"/>
      <c r="T24" s="95"/>
      <c r="U24" s="95"/>
    </row>
    <row r="25" spans="1:21" ht="12" customHeight="1">
      <c r="A25" s="175"/>
      <c r="B25" s="175"/>
      <c r="C25" s="43"/>
      <c r="D25" s="223" t="s">
        <v>39</v>
      </c>
      <c r="E25" s="126"/>
      <c r="F25" s="112">
        <f t="shared" si="0"/>
        <v>20</v>
      </c>
      <c r="G25" s="112">
        <v>0</v>
      </c>
      <c r="H25" s="112">
        <v>0</v>
      </c>
      <c r="I25" s="112">
        <v>0</v>
      </c>
      <c r="J25" s="41">
        <v>1</v>
      </c>
      <c r="K25" s="41">
        <v>7</v>
      </c>
      <c r="L25" s="41">
        <v>9</v>
      </c>
      <c r="M25" s="41">
        <v>1</v>
      </c>
      <c r="N25" s="41">
        <v>2</v>
      </c>
      <c r="O25" s="245">
        <v>102.3</v>
      </c>
      <c r="Q25" s="100"/>
    </row>
    <row r="26" spans="1:21" ht="12" customHeight="1">
      <c r="A26" s="175"/>
      <c r="B26" s="175"/>
      <c r="C26" s="40"/>
      <c r="D26" s="224"/>
      <c r="E26" s="127"/>
      <c r="F26" s="128">
        <f t="shared" si="0"/>
        <v>1</v>
      </c>
      <c r="G26" s="115">
        <f t="shared" ref="G26:N26" si="12">IF(G25=0,0,G25/$F25)</f>
        <v>0</v>
      </c>
      <c r="H26" s="115">
        <f>IF(H25=0,0,H25/$F25)</f>
        <v>0</v>
      </c>
      <c r="I26" s="115">
        <f>IF(I25=0,0,I25/$F25)</f>
        <v>0</v>
      </c>
      <c r="J26" s="37">
        <f t="shared" si="12"/>
        <v>0.05</v>
      </c>
      <c r="K26" s="37">
        <f t="shared" si="12"/>
        <v>0.35</v>
      </c>
      <c r="L26" s="37">
        <f t="shared" si="12"/>
        <v>0.45</v>
      </c>
      <c r="M26" s="37">
        <f t="shared" si="12"/>
        <v>0.05</v>
      </c>
      <c r="N26" s="37">
        <f t="shared" si="12"/>
        <v>0.1</v>
      </c>
      <c r="O26" s="246"/>
      <c r="Q26" s="95"/>
      <c r="R26" s="95"/>
      <c r="S26" s="95"/>
      <c r="T26" s="95"/>
      <c r="U26" s="95"/>
    </row>
    <row r="27" spans="1:21" ht="12" customHeight="1">
      <c r="A27" s="175"/>
      <c r="B27" s="175"/>
      <c r="C27" s="43"/>
      <c r="D27" s="220" t="s">
        <v>470</v>
      </c>
      <c r="E27" s="42"/>
      <c r="F27" s="41">
        <f t="shared" si="0"/>
        <v>2</v>
      </c>
      <c r="G27" s="41">
        <v>0</v>
      </c>
      <c r="H27" s="41">
        <v>0</v>
      </c>
      <c r="I27" s="41">
        <v>0</v>
      </c>
      <c r="J27" s="41">
        <v>1</v>
      </c>
      <c r="K27" s="41">
        <v>1</v>
      </c>
      <c r="L27" s="41">
        <v>0</v>
      </c>
      <c r="M27" s="41">
        <v>0</v>
      </c>
      <c r="N27" s="41">
        <v>0</v>
      </c>
      <c r="O27" s="245">
        <v>90</v>
      </c>
      <c r="Q27" s="100"/>
    </row>
    <row r="28" spans="1:21" ht="12" customHeight="1">
      <c r="A28" s="175"/>
      <c r="B28" s="175"/>
      <c r="C28" s="40"/>
      <c r="D28" s="221"/>
      <c r="E28" s="39"/>
      <c r="F28" s="44">
        <f t="shared" si="0"/>
        <v>1</v>
      </c>
      <c r="G28" s="37">
        <f t="shared" ref="G28:N28" si="13">IF(G27=0,0,G27/$F27)</f>
        <v>0</v>
      </c>
      <c r="H28" s="37">
        <f t="shared" si="13"/>
        <v>0</v>
      </c>
      <c r="I28" s="37">
        <f t="shared" si="13"/>
        <v>0</v>
      </c>
      <c r="J28" s="37">
        <f t="shared" si="13"/>
        <v>0.5</v>
      </c>
      <c r="K28" s="37">
        <f t="shared" si="13"/>
        <v>0.5</v>
      </c>
      <c r="L28" s="37">
        <f t="shared" si="13"/>
        <v>0</v>
      </c>
      <c r="M28" s="37">
        <f t="shared" si="13"/>
        <v>0</v>
      </c>
      <c r="N28" s="37">
        <f t="shared" si="13"/>
        <v>0</v>
      </c>
      <c r="O28" s="246"/>
      <c r="Q28" s="95"/>
      <c r="R28" s="95"/>
      <c r="S28" s="95"/>
      <c r="T28" s="95"/>
      <c r="U28" s="95"/>
    </row>
    <row r="29" spans="1:21" ht="12" customHeight="1">
      <c r="A29" s="175"/>
      <c r="B29" s="175"/>
      <c r="C29" s="43"/>
      <c r="D29" s="220" t="s">
        <v>471</v>
      </c>
      <c r="E29" s="42"/>
      <c r="F29" s="41">
        <f t="shared" si="0"/>
        <v>6</v>
      </c>
      <c r="G29" s="41">
        <v>0</v>
      </c>
      <c r="H29" s="41">
        <v>0</v>
      </c>
      <c r="I29" s="41">
        <v>0</v>
      </c>
      <c r="J29" s="41">
        <v>1</v>
      </c>
      <c r="K29" s="41">
        <v>0</v>
      </c>
      <c r="L29" s="41">
        <v>2</v>
      </c>
      <c r="M29" s="41">
        <v>0</v>
      </c>
      <c r="N29" s="41">
        <v>3</v>
      </c>
      <c r="O29" s="245">
        <v>108.66666666666667</v>
      </c>
      <c r="Q29" s="100"/>
    </row>
    <row r="30" spans="1:21" ht="12" customHeight="1">
      <c r="A30" s="175"/>
      <c r="B30" s="175"/>
      <c r="C30" s="40"/>
      <c r="D30" s="221"/>
      <c r="E30" s="39"/>
      <c r="F30" s="44">
        <f t="shared" si="0"/>
        <v>1</v>
      </c>
      <c r="G30" s="37">
        <f t="shared" ref="G30:N30" si="14">IF(G29=0,0,G29/$F29)</f>
        <v>0</v>
      </c>
      <c r="H30" s="37">
        <f t="shared" si="14"/>
        <v>0</v>
      </c>
      <c r="I30" s="37">
        <f t="shared" si="14"/>
        <v>0</v>
      </c>
      <c r="J30" s="37">
        <f t="shared" si="14"/>
        <v>0.16666666666666666</v>
      </c>
      <c r="K30" s="37">
        <f t="shared" si="14"/>
        <v>0</v>
      </c>
      <c r="L30" s="37">
        <f t="shared" si="14"/>
        <v>0.33333333333333331</v>
      </c>
      <c r="M30" s="37">
        <f t="shared" si="14"/>
        <v>0</v>
      </c>
      <c r="N30" s="37">
        <f t="shared" si="14"/>
        <v>0.5</v>
      </c>
      <c r="O30" s="246"/>
      <c r="Q30" s="95"/>
      <c r="R30" s="95"/>
      <c r="S30" s="95"/>
      <c r="T30" s="95"/>
      <c r="U30" s="95"/>
    </row>
    <row r="31" spans="1:21" ht="12" customHeight="1">
      <c r="A31" s="175"/>
      <c r="B31" s="175"/>
      <c r="C31" s="43"/>
      <c r="D31" s="220" t="s">
        <v>472</v>
      </c>
      <c r="E31" s="42"/>
      <c r="F31" s="41">
        <f t="shared" si="0"/>
        <v>2</v>
      </c>
      <c r="G31" s="41">
        <v>0</v>
      </c>
      <c r="H31" s="41">
        <v>0</v>
      </c>
      <c r="I31" s="41">
        <v>0</v>
      </c>
      <c r="J31" s="41">
        <v>0</v>
      </c>
      <c r="K31" s="41">
        <v>0</v>
      </c>
      <c r="L31" s="41">
        <v>0</v>
      </c>
      <c r="M31" s="41">
        <v>0</v>
      </c>
      <c r="N31" s="41">
        <v>2</v>
      </c>
      <c r="O31" s="245">
        <v>120</v>
      </c>
      <c r="Q31" s="100"/>
    </row>
    <row r="32" spans="1:21" ht="12" customHeight="1">
      <c r="A32" s="175"/>
      <c r="B32" s="175"/>
      <c r="C32" s="40"/>
      <c r="D32" s="221"/>
      <c r="E32" s="39"/>
      <c r="F32" s="44">
        <f t="shared" si="0"/>
        <v>1</v>
      </c>
      <c r="G32" s="37">
        <f t="shared" ref="G32:N32" si="15">IF(G31=0,0,G31/$F31)</f>
        <v>0</v>
      </c>
      <c r="H32" s="37">
        <f t="shared" si="15"/>
        <v>0</v>
      </c>
      <c r="I32" s="37">
        <f t="shared" si="15"/>
        <v>0</v>
      </c>
      <c r="J32" s="37">
        <f t="shared" si="15"/>
        <v>0</v>
      </c>
      <c r="K32" s="37">
        <f t="shared" si="15"/>
        <v>0</v>
      </c>
      <c r="L32" s="37">
        <f t="shared" si="15"/>
        <v>0</v>
      </c>
      <c r="M32" s="37">
        <f t="shared" si="15"/>
        <v>0</v>
      </c>
      <c r="N32" s="37">
        <f t="shared" si="15"/>
        <v>1</v>
      </c>
      <c r="O32" s="246"/>
      <c r="Q32" s="95"/>
      <c r="R32" s="95"/>
      <c r="S32" s="95"/>
      <c r="T32" s="95"/>
      <c r="U32" s="95"/>
    </row>
    <row r="33" spans="1:21" ht="12" customHeight="1">
      <c r="A33" s="175"/>
      <c r="B33" s="175"/>
      <c r="C33" s="43"/>
      <c r="D33" s="220" t="s">
        <v>473</v>
      </c>
      <c r="E33" s="42"/>
      <c r="F33" s="41">
        <f t="shared" si="0"/>
        <v>6</v>
      </c>
      <c r="G33" s="41">
        <v>0</v>
      </c>
      <c r="H33" s="41">
        <v>0</v>
      </c>
      <c r="I33" s="41">
        <v>0</v>
      </c>
      <c r="J33" s="41">
        <v>0</v>
      </c>
      <c r="K33" s="41">
        <v>1</v>
      </c>
      <c r="L33" s="41">
        <v>4</v>
      </c>
      <c r="M33" s="41">
        <v>1</v>
      </c>
      <c r="N33" s="41">
        <v>0</v>
      </c>
      <c r="O33" s="245">
        <v>105.33333333333333</v>
      </c>
    </row>
    <row r="34" spans="1:21" ht="12" customHeight="1">
      <c r="A34" s="175"/>
      <c r="B34" s="175"/>
      <c r="C34" s="40"/>
      <c r="D34" s="221"/>
      <c r="E34" s="39"/>
      <c r="F34" s="44">
        <f t="shared" si="0"/>
        <v>0.99999999999999989</v>
      </c>
      <c r="G34" s="37">
        <f t="shared" ref="G34:N34" si="16">IF(G33=0,0,G33/$F33)</f>
        <v>0</v>
      </c>
      <c r="H34" s="37">
        <f t="shared" si="16"/>
        <v>0</v>
      </c>
      <c r="I34" s="37">
        <f t="shared" si="16"/>
        <v>0</v>
      </c>
      <c r="J34" s="37">
        <f t="shared" si="16"/>
        <v>0</v>
      </c>
      <c r="K34" s="37">
        <f t="shared" si="16"/>
        <v>0.16666666666666666</v>
      </c>
      <c r="L34" s="37">
        <f t="shared" si="16"/>
        <v>0.66666666666666663</v>
      </c>
      <c r="M34" s="37">
        <f t="shared" si="16"/>
        <v>0.16666666666666666</v>
      </c>
      <c r="N34" s="37">
        <f t="shared" si="16"/>
        <v>0</v>
      </c>
      <c r="O34" s="246"/>
      <c r="Q34" s="95"/>
      <c r="R34" s="95"/>
      <c r="S34" s="95"/>
      <c r="T34" s="95"/>
      <c r="U34" s="95"/>
    </row>
    <row r="35" spans="1:21" ht="12" customHeight="1">
      <c r="A35" s="175"/>
      <c r="B35" s="175"/>
      <c r="C35" s="43"/>
      <c r="D35" s="220" t="s">
        <v>474</v>
      </c>
      <c r="E35" s="42"/>
      <c r="F35" s="41">
        <f t="shared" si="0"/>
        <v>9</v>
      </c>
      <c r="G35" s="41">
        <v>0</v>
      </c>
      <c r="H35" s="41">
        <v>0</v>
      </c>
      <c r="I35" s="41">
        <v>0</v>
      </c>
      <c r="J35" s="41">
        <v>0</v>
      </c>
      <c r="K35" s="41">
        <v>0</v>
      </c>
      <c r="L35" s="41">
        <v>0</v>
      </c>
      <c r="M35" s="41">
        <v>3</v>
      </c>
      <c r="N35" s="41">
        <v>6</v>
      </c>
      <c r="O35" s="245">
        <v>121.55555555555556</v>
      </c>
    </row>
    <row r="36" spans="1:21" ht="12" customHeight="1">
      <c r="A36" s="175"/>
      <c r="B36" s="175"/>
      <c r="C36" s="40"/>
      <c r="D36" s="221"/>
      <c r="E36" s="39"/>
      <c r="F36" s="44">
        <f t="shared" si="0"/>
        <v>1</v>
      </c>
      <c r="G36" s="37">
        <f t="shared" ref="G36:N36" si="17">IF(G35=0,0,G35/$F35)</f>
        <v>0</v>
      </c>
      <c r="H36" s="37">
        <f t="shared" si="17"/>
        <v>0</v>
      </c>
      <c r="I36" s="37">
        <f t="shared" si="17"/>
        <v>0</v>
      </c>
      <c r="J36" s="37">
        <f t="shared" si="17"/>
        <v>0</v>
      </c>
      <c r="K36" s="37">
        <f t="shared" si="17"/>
        <v>0</v>
      </c>
      <c r="L36" s="37">
        <f t="shared" si="17"/>
        <v>0</v>
      </c>
      <c r="M36" s="37">
        <f t="shared" si="17"/>
        <v>0.33333333333333331</v>
      </c>
      <c r="N36" s="37">
        <f t="shared" si="17"/>
        <v>0.66666666666666663</v>
      </c>
      <c r="O36" s="246"/>
      <c r="Q36" s="95"/>
      <c r="R36" s="95"/>
      <c r="S36" s="95"/>
      <c r="T36" s="95"/>
      <c r="U36" s="95"/>
    </row>
    <row r="37" spans="1:21" ht="12" customHeight="1">
      <c r="A37" s="175"/>
      <c r="B37" s="175"/>
      <c r="C37" s="43"/>
      <c r="D37" s="220" t="s">
        <v>475</v>
      </c>
      <c r="E37" s="42"/>
      <c r="F37" s="41">
        <f t="shared" si="0"/>
        <v>1</v>
      </c>
      <c r="G37" s="41">
        <v>0</v>
      </c>
      <c r="H37" s="41">
        <v>0</v>
      </c>
      <c r="I37" s="41">
        <v>0</v>
      </c>
      <c r="J37" s="41">
        <v>0</v>
      </c>
      <c r="K37" s="41">
        <v>0</v>
      </c>
      <c r="L37" s="41">
        <v>1</v>
      </c>
      <c r="M37" s="41">
        <v>0</v>
      </c>
      <c r="N37" s="41">
        <v>0</v>
      </c>
      <c r="O37" s="245">
        <v>107</v>
      </c>
    </row>
    <row r="38" spans="1:21" ht="12" customHeight="1">
      <c r="A38" s="175"/>
      <c r="B38" s="175"/>
      <c r="C38" s="40"/>
      <c r="D38" s="221"/>
      <c r="E38" s="39"/>
      <c r="F38" s="44">
        <f t="shared" si="0"/>
        <v>1</v>
      </c>
      <c r="G38" s="37">
        <f t="shared" ref="G38:N38" si="18">IF(G37=0,0,G37/$F37)</f>
        <v>0</v>
      </c>
      <c r="H38" s="37">
        <f t="shared" si="18"/>
        <v>0</v>
      </c>
      <c r="I38" s="37">
        <f t="shared" si="18"/>
        <v>0</v>
      </c>
      <c r="J38" s="37">
        <f t="shared" si="18"/>
        <v>0</v>
      </c>
      <c r="K38" s="37">
        <f t="shared" si="18"/>
        <v>0</v>
      </c>
      <c r="L38" s="37">
        <f t="shared" si="18"/>
        <v>1</v>
      </c>
      <c r="M38" s="37">
        <f t="shared" si="18"/>
        <v>0</v>
      </c>
      <c r="N38" s="37">
        <f t="shared" si="18"/>
        <v>0</v>
      </c>
      <c r="O38" s="246"/>
      <c r="Q38" s="95"/>
      <c r="R38" s="95"/>
      <c r="S38" s="95"/>
      <c r="T38" s="95"/>
      <c r="U38" s="95"/>
    </row>
    <row r="39" spans="1:21" ht="12" customHeight="1">
      <c r="A39" s="175"/>
      <c r="B39" s="175"/>
      <c r="C39" s="43"/>
      <c r="D39" s="220" t="s">
        <v>476</v>
      </c>
      <c r="E39" s="42"/>
      <c r="F39" s="41">
        <f t="shared" ref="F39:F70" si="19">SUM(G39:N39)</f>
        <v>7</v>
      </c>
      <c r="G39" s="41">
        <v>0</v>
      </c>
      <c r="H39" s="41">
        <v>0</v>
      </c>
      <c r="I39" s="41">
        <v>0</v>
      </c>
      <c r="J39" s="41">
        <v>0</v>
      </c>
      <c r="K39" s="41">
        <v>0</v>
      </c>
      <c r="L39" s="41">
        <v>2</v>
      </c>
      <c r="M39" s="41">
        <v>2</v>
      </c>
      <c r="N39" s="41">
        <v>3</v>
      </c>
      <c r="O39" s="245">
        <v>115</v>
      </c>
    </row>
    <row r="40" spans="1:21" ht="12" customHeight="1">
      <c r="A40" s="175"/>
      <c r="B40" s="175"/>
      <c r="C40" s="40"/>
      <c r="D40" s="221"/>
      <c r="E40" s="39"/>
      <c r="F40" s="44">
        <f t="shared" si="19"/>
        <v>1</v>
      </c>
      <c r="G40" s="37">
        <f t="shared" ref="G40:N40" si="20">IF(G39=0,0,G39/$F39)</f>
        <v>0</v>
      </c>
      <c r="H40" s="37">
        <f t="shared" si="20"/>
        <v>0</v>
      </c>
      <c r="I40" s="37">
        <f t="shared" si="20"/>
        <v>0</v>
      </c>
      <c r="J40" s="37">
        <f t="shared" si="20"/>
        <v>0</v>
      </c>
      <c r="K40" s="37">
        <f t="shared" si="20"/>
        <v>0</v>
      </c>
      <c r="L40" s="37">
        <f t="shared" si="20"/>
        <v>0.2857142857142857</v>
      </c>
      <c r="M40" s="37">
        <f t="shared" si="20"/>
        <v>0.2857142857142857</v>
      </c>
      <c r="N40" s="37">
        <f t="shared" si="20"/>
        <v>0.42857142857142855</v>
      </c>
      <c r="O40" s="246"/>
      <c r="Q40" s="95"/>
      <c r="R40" s="95"/>
      <c r="S40" s="95"/>
      <c r="T40" s="95"/>
      <c r="U40" s="95"/>
    </row>
    <row r="41" spans="1:21" ht="12" customHeight="1">
      <c r="A41" s="175"/>
      <c r="B41" s="175"/>
      <c r="C41" s="43"/>
      <c r="D41" s="220" t="s">
        <v>477</v>
      </c>
      <c r="E41" s="42"/>
      <c r="F41" s="41">
        <f t="shared" si="19"/>
        <v>0</v>
      </c>
      <c r="G41" s="94" t="s">
        <v>466</v>
      </c>
      <c r="H41" s="94" t="s">
        <v>466</v>
      </c>
      <c r="I41" s="94" t="s">
        <v>466</v>
      </c>
      <c r="J41" s="94" t="s">
        <v>466</v>
      </c>
      <c r="K41" s="94" t="s">
        <v>466</v>
      </c>
      <c r="L41" s="94" t="s">
        <v>466</v>
      </c>
      <c r="M41" s="94" t="s">
        <v>466</v>
      </c>
      <c r="N41" s="94" t="s">
        <v>466</v>
      </c>
      <c r="O41" s="245" t="s">
        <v>465</v>
      </c>
    </row>
    <row r="42" spans="1:21" ht="12" customHeight="1">
      <c r="A42" s="175"/>
      <c r="B42" s="175"/>
      <c r="C42" s="40"/>
      <c r="D42" s="221"/>
      <c r="E42" s="39"/>
      <c r="F42" s="44">
        <f t="shared" si="19"/>
        <v>0</v>
      </c>
      <c r="G42" s="48" t="s">
        <v>466</v>
      </c>
      <c r="H42" s="48" t="s">
        <v>466</v>
      </c>
      <c r="I42" s="48" t="s">
        <v>466</v>
      </c>
      <c r="J42" s="48" t="s">
        <v>466</v>
      </c>
      <c r="K42" s="48" t="s">
        <v>466</v>
      </c>
      <c r="L42" s="48" t="s">
        <v>466</v>
      </c>
      <c r="M42" s="48" t="s">
        <v>466</v>
      </c>
      <c r="N42" s="48" t="s">
        <v>466</v>
      </c>
      <c r="O42" s="246"/>
      <c r="Q42" s="95"/>
      <c r="R42" s="95"/>
      <c r="S42" s="95"/>
      <c r="T42" s="95"/>
      <c r="U42" s="95"/>
    </row>
    <row r="43" spans="1:21" ht="12" customHeight="1">
      <c r="A43" s="175"/>
      <c r="B43" s="175"/>
      <c r="C43" s="43"/>
      <c r="D43" s="220" t="s">
        <v>478</v>
      </c>
      <c r="E43" s="42"/>
      <c r="F43" s="41">
        <f t="shared" si="19"/>
        <v>1</v>
      </c>
      <c r="G43" s="41">
        <v>0</v>
      </c>
      <c r="H43" s="41">
        <v>0</v>
      </c>
      <c r="I43" s="41">
        <v>0</v>
      </c>
      <c r="J43" s="41">
        <v>0</v>
      </c>
      <c r="K43" s="41">
        <v>0</v>
      </c>
      <c r="L43" s="41">
        <v>0</v>
      </c>
      <c r="M43" s="41">
        <v>1</v>
      </c>
      <c r="N43" s="41">
        <v>0</v>
      </c>
      <c r="O43" s="245">
        <v>116</v>
      </c>
    </row>
    <row r="44" spans="1:21" ht="12" customHeight="1">
      <c r="A44" s="175"/>
      <c r="B44" s="175"/>
      <c r="C44" s="40"/>
      <c r="D44" s="221"/>
      <c r="E44" s="45"/>
      <c r="F44" s="44">
        <f t="shared" si="19"/>
        <v>1</v>
      </c>
      <c r="G44" s="37">
        <f t="shared" ref="G44:N44" si="21">IF(G43=0,0,G43/$F43)</f>
        <v>0</v>
      </c>
      <c r="H44" s="37">
        <f t="shared" si="21"/>
        <v>0</v>
      </c>
      <c r="I44" s="37">
        <f t="shared" si="21"/>
        <v>0</v>
      </c>
      <c r="J44" s="37">
        <f t="shared" si="21"/>
        <v>0</v>
      </c>
      <c r="K44" s="37">
        <f t="shared" si="21"/>
        <v>0</v>
      </c>
      <c r="L44" s="37">
        <f t="shared" si="21"/>
        <v>0</v>
      </c>
      <c r="M44" s="37">
        <f t="shared" si="21"/>
        <v>1</v>
      </c>
      <c r="N44" s="37">
        <f t="shared" si="21"/>
        <v>0</v>
      </c>
      <c r="O44" s="246"/>
      <c r="Q44" s="95"/>
      <c r="R44" s="95"/>
      <c r="S44" s="95"/>
      <c r="T44" s="95"/>
      <c r="U44" s="95"/>
    </row>
    <row r="45" spans="1:21" ht="12" customHeight="1">
      <c r="A45" s="175"/>
      <c r="B45" s="175"/>
      <c r="C45" s="43"/>
      <c r="D45" s="220" t="s">
        <v>479</v>
      </c>
      <c r="E45" s="42"/>
      <c r="F45" s="41">
        <f t="shared" si="19"/>
        <v>5</v>
      </c>
      <c r="G45" s="41">
        <v>0</v>
      </c>
      <c r="H45" s="41">
        <v>0</v>
      </c>
      <c r="I45" s="41">
        <v>0</v>
      </c>
      <c r="J45" s="41">
        <v>0</v>
      </c>
      <c r="K45" s="41">
        <v>1</v>
      </c>
      <c r="L45" s="41">
        <v>2</v>
      </c>
      <c r="M45" s="41">
        <v>0</v>
      </c>
      <c r="N45" s="41">
        <v>2</v>
      </c>
      <c r="O45" s="245">
        <v>110.4</v>
      </c>
    </row>
    <row r="46" spans="1:21" ht="12" customHeight="1">
      <c r="A46" s="175"/>
      <c r="B46" s="175"/>
      <c r="C46" s="40"/>
      <c r="D46" s="221"/>
      <c r="E46" s="39"/>
      <c r="F46" s="44">
        <f t="shared" si="19"/>
        <v>1</v>
      </c>
      <c r="G46" s="37">
        <f t="shared" ref="G46:N46" si="22">IF(G45=0,0,G45/$F45)</f>
        <v>0</v>
      </c>
      <c r="H46" s="37">
        <f t="shared" si="22"/>
        <v>0</v>
      </c>
      <c r="I46" s="37">
        <f t="shared" si="22"/>
        <v>0</v>
      </c>
      <c r="J46" s="37">
        <f t="shared" si="22"/>
        <v>0</v>
      </c>
      <c r="K46" s="37">
        <f t="shared" si="22"/>
        <v>0.2</v>
      </c>
      <c r="L46" s="37">
        <f t="shared" si="22"/>
        <v>0.4</v>
      </c>
      <c r="M46" s="37">
        <f t="shared" si="22"/>
        <v>0</v>
      </c>
      <c r="N46" s="37">
        <f t="shared" si="22"/>
        <v>0.4</v>
      </c>
      <c r="O46" s="246"/>
      <c r="Q46" s="95"/>
      <c r="R46" s="95"/>
      <c r="S46" s="95"/>
      <c r="T46" s="95"/>
      <c r="U46" s="95"/>
    </row>
    <row r="47" spans="1:21" ht="12" customHeight="1">
      <c r="A47" s="175"/>
      <c r="B47" s="175"/>
      <c r="C47" s="43"/>
      <c r="D47" s="220" t="s">
        <v>480</v>
      </c>
      <c r="E47" s="42"/>
      <c r="F47" s="41">
        <f t="shared" si="19"/>
        <v>2</v>
      </c>
      <c r="G47" s="41">
        <v>0</v>
      </c>
      <c r="H47" s="41">
        <v>0</v>
      </c>
      <c r="I47" s="41">
        <v>0</v>
      </c>
      <c r="J47" s="41">
        <v>0</v>
      </c>
      <c r="K47" s="41">
        <v>0</v>
      </c>
      <c r="L47" s="41">
        <v>0</v>
      </c>
      <c r="M47" s="41">
        <v>1</v>
      </c>
      <c r="N47" s="41">
        <v>1</v>
      </c>
      <c r="O47" s="245">
        <v>119</v>
      </c>
    </row>
    <row r="48" spans="1:21" ht="12" customHeight="1">
      <c r="A48" s="175"/>
      <c r="B48" s="175"/>
      <c r="C48" s="40"/>
      <c r="D48" s="221"/>
      <c r="E48" s="39"/>
      <c r="F48" s="44">
        <f t="shared" si="19"/>
        <v>1</v>
      </c>
      <c r="G48" s="37">
        <f t="shared" ref="G48:N48" si="23">IF(G47=0,0,G47/$F47)</f>
        <v>0</v>
      </c>
      <c r="H48" s="37">
        <f t="shared" si="23"/>
        <v>0</v>
      </c>
      <c r="I48" s="37">
        <f t="shared" si="23"/>
        <v>0</v>
      </c>
      <c r="J48" s="37">
        <f t="shared" si="23"/>
        <v>0</v>
      </c>
      <c r="K48" s="37">
        <f t="shared" si="23"/>
        <v>0</v>
      </c>
      <c r="L48" s="37">
        <f t="shared" si="23"/>
        <v>0</v>
      </c>
      <c r="M48" s="37">
        <f t="shared" si="23"/>
        <v>0.5</v>
      </c>
      <c r="N48" s="37">
        <f t="shared" si="23"/>
        <v>0.5</v>
      </c>
      <c r="O48" s="246"/>
      <c r="Q48" s="95"/>
      <c r="R48" s="95"/>
      <c r="S48" s="95"/>
      <c r="T48" s="95"/>
      <c r="U48" s="95"/>
    </row>
    <row r="49" spans="1:21" ht="12" customHeight="1">
      <c r="A49" s="175"/>
      <c r="B49" s="175"/>
      <c r="C49" s="43"/>
      <c r="D49" s="220" t="s">
        <v>481</v>
      </c>
      <c r="E49" s="42"/>
      <c r="F49" s="41">
        <f t="shared" si="19"/>
        <v>3</v>
      </c>
      <c r="G49" s="41">
        <v>0</v>
      </c>
      <c r="H49" s="41">
        <v>0</v>
      </c>
      <c r="I49" s="41">
        <v>0</v>
      </c>
      <c r="J49" s="41">
        <v>1</v>
      </c>
      <c r="K49" s="41">
        <v>0</v>
      </c>
      <c r="L49" s="41">
        <v>0</v>
      </c>
      <c r="M49" s="41">
        <v>2</v>
      </c>
      <c r="N49" s="41">
        <v>0</v>
      </c>
      <c r="O49" s="245">
        <v>106.33333333333333</v>
      </c>
    </row>
    <row r="50" spans="1:21" ht="12" customHeight="1">
      <c r="A50" s="175"/>
      <c r="B50" s="175"/>
      <c r="C50" s="40"/>
      <c r="D50" s="221"/>
      <c r="E50" s="39"/>
      <c r="F50" s="44">
        <f t="shared" si="19"/>
        <v>1</v>
      </c>
      <c r="G50" s="37">
        <f t="shared" ref="G50:N50" si="24">IF(G49=0,0,G49/$F49)</f>
        <v>0</v>
      </c>
      <c r="H50" s="37">
        <f t="shared" si="24"/>
        <v>0</v>
      </c>
      <c r="I50" s="37">
        <f t="shared" si="24"/>
        <v>0</v>
      </c>
      <c r="J50" s="37">
        <f t="shared" si="24"/>
        <v>0.33333333333333331</v>
      </c>
      <c r="K50" s="37">
        <f t="shared" si="24"/>
        <v>0</v>
      </c>
      <c r="L50" s="37">
        <f t="shared" si="24"/>
        <v>0</v>
      </c>
      <c r="M50" s="37">
        <f t="shared" si="24"/>
        <v>0.66666666666666663</v>
      </c>
      <c r="N50" s="37">
        <f t="shared" si="24"/>
        <v>0</v>
      </c>
      <c r="O50" s="246"/>
      <c r="Q50" s="95"/>
      <c r="R50" s="95"/>
      <c r="S50" s="95"/>
      <c r="T50" s="95"/>
      <c r="U50" s="95"/>
    </row>
    <row r="51" spans="1:21" ht="12" customHeight="1">
      <c r="A51" s="175"/>
      <c r="B51" s="175"/>
      <c r="C51" s="43"/>
      <c r="D51" s="220" t="s">
        <v>482</v>
      </c>
      <c r="E51" s="42"/>
      <c r="F51" s="41">
        <f t="shared" si="19"/>
        <v>14</v>
      </c>
      <c r="G51" s="41">
        <v>0</v>
      </c>
      <c r="H51" s="41">
        <v>0</v>
      </c>
      <c r="I51" s="41">
        <v>0</v>
      </c>
      <c r="J51" s="41">
        <v>1</v>
      </c>
      <c r="K51" s="41">
        <v>2</v>
      </c>
      <c r="L51" s="41">
        <v>3</v>
      </c>
      <c r="M51" s="41">
        <v>4</v>
      </c>
      <c r="N51" s="41">
        <v>4</v>
      </c>
      <c r="O51" s="245">
        <v>111.78571428571429</v>
      </c>
    </row>
    <row r="52" spans="1:21" ht="12" customHeight="1">
      <c r="A52" s="175"/>
      <c r="B52" s="175"/>
      <c r="C52" s="40"/>
      <c r="D52" s="221"/>
      <c r="E52" s="39"/>
      <c r="F52" s="44">
        <f t="shared" si="19"/>
        <v>0.99999999999999989</v>
      </c>
      <c r="G52" s="37">
        <f t="shared" ref="G52:N52" si="25">IF(G51=0,0,G51/$F51)</f>
        <v>0</v>
      </c>
      <c r="H52" s="37">
        <f t="shared" si="25"/>
        <v>0</v>
      </c>
      <c r="I52" s="37">
        <f t="shared" si="25"/>
        <v>0</v>
      </c>
      <c r="J52" s="37">
        <f t="shared" si="25"/>
        <v>7.1428571428571425E-2</v>
      </c>
      <c r="K52" s="37">
        <f t="shared" si="25"/>
        <v>0.14285714285714285</v>
      </c>
      <c r="L52" s="37">
        <f t="shared" si="25"/>
        <v>0.21428571428571427</v>
      </c>
      <c r="M52" s="37">
        <f t="shared" si="25"/>
        <v>0.2857142857142857</v>
      </c>
      <c r="N52" s="37">
        <f t="shared" si="25"/>
        <v>0.2857142857142857</v>
      </c>
      <c r="O52" s="246"/>
      <c r="Q52" s="95"/>
      <c r="R52" s="95"/>
      <c r="S52" s="95"/>
      <c r="T52" s="95"/>
      <c r="U52" s="95"/>
    </row>
    <row r="53" spans="1:21" ht="12" customHeight="1">
      <c r="A53" s="175"/>
      <c r="B53" s="175"/>
      <c r="C53" s="43"/>
      <c r="D53" s="220" t="s">
        <v>483</v>
      </c>
      <c r="E53" s="42"/>
      <c r="F53" s="41">
        <f t="shared" si="19"/>
        <v>6</v>
      </c>
      <c r="G53" s="41">
        <v>0</v>
      </c>
      <c r="H53" s="41">
        <v>0</v>
      </c>
      <c r="I53" s="41">
        <v>0</v>
      </c>
      <c r="J53" s="41">
        <v>0</v>
      </c>
      <c r="K53" s="41">
        <v>1</v>
      </c>
      <c r="L53" s="41">
        <v>2</v>
      </c>
      <c r="M53" s="41">
        <v>2</v>
      </c>
      <c r="N53" s="41">
        <v>1</v>
      </c>
      <c r="O53" s="245">
        <v>110.33333333333333</v>
      </c>
    </row>
    <row r="54" spans="1:21" ht="12" customHeight="1">
      <c r="A54" s="175"/>
      <c r="B54" s="175"/>
      <c r="C54" s="40"/>
      <c r="D54" s="221"/>
      <c r="E54" s="39"/>
      <c r="F54" s="44">
        <f t="shared" si="19"/>
        <v>0.99999999999999989</v>
      </c>
      <c r="G54" s="37">
        <f t="shared" ref="G54:N54" si="26">IF(G53=0,0,G53/$F53)</f>
        <v>0</v>
      </c>
      <c r="H54" s="37">
        <f t="shared" si="26"/>
        <v>0</v>
      </c>
      <c r="I54" s="37">
        <f t="shared" si="26"/>
        <v>0</v>
      </c>
      <c r="J54" s="37">
        <f t="shared" si="26"/>
        <v>0</v>
      </c>
      <c r="K54" s="37">
        <f t="shared" si="26"/>
        <v>0.16666666666666666</v>
      </c>
      <c r="L54" s="37">
        <f t="shared" si="26"/>
        <v>0.33333333333333331</v>
      </c>
      <c r="M54" s="37">
        <f t="shared" si="26"/>
        <v>0.33333333333333331</v>
      </c>
      <c r="N54" s="37">
        <f t="shared" si="26"/>
        <v>0.16666666666666666</v>
      </c>
      <c r="O54" s="246"/>
      <c r="Q54" s="95"/>
      <c r="R54" s="95"/>
      <c r="S54" s="95"/>
      <c r="T54" s="95"/>
      <c r="U54" s="95"/>
    </row>
    <row r="55" spans="1:21" ht="12" customHeight="1">
      <c r="A55" s="175"/>
      <c r="B55" s="175"/>
      <c r="C55" s="43"/>
      <c r="D55" s="220" t="s">
        <v>484</v>
      </c>
      <c r="E55" s="42"/>
      <c r="F55" s="41">
        <f t="shared" si="19"/>
        <v>31</v>
      </c>
      <c r="G55" s="41">
        <v>0</v>
      </c>
      <c r="H55" s="41">
        <v>1</v>
      </c>
      <c r="I55" s="41">
        <v>0</v>
      </c>
      <c r="J55" s="41">
        <v>0</v>
      </c>
      <c r="K55" s="41">
        <v>4</v>
      </c>
      <c r="L55" s="41">
        <v>7</v>
      </c>
      <c r="M55" s="41">
        <v>7</v>
      </c>
      <c r="N55" s="41">
        <v>12</v>
      </c>
      <c r="O55" s="245">
        <v>113.90322580645162</v>
      </c>
    </row>
    <row r="56" spans="1:21" ht="12" customHeight="1">
      <c r="A56" s="175"/>
      <c r="B56" s="175"/>
      <c r="C56" s="40"/>
      <c r="D56" s="221"/>
      <c r="E56" s="39"/>
      <c r="F56" s="44">
        <f t="shared" si="19"/>
        <v>1</v>
      </c>
      <c r="G56" s="37">
        <f t="shared" ref="G56:N56" si="27">IF(G55=0,0,G55/$F55)</f>
        <v>0</v>
      </c>
      <c r="H56" s="37">
        <f t="shared" si="27"/>
        <v>3.2258064516129031E-2</v>
      </c>
      <c r="I56" s="37">
        <f t="shared" si="27"/>
        <v>0</v>
      </c>
      <c r="J56" s="37">
        <f t="shared" si="27"/>
        <v>0</v>
      </c>
      <c r="K56" s="37">
        <f t="shared" si="27"/>
        <v>0.12903225806451613</v>
      </c>
      <c r="L56" s="37">
        <f t="shared" si="27"/>
        <v>0.22580645161290322</v>
      </c>
      <c r="M56" s="37">
        <f t="shared" si="27"/>
        <v>0.22580645161290322</v>
      </c>
      <c r="N56" s="37">
        <f t="shared" si="27"/>
        <v>0.38709677419354838</v>
      </c>
      <c r="O56" s="246"/>
      <c r="Q56" s="95"/>
      <c r="R56" s="95"/>
      <c r="S56" s="95"/>
      <c r="T56" s="95"/>
      <c r="U56" s="95"/>
    </row>
    <row r="57" spans="1:21" ht="12" customHeight="1">
      <c r="A57" s="175"/>
      <c r="B57" s="175"/>
      <c r="C57" s="43"/>
      <c r="D57" s="220" t="s">
        <v>485</v>
      </c>
      <c r="E57" s="42"/>
      <c r="F57" s="41">
        <f t="shared" si="19"/>
        <v>7</v>
      </c>
      <c r="G57" s="41">
        <v>0</v>
      </c>
      <c r="H57" s="41">
        <v>0</v>
      </c>
      <c r="I57" s="41">
        <v>0</v>
      </c>
      <c r="J57" s="41">
        <v>1</v>
      </c>
      <c r="K57" s="41">
        <v>0</v>
      </c>
      <c r="L57" s="41">
        <v>2</v>
      </c>
      <c r="M57" s="41">
        <v>0</v>
      </c>
      <c r="N57" s="41">
        <v>4</v>
      </c>
      <c r="O57" s="245">
        <v>114.57142857142857</v>
      </c>
    </row>
    <row r="58" spans="1:21" ht="12" customHeight="1">
      <c r="A58" s="175"/>
      <c r="B58" s="175"/>
      <c r="C58" s="40"/>
      <c r="D58" s="221"/>
      <c r="E58" s="39"/>
      <c r="F58" s="44">
        <f t="shared" si="19"/>
        <v>1</v>
      </c>
      <c r="G58" s="37">
        <f t="shared" ref="G58:N58" si="28">IF(G57=0,0,G57/$F57)</f>
        <v>0</v>
      </c>
      <c r="H58" s="37">
        <f t="shared" si="28"/>
        <v>0</v>
      </c>
      <c r="I58" s="37">
        <f t="shared" si="28"/>
        <v>0</v>
      </c>
      <c r="J58" s="37">
        <f t="shared" si="28"/>
        <v>0.14285714285714285</v>
      </c>
      <c r="K58" s="37">
        <f t="shared" si="28"/>
        <v>0</v>
      </c>
      <c r="L58" s="37">
        <f t="shared" si="28"/>
        <v>0.2857142857142857</v>
      </c>
      <c r="M58" s="37">
        <f t="shared" si="28"/>
        <v>0</v>
      </c>
      <c r="N58" s="37">
        <f t="shared" si="28"/>
        <v>0.5714285714285714</v>
      </c>
      <c r="O58" s="246"/>
      <c r="Q58" s="95"/>
      <c r="R58" s="95"/>
      <c r="S58" s="95"/>
      <c r="T58" s="95"/>
      <c r="U58" s="95"/>
    </row>
    <row r="59" spans="1:21" ht="12.75" customHeight="1">
      <c r="A59" s="175"/>
      <c r="B59" s="175"/>
      <c r="C59" s="43"/>
      <c r="D59" s="220" t="s">
        <v>486</v>
      </c>
      <c r="E59" s="42"/>
      <c r="F59" s="41">
        <f t="shared" si="19"/>
        <v>28</v>
      </c>
      <c r="G59" s="41">
        <v>0</v>
      </c>
      <c r="H59" s="41">
        <v>0</v>
      </c>
      <c r="I59" s="41">
        <v>0</v>
      </c>
      <c r="J59" s="41">
        <v>0</v>
      </c>
      <c r="K59" s="41">
        <v>0</v>
      </c>
      <c r="L59" s="41">
        <v>2</v>
      </c>
      <c r="M59" s="41">
        <v>5</v>
      </c>
      <c r="N59" s="41">
        <v>21</v>
      </c>
      <c r="O59" s="245">
        <v>124.5</v>
      </c>
    </row>
    <row r="60" spans="1:21" ht="12.75" customHeight="1">
      <c r="A60" s="175"/>
      <c r="B60" s="175"/>
      <c r="C60" s="40"/>
      <c r="D60" s="221"/>
      <c r="E60" s="39"/>
      <c r="F60" s="44">
        <f t="shared" si="19"/>
        <v>1</v>
      </c>
      <c r="G60" s="37">
        <f t="shared" ref="G60:N60" si="29">IF(G59=0,0,G59/$F59)</f>
        <v>0</v>
      </c>
      <c r="H60" s="37">
        <f t="shared" si="29"/>
        <v>0</v>
      </c>
      <c r="I60" s="37">
        <f t="shared" si="29"/>
        <v>0</v>
      </c>
      <c r="J60" s="37">
        <f t="shared" si="29"/>
        <v>0</v>
      </c>
      <c r="K60" s="37">
        <f t="shared" si="29"/>
        <v>0</v>
      </c>
      <c r="L60" s="37">
        <f t="shared" si="29"/>
        <v>7.1428571428571425E-2</v>
      </c>
      <c r="M60" s="37">
        <f t="shared" si="29"/>
        <v>0.17857142857142858</v>
      </c>
      <c r="N60" s="37">
        <f t="shared" si="29"/>
        <v>0.75</v>
      </c>
      <c r="O60" s="246"/>
      <c r="Q60" s="95"/>
      <c r="R60" s="95"/>
      <c r="S60" s="95"/>
      <c r="T60" s="95"/>
      <c r="U60" s="95"/>
    </row>
    <row r="61" spans="1:21" ht="12" customHeight="1">
      <c r="A61" s="175"/>
      <c r="B61" s="175"/>
      <c r="C61" s="43"/>
      <c r="D61" s="220" t="s">
        <v>21</v>
      </c>
      <c r="E61" s="42"/>
      <c r="F61" s="41">
        <f t="shared" si="19"/>
        <v>14</v>
      </c>
      <c r="G61" s="41">
        <v>0</v>
      </c>
      <c r="H61" s="41">
        <v>0</v>
      </c>
      <c r="I61" s="41">
        <v>0</v>
      </c>
      <c r="J61" s="41">
        <v>1</v>
      </c>
      <c r="K61" s="41">
        <v>0</v>
      </c>
      <c r="L61" s="41">
        <v>2</v>
      </c>
      <c r="M61" s="41">
        <v>3</v>
      </c>
      <c r="N61" s="41">
        <v>8</v>
      </c>
      <c r="O61" s="245">
        <v>117.21428571428571</v>
      </c>
    </row>
    <row r="62" spans="1:21" ht="12" customHeight="1">
      <c r="A62" s="175"/>
      <c r="B62" s="175"/>
      <c r="C62" s="40"/>
      <c r="D62" s="221"/>
      <c r="E62" s="39"/>
      <c r="F62" s="44">
        <f t="shared" si="19"/>
        <v>1</v>
      </c>
      <c r="G62" s="37">
        <f t="shared" ref="G62:N62" si="30">IF(G61=0,0,G61/$F61)</f>
        <v>0</v>
      </c>
      <c r="H62" s="37">
        <f t="shared" si="30"/>
        <v>0</v>
      </c>
      <c r="I62" s="37">
        <f t="shared" si="30"/>
        <v>0</v>
      </c>
      <c r="J62" s="37">
        <f t="shared" si="30"/>
        <v>7.1428571428571425E-2</v>
      </c>
      <c r="K62" s="37">
        <f t="shared" si="30"/>
        <v>0</v>
      </c>
      <c r="L62" s="37">
        <f t="shared" si="30"/>
        <v>0.14285714285714285</v>
      </c>
      <c r="M62" s="37">
        <f t="shared" si="30"/>
        <v>0.21428571428571427</v>
      </c>
      <c r="N62" s="37">
        <f t="shared" si="30"/>
        <v>0.5714285714285714</v>
      </c>
      <c r="O62" s="246"/>
      <c r="Q62" s="95"/>
      <c r="R62" s="95"/>
      <c r="S62" s="95"/>
      <c r="T62" s="95"/>
      <c r="U62" s="95"/>
    </row>
    <row r="63" spans="1:21" ht="12" customHeight="1">
      <c r="A63" s="175"/>
      <c r="B63" s="175"/>
      <c r="C63" s="43"/>
      <c r="D63" s="220" t="s">
        <v>487</v>
      </c>
      <c r="E63" s="42"/>
      <c r="F63" s="41">
        <f t="shared" si="19"/>
        <v>7</v>
      </c>
      <c r="G63" s="41">
        <v>0</v>
      </c>
      <c r="H63" s="41">
        <v>0</v>
      </c>
      <c r="I63" s="41">
        <v>0</v>
      </c>
      <c r="J63" s="41">
        <v>0</v>
      </c>
      <c r="K63" s="41">
        <v>0</v>
      </c>
      <c r="L63" s="41">
        <v>0</v>
      </c>
      <c r="M63" s="41">
        <v>2</v>
      </c>
      <c r="N63" s="41">
        <v>5</v>
      </c>
      <c r="O63" s="245">
        <v>130.57142857142858</v>
      </c>
    </row>
    <row r="64" spans="1:21" ht="12" customHeight="1">
      <c r="A64" s="175"/>
      <c r="B64" s="175"/>
      <c r="C64" s="40"/>
      <c r="D64" s="221"/>
      <c r="E64" s="39"/>
      <c r="F64" s="44">
        <f t="shared" si="19"/>
        <v>1</v>
      </c>
      <c r="G64" s="37">
        <f t="shared" ref="G64:N64" si="31">IF(G63=0,0,G63/$F63)</f>
        <v>0</v>
      </c>
      <c r="H64" s="37">
        <f t="shared" si="31"/>
        <v>0</v>
      </c>
      <c r="I64" s="37">
        <f t="shared" si="31"/>
        <v>0</v>
      </c>
      <c r="J64" s="37">
        <f t="shared" si="31"/>
        <v>0</v>
      </c>
      <c r="K64" s="37">
        <f t="shared" si="31"/>
        <v>0</v>
      </c>
      <c r="L64" s="37">
        <f t="shared" si="31"/>
        <v>0</v>
      </c>
      <c r="M64" s="37">
        <f t="shared" si="31"/>
        <v>0.2857142857142857</v>
      </c>
      <c r="N64" s="37">
        <f t="shared" si="31"/>
        <v>0.7142857142857143</v>
      </c>
      <c r="O64" s="246"/>
      <c r="Q64" s="95"/>
      <c r="R64" s="95"/>
      <c r="S64" s="95"/>
      <c r="T64" s="95"/>
      <c r="U64" s="95"/>
    </row>
    <row r="65" spans="1:21" ht="12" customHeight="1">
      <c r="A65" s="175"/>
      <c r="B65" s="175"/>
      <c r="C65" s="43"/>
      <c r="D65" s="220" t="s">
        <v>488</v>
      </c>
      <c r="E65" s="42"/>
      <c r="F65" s="41">
        <f t="shared" si="19"/>
        <v>17</v>
      </c>
      <c r="G65" s="41">
        <v>0</v>
      </c>
      <c r="H65" s="41">
        <v>0</v>
      </c>
      <c r="I65" s="41">
        <v>0</v>
      </c>
      <c r="J65" s="41">
        <v>0</v>
      </c>
      <c r="K65" s="41">
        <v>0</v>
      </c>
      <c r="L65" s="41">
        <v>4</v>
      </c>
      <c r="M65" s="41">
        <v>6</v>
      </c>
      <c r="N65" s="41">
        <v>7</v>
      </c>
      <c r="O65" s="245">
        <v>117</v>
      </c>
    </row>
    <row r="66" spans="1:21" ht="12" customHeight="1">
      <c r="A66" s="175"/>
      <c r="B66" s="175"/>
      <c r="C66" s="40"/>
      <c r="D66" s="221"/>
      <c r="E66" s="39"/>
      <c r="F66" s="44">
        <f t="shared" si="19"/>
        <v>1</v>
      </c>
      <c r="G66" s="37">
        <f t="shared" ref="G66:N66" si="32">IF(G65=0,0,G65/$F65)</f>
        <v>0</v>
      </c>
      <c r="H66" s="37">
        <f t="shared" si="32"/>
        <v>0</v>
      </c>
      <c r="I66" s="37">
        <f t="shared" si="32"/>
        <v>0</v>
      </c>
      <c r="J66" s="37">
        <f t="shared" si="32"/>
        <v>0</v>
      </c>
      <c r="K66" s="37">
        <f t="shared" si="32"/>
        <v>0</v>
      </c>
      <c r="L66" s="37">
        <f t="shared" si="32"/>
        <v>0.23529411764705882</v>
      </c>
      <c r="M66" s="37">
        <f t="shared" si="32"/>
        <v>0.35294117647058826</v>
      </c>
      <c r="N66" s="37">
        <f t="shared" si="32"/>
        <v>0.41176470588235292</v>
      </c>
      <c r="O66" s="246"/>
      <c r="Q66" s="95"/>
      <c r="R66" s="95"/>
      <c r="S66" s="95"/>
      <c r="T66" s="95"/>
      <c r="U66" s="95"/>
    </row>
    <row r="67" spans="1:21" ht="12" customHeight="1">
      <c r="A67" s="175"/>
      <c r="B67" s="175"/>
      <c r="C67" s="43"/>
      <c r="D67" s="220" t="s">
        <v>489</v>
      </c>
      <c r="E67" s="42"/>
      <c r="F67" s="41">
        <f t="shared" si="19"/>
        <v>3</v>
      </c>
      <c r="G67" s="41">
        <v>0</v>
      </c>
      <c r="H67" s="41">
        <v>0</v>
      </c>
      <c r="I67" s="41">
        <v>0</v>
      </c>
      <c r="J67" s="41">
        <v>0</v>
      </c>
      <c r="K67" s="41">
        <v>0</v>
      </c>
      <c r="L67" s="41">
        <v>2</v>
      </c>
      <c r="M67" s="41">
        <v>0</v>
      </c>
      <c r="N67" s="41">
        <v>1</v>
      </c>
      <c r="O67" s="245">
        <v>111.66666666666667</v>
      </c>
    </row>
    <row r="68" spans="1:21" ht="12" customHeight="1">
      <c r="A68" s="175"/>
      <c r="B68" s="176"/>
      <c r="C68" s="40"/>
      <c r="D68" s="221"/>
      <c r="E68" s="39"/>
      <c r="F68" s="44">
        <f t="shared" si="19"/>
        <v>1</v>
      </c>
      <c r="G68" s="37">
        <f t="shared" ref="G68:N68" si="33">IF(G67=0,0,G67/$F67)</f>
        <v>0</v>
      </c>
      <c r="H68" s="37">
        <f t="shared" si="33"/>
        <v>0</v>
      </c>
      <c r="I68" s="37">
        <f t="shared" si="33"/>
        <v>0</v>
      </c>
      <c r="J68" s="37">
        <f t="shared" si="33"/>
        <v>0</v>
      </c>
      <c r="K68" s="37">
        <f t="shared" si="33"/>
        <v>0</v>
      </c>
      <c r="L68" s="37">
        <f t="shared" si="33"/>
        <v>0.66666666666666663</v>
      </c>
      <c r="M68" s="37">
        <f t="shared" si="33"/>
        <v>0</v>
      </c>
      <c r="N68" s="37">
        <f t="shared" si="33"/>
        <v>0.33333333333333331</v>
      </c>
      <c r="O68" s="246"/>
      <c r="Q68" s="95"/>
      <c r="R68" s="95"/>
      <c r="S68" s="95"/>
      <c r="T68" s="95"/>
      <c r="U68" s="95"/>
    </row>
    <row r="69" spans="1:21" ht="12" customHeight="1">
      <c r="A69" s="175"/>
      <c r="B69" s="174" t="s">
        <v>17</v>
      </c>
      <c r="C69" s="43"/>
      <c r="D69" s="220" t="s">
        <v>16</v>
      </c>
      <c r="E69" s="42"/>
      <c r="F69" s="41">
        <f t="shared" si="19"/>
        <v>666</v>
      </c>
      <c r="G69" s="41">
        <f>SUM(G71,G73,G75,G77,G79,G81,G83,G85,G87,G89,G91,G93,G95,G97,G99)</f>
        <v>7</v>
      </c>
      <c r="H69" s="41">
        <f>SUM(H71,H73,H75,H77,H79,H81,H83,H85,H87,H89,H91,H93,H95,H97,H99)</f>
        <v>10</v>
      </c>
      <c r="I69" s="41">
        <f t="shared" ref="I69:N69" si="34">SUM(I71,I73,I75,I77,I79,I81,I83,I85,I87,I89,I91,I93,I95,I97,I99)</f>
        <v>23</v>
      </c>
      <c r="J69" s="41">
        <f t="shared" si="34"/>
        <v>55</v>
      </c>
      <c r="K69" s="41">
        <f t="shared" si="34"/>
        <v>72</v>
      </c>
      <c r="L69" s="41">
        <f t="shared" si="34"/>
        <v>184</v>
      </c>
      <c r="M69" s="41">
        <f t="shared" si="34"/>
        <v>108</v>
      </c>
      <c r="N69" s="41">
        <f t="shared" si="34"/>
        <v>207</v>
      </c>
      <c r="O69" s="245">
        <v>107.29729729729729</v>
      </c>
    </row>
    <row r="70" spans="1:21" ht="12" customHeight="1">
      <c r="A70" s="175"/>
      <c r="B70" s="175"/>
      <c r="C70" s="40"/>
      <c r="D70" s="221"/>
      <c r="E70" s="39"/>
      <c r="F70" s="44">
        <f t="shared" si="19"/>
        <v>1</v>
      </c>
      <c r="G70" s="37">
        <f t="shared" ref="G70:N70" si="35">IF(G69=0,0,G69/$F69)</f>
        <v>1.0510510510510511E-2</v>
      </c>
      <c r="H70" s="37">
        <f t="shared" si="35"/>
        <v>1.5015015015015015E-2</v>
      </c>
      <c r="I70" s="37">
        <f t="shared" si="35"/>
        <v>3.4534534534534533E-2</v>
      </c>
      <c r="J70" s="37">
        <f t="shared" si="35"/>
        <v>8.2582582582582581E-2</v>
      </c>
      <c r="K70" s="37">
        <f t="shared" si="35"/>
        <v>0.10810810810810811</v>
      </c>
      <c r="L70" s="37">
        <f t="shared" si="35"/>
        <v>0.27627627627627627</v>
      </c>
      <c r="M70" s="37">
        <f t="shared" si="35"/>
        <v>0.16216216216216217</v>
      </c>
      <c r="N70" s="37">
        <f t="shared" si="35"/>
        <v>0.3108108108108108</v>
      </c>
      <c r="O70" s="246"/>
      <c r="Q70" s="95"/>
      <c r="R70" s="95"/>
      <c r="S70" s="95"/>
      <c r="T70" s="95"/>
      <c r="U70" s="95"/>
    </row>
    <row r="71" spans="1:21" ht="12" customHeight="1">
      <c r="A71" s="175"/>
      <c r="B71" s="175"/>
      <c r="C71" s="43"/>
      <c r="D71" s="220" t="s">
        <v>140</v>
      </c>
      <c r="E71" s="42"/>
      <c r="F71" s="41">
        <f t="shared" ref="F71:F100" si="36">SUM(G71:N71)</f>
        <v>6</v>
      </c>
      <c r="G71" s="41">
        <v>0</v>
      </c>
      <c r="H71" s="41">
        <v>1</v>
      </c>
      <c r="I71" s="41">
        <v>0</v>
      </c>
      <c r="J71" s="41">
        <v>1</v>
      </c>
      <c r="K71" s="41">
        <v>0</v>
      </c>
      <c r="L71" s="41">
        <v>3</v>
      </c>
      <c r="M71" s="41">
        <v>0</v>
      </c>
      <c r="N71" s="41">
        <v>1</v>
      </c>
      <c r="O71" s="245">
        <v>98</v>
      </c>
    </row>
    <row r="72" spans="1:21" ht="12" customHeight="1">
      <c r="A72" s="175"/>
      <c r="B72" s="175"/>
      <c r="C72" s="40"/>
      <c r="D72" s="221"/>
      <c r="E72" s="39"/>
      <c r="F72" s="44">
        <f t="shared" si="36"/>
        <v>0.99999999999999989</v>
      </c>
      <c r="G72" s="37">
        <f t="shared" ref="G72:N72" si="37">IF(G71=0,0,G71/$F71)</f>
        <v>0</v>
      </c>
      <c r="H72" s="37">
        <f t="shared" si="37"/>
        <v>0.16666666666666666</v>
      </c>
      <c r="I72" s="37">
        <f t="shared" si="37"/>
        <v>0</v>
      </c>
      <c r="J72" s="37">
        <f t="shared" si="37"/>
        <v>0.16666666666666666</v>
      </c>
      <c r="K72" s="37">
        <f t="shared" si="37"/>
        <v>0</v>
      </c>
      <c r="L72" s="37">
        <f t="shared" si="37"/>
        <v>0.5</v>
      </c>
      <c r="M72" s="37">
        <f t="shared" si="37"/>
        <v>0</v>
      </c>
      <c r="N72" s="37">
        <f t="shared" si="37"/>
        <v>0.16666666666666666</v>
      </c>
      <c r="O72" s="246"/>
      <c r="Q72" s="95"/>
      <c r="R72" s="95"/>
      <c r="S72" s="95"/>
      <c r="T72" s="95"/>
      <c r="U72" s="95"/>
    </row>
    <row r="73" spans="1:21" ht="12" customHeight="1">
      <c r="A73" s="175"/>
      <c r="B73" s="175"/>
      <c r="C73" s="43"/>
      <c r="D73" s="220" t="s">
        <v>14</v>
      </c>
      <c r="E73" s="42"/>
      <c r="F73" s="41">
        <f t="shared" si="36"/>
        <v>74</v>
      </c>
      <c r="G73" s="41">
        <v>0</v>
      </c>
      <c r="H73" s="41">
        <v>2</v>
      </c>
      <c r="I73" s="41">
        <v>2</v>
      </c>
      <c r="J73" s="41">
        <v>20</v>
      </c>
      <c r="K73" s="41">
        <v>19</v>
      </c>
      <c r="L73" s="41">
        <v>17</v>
      </c>
      <c r="M73" s="41">
        <v>5</v>
      </c>
      <c r="N73" s="41">
        <v>9</v>
      </c>
      <c r="O73" s="245">
        <v>98.317567567567565</v>
      </c>
    </row>
    <row r="74" spans="1:21" ht="12" customHeight="1">
      <c r="A74" s="175"/>
      <c r="B74" s="175"/>
      <c r="C74" s="40"/>
      <c r="D74" s="221"/>
      <c r="E74" s="39"/>
      <c r="F74" s="44">
        <f t="shared" si="36"/>
        <v>1</v>
      </c>
      <c r="G74" s="37">
        <f t="shared" ref="G74:N74" si="38">IF(G73=0,0,G73/$F73)</f>
        <v>0</v>
      </c>
      <c r="H74" s="37">
        <f t="shared" si="38"/>
        <v>2.7027027027027029E-2</v>
      </c>
      <c r="I74" s="37">
        <f t="shared" si="38"/>
        <v>2.7027027027027029E-2</v>
      </c>
      <c r="J74" s="37">
        <f t="shared" si="38"/>
        <v>0.27027027027027029</v>
      </c>
      <c r="K74" s="37">
        <f t="shared" si="38"/>
        <v>0.25675675675675674</v>
      </c>
      <c r="L74" s="37">
        <f t="shared" si="38"/>
        <v>0.22972972972972974</v>
      </c>
      <c r="M74" s="37">
        <f t="shared" si="38"/>
        <v>6.7567567567567571E-2</v>
      </c>
      <c r="N74" s="37">
        <f t="shared" si="38"/>
        <v>0.12162162162162163</v>
      </c>
      <c r="O74" s="246"/>
      <c r="Q74" s="95"/>
      <c r="R74" s="95"/>
      <c r="S74" s="95"/>
      <c r="T74" s="95"/>
      <c r="U74" s="95"/>
    </row>
    <row r="75" spans="1:21" ht="12" customHeight="1">
      <c r="A75" s="175"/>
      <c r="B75" s="175"/>
      <c r="C75" s="43"/>
      <c r="D75" s="220" t="s">
        <v>13</v>
      </c>
      <c r="E75" s="42"/>
      <c r="F75" s="41">
        <f t="shared" si="36"/>
        <v>20</v>
      </c>
      <c r="G75" s="41">
        <v>0</v>
      </c>
      <c r="H75" s="41">
        <v>0</v>
      </c>
      <c r="I75" s="41">
        <v>0</v>
      </c>
      <c r="J75" s="41">
        <v>0</v>
      </c>
      <c r="K75" s="41">
        <v>1</v>
      </c>
      <c r="L75" s="41">
        <v>3</v>
      </c>
      <c r="M75" s="41">
        <v>1</v>
      </c>
      <c r="N75" s="41">
        <v>15</v>
      </c>
      <c r="O75" s="245">
        <v>118.175</v>
      </c>
    </row>
    <row r="76" spans="1:21" ht="12" customHeight="1">
      <c r="A76" s="175"/>
      <c r="B76" s="175"/>
      <c r="C76" s="40"/>
      <c r="D76" s="221"/>
      <c r="E76" s="39"/>
      <c r="F76" s="44">
        <f t="shared" si="36"/>
        <v>1</v>
      </c>
      <c r="G76" s="37">
        <f t="shared" ref="G76:N76" si="39">IF(G75=0,0,G75/$F75)</f>
        <v>0</v>
      </c>
      <c r="H76" s="37">
        <f t="shared" si="39"/>
        <v>0</v>
      </c>
      <c r="I76" s="37">
        <f t="shared" si="39"/>
        <v>0</v>
      </c>
      <c r="J76" s="37">
        <f t="shared" si="39"/>
        <v>0</v>
      </c>
      <c r="K76" s="37">
        <f t="shared" si="39"/>
        <v>0.05</v>
      </c>
      <c r="L76" s="37">
        <f t="shared" si="39"/>
        <v>0.15</v>
      </c>
      <c r="M76" s="37">
        <f t="shared" si="39"/>
        <v>0.05</v>
      </c>
      <c r="N76" s="37">
        <f t="shared" si="39"/>
        <v>0.75</v>
      </c>
      <c r="O76" s="246"/>
      <c r="Q76" s="95"/>
      <c r="R76" s="95"/>
      <c r="S76" s="95"/>
      <c r="T76" s="95"/>
      <c r="U76" s="95"/>
    </row>
    <row r="77" spans="1:21" ht="12" customHeight="1">
      <c r="A77" s="175"/>
      <c r="B77" s="175"/>
      <c r="C77" s="43"/>
      <c r="D77" s="220" t="s">
        <v>12</v>
      </c>
      <c r="E77" s="42"/>
      <c r="F77" s="41">
        <f t="shared" si="36"/>
        <v>13</v>
      </c>
      <c r="G77" s="41">
        <v>1</v>
      </c>
      <c r="H77" s="41">
        <v>0</v>
      </c>
      <c r="I77" s="41">
        <v>1</v>
      </c>
      <c r="J77" s="41">
        <v>0</v>
      </c>
      <c r="K77" s="41">
        <v>0</v>
      </c>
      <c r="L77" s="41">
        <v>4</v>
      </c>
      <c r="M77" s="41">
        <v>0</v>
      </c>
      <c r="N77" s="41">
        <v>7</v>
      </c>
      <c r="O77" s="245">
        <v>108.46153846153847</v>
      </c>
    </row>
    <row r="78" spans="1:21" ht="12" customHeight="1">
      <c r="A78" s="175"/>
      <c r="B78" s="175"/>
      <c r="C78" s="40"/>
      <c r="D78" s="221"/>
      <c r="E78" s="39"/>
      <c r="F78" s="44">
        <f t="shared" si="36"/>
        <v>1</v>
      </c>
      <c r="G78" s="37">
        <f t="shared" ref="G78:N78" si="40">IF(G77=0,0,G77/$F77)</f>
        <v>7.6923076923076927E-2</v>
      </c>
      <c r="H78" s="37">
        <f t="shared" si="40"/>
        <v>0</v>
      </c>
      <c r="I78" s="37">
        <f t="shared" si="40"/>
        <v>7.6923076923076927E-2</v>
      </c>
      <c r="J78" s="37">
        <f t="shared" si="40"/>
        <v>0</v>
      </c>
      <c r="K78" s="37">
        <f t="shared" si="40"/>
        <v>0</v>
      </c>
      <c r="L78" s="37">
        <f t="shared" si="40"/>
        <v>0.30769230769230771</v>
      </c>
      <c r="M78" s="37">
        <f t="shared" si="40"/>
        <v>0</v>
      </c>
      <c r="N78" s="37">
        <f t="shared" si="40"/>
        <v>0.53846153846153844</v>
      </c>
      <c r="O78" s="246"/>
      <c r="Q78" s="95"/>
      <c r="R78" s="95"/>
      <c r="S78" s="95"/>
      <c r="T78" s="95"/>
      <c r="U78" s="95"/>
    </row>
    <row r="79" spans="1:21" ht="12" customHeight="1">
      <c r="A79" s="175"/>
      <c r="B79" s="175"/>
      <c r="C79" s="43"/>
      <c r="D79" s="220" t="s">
        <v>11</v>
      </c>
      <c r="E79" s="42"/>
      <c r="F79" s="41">
        <f t="shared" si="36"/>
        <v>33</v>
      </c>
      <c r="G79" s="41">
        <v>0</v>
      </c>
      <c r="H79" s="41">
        <v>0</v>
      </c>
      <c r="I79" s="41">
        <v>1</v>
      </c>
      <c r="J79" s="41">
        <v>5</v>
      </c>
      <c r="K79" s="41">
        <v>5</v>
      </c>
      <c r="L79" s="41">
        <v>14</v>
      </c>
      <c r="M79" s="41">
        <v>5</v>
      </c>
      <c r="N79" s="41">
        <v>3</v>
      </c>
      <c r="O79" s="245">
        <v>103.12121212121212</v>
      </c>
    </row>
    <row r="80" spans="1:21" ht="12" customHeight="1">
      <c r="A80" s="175"/>
      <c r="B80" s="175"/>
      <c r="C80" s="40"/>
      <c r="D80" s="221"/>
      <c r="E80" s="39"/>
      <c r="F80" s="44">
        <f t="shared" si="36"/>
        <v>1</v>
      </c>
      <c r="G80" s="37">
        <f t="shared" ref="G80:N80" si="41">IF(G79=0,0,G79/$F79)</f>
        <v>0</v>
      </c>
      <c r="H80" s="37">
        <f t="shared" si="41"/>
        <v>0</v>
      </c>
      <c r="I80" s="37">
        <f t="shared" si="41"/>
        <v>3.0303030303030304E-2</v>
      </c>
      <c r="J80" s="37">
        <f t="shared" si="41"/>
        <v>0.15151515151515152</v>
      </c>
      <c r="K80" s="37">
        <f t="shared" si="41"/>
        <v>0.15151515151515152</v>
      </c>
      <c r="L80" s="37">
        <f t="shared" si="41"/>
        <v>0.42424242424242425</v>
      </c>
      <c r="M80" s="37">
        <f t="shared" si="41"/>
        <v>0.15151515151515152</v>
      </c>
      <c r="N80" s="37">
        <f t="shared" si="41"/>
        <v>9.0909090909090912E-2</v>
      </c>
      <c r="O80" s="246"/>
      <c r="Q80" s="95"/>
      <c r="R80" s="95"/>
      <c r="S80" s="95"/>
      <c r="T80" s="95"/>
      <c r="U80" s="95"/>
    </row>
    <row r="81" spans="1:21" ht="12" customHeight="1">
      <c r="A81" s="175"/>
      <c r="B81" s="175"/>
      <c r="C81" s="43"/>
      <c r="D81" s="220" t="s">
        <v>10</v>
      </c>
      <c r="E81" s="42"/>
      <c r="F81" s="41">
        <f t="shared" si="36"/>
        <v>165</v>
      </c>
      <c r="G81" s="41">
        <v>2</v>
      </c>
      <c r="H81" s="41">
        <v>3</v>
      </c>
      <c r="I81" s="41">
        <v>3</v>
      </c>
      <c r="J81" s="41">
        <v>12</v>
      </c>
      <c r="K81" s="41">
        <v>16</v>
      </c>
      <c r="L81" s="41">
        <v>71</v>
      </c>
      <c r="M81" s="41">
        <v>32</v>
      </c>
      <c r="N81" s="41">
        <v>26</v>
      </c>
      <c r="O81" s="245">
        <v>105.14848484848486</v>
      </c>
    </row>
    <row r="82" spans="1:21" ht="12" customHeight="1">
      <c r="A82" s="175"/>
      <c r="B82" s="175"/>
      <c r="C82" s="40"/>
      <c r="D82" s="221"/>
      <c r="E82" s="39"/>
      <c r="F82" s="44">
        <f t="shared" si="36"/>
        <v>1</v>
      </c>
      <c r="G82" s="37">
        <f t="shared" ref="G82:N82" si="42">IF(G81=0,0,G81/$F81)</f>
        <v>1.2121212121212121E-2</v>
      </c>
      <c r="H82" s="37">
        <f t="shared" si="42"/>
        <v>1.8181818181818181E-2</v>
      </c>
      <c r="I82" s="37">
        <f t="shared" si="42"/>
        <v>1.8181818181818181E-2</v>
      </c>
      <c r="J82" s="37">
        <f t="shared" si="42"/>
        <v>7.2727272727272724E-2</v>
      </c>
      <c r="K82" s="37">
        <f t="shared" si="42"/>
        <v>9.696969696969697E-2</v>
      </c>
      <c r="L82" s="37">
        <f t="shared" si="42"/>
        <v>0.4303030303030303</v>
      </c>
      <c r="M82" s="37">
        <f t="shared" si="42"/>
        <v>0.19393939393939394</v>
      </c>
      <c r="N82" s="37">
        <f t="shared" si="42"/>
        <v>0.15757575757575756</v>
      </c>
      <c r="O82" s="246"/>
      <c r="Q82" s="95"/>
      <c r="R82" s="95"/>
      <c r="S82" s="95"/>
      <c r="T82" s="95"/>
      <c r="U82" s="95"/>
    </row>
    <row r="83" spans="1:21" ht="12" customHeight="1">
      <c r="A83" s="175"/>
      <c r="B83" s="175"/>
      <c r="C83" s="43"/>
      <c r="D83" s="220" t="s">
        <v>9</v>
      </c>
      <c r="E83" s="42"/>
      <c r="F83" s="41">
        <f t="shared" si="36"/>
        <v>16</v>
      </c>
      <c r="G83" s="41">
        <v>0</v>
      </c>
      <c r="H83" s="41">
        <v>0</v>
      </c>
      <c r="I83" s="41">
        <v>0</v>
      </c>
      <c r="J83" s="41">
        <v>0</v>
      </c>
      <c r="K83" s="41">
        <v>0</v>
      </c>
      <c r="L83" s="41">
        <v>1</v>
      </c>
      <c r="M83" s="41">
        <v>3</v>
      </c>
      <c r="N83" s="41">
        <v>12</v>
      </c>
      <c r="O83" s="245">
        <v>120.75</v>
      </c>
    </row>
    <row r="84" spans="1:21" ht="12" customHeight="1">
      <c r="A84" s="175"/>
      <c r="B84" s="175"/>
      <c r="C84" s="40"/>
      <c r="D84" s="221"/>
      <c r="E84" s="39"/>
      <c r="F84" s="44">
        <f t="shared" si="36"/>
        <v>1</v>
      </c>
      <c r="G84" s="37">
        <f t="shared" ref="G84:N84" si="43">IF(G83=0,0,G83/$F83)</f>
        <v>0</v>
      </c>
      <c r="H84" s="37">
        <f t="shared" si="43"/>
        <v>0</v>
      </c>
      <c r="I84" s="37">
        <f t="shared" si="43"/>
        <v>0</v>
      </c>
      <c r="J84" s="37">
        <f t="shared" si="43"/>
        <v>0</v>
      </c>
      <c r="K84" s="37">
        <f t="shared" si="43"/>
        <v>0</v>
      </c>
      <c r="L84" s="37">
        <f t="shared" si="43"/>
        <v>6.25E-2</v>
      </c>
      <c r="M84" s="37">
        <f t="shared" si="43"/>
        <v>0.1875</v>
      </c>
      <c r="N84" s="37">
        <f t="shared" si="43"/>
        <v>0.75</v>
      </c>
      <c r="O84" s="246"/>
      <c r="Q84" s="95"/>
      <c r="R84" s="95"/>
      <c r="S84" s="95"/>
      <c r="T84" s="95"/>
      <c r="U84" s="95"/>
    </row>
    <row r="85" spans="1:21" ht="12" customHeight="1">
      <c r="A85" s="175"/>
      <c r="B85" s="175"/>
      <c r="C85" s="43"/>
      <c r="D85" s="220" t="s">
        <v>8</v>
      </c>
      <c r="E85" s="42"/>
      <c r="F85" s="41">
        <f t="shared" si="36"/>
        <v>10</v>
      </c>
      <c r="G85" s="41">
        <v>0</v>
      </c>
      <c r="H85" s="41">
        <v>0</v>
      </c>
      <c r="I85" s="41">
        <v>0</v>
      </c>
      <c r="J85" s="41">
        <v>0</v>
      </c>
      <c r="K85" s="41">
        <v>1</v>
      </c>
      <c r="L85" s="41">
        <v>5</v>
      </c>
      <c r="M85" s="41">
        <v>2</v>
      </c>
      <c r="N85" s="41">
        <v>2</v>
      </c>
      <c r="O85" s="245">
        <v>108.7</v>
      </c>
    </row>
    <row r="86" spans="1:21" ht="12" customHeight="1">
      <c r="A86" s="175"/>
      <c r="B86" s="175"/>
      <c r="C86" s="40"/>
      <c r="D86" s="221"/>
      <c r="E86" s="39"/>
      <c r="F86" s="44">
        <f t="shared" si="36"/>
        <v>1</v>
      </c>
      <c r="G86" s="37">
        <f t="shared" ref="G86:N86" si="44">IF(G85=0,0,G85/$F85)</f>
        <v>0</v>
      </c>
      <c r="H86" s="37">
        <f t="shared" si="44"/>
        <v>0</v>
      </c>
      <c r="I86" s="37">
        <f t="shared" si="44"/>
        <v>0</v>
      </c>
      <c r="J86" s="37">
        <f t="shared" si="44"/>
        <v>0</v>
      </c>
      <c r="K86" s="37">
        <f t="shared" si="44"/>
        <v>0.1</v>
      </c>
      <c r="L86" s="37">
        <f t="shared" si="44"/>
        <v>0.5</v>
      </c>
      <c r="M86" s="37">
        <f t="shared" si="44"/>
        <v>0.2</v>
      </c>
      <c r="N86" s="37">
        <f t="shared" si="44"/>
        <v>0.2</v>
      </c>
      <c r="O86" s="246"/>
      <c r="Q86" s="95"/>
      <c r="R86" s="95"/>
      <c r="S86" s="95"/>
      <c r="T86" s="95"/>
      <c r="U86" s="95"/>
    </row>
    <row r="87" spans="1:21" ht="13.5" customHeight="1">
      <c r="A87" s="175"/>
      <c r="B87" s="175"/>
      <c r="C87" s="43"/>
      <c r="D87" s="222" t="s">
        <v>139</v>
      </c>
      <c r="E87" s="42"/>
      <c r="F87" s="41">
        <f t="shared" si="36"/>
        <v>16</v>
      </c>
      <c r="G87" s="41">
        <v>0</v>
      </c>
      <c r="H87" s="41">
        <v>0</v>
      </c>
      <c r="I87" s="41">
        <v>0</v>
      </c>
      <c r="J87" s="41">
        <v>0</v>
      </c>
      <c r="K87" s="41">
        <v>1</v>
      </c>
      <c r="L87" s="41">
        <v>6</v>
      </c>
      <c r="M87" s="41">
        <v>2</v>
      </c>
      <c r="N87" s="41">
        <v>7</v>
      </c>
      <c r="O87" s="245">
        <v>113.625</v>
      </c>
    </row>
    <row r="88" spans="1:21" ht="13.5" customHeight="1">
      <c r="A88" s="175"/>
      <c r="B88" s="175"/>
      <c r="C88" s="40"/>
      <c r="D88" s="221"/>
      <c r="E88" s="39"/>
      <c r="F88" s="44">
        <f t="shared" si="36"/>
        <v>1</v>
      </c>
      <c r="G88" s="37">
        <f t="shared" ref="G88:N88" si="45">IF(G87=0,0,G87/$F87)</f>
        <v>0</v>
      </c>
      <c r="H88" s="37">
        <f t="shared" si="45"/>
        <v>0</v>
      </c>
      <c r="I88" s="37">
        <f t="shared" si="45"/>
        <v>0</v>
      </c>
      <c r="J88" s="37">
        <f t="shared" si="45"/>
        <v>0</v>
      </c>
      <c r="K88" s="37">
        <f t="shared" si="45"/>
        <v>6.25E-2</v>
      </c>
      <c r="L88" s="37">
        <f t="shared" si="45"/>
        <v>0.375</v>
      </c>
      <c r="M88" s="37">
        <f t="shared" si="45"/>
        <v>0.125</v>
      </c>
      <c r="N88" s="37">
        <f t="shared" si="45"/>
        <v>0.4375</v>
      </c>
      <c r="O88" s="246"/>
      <c r="Q88" s="95"/>
      <c r="R88" s="95"/>
      <c r="S88" s="95"/>
      <c r="T88" s="95"/>
      <c r="U88" s="95"/>
    </row>
    <row r="89" spans="1:21" ht="12" customHeight="1">
      <c r="A89" s="175"/>
      <c r="B89" s="175"/>
      <c r="C89" s="43"/>
      <c r="D89" s="220" t="s">
        <v>6</v>
      </c>
      <c r="E89" s="42"/>
      <c r="F89" s="41">
        <f t="shared" si="36"/>
        <v>49</v>
      </c>
      <c r="G89" s="41">
        <v>2</v>
      </c>
      <c r="H89" s="41">
        <v>4</v>
      </c>
      <c r="I89" s="41">
        <v>6</v>
      </c>
      <c r="J89" s="41">
        <v>6</v>
      </c>
      <c r="K89" s="41">
        <v>8</v>
      </c>
      <c r="L89" s="41">
        <v>17</v>
      </c>
      <c r="M89" s="41">
        <v>2</v>
      </c>
      <c r="N89" s="41">
        <v>4</v>
      </c>
      <c r="O89" s="245">
        <v>94.091836734693871</v>
      </c>
    </row>
    <row r="90" spans="1:21" ht="12" customHeight="1">
      <c r="A90" s="175"/>
      <c r="B90" s="175"/>
      <c r="C90" s="40"/>
      <c r="D90" s="221"/>
      <c r="E90" s="39"/>
      <c r="F90" s="44">
        <f t="shared" si="36"/>
        <v>0.99999999999999989</v>
      </c>
      <c r="G90" s="37">
        <f t="shared" ref="G90:N90" si="46">IF(G89=0,0,G89/$F89)</f>
        <v>4.0816326530612242E-2</v>
      </c>
      <c r="H90" s="37">
        <f t="shared" si="46"/>
        <v>8.1632653061224483E-2</v>
      </c>
      <c r="I90" s="37">
        <f t="shared" si="46"/>
        <v>0.12244897959183673</v>
      </c>
      <c r="J90" s="37">
        <f t="shared" si="46"/>
        <v>0.12244897959183673</v>
      </c>
      <c r="K90" s="37">
        <f t="shared" si="46"/>
        <v>0.16326530612244897</v>
      </c>
      <c r="L90" s="37">
        <f t="shared" si="46"/>
        <v>0.34693877551020408</v>
      </c>
      <c r="M90" s="37">
        <f t="shared" si="46"/>
        <v>4.0816326530612242E-2</v>
      </c>
      <c r="N90" s="37">
        <f t="shared" si="46"/>
        <v>8.1632653061224483E-2</v>
      </c>
      <c r="O90" s="246"/>
      <c r="Q90" s="95"/>
      <c r="R90" s="95"/>
      <c r="S90" s="95"/>
      <c r="T90" s="95"/>
      <c r="U90" s="95"/>
    </row>
    <row r="91" spans="1:21" ht="12" customHeight="1">
      <c r="A91" s="175"/>
      <c r="B91" s="175"/>
      <c r="C91" s="43"/>
      <c r="D91" s="220" t="s">
        <v>5</v>
      </c>
      <c r="E91" s="42"/>
      <c r="F91" s="41">
        <f t="shared" si="36"/>
        <v>16</v>
      </c>
      <c r="G91" s="41">
        <v>1</v>
      </c>
      <c r="H91" s="41">
        <v>0</v>
      </c>
      <c r="I91" s="41">
        <v>4</v>
      </c>
      <c r="J91" s="41">
        <v>3</v>
      </c>
      <c r="K91" s="41">
        <v>2</v>
      </c>
      <c r="L91" s="41">
        <v>3</v>
      </c>
      <c r="M91" s="41">
        <v>2</v>
      </c>
      <c r="N91" s="41">
        <v>1</v>
      </c>
      <c r="O91" s="245">
        <v>90.6875</v>
      </c>
    </row>
    <row r="92" spans="1:21" ht="12" customHeight="1">
      <c r="A92" s="175"/>
      <c r="B92" s="175"/>
      <c r="C92" s="40"/>
      <c r="D92" s="221"/>
      <c r="E92" s="39"/>
      <c r="F92" s="44">
        <f t="shared" si="36"/>
        <v>1</v>
      </c>
      <c r="G92" s="37">
        <f t="shared" ref="G92:N92" si="47">IF(G91=0,0,G91/$F91)</f>
        <v>6.25E-2</v>
      </c>
      <c r="H92" s="37">
        <f t="shared" si="47"/>
        <v>0</v>
      </c>
      <c r="I92" s="37">
        <f t="shared" si="47"/>
        <v>0.25</v>
      </c>
      <c r="J92" s="37">
        <f t="shared" si="47"/>
        <v>0.1875</v>
      </c>
      <c r="K92" s="37">
        <f t="shared" si="47"/>
        <v>0.125</v>
      </c>
      <c r="L92" s="37">
        <f t="shared" si="47"/>
        <v>0.1875</v>
      </c>
      <c r="M92" s="37">
        <f t="shared" si="47"/>
        <v>0.125</v>
      </c>
      <c r="N92" s="37">
        <f t="shared" si="47"/>
        <v>6.25E-2</v>
      </c>
      <c r="O92" s="246"/>
      <c r="Q92" s="95"/>
      <c r="R92" s="95"/>
      <c r="S92" s="95"/>
      <c r="T92" s="95"/>
      <c r="U92" s="95"/>
    </row>
    <row r="93" spans="1:21" ht="12" customHeight="1">
      <c r="A93" s="175"/>
      <c r="B93" s="175"/>
      <c r="C93" s="43"/>
      <c r="D93" s="220" t="s">
        <v>4</v>
      </c>
      <c r="E93" s="42"/>
      <c r="F93" s="41">
        <f t="shared" si="36"/>
        <v>21</v>
      </c>
      <c r="G93" s="41">
        <v>0</v>
      </c>
      <c r="H93" s="41">
        <v>0</v>
      </c>
      <c r="I93" s="41">
        <v>0</v>
      </c>
      <c r="J93" s="41">
        <v>0</v>
      </c>
      <c r="K93" s="41">
        <v>2</v>
      </c>
      <c r="L93" s="41">
        <v>3</v>
      </c>
      <c r="M93" s="41">
        <v>3</v>
      </c>
      <c r="N93" s="41">
        <v>13</v>
      </c>
      <c r="O93" s="245">
        <v>116.19047619047619</v>
      </c>
    </row>
    <row r="94" spans="1:21" ht="12" customHeight="1">
      <c r="A94" s="175"/>
      <c r="B94" s="175"/>
      <c r="C94" s="40"/>
      <c r="D94" s="221"/>
      <c r="E94" s="39"/>
      <c r="F94" s="44">
        <f t="shared" si="36"/>
        <v>1</v>
      </c>
      <c r="G94" s="37">
        <f t="shared" ref="G94:N94" si="48">IF(G93=0,0,G93/$F93)</f>
        <v>0</v>
      </c>
      <c r="H94" s="37">
        <f t="shared" si="48"/>
        <v>0</v>
      </c>
      <c r="I94" s="37">
        <f t="shared" si="48"/>
        <v>0</v>
      </c>
      <c r="J94" s="37">
        <f t="shared" si="48"/>
        <v>0</v>
      </c>
      <c r="K94" s="37">
        <f t="shared" si="48"/>
        <v>9.5238095238095233E-2</v>
      </c>
      <c r="L94" s="37">
        <f t="shared" si="48"/>
        <v>0.14285714285714285</v>
      </c>
      <c r="M94" s="37">
        <f t="shared" si="48"/>
        <v>0.14285714285714285</v>
      </c>
      <c r="N94" s="37">
        <f t="shared" si="48"/>
        <v>0.61904761904761907</v>
      </c>
      <c r="O94" s="246"/>
      <c r="Q94" s="95"/>
      <c r="R94" s="95"/>
      <c r="S94" s="95"/>
      <c r="T94" s="95"/>
      <c r="U94" s="95"/>
    </row>
    <row r="95" spans="1:21" ht="12" customHeight="1">
      <c r="A95" s="175"/>
      <c r="B95" s="175"/>
      <c r="C95" s="43"/>
      <c r="D95" s="220" t="s">
        <v>3</v>
      </c>
      <c r="E95" s="42"/>
      <c r="F95" s="41">
        <f t="shared" si="36"/>
        <v>150</v>
      </c>
      <c r="G95" s="41">
        <v>1</v>
      </c>
      <c r="H95" s="41">
        <v>0</v>
      </c>
      <c r="I95" s="41">
        <v>5</v>
      </c>
      <c r="J95" s="41">
        <v>2</v>
      </c>
      <c r="K95" s="41">
        <v>7</v>
      </c>
      <c r="L95" s="41">
        <v>20</v>
      </c>
      <c r="M95" s="41">
        <v>43</v>
      </c>
      <c r="N95" s="41">
        <v>72</v>
      </c>
      <c r="O95" s="245">
        <v>114.34666666666666</v>
      </c>
    </row>
    <row r="96" spans="1:21" ht="12" customHeight="1">
      <c r="A96" s="175"/>
      <c r="B96" s="175"/>
      <c r="C96" s="40"/>
      <c r="D96" s="221"/>
      <c r="E96" s="39"/>
      <c r="F96" s="44">
        <f t="shared" si="36"/>
        <v>1</v>
      </c>
      <c r="G96" s="37">
        <f t="shared" ref="G96:N96" si="49">IF(G95=0,0,G95/$F95)</f>
        <v>6.6666666666666671E-3</v>
      </c>
      <c r="H96" s="37">
        <f t="shared" si="49"/>
        <v>0</v>
      </c>
      <c r="I96" s="37">
        <f t="shared" si="49"/>
        <v>3.3333333333333333E-2</v>
      </c>
      <c r="J96" s="37">
        <f t="shared" si="49"/>
        <v>1.3333333333333334E-2</v>
      </c>
      <c r="K96" s="37">
        <f t="shared" si="49"/>
        <v>4.6666666666666669E-2</v>
      </c>
      <c r="L96" s="37">
        <f t="shared" si="49"/>
        <v>0.13333333333333333</v>
      </c>
      <c r="M96" s="37">
        <f t="shared" si="49"/>
        <v>0.28666666666666668</v>
      </c>
      <c r="N96" s="37">
        <f t="shared" si="49"/>
        <v>0.48</v>
      </c>
      <c r="O96" s="246"/>
      <c r="Q96" s="95"/>
      <c r="R96" s="95"/>
      <c r="S96" s="95"/>
      <c r="T96" s="95"/>
      <c r="U96" s="95"/>
    </row>
    <row r="97" spans="1:21" ht="12" customHeight="1">
      <c r="A97" s="175"/>
      <c r="B97" s="175"/>
      <c r="C97" s="43"/>
      <c r="D97" s="220" t="s">
        <v>2</v>
      </c>
      <c r="E97" s="42"/>
      <c r="F97" s="41">
        <f t="shared" si="36"/>
        <v>20</v>
      </c>
      <c r="G97" s="41">
        <v>0</v>
      </c>
      <c r="H97" s="41">
        <v>0</v>
      </c>
      <c r="I97" s="41">
        <v>0</v>
      </c>
      <c r="J97" s="41">
        <v>0</v>
      </c>
      <c r="K97" s="41">
        <v>1</v>
      </c>
      <c r="L97" s="41">
        <v>6</v>
      </c>
      <c r="M97" s="41">
        <v>1</v>
      </c>
      <c r="N97" s="41">
        <v>12</v>
      </c>
      <c r="O97" s="245">
        <v>115.75</v>
      </c>
    </row>
    <row r="98" spans="1:21" ht="12" customHeight="1">
      <c r="A98" s="175"/>
      <c r="B98" s="175"/>
      <c r="C98" s="40"/>
      <c r="D98" s="221"/>
      <c r="E98" s="39"/>
      <c r="F98" s="44">
        <f t="shared" si="36"/>
        <v>1</v>
      </c>
      <c r="G98" s="37">
        <f t="shared" ref="G98:N98" si="50">IF(G97=0,0,G97/$F97)</f>
        <v>0</v>
      </c>
      <c r="H98" s="37">
        <f t="shared" si="50"/>
        <v>0</v>
      </c>
      <c r="I98" s="37">
        <f t="shared" si="50"/>
        <v>0</v>
      </c>
      <c r="J98" s="37">
        <f t="shared" si="50"/>
        <v>0</v>
      </c>
      <c r="K98" s="37">
        <f t="shared" si="50"/>
        <v>0.05</v>
      </c>
      <c r="L98" s="37">
        <f t="shared" si="50"/>
        <v>0.3</v>
      </c>
      <c r="M98" s="37">
        <f t="shared" si="50"/>
        <v>0.05</v>
      </c>
      <c r="N98" s="37">
        <f t="shared" si="50"/>
        <v>0.6</v>
      </c>
      <c r="O98" s="246"/>
      <c r="Q98" s="95"/>
      <c r="R98" s="95"/>
      <c r="S98" s="95"/>
      <c r="T98" s="95"/>
      <c r="U98" s="95"/>
    </row>
    <row r="99" spans="1:21" ht="12.75" customHeight="1">
      <c r="A99" s="175"/>
      <c r="B99" s="175"/>
      <c r="C99" s="43"/>
      <c r="D99" s="220" t="s">
        <v>1</v>
      </c>
      <c r="E99" s="42"/>
      <c r="F99" s="41">
        <f t="shared" si="36"/>
        <v>57</v>
      </c>
      <c r="G99" s="41">
        <v>0</v>
      </c>
      <c r="H99" s="41">
        <v>0</v>
      </c>
      <c r="I99" s="41">
        <v>1</v>
      </c>
      <c r="J99" s="41">
        <v>6</v>
      </c>
      <c r="K99" s="41">
        <v>9</v>
      </c>
      <c r="L99" s="41">
        <v>11</v>
      </c>
      <c r="M99" s="41">
        <v>7</v>
      </c>
      <c r="N99" s="41">
        <v>23</v>
      </c>
      <c r="O99" s="245">
        <v>109.91228070175438</v>
      </c>
    </row>
    <row r="100" spans="1:21" ht="12.75" customHeight="1">
      <c r="A100" s="176"/>
      <c r="B100" s="176"/>
      <c r="C100" s="40"/>
      <c r="D100" s="221"/>
      <c r="E100" s="39"/>
      <c r="F100" s="38">
        <f t="shared" si="36"/>
        <v>1</v>
      </c>
      <c r="G100" s="37">
        <f t="shared" ref="G100:N100" si="51">IF(G99=0,0,G99/$F99)</f>
        <v>0</v>
      </c>
      <c r="H100" s="37">
        <f t="shared" si="51"/>
        <v>0</v>
      </c>
      <c r="I100" s="37">
        <f t="shared" si="51"/>
        <v>1.7543859649122806E-2</v>
      </c>
      <c r="J100" s="37">
        <f t="shared" si="51"/>
        <v>0.10526315789473684</v>
      </c>
      <c r="K100" s="37">
        <f t="shared" si="51"/>
        <v>0.15789473684210525</v>
      </c>
      <c r="L100" s="37">
        <f t="shared" si="51"/>
        <v>0.19298245614035087</v>
      </c>
      <c r="M100" s="37">
        <f t="shared" si="51"/>
        <v>0.12280701754385964</v>
      </c>
      <c r="N100" s="37">
        <f t="shared" si="51"/>
        <v>0.40350877192982454</v>
      </c>
      <c r="O100" s="246"/>
    </row>
  </sheetData>
  <sortState ref="Q6:X99">
    <sortCondition ref="X6:X99"/>
  </sortState>
  <mergeCells count="109">
    <mergeCell ref="O99:O100"/>
    <mergeCell ref="O9:O10"/>
    <mergeCell ref="O11:O12"/>
    <mergeCell ref="O13:O14"/>
    <mergeCell ref="O15:O16"/>
    <mergeCell ref="O17:O18"/>
    <mergeCell ref="O19:O20"/>
    <mergeCell ref="O21:O22"/>
    <mergeCell ref="O23:O24"/>
    <mergeCell ref="O93:O94"/>
    <mergeCell ref="O45:O46"/>
    <mergeCell ref="O47:O48"/>
    <mergeCell ref="O49:O50"/>
    <mergeCell ref="O95:O96"/>
    <mergeCell ref="O97:O98"/>
    <mergeCell ref="O87:O88"/>
    <mergeCell ref="O89:O90"/>
    <mergeCell ref="O91:O92"/>
    <mergeCell ref="O81:O82"/>
    <mergeCell ref="O83:O84"/>
    <mergeCell ref="O85:O86"/>
    <mergeCell ref="O75:O76"/>
    <mergeCell ref="O77:O78"/>
    <mergeCell ref="O79:O80"/>
    <mergeCell ref="O69:O70"/>
    <mergeCell ref="O71:O72"/>
    <mergeCell ref="O73:O74"/>
    <mergeCell ref="O63:O64"/>
    <mergeCell ref="O65:O66"/>
    <mergeCell ref="O67:O68"/>
    <mergeCell ref="O57:O58"/>
    <mergeCell ref="O59:O60"/>
    <mergeCell ref="O61:O62"/>
    <mergeCell ref="O51:O52"/>
    <mergeCell ref="O53:O54"/>
    <mergeCell ref="O55:O56"/>
    <mergeCell ref="O43:O44"/>
    <mergeCell ref="O33:O34"/>
    <mergeCell ref="J3:J6"/>
    <mergeCell ref="L3:L6"/>
    <mergeCell ref="M3:M6"/>
    <mergeCell ref="N3:N6"/>
    <mergeCell ref="O3:O6"/>
    <mergeCell ref="O7:O8"/>
    <mergeCell ref="O35:O36"/>
    <mergeCell ref="O37:O38"/>
    <mergeCell ref="O27:O28"/>
    <mergeCell ref="O29:O30"/>
    <mergeCell ref="O31:O32"/>
    <mergeCell ref="O25:O26"/>
    <mergeCell ref="O39:O40"/>
    <mergeCell ref="O41:O42"/>
    <mergeCell ref="K3:K6"/>
    <mergeCell ref="G3:G6"/>
    <mergeCell ref="H3:H6"/>
    <mergeCell ref="I3:I6"/>
    <mergeCell ref="D55:D56"/>
    <mergeCell ref="D51:D52"/>
    <mergeCell ref="D53:D54"/>
    <mergeCell ref="D41:D42"/>
    <mergeCell ref="D43:D44"/>
    <mergeCell ref="D45:D46"/>
    <mergeCell ref="D35:D36"/>
    <mergeCell ref="D31:D32"/>
    <mergeCell ref="D33:D34"/>
    <mergeCell ref="D49:D50"/>
    <mergeCell ref="A3:E6"/>
    <mergeCell ref="F3:F6"/>
    <mergeCell ref="A7:E8"/>
    <mergeCell ref="A9:A18"/>
    <mergeCell ref="B9:E10"/>
    <mergeCell ref="B11:E12"/>
    <mergeCell ref="B13:E14"/>
    <mergeCell ref="B15:E16"/>
    <mergeCell ref="B17:E18"/>
    <mergeCell ref="A19:A100"/>
    <mergeCell ref="D59:D60"/>
    <mergeCell ref="D61:D62"/>
    <mergeCell ref="D63:D64"/>
    <mergeCell ref="D65:D66"/>
    <mergeCell ref="D67:D68"/>
    <mergeCell ref="D79:D80"/>
    <mergeCell ref="B19:B68"/>
    <mergeCell ref="D19:D20"/>
    <mergeCell ref="D21:D22"/>
    <mergeCell ref="D23:D24"/>
    <mergeCell ref="D25:D26"/>
    <mergeCell ref="D27:D28"/>
    <mergeCell ref="D29:D30"/>
    <mergeCell ref="D37:D38"/>
    <mergeCell ref="D39:D40"/>
    <mergeCell ref="D57:D58"/>
    <mergeCell ref="D47:D48"/>
    <mergeCell ref="D95:D96"/>
    <mergeCell ref="D97:D98"/>
    <mergeCell ref="D99:D100"/>
    <mergeCell ref="D77:D78"/>
    <mergeCell ref="B69:B100"/>
    <mergeCell ref="D69:D70"/>
    <mergeCell ref="D71:D72"/>
    <mergeCell ref="D73:D74"/>
    <mergeCell ref="D75:D76"/>
    <mergeCell ref="D83:D84"/>
    <mergeCell ref="D85:D86"/>
    <mergeCell ref="D87:D88"/>
    <mergeCell ref="D81:D82"/>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N18 F20:N68 F19 F70:N100 F69" formulaRange="1"/>
    <ignoredError sqref="G19:N19 G69:N69"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topLeftCell="A1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31" width="9" style="83"/>
    <col min="32" max="16384" width="9" style="3"/>
  </cols>
  <sheetData>
    <row r="1" spans="1:28" ht="14.25">
      <c r="A1" s="18" t="s">
        <v>519</v>
      </c>
    </row>
    <row r="2" spans="1:28">
      <c r="O2" s="46" t="s">
        <v>153</v>
      </c>
    </row>
    <row r="3" spans="1:28" ht="13.5" customHeight="1">
      <c r="A3" s="230" t="s">
        <v>64</v>
      </c>
      <c r="B3" s="231"/>
      <c r="C3" s="231"/>
      <c r="D3" s="231"/>
      <c r="E3" s="232"/>
      <c r="F3" s="216" t="s">
        <v>130</v>
      </c>
      <c r="G3" s="225" t="s">
        <v>149</v>
      </c>
      <c r="H3" s="217" t="s">
        <v>148</v>
      </c>
      <c r="I3" s="217" t="s">
        <v>147</v>
      </c>
      <c r="J3" s="217" t="s">
        <v>146</v>
      </c>
      <c r="K3" s="217" t="s">
        <v>145</v>
      </c>
      <c r="L3" s="217" t="s">
        <v>144</v>
      </c>
      <c r="M3" s="217" t="s">
        <v>143</v>
      </c>
      <c r="N3" s="217" t="s">
        <v>142</v>
      </c>
      <c r="O3" s="217" t="s">
        <v>152</v>
      </c>
    </row>
    <row r="4" spans="1:28" ht="42" customHeight="1">
      <c r="A4" s="233"/>
      <c r="B4" s="234"/>
      <c r="C4" s="234"/>
      <c r="D4" s="234"/>
      <c r="E4" s="235"/>
      <c r="F4" s="183"/>
      <c r="G4" s="226"/>
      <c r="H4" s="228"/>
      <c r="I4" s="228"/>
      <c r="J4" s="228"/>
      <c r="K4" s="228"/>
      <c r="L4" s="228"/>
      <c r="M4" s="228"/>
      <c r="N4" s="228"/>
      <c r="O4" s="228"/>
    </row>
    <row r="5" spans="1:28" ht="14.25" customHeight="1">
      <c r="A5" s="233"/>
      <c r="B5" s="234"/>
      <c r="C5" s="234"/>
      <c r="D5" s="234"/>
      <c r="E5" s="235"/>
      <c r="F5" s="183"/>
      <c r="G5" s="226"/>
      <c r="H5" s="228"/>
      <c r="I5" s="228"/>
      <c r="J5" s="228"/>
      <c r="K5" s="228"/>
      <c r="L5" s="228"/>
      <c r="M5" s="228"/>
      <c r="N5" s="228"/>
      <c r="O5" s="228"/>
      <c r="R5" s="97"/>
      <c r="S5" s="97"/>
      <c r="U5" s="97"/>
      <c r="V5" s="97"/>
      <c r="W5" s="97"/>
      <c r="X5" s="97"/>
      <c r="Y5" s="97"/>
      <c r="Z5" s="97"/>
      <c r="AA5" s="97"/>
      <c r="AB5" s="97"/>
    </row>
    <row r="6" spans="1:28" ht="24.75" customHeight="1">
      <c r="A6" s="236"/>
      <c r="B6" s="237"/>
      <c r="C6" s="237"/>
      <c r="D6" s="237"/>
      <c r="E6" s="238"/>
      <c r="F6" s="183"/>
      <c r="G6" s="227"/>
      <c r="H6" s="229"/>
      <c r="I6" s="229"/>
      <c r="J6" s="229"/>
      <c r="K6" s="229"/>
      <c r="L6" s="229"/>
      <c r="M6" s="229"/>
      <c r="N6" s="229"/>
      <c r="O6" s="229"/>
      <c r="T6" s="97"/>
      <c r="U6" s="97"/>
      <c r="V6" s="97"/>
      <c r="W6" s="97"/>
      <c r="X6" s="97"/>
      <c r="Y6" s="97"/>
      <c r="Z6" s="97"/>
      <c r="AA6" s="97"/>
      <c r="AB6" s="97"/>
    </row>
    <row r="7" spans="1:28" ht="12" customHeight="1">
      <c r="A7" s="161" t="s">
        <v>50</v>
      </c>
      <c r="B7" s="162"/>
      <c r="C7" s="162"/>
      <c r="D7" s="162"/>
      <c r="E7" s="163"/>
      <c r="F7" s="41">
        <f t="shared" ref="F7:F38" si="0">SUM(G7:N7)</f>
        <v>73588</v>
      </c>
      <c r="G7" s="41">
        <v>77</v>
      </c>
      <c r="H7" s="41">
        <v>68</v>
      </c>
      <c r="I7" s="41">
        <v>317</v>
      </c>
      <c r="J7" s="41">
        <v>1548</v>
      </c>
      <c r="K7" s="41">
        <v>4061</v>
      </c>
      <c r="L7" s="41">
        <v>14240</v>
      </c>
      <c r="M7" s="41">
        <v>18222</v>
      </c>
      <c r="N7" s="41">
        <v>35055</v>
      </c>
      <c r="O7" s="245">
        <v>115.64650486492363</v>
      </c>
    </row>
    <row r="8" spans="1:28" ht="12" customHeight="1">
      <c r="A8" s="164"/>
      <c r="B8" s="165"/>
      <c r="C8" s="165"/>
      <c r="D8" s="165"/>
      <c r="E8" s="166"/>
      <c r="F8" s="44">
        <f t="shared" si="0"/>
        <v>1</v>
      </c>
      <c r="G8" s="37">
        <f t="shared" ref="G8:N8" si="1">IF(G7=0,0,G7/$F7)</f>
        <v>1.046366255367723E-3</v>
      </c>
      <c r="H8" s="37">
        <f t="shared" si="1"/>
        <v>9.2406370603902806E-4</v>
      </c>
      <c r="I8" s="37">
        <f t="shared" si="1"/>
        <v>4.307767570799587E-3</v>
      </c>
      <c r="J8" s="37">
        <f t="shared" si="1"/>
        <v>2.1036038484535523E-2</v>
      </c>
      <c r="K8" s="37">
        <f t="shared" si="1"/>
        <v>5.5185628091536661E-2</v>
      </c>
      <c r="L8" s="37">
        <f t="shared" si="1"/>
        <v>0.19350981138229059</v>
      </c>
      <c r="M8" s="37">
        <f t="shared" si="1"/>
        <v>0.24762189487416428</v>
      </c>
      <c r="N8" s="37">
        <f t="shared" si="1"/>
        <v>0.4763684296352666</v>
      </c>
      <c r="O8" s="246"/>
      <c r="R8" s="96"/>
      <c r="S8" s="96"/>
      <c r="T8" s="96"/>
      <c r="U8" s="96"/>
      <c r="V8" s="96"/>
      <c r="W8" s="96"/>
      <c r="X8" s="96"/>
      <c r="Y8" s="96"/>
      <c r="Z8" s="96"/>
      <c r="AA8" s="96"/>
      <c r="AB8" s="96"/>
    </row>
    <row r="9" spans="1:28" ht="12" customHeight="1">
      <c r="A9" s="177" t="s">
        <v>49</v>
      </c>
      <c r="B9" s="239" t="s">
        <v>48</v>
      </c>
      <c r="C9" s="240"/>
      <c r="D9" s="240"/>
      <c r="E9" s="241"/>
      <c r="F9" s="41">
        <f t="shared" si="0"/>
        <v>2927</v>
      </c>
      <c r="G9" s="41">
        <v>31</v>
      </c>
      <c r="H9" s="41">
        <v>65</v>
      </c>
      <c r="I9" s="41">
        <v>142</v>
      </c>
      <c r="J9" s="41">
        <v>440</v>
      </c>
      <c r="K9" s="41">
        <v>377</v>
      </c>
      <c r="L9" s="41">
        <v>865</v>
      </c>
      <c r="M9" s="41">
        <v>360</v>
      </c>
      <c r="N9" s="41">
        <v>647</v>
      </c>
      <c r="O9" s="245">
        <v>103.36556200888282</v>
      </c>
    </row>
    <row r="10" spans="1:28" ht="12" customHeight="1">
      <c r="A10" s="178"/>
      <c r="B10" s="242"/>
      <c r="C10" s="243"/>
      <c r="D10" s="243"/>
      <c r="E10" s="244"/>
      <c r="F10" s="44">
        <f t="shared" si="0"/>
        <v>1</v>
      </c>
      <c r="G10" s="37">
        <f t="shared" ref="G10:N10" si="2">IF(G9=0,0,G9/$F9)</f>
        <v>1.0591048855483429E-2</v>
      </c>
      <c r="H10" s="37">
        <f t="shared" si="2"/>
        <v>2.2207037922787838E-2</v>
      </c>
      <c r="I10" s="37">
        <f t="shared" si="2"/>
        <v>4.851383669285958E-2</v>
      </c>
      <c r="J10" s="37">
        <f t="shared" si="2"/>
        <v>0.15032456440040998</v>
      </c>
      <c r="K10" s="37">
        <f t="shared" si="2"/>
        <v>0.12880081995216947</v>
      </c>
      <c r="L10" s="37">
        <f t="shared" si="2"/>
        <v>0.29552442774171506</v>
      </c>
      <c r="M10" s="37">
        <f t="shared" si="2"/>
        <v>0.12299282541851725</v>
      </c>
      <c r="N10" s="37">
        <f t="shared" si="2"/>
        <v>0.22104543901605739</v>
      </c>
      <c r="O10" s="246"/>
      <c r="R10" s="96"/>
      <c r="S10" s="96"/>
      <c r="T10" s="96"/>
      <c r="U10" s="96"/>
      <c r="V10" s="98"/>
      <c r="W10" s="96"/>
      <c r="X10" s="96"/>
      <c r="Y10" s="96"/>
      <c r="Z10" s="96"/>
      <c r="AA10" s="96"/>
      <c r="AB10" s="96"/>
    </row>
    <row r="11" spans="1:28" ht="12" customHeight="1">
      <c r="A11" s="178"/>
      <c r="B11" s="239" t="s">
        <v>47</v>
      </c>
      <c r="C11" s="240"/>
      <c r="D11" s="240"/>
      <c r="E11" s="241"/>
      <c r="F11" s="41">
        <f t="shared" si="0"/>
        <v>4153</v>
      </c>
      <c r="G11" s="41">
        <v>46</v>
      </c>
      <c r="H11" s="41">
        <v>0</v>
      </c>
      <c r="I11" s="41">
        <v>156</v>
      </c>
      <c r="J11" s="41">
        <v>435</v>
      </c>
      <c r="K11" s="41">
        <v>441</v>
      </c>
      <c r="L11" s="41">
        <v>1639</v>
      </c>
      <c r="M11" s="41">
        <v>456</v>
      </c>
      <c r="N11" s="41">
        <v>980</v>
      </c>
      <c r="O11" s="245">
        <v>105.76980496026968</v>
      </c>
    </row>
    <row r="12" spans="1:28" ht="12" customHeight="1">
      <c r="A12" s="178"/>
      <c r="B12" s="242"/>
      <c r="C12" s="243"/>
      <c r="D12" s="243"/>
      <c r="E12" s="244"/>
      <c r="F12" s="44">
        <f t="shared" si="0"/>
        <v>1</v>
      </c>
      <c r="G12" s="37">
        <f t="shared" ref="G12:N12" si="3">IF(G11=0,0,G11/$F11)</f>
        <v>1.1076330363592584E-2</v>
      </c>
      <c r="H12" s="37">
        <f t="shared" si="3"/>
        <v>0</v>
      </c>
      <c r="I12" s="37">
        <f t="shared" si="3"/>
        <v>3.7563207320009631E-2</v>
      </c>
      <c r="J12" s="37">
        <f t="shared" si="3"/>
        <v>0.10474355887310378</v>
      </c>
      <c r="K12" s="37">
        <f t="shared" si="3"/>
        <v>0.10618829761618108</v>
      </c>
      <c r="L12" s="37">
        <f t="shared" si="3"/>
        <v>0.39465446665061399</v>
      </c>
      <c r="M12" s="37">
        <f t="shared" si="3"/>
        <v>0.1098001444738743</v>
      </c>
      <c r="N12" s="37">
        <f t="shared" si="3"/>
        <v>0.23597399470262462</v>
      </c>
      <c r="O12" s="246"/>
      <c r="R12" s="96"/>
      <c r="S12" s="96"/>
      <c r="T12" s="96"/>
      <c r="U12" s="98"/>
      <c r="V12" s="98"/>
      <c r="W12" s="98"/>
      <c r="X12" s="96"/>
      <c r="Y12" s="96"/>
      <c r="Z12" s="96"/>
      <c r="AA12" s="96"/>
      <c r="AB12" s="96"/>
    </row>
    <row r="13" spans="1:28" ht="12" customHeight="1">
      <c r="A13" s="178"/>
      <c r="B13" s="239" t="s">
        <v>46</v>
      </c>
      <c r="C13" s="240"/>
      <c r="D13" s="240"/>
      <c r="E13" s="241"/>
      <c r="F13" s="41">
        <f t="shared" si="0"/>
        <v>23871</v>
      </c>
      <c r="G13" s="41">
        <v>0</v>
      </c>
      <c r="H13" s="41">
        <v>0</v>
      </c>
      <c r="I13" s="41">
        <v>0</v>
      </c>
      <c r="J13" s="41">
        <v>673</v>
      </c>
      <c r="K13" s="41">
        <v>2752</v>
      </c>
      <c r="L13" s="41">
        <v>6983</v>
      </c>
      <c r="M13" s="41">
        <v>6607</v>
      </c>
      <c r="N13" s="41">
        <v>6856</v>
      </c>
      <c r="O13" s="245">
        <v>111.45963721670647</v>
      </c>
    </row>
    <row r="14" spans="1:28" ht="12" customHeight="1">
      <c r="A14" s="178"/>
      <c r="B14" s="242"/>
      <c r="C14" s="243"/>
      <c r="D14" s="243"/>
      <c r="E14" s="244"/>
      <c r="F14" s="44">
        <f t="shared" si="0"/>
        <v>0.99999999999999989</v>
      </c>
      <c r="G14" s="37">
        <f t="shared" ref="G14:N14" si="4">IF(G13=0,0,G13/$F13)</f>
        <v>0</v>
      </c>
      <c r="H14" s="37">
        <f t="shared" si="4"/>
        <v>0</v>
      </c>
      <c r="I14" s="37">
        <f t="shared" si="4"/>
        <v>0</v>
      </c>
      <c r="J14" s="37">
        <f t="shared" si="4"/>
        <v>2.8193205144317373E-2</v>
      </c>
      <c r="K14" s="37">
        <f t="shared" si="4"/>
        <v>0.1152863306941477</v>
      </c>
      <c r="L14" s="37">
        <f t="shared" si="4"/>
        <v>0.29253068576934355</v>
      </c>
      <c r="M14" s="37">
        <f t="shared" si="4"/>
        <v>0.27677935570357337</v>
      </c>
      <c r="N14" s="37">
        <f t="shared" si="4"/>
        <v>0.28721042268861796</v>
      </c>
      <c r="O14" s="246"/>
      <c r="R14" s="96"/>
      <c r="S14" s="96"/>
      <c r="T14" s="96"/>
      <c r="U14" s="98"/>
      <c r="V14" s="96"/>
      <c r="W14" s="98"/>
      <c r="X14" s="98"/>
      <c r="Y14" s="96"/>
      <c r="Z14" s="96"/>
      <c r="AA14" s="96"/>
      <c r="AB14" s="96"/>
    </row>
    <row r="15" spans="1:28" ht="12" customHeight="1">
      <c r="A15" s="178"/>
      <c r="B15" s="239" t="s">
        <v>45</v>
      </c>
      <c r="C15" s="240"/>
      <c r="D15" s="240"/>
      <c r="E15" s="241"/>
      <c r="F15" s="41">
        <f t="shared" si="0"/>
        <v>11245</v>
      </c>
      <c r="G15" s="41">
        <v>0</v>
      </c>
      <c r="H15" s="41">
        <v>3</v>
      </c>
      <c r="I15" s="41">
        <v>0</v>
      </c>
      <c r="J15" s="41">
        <v>0</v>
      </c>
      <c r="K15" s="41">
        <v>115</v>
      </c>
      <c r="L15" s="41">
        <v>1299</v>
      </c>
      <c r="M15" s="41">
        <v>3497</v>
      </c>
      <c r="N15" s="41">
        <v>6331</v>
      </c>
      <c r="O15" s="245">
        <v>118.95393508225878</v>
      </c>
    </row>
    <row r="16" spans="1:28" ht="12" customHeight="1">
      <c r="A16" s="178"/>
      <c r="B16" s="242"/>
      <c r="C16" s="243"/>
      <c r="D16" s="243"/>
      <c r="E16" s="244"/>
      <c r="F16" s="44">
        <f t="shared" si="0"/>
        <v>1</v>
      </c>
      <c r="G16" s="37">
        <f t="shared" ref="G16:N16" si="5">IF(G15=0,0,G15/$F15)</f>
        <v>0</v>
      </c>
      <c r="H16" s="37">
        <f t="shared" si="5"/>
        <v>2.6678523788350376E-4</v>
      </c>
      <c r="I16" s="37">
        <f t="shared" si="5"/>
        <v>0</v>
      </c>
      <c r="J16" s="37">
        <f t="shared" si="5"/>
        <v>0</v>
      </c>
      <c r="K16" s="37">
        <f t="shared" si="5"/>
        <v>1.0226767452200978E-2</v>
      </c>
      <c r="L16" s="37">
        <f t="shared" si="5"/>
        <v>0.11551800800355713</v>
      </c>
      <c r="M16" s="37">
        <f t="shared" si="5"/>
        <v>0.31098265895953758</v>
      </c>
      <c r="N16" s="37">
        <f t="shared" si="5"/>
        <v>0.56300578034682081</v>
      </c>
      <c r="O16" s="246"/>
      <c r="R16" s="96"/>
      <c r="S16" s="96"/>
      <c r="T16" s="96"/>
      <c r="U16" s="98"/>
      <c r="V16" s="98"/>
      <c r="W16" s="96"/>
      <c r="X16" s="98"/>
      <c r="Y16" s="96"/>
      <c r="Z16" s="96"/>
      <c r="AA16" s="96"/>
      <c r="AB16" s="96"/>
    </row>
    <row r="17" spans="1:28" ht="12" customHeight="1">
      <c r="A17" s="178"/>
      <c r="B17" s="239" t="s">
        <v>44</v>
      </c>
      <c r="C17" s="240"/>
      <c r="D17" s="240"/>
      <c r="E17" s="241"/>
      <c r="F17" s="41">
        <f t="shared" si="0"/>
        <v>31392</v>
      </c>
      <c r="G17" s="41">
        <v>0</v>
      </c>
      <c r="H17" s="41">
        <v>0</v>
      </c>
      <c r="I17" s="41">
        <v>19</v>
      </c>
      <c r="J17" s="41">
        <v>0</v>
      </c>
      <c r="K17" s="41">
        <v>376</v>
      </c>
      <c r="L17" s="41">
        <v>3454</v>
      </c>
      <c r="M17" s="41">
        <v>7302</v>
      </c>
      <c r="N17" s="41">
        <v>20241</v>
      </c>
      <c r="O17" s="245">
        <v>120.09722222222223</v>
      </c>
    </row>
    <row r="18" spans="1:28" ht="12" customHeight="1">
      <c r="A18" s="179"/>
      <c r="B18" s="242"/>
      <c r="C18" s="243"/>
      <c r="D18" s="243"/>
      <c r="E18" s="244"/>
      <c r="F18" s="44">
        <f t="shared" si="0"/>
        <v>1</v>
      </c>
      <c r="G18" s="37">
        <f t="shared" ref="G18:N18" si="6">IF(G17=0,0,G17/$F17)</f>
        <v>0</v>
      </c>
      <c r="H18" s="37">
        <f t="shared" si="6"/>
        <v>0</v>
      </c>
      <c r="I18" s="37">
        <f t="shared" si="6"/>
        <v>6.0524974515800201E-4</v>
      </c>
      <c r="J18" s="37">
        <f t="shared" si="6"/>
        <v>0</v>
      </c>
      <c r="K18" s="37">
        <f t="shared" si="6"/>
        <v>1.1977573904179408E-2</v>
      </c>
      <c r="L18" s="37">
        <f t="shared" si="6"/>
        <v>0.11002803261977574</v>
      </c>
      <c r="M18" s="37">
        <f t="shared" si="6"/>
        <v>0.23260703363914373</v>
      </c>
      <c r="N18" s="37">
        <f t="shared" si="6"/>
        <v>0.64478211009174313</v>
      </c>
      <c r="O18" s="246"/>
      <c r="R18" s="97"/>
      <c r="S18" s="97"/>
      <c r="T18" s="97"/>
      <c r="U18" s="97"/>
      <c r="V18" s="97"/>
      <c r="W18" s="97"/>
      <c r="X18" s="97"/>
      <c r="Y18" s="97"/>
      <c r="Z18" s="97"/>
      <c r="AA18" s="97"/>
      <c r="AB18" s="97"/>
    </row>
    <row r="19" spans="1:28" ht="12" customHeight="1">
      <c r="A19" s="174" t="s">
        <v>43</v>
      </c>
      <c r="B19" s="174" t="s">
        <v>42</v>
      </c>
      <c r="C19" s="43"/>
      <c r="D19" s="220" t="s">
        <v>16</v>
      </c>
      <c r="E19" s="42"/>
      <c r="F19" s="41">
        <f t="shared" si="0"/>
        <v>35440</v>
      </c>
      <c r="G19" s="41">
        <v>0</v>
      </c>
      <c r="H19" s="41">
        <v>13</v>
      </c>
      <c r="I19" s="41">
        <v>0</v>
      </c>
      <c r="J19" s="41">
        <v>314</v>
      </c>
      <c r="K19" s="41">
        <v>1321</v>
      </c>
      <c r="L19" s="41">
        <v>5896</v>
      </c>
      <c r="M19" s="41">
        <v>9935</v>
      </c>
      <c r="N19" s="41">
        <v>17961</v>
      </c>
      <c r="O19" s="245">
        <v>118.02243227990971</v>
      </c>
    </row>
    <row r="20" spans="1:28" ht="12" customHeight="1">
      <c r="A20" s="175"/>
      <c r="B20" s="175"/>
      <c r="C20" s="40"/>
      <c r="D20" s="221"/>
      <c r="E20" s="39"/>
      <c r="F20" s="44">
        <f t="shared" si="0"/>
        <v>0.99999999999999989</v>
      </c>
      <c r="G20" s="37">
        <f t="shared" ref="G20:N20" si="7">IF(G19=0,0,G19/$F19)</f>
        <v>0</v>
      </c>
      <c r="H20" s="37">
        <f t="shared" si="7"/>
        <v>3.6681715575620765E-4</v>
      </c>
      <c r="I20" s="37">
        <f t="shared" si="7"/>
        <v>0</v>
      </c>
      <c r="J20" s="37">
        <f t="shared" si="7"/>
        <v>8.860045146726862E-3</v>
      </c>
      <c r="K20" s="37">
        <f t="shared" si="7"/>
        <v>3.7274266365688487E-2</v>
      </c>
      <c r="L20" s="37">
        <f t="shared" si="7"/>
        <v>0.16636568848758465</v>
      </c>
      <c r="M20" s="37">
        <f t="shared" si="7"/>
        <v>0.28033295711060946</v>
      </c>
      <c r="N20" s="37">
        <f t="shared" si="7"/>
        <v>0.50680022573363426</v>
      </c>
      <c r="O20" s="246"/>
      <c r="R20" s="96"/>
      <c r="S20" s="96"/>
      <c r="T20" s="98"/>
      <c r="U20" s="98"/>
      <c r="V20" s="98"/>
      <c r="W20" s="98"/>
      <c r="X20" s="96"/>
      <c r="Y20" s="96"/>
      <c r="Z20" s="96"/>
      <c r="AA20" s="96"/>
      <c r="AB20" s="98"/>
    </row>
    <row r="21" spans="1:28" ht="12" customHeight="1">
      <c r="A21" s="175"/>
      <c r="B21" s="175"/>
      <c r="C21" s="43"/>
      <c r="D21" s="220" t="s">
        <v>467</v>
      </c>
      <c r="E21" s="42"/>
      <c r="F21" s="41">
        <f t="shared" si="0"/>
        <v>4796</v>
      </c>
      <c r="G21" s="41">
        <v>0</v>
      </c>
      <c r="H21" s="41">
        <v>0</v>
      </c>
      <c r="I21" s="41">
        <v>0</v>
      </c>
      <c r="J21" s="41">
        <v>46</v>
      </c>
      <c r="K21" s="41">
        <v>223</v>
      </c>
      <c r="L21" s="41">
        <v>1829</v>
      </c>
      <c r="M21" s="41">
        <v>2698</v>
      </c>
      <c r="N21" s="41">
        <v>0</v>
      </c>
      <c r="O21" s="245">
        <v>109.97539616346955</v>
      </c>
    </row>
    <row r="22" spans="1:28" ht="12" customHeight="1">
      <c r="A22" s="175"/>
      <c r="B22" s="175"/>
      <c r="C22" s="40"/>
      <c r="D22" s="221"/>
      <c r="E22" s="39"/>
      <c r="F22" s="44">
        <f t="shared" si="0"/>
        <v>1</v>
      </c>
      <c r="G22" s="37">
        <f t="shared" ref="G22:N22" si="8">IF(G21=0,0,G21/$F21)</f>
        <v>0</v>
      </c>
      <c r="H22" s="37">
        <f t="shared" si="8"/>
        <v>0</v>
      </c>
      <c r="I22" s="37">
        <f t="shared" si="8"/>
        <v>0</v>
      </c>
      <c r="J22" s="37">
        <f t="shared" si="8"/>
        <v>9.591326105087573E-3</v>
      </c>
      <c r="K22" s="37">
        <f t="shared" si="8"/>
        <v>4.6497080900750623E-2</v>
      </c>
      <c r="L22" s="37">
        <f t="shared" si="8"/>
        <v>0.38135946622185152</v>
      </c>
      <c r="M22" s="37">
        <f t="shared" si="8"/>
        <v>0.56255212677231026</v>
      </c>
      <c r="N22" s="37">
        <f t="shared" si="8"/>
        <v>0</v>
      </c>
      <c r="O22" s="246"/>
      <c r="R22" s="96"/>
      <c r="S22" s="96"/>
      <c r="T22" s="98"/>
      <c r="U22" s="98"/>
      <c r="V22" s="98"/>
      <c r="W22" s="98"/>
      <c r="X22" s="98"/>
      <c r="Y22" s="96"/>
      <c r="Z22" s="96"/>
      <c r="AA22" s="98"/>
      <c r="AB22" s="98"/>
    </row>
    <row r="23" spans="1:28" ht="12" customHeight="1">
      <c r="A23" s="175"/>
      <c r="B23" s="175"/>
      <c r="C23" s="43"/>
      <c r="D23" s="220" t="s">
        <v>468</v>
      </c>
      <c r="E23" s="42"/>
      <c r="F23" s="41">
        <f t="shared" si="0"/>
        <v>197</v>
      </c>
      <c r="G23" s="41">
        <v>0</v>
      </c>
      <c r="H23" s="41">
        <v>0</v>
      </c>
      <c r="I23" s="41">
        <v>0</v>
      </c>
      <c r="J23" s="41">
        <v>0</v>
      </c>
      <c r="K23" s="41">
        <v>6</v>
      </c>
      <c r="L23" s="41">
        <v>191</v>
      </c>
      <c r="M23" s="41">
        <v>0</v>
      </c>
      <c r="N23" s="41">
        <v>0</v>
      </c>
      <c r="O23" s="245">
        <v>101.39593908629442</v>
      </c>
    </row>
    <row r="24" spans="1:28" ht="12" customHeight="1">
      <c r="A24" s="175"/>
      <c r="B24" s="175"/>
      <c r="C24" s="40"/>
      <c r="D24" s="221"/>
      <c r="E24" s="39"/>
      <c r="F24" s="44">
        <f t="shared" si="0"/>
        <v>1</v>
      </c>
      <c r="G24" s="37">
        <f t="shared" ref="G24:N24" si="9">IF(G23=0,0,G23/$F23)</f>
        <v>0</v>
      </c>
      <c r="H24" s="37">
        <f t="shared" si="9"/>
        <v>0</v>
      </c>
      <c r="I24" s="37">
        <f t="shared" si="9"/>
        <v>0</v>
      </c>
      <c r="J24" s="37">
        <f t="shared" si="9"/>
        <v>0</v>
      </c>
      <c r="K24" s="37">
        <f t="shared" si="9"/>
        <v>3.0456852791878174E-2</v>
      </c>
      <c r="L24" s="37">
        <f t="shared" si="9"/>
        <v>0.96954314720812185</v>
      </c>
      <c r="M24" s="37">
        <f t="shared" si="9"/>
        <v>0</v>
      </c>
      <c r="N24" s="37">
        <f t="shared" si="9"/>
        <v>0</v>
      </c>
      <c r="O24" s="246"/>
      <c r="R24" s="96"/>
      <c r="S24" s="96"/>
      <c r="T24" s="98"/>
      <c r="U24" s="98"/>
      <c r="V24" s="98"/>
      <c r="W24" s="98"/>
      <c r="X24" s="96"/>
      <c r="Y24" s="96"/>
      <c r="Z24" s="96"/>
      <c r="AA24" s="96"/>
      <c r="AB24" s="96"/>
    </row>
    <row r="25" spans="1:28" ht="12" customHeight="1">
      <c r="A25" s="175"/>
      <c r="B25" s="175"/>
      <c r="C25" s="43"/>
      <c r="D25" s="223" t="s">
        <v>469</v>
      </c>
      <c r="E25" s="126"/>
      <c r="F25" s="112">
        <f t="shared" si="0"/>
        <v>1705</v>
      </c>
      <c r="G25" s="112">
        <v>0</v>
      </c>
      <c r="H25" s="112">
        <v>0</v>
      </c>
      <c r="I25" s="41">
        <v>0</v>
      </c>
      <c r="J25" s="41">
        <v>163</v>
      </c>
      <c r="K25" s="41">
        <v>661</v>
      </c>
      <c r="L25" s="41">
        <v>690</v>
      </c>
      <c r="M25" s="41">
        <v>180</v>
      </c>
      <c r="N25" s="41">
        <v>11</v>
      </c>
      <c r="O25" s="245">
        <v>100.37067448680352</v>
      </c>
    </row>
    <row r="26" spans="1:28" ht="12" customHeight="1">
      <c r="A26" s="175"/>
      <c r="B26" s="175"/>
      <c r="C26" s="40"/>
      <c r="D26" s="224"/>
      <c r="E26" s="127"/>
      <c r="F26" s="128">
        <f t="shared" si="0"/>
        <v>1</v>
      </c>
      <c r="G26" s="115">
        <f t="shared" ref="G26:N26" si="10">IF(G25=0,0,G25/$F25)</f>
        <v>0</v>
      </c>
      <c r="H26" s="115">
        <f t="shared" si="10"/>
        <v>0</v>
      </c>
      <c r="I26" s="37">
        <f t="shared" si="10"/>
        <v>0</v>
      </c>
      <c r="J26" s="37">
        <f t="shared" si="10"/>
        <v>9.5601173020527855E-2</v>
      </c>
      <c r="K26" s="37">
        <f t="shared" si="10"/>
        <v>0.38768328445747802</v>
      </c>
      <c r="L26" s="37">
        <f t="shared" si="10"/>
        <v>0.40469208211143692</v>
      </c>
      <c r="M26" s="37">
        <f t="shared" si="10"/>
        <v>0.10557184750733138</v>
      </c>
      <c r="N26" s="37">
        <f t="shared" si="10"/>
        <v>6.4516129032258064E-3</v>
      </c>
      <c r="O26" s="246"/>
      <c r="R26" s="96"/>
      <c r="S26" s="96"/>
      <c r="T26" s="98"/>
      <c r="U26" s="98"/>
      <c r="V26" s="98"/>
      <c r="W26" s="98"/>
      <c r="X26" s="96"/>
      <c r="Y26" s="96"/>
      <c r="Z26" s="98"/>
      <c r="AA26" s="98"/>
      <c r="AB26" s="98"/>
    </row>
    <row r="27" spans="1:28" ht="12" customHeight="1">
      <c r="A27" s="175"/>
      <c r="B27" s="175"/>
      <c r="C27" s="43"/>
      <c r="D27" s="220" t="s">
        <v>470</v>
      </c>
      <c r="E27" s="42"/>
      <c r="F27" s="41">
        <f t="shared" si="0"/>
        <v>43</v>
      </c>
      <c r="G27" s="41">
        <v>0</v>
      </c>
      <c r="H27" s="41">
        <v>0</v>
      </c>
      <c r="I27" s="41">
        <v>0</v>
      </c>
      <c r="J27" s="41">
        <v>24</v>
      </c>
      <c r="K27" s="41">
        <v>19</v>
      </c>
      <c r="L27" s="41">
        <v>0</v>
      </c>
      <c r="M27" s="41">
        <v>0</v>
      </c>
      <c r="N27" s="41">
        <v>0</v>
      </c>
      <c r="O27" s="245">
        <v>89.651162790697668</v>
      </c>
    </row>
    <row r="28" spans="1:28" ht="12" customHeight="1">
      <c r="A28" s="175"/>
      <c r="B28" s="175"/>
      <c r="C28" s="40"/>
      <c r="D28" s="221"/>
      <c r="E28" s="39"/>
      <c r="F28" s="44">
        <f t="shared" si="0"/>
        <v>1</v>
      </c>
      <c r="G28" s="37">
        <f t="shared" ref="G28:N28" si="11">IF(G27=0,0,G27/$F27)</f>
        <v>0</v>
      </c>
      <c r="H28" s="37">
        <f t="shared" si="11"/>
        <v>0</v>
      </c>
      <c r="I28" s="37">
        <f t="shared" si="11"/>
        <v>0</v>
      </c>
      <c r="J28" s="37">
        <f t="shared" si="11"/>
        <v>0.55813953488372092</v>
      </c>
      <c r="K28" s="37">
        <f t="shared" si="11"/>
        <v>0.44186046511627908</v>
      </c>
      <c r="L28" s="37">
        <f t="shared" si="11"/>
        <v>0</v>
      </c>
      <c r="M28" s="37">
        <f t="shared" si="11"/>
        <v>0</v>
      </c>
      <c r="N28" s="37">
        <f t="shared" si="11"/>
        <v>0</v>
      </c>
      <c r="O28" s="246"/>
      <c r="R28" s="96"/>
      <c r="S28" s="96"/>
      <c r="T28" s="98"/>
      <c r="U28" s="98"/>
      <c r="V28" s="98"/>
      <c r="W28" s="98"/>
      <c r="X28" s="96"/>
      <c r="Y28" s="98"/>
      <c r="Z28" s="96"/>
      <c r="AA28" s="98"/>
      <c r="AB28" s="96"/>
    </row>
    <row r="29" spans="1:28" ht="12" customHeight="1">
      <c r="A29" s="175"/>
      <c r="B29" s="175"/>
      <c r="C29" s="43"/>
      <c r="D29" s="220" t="s">
        <v>471</v>
      </c>
      <c r="E29" s="42"/>
      <c r="F29" s="41">
        <f t="shared" si="0"/>
        <v>641</v>
      </c>
      <c r="G29" s="41">
        <v>0</v>
      </c>
      <c r="H29" s="41">
        <v>0</v>
      </c>
      <c r="I29" s="41">
        <v>0</v>
      </c>
      <c r="J29" s="41">
        <v>5</v>
      </c>
      <c r="K29" s="41">
        <v>0</v>
      </c>
      <c r="L29" s="41">
        <v>138</v>
      </c>
      <c r="M29" s="41">
        <v>0</v>
      </c>
      <c r="N29" s="41">
        <v>498</v>
      </c>
      <c r="O29" s="245">
        <v>116.66614664586584</v>
      </c>
    </row>
    <row r="30" spans="1:28" ht="12" customHeight="1">
      <c r="A30" s="175"/>
      <c r="B30" s="175"/>
      <c r="C30" s="40"/>
      <c r="D30" s="221"/>
      <c r="E30" s="39"/>
      <c r="F30" s="44">
        <f t="shared" si="0"/>
        <v>1</v>
      </c>
      <c r="G30" s="37">
        <f t="shared" ref="G30:N30" si="12">IF(G29=0,0,G29/$F29)</f>
        <v>0</v>
      </c>
      <c r="H30" s="37">
        <f t="shared" si="12"/>
        <v>0</v>
      </c>
      <c r="I30" s="37">
        <f t="shared" si="12"/>
        <v>0</v>
      </c>
      <c r="J30" s="37">
        <f t="shared" si="12"/>
        <v>7.8003120124804995E-3</v>
      </c>
      <c r="K30" s="37">
        <f t="shared" si="12"/>
        <v>0</v>
      </c>
      <c r="L30" s="37">
        <f t="shared" si="12"/>
        <v>0.21528861154446177</v>
      </c>
      <c r="M30" s="37">
        <f t="shared" si="12"/>
        <v>0</v>
      </c>
      <c r="N30" s="37">
        <f t="shared" si="12"/>
        <v>0.77691107644305768</v>
      </c>
      <c r="O30" s="246"/>
      <c r="R30" s="96"/>
      <c r="S30" s="96"/>
      <c r="T30" s="98"/>
      <c r="U30" s="98"/>
      <c r="V30" s="98"/>
      <c r="W30" s="98"/>
      <c r="X30" s="98"/>
      <c r="Y30" s="98"/>
      <c r="Z30" s="98"/>
      <c r="AA30" s="98"/>
      <c r="AB30" s="96"/>
    </row>
    <row r="31" spans="1:28" ht="12" customHeight="1">
      <c r="A31" s="175"/>
      <c r="B31" s="175"/>
      <c r="C31" s="43"/>
      <c r="D31" s="220" t="s">
        <v>472</v>
      </c>
      <c r="E31" s="42"/>
      <c r="F31" s="41">
        <f t="shared" si="0"/>
        <v>127</v>
      </c>
      <c r="G31" s="41">
        <v>0</v>
      </c>
      <c r="H31" s="41">
        <v>0</v>
      </c>
      <c r="I31" s="41">
        <v>0</v>
      </c>
      <c r="J31" s="41">
        <v>0</v>
      </c>
      <c r="K31" s="41">
        <v>0</v>
      </c>
      <c r="L31" s="41">
        <v>0</v>
      </c>
      <c r="M31" s="41">
        <v>0</v>
      </c>
      <c r="N31" s="41">
        <v>127</v>
      </c>
      <c r="O31" s="245">
        <v>120</v>
      </c>
    </row>
    <row r="32" spans="1:28" ht="12" customHeight="1">
      <c r="A32" s="175"/>
      <c r="B32" s="175"/>
      <c r="C32" s="40"/>
      <c r="D32" s="221"/>
      <c r="E32" s="39"/>
      <c r="F32" s="44">
        <f t="shared" si="0"/>
        <v>1</v>
      </c>
      <c r="G32" s="37">
        <f t="shared" ref="G32:N32" si="13">IF(G31=0,0,G31/$F31)</f>
        <v>0</v>
      </c>
      <c r="H32" s="37">
        <f t="shared" si="13"/>
        <v>0</v>
      </c>
      <c r="I32" s="37">
        <f t="shared" si="13"/>
        <v>0</v>
      </c>
      <c r="J32" s="37">
        <f t="shared" si="13"/>
        <v>0</v>
      </c>
      <c r="K32" s="37">
        <f t="shared" si="13"/>
        <v>0</v>
      </c>
      <c r="L32" s="37">
        <f t="shared" si="13"/>
        <v>0</v>
      </c>
      <c r="M32" s="37">
        <f t="shared" si="13"/>
        <v>0</v>
      </c>
      <c r="N32" s="37">
        <f t="shared" si="13"/>
        <v>1</v>
      </c>
      <c r="O32" s="246"/>
      <c r="R32" s="96"/>
      <c r="S32" s="96"/>
      <c r="T32" s="98"/>
      <c r="U32" s="98"/>
      <c r="V32" s="98"/>
      <c r="W32" s="98"/>
      <c r="X32" s="98"/>
      <c r="Y32" s="96"/>
      <c r="Z32" s="96"/>
      <c r="AA32" s="96"/>
      <c r="AB32" s="98"/>
    </row>
    <row r="33" spans="1:28" ht="12" customHeight="1">
      <c r="A33" s="175"/>
      <c r="B33" s="175"/>
      <c r="C33" s="43"/>
      <c r="D33" s="220" t="s">
        <v>473</v>
      </c>
      <c r="E33" s="42"/>
      <c r="F33" s="41">
        <f t="shared" si="0"/>
        <v>575</v>
      </c>
      <c r="G33" s="41">
        <v>0</v>
      </c>
      <c r="H33" s="41">
        <v>0</v>
      </c>
      <c r="I33" s="41">
        <v>0</v>
      </c>
      <c r="J33" s="41">
        <v>0</v>
      </c>
      <c r="K33" s="41">
        <v>7</v>
      </c>
      <c r="L33" s="41">
        <v>404</v>
      </c>
      <c r="M33" s="41">
        <v>164</v>
      </c>
      <c r="N33" s="41">
        <v>0</v>
      </c>
      <c r="O33" s="245">
        <v>109.09217391304348</v>
      </c>
    </row>
    <row r="34" spans="1:28" ht="12" customHeight="1">
      <c r="A34" s="175"/>
      <c r="B34" s="175"/>
      <c r="C34" s="40"/>
      <c r="D34" s="221"/>
      <c r="E34" s="39"/>
      <c r="F34" s="44">
        <f t="shared" si="0"/>
        <v>1</v>
      </c>
      <c r="G34" s="37">
        <f t="shared" ref="G34:N34" si="14">IF(G33=0,0,G33/$F33)</f>
        <v>0</v>
      </c>
      <c r="H34" s="37">
        <f t="shared" si="14"/>
        <v>0</v>
      </c>
      <c r="I34" s="37">
        <f t="shared" si="14"/>
        <v>0</v>
      </c>
      <c r="J34" s="37">
        <f t="shared" si="14"/>
        <v>0</v>
      </c>
      <c r="K34" s="37">
        <f t="shared" si="14"/>
        <v>1.2173913043478261E-2</v>
      </c>
      <c r="L34" s="37">
        <f t="shared" si="14"/>
        <v>0.70260869565217388</v>
      </c>
      <c r="M34" s="37">
        <f t="shared" si="14"/>
        <v>0.28521739130434781</v>
      </c>
      <c r="N34" s="37">
        <f t="shared" si="14"/>
        <v>0</v>
      </c>
      <c r="O34" s="246"/>
      <c r="R34" s="96"/>
      <c r="S34" s="96"/>
      <c r="T34" s="98"/>
      <c r="U34" s="98"/>
      <c r="V34" s="98"/>
      <c r="W34" s="98"/>
      <c r="X34" s="98"/>
      <c r="Y34" s="98"/>
      <c r="Z34" s="98"/>
      <c r="AA34" s="96"/>
      <c r="AB34" s="96"/>
    </row>
    <row r="35" spans="1:28" ht="12" customHeight="1">
      <c r="A35" s="175"/>
      <c r="B35" s="175"/>
      <c r="C35" s="43"/>
      <c r="D35" s="220" t="s">
        <v>474</v>
      </c>
      <c r="E35" s="42"/>
      <c r="F35" s="41">
        <f t="shared" si="0"/>
        <v>2110</v>
      </c>
      <c r="G35" s="41">
        <v>0</v>
      </c>
      <c r="H35" s="41">
        <v>0</v>
      </c>
      <c r="I35" s="41">
        <v>0</v>
      </c>
      <c r="J35" s="41">
        <v>0</v>
      </c>
      <c r="K35" s="41">
        <v>0</v>
      </c>
      <c r="L35" s="41">
        <v>0</v>
      </c>
      <c r="M35" s="41">
        <v>1043</v>
      </c>
      <c r="N35" s="41">
        <v>1067</v>
      </c>
      <c r="O35" s="245">
        <v>120.56445497630332</v>
      </c>
    </row>
    <row r="36" spans="1:28" ht="12" customHeight="1">
      <c r="A36" s="175"/>
      <c r="B36" s="175"/>
      <c r="C36" s="40"/>
      <c r="D36" s="221"/>
      <c r="E36" s="39"/>
      <c r="F36" s="44">
        <f t="shared" si="0"/>
        <v>1</v>
      </c>
      <c r="G36" s="37">
        <f t="shared" ref="G36:N36" si="15">IF(G35=0,0,G35/$F35)</f>
        <v>0</v>
      </c>
      <c r="H36" s="37">
        <f t="shared" si="15"/>
        <v>0</v>
      </c>
      <c r="I36" s="37">
        <f t="shared" si="15"/>
        <v>0</v>
      </c>
      <c r="J36" s="37">
        <f t="shared" si="15"/>
        <v>0</v>
      </c>
      <c r="K36" s="37">
        <f t="shared" si="15"/>
        <v>0</v>
      </c>
      <c r="L36" s="37">
        <f t="shared" si="15"/>
        <v>0</v>
      </c>
      <c r="M36" s="37">
        <f t="shared" si="15"/>
        <v>0.4943127962085308</v>
      </c>
      <c r="N36" s="37">
        <f t="shared" si="15"/>
        <v>0.50568720379146914</v>
      </c>
      <c r="O36" s="246"/>
      <c r="R36" s="96"/>
      <c r="S36" s="96"/>
      <c r="T36" s="98"/>
      <c r="U36" s="98"/>
      <c r="V36" s="98"/>
      <c r="W36" s="98"/>
      <c r="X36" s="98"/>
      <c r="Y36" s="98"/>
      <c r="Z36" s="96"/>
      <c r="AA36" s="98"/>
      <c r="AB36" s="98"/>
    </row>
    <row r="37" spans="1:28" ht="12" customHeight="1">
      <c r="A37" s="175"/>
      <c r="B37" s="175"/>
      <c r="C37" s="43"/>
      <c r="D37" s="220" t="s">
        <v>475</v>
      </c>
      <c r="E37" s="42"/>
      <c r="F37" s="41">
        <f t="shared" si="0"/>
        <v>7</v>
      </c>
      <c r="G37" s="41">
        <v>0</v>
      </c>
      <c r="H37" s="41">
        <v>0</v>
      </c>
      <c r="I37" s="41">
        <v>0</v>
      </c>
      <c r="J37" s="41">
        <v>0</v>
      </c>
      <c r="K37" s="41">
        <v>0</v>
      </c>
      <c r="L37" s="41">
        <v>7</v>
      </c>
      <c r="M37" s="41">
        <v>0</v>
      </c>
      <c r="N37" s="41">
        <v>0</v>
      </c>
      <c r="O37" s="245">
        <v>107</v>
      </c>
    </row>
    <row r="38" spans="1:28" ht="12" customHeight="1">
      <c r="A38" s="175"/>
      <c r="B38" s="175"/>
      <c r="C38" s="40"/>
      <c r="D38" s="221"/>
      <c r="E38" s="39"/>
      <c r="F38" s="44">
        <f t="shared" si="0"/>
        <v>1</v>
      </c>
      <c r="G38" s="37">
        <f t="shared" ref="G38:N38" si="16">IF(G37=0,0,G37/$F37)</f>
        <v>0</v>
      </c>
      <c r="H38" s="37">
        <f t="shared" si="16"/>
        <v>0</v>
      </c>
      <c r="I38" s="37">
        <f t="shared" si="16"/>
        <v>0</v>
      </c>
      <c r="J38" s="37">
        <f t="shared" si="16"/>
        <v>0</v>
      </c>
      <c r="K38" s="37">
        <f t="shared" si="16"/>
        <v>0</v>
      </c>
      <c r="L38" s="37">
        <f t="shared" si="16"/>
        <v>1</v>
      </c>
      <c r="M38" s="37">
        <f t="shared" si="16"/>
        <v>0</v>
      </c>
      <c r="N38" s="37">
        <f t="shared" si="16"/>
        <v>0</v>
      </c>
      <c r="O38" s="246"/>
      <c r="R38" s="96"/>
      <c r="S38" s="96"/>
      <c r="T38" s="98"/>
      <c r="U38" s="98"/>
      <c r="V38" s="98"/>
      <c r="W38" s="98"/>
      <c r="X38" s="98"/>
      <c r="Y38" s="98"/>
      <c r="Z38" s="96"/>
      <c r="AA38" s="96"/>
      <c r="AB38" s="96"/>
    </row>
    <row r="39" spans="1:28" ht="12" customHeight="1">
      <c r="A39" s="175"/>
      <c r="B39" s="175"/>
      <c r="C39" s="43"/>
      <c r="D39" s="220" t="s">
        <v>476</v>
      </c>
      <c r="E39" s="42"/>
      <c r="F39" s="41">
        <f t="shared" ref="F39:F70" si="17">SUM(G39:N39)</f>
        <v>1000</v>
      </c>
      <c r="G39" s="41">
        <v>0</v>
      </c>
      <c r="H39" s="41">
        <v>0</v>
      </c>
      <c r="I39" s="41">
        <v>0</v>
      </c>
      <c r="J39" s="41">
        <v>0</v>
      </c>
      <c r="K39" s="41">
        <v>0</v>
      </c>
      <c r="L39" s="41">
        <v>442</v>
      </c>
      <c r="M39" s="41">
        <v>218</v>
      </c>
      <c r="N39" s="41">
        <v>340</v>
      </c>
      <c r="O39" s="245">
        <v>111.806</v>
      </c>
    </row>
    <row r="40" spans="1:28" ht="12" customHeight="1">
      <c r="A40" s="175"/>
      <c r="B40" s="175"/>
      <c r="C40" s="40"/>
      <c r="D40" s="221"/>
      <c r="E40" s="39"/>
      <c r="F40" s="44">
        <f t="shared" si="17"/>
        <v>1</v>
      </c>
      <c r="G40" s="37">
        <f t="shared" ref="G40:N40" si="18">IF(G39=0,0,G39/$F39)</f>
        <v>0</v>
      </c>
      <c r="H40" s="37">
        <f t="shared" si="18"/>
        <v>0</v>
      </c>
      <c r="I40" s="37">
        <f t="shared" si="18"/>
        <v>0</v>
      </c>
      <c r="J40" s="37">
        <f t="shared" si="18"/>
        <v>0</v>
      </c>
      <c r="K40" s="37">
        <f t="shared" si="18"/>
        <v>0</v>
      </c>
      <c r="L40" s="37">
        <f t="shared" si="18"/>
        <v>0.442</v>
      </c>
      <c r="M40" s="37">
        <f t="shared" si="18"/>
        <v>0.218</v>
      </c>
      <c r="N40" s="37">
        <f t="shared" si="18"/>
        <v>0.34</v>
      </c>
      <c r="O40" s="246"/>
      <c r="R40" s="96"/>
      <c r="S40" s="96"/>
      <c r="T40" s="98"/>
      <c r="U40" s="98"/>
      <c r="V40" s="98"/>
      <c r="W40" s="98"/>
      <c r="X40" s="98"/>
      <c r="Y40" s="98"/>
      <c r="Z40" s="96"/>
      <c r="AA40" s="96"/>
      <c r="AB40" s="96"/>
    </row>
    <row r="41" spans="1:28" ht="12" customHeight="1">
      <c r="A41" s="175"/>
      <c r="B41" s="175"/>
      <c r="C41" s="43"/>
      <c r="D41" s="220" t="s">
        <v>477</v>
      </c>
      <c r="E41" s="42"/>
      <c r="F41" s="41">
        <f t="shared" si="17"/>
        <v>0</v>
      </c>
      <c r="G41" s="105" t="s">
        <v>496</v>
      </c>
      <c r="H41" s="105" t="s">
        <v>496</v>
      </c>
      <c r="I41" s="105" t="s">
        <v>496</v>
      </c>
      <c r="J41" s="105" t="s">
        <v>496</v>
      </c>
      <c r="K41" s="105" t="s">
        <v>496</v>
      </c>
      <c r="L41" s="105" t="s">
        <v>496</v>
      </c>
      <c r="M41" s="105" t="s">
        <v>496</v>
      </c>
      <c r="N41" s="105" t="s">
        <v>496</v>
      </c>
      <c r="O41" s="245" t="s">
        <v>465</v>
      </c>
    </row>
    <row r="42" spans="1:28" ht="12" customHeight="1">
      <c r="A42" s="175"/>
      <c r="B42" s="175"/>
      <c r="C42" s="40"/>
      <c r="D42" s="221"/>
      <c r="E42" s="39"/>
      <c r="F42" s="44">
        <f t="shared" si="17"/>
        <v>0</v>
      </c>
      <c r="G42" s="48" t="s">
        <v>496</v>
      </c>
      <c r="H42" s="48" t="s">
        <v>496</v>
      </c>
      <c r="I42" s="48" t="s">
        <v>496</v>
      </c>
      <c r="J42" s="48" t="s">
        <v>496</v>
      </c>
      <c r="K42" s="48" t="s">
        <v>496</v>
      </c>
      <c r="L42" s="48" t="s">
        <v>496</v>
      </c>
      <c r="M42" s="48" t="s">
        <v>496</v>
      </c>
      <c r="N42" s="48" t="s">
        <v>496</v>
      </c>
      <c r="O42" s="246"/>
      <c r="R42" s="96"/>
      <c r="S42" s="96"/>
      <c r="T42" s="98"/>
      <c r="U42" s="98"/>
      <c r="V42" s="98"/>
      <c r="W42" s="98"/>
      <c r="X42" s="98"/>
      <c r="Y42" s="98"/>
      <c r="Z42" s="98"/>
      <c r="AA42" s="96"/>
      <c r="AB42" s="98"/>
    </row>
    <row r="43" spans="1:28" ht="12" customHeight="1">
      <c r="A43" s="175"/>
      <c r="B43" s="175"/>
      <c r="C43" s="43"/>
      <c r="D43" s="220" t="s">
        <v>478</v>
      </c>
      <c r="E43" s="42"/>
      <c r="F43" s="41">
        <f t="shared" si="17"/>
        <v>202</v>
      </c>
      <c r="G43" s="41">
        <v>0</v>
      </c>
      <c r="H43" s="41">
        <v>0</v>
      </c>
      <c r="I43" s="41">
        <v>0</v>
      </c>
      <c r="J43" s="41">
        <v>0</v>
      </c>
      <c r="K43" s="41">
        <v>0</v>
      </c>
      <c r="L43" s="41">
        <v>0</v>
      </c>
      <c r="M43" s="41">
        <v>202</v>
      </c>
      <c r="N43" s="41">
        <v>0</v>
      </c>
      <c r="O43" s="245">
        <v>116</v>
      </c>
    </row>
    <row r="44" spans="1:28" ht="12" customHeight="1">
      <c r="A44" s="175"/>
      <c r="B44" s="175"/>
      <c r="C44" s="40"/>
      <c r="D44" s="221"/>
      <c r="E44" s="39"/>
      <c r="F44" s="44">
        <f t="shared" si="17"/>
        <v>1</v>
      </c>
      <c r="G44" s="37">
        <f t="shared" ref="G44:N44" si="19">IF(G43=0,0,G43/$F43)</f>
        <v>0</v>
      </c>
      <c r="H44" s="37">
        <f t="shared" si="19"/>
        <v>0</v>
      </c>
      <c r="I44" s="37">
        <f t="shared" si="19"/>
        <v>0</v>
      </c>
      <c r="J44" s="37">
        <f t="shared" si="19"/>
        <v>0</v>
      </c>
      <c r="K44" s="37">
        <f t="shared" si="19"/>
        <v>0</v>
      </c>
      <c r="L44" s="37">
        <f t="shared" si="19"/>
        <v>0</v>
      </c>
      <c r="M44" s="37">
        <f t="shared" si="19"/>
        <v>1</v>
      </c>
      <c r="N44" s="37">
        <f t="shared" si="19"/>
        <v>0</v>
      </c>
      <c r="O44" s="246"/>
      <c r="R44" s="96"/>
      <c r="S44" s="96"/>
      <c r="T44" s="96"/>
      <c r="U44" s="98"/>
      <c r="V44" s="98"/>
      <c r="W44" s="98"/>
      <c r="X44" s="98"/>
      <c r="Y44" s="96"/>
      <c r="Z44" s="96"/>
      <c r="AA44" s="98"/>
      <c r="AB44" s="96"/>
    </row>
    <row r="45" spans="1:28" ht="12" customHeight="1">
      <c r="A45" s="175"/>
      <c r="B45" s="175"/>
      <c r="C45" s="43"/>
      <c r="D45" s="220" t="s">
        <v>479</v>
      </c>
      <c r="E45" s="42"/>
      <c r="F45" s="41">
        <f t="shared" si="17"/>
        <v>1064</v>
      </c>
      <c r="G45" s="41">
        <v>0</v>
      </c>
      <c r="H45" s="41">
        <v>0</v>
      </c>
      <c r="I45" s="41">
        <v>0</v>
      </c>
      <c r="J45" s="41">
        <v>0</v>
      </c>
      <c r="K45" s="41">
        <v>5</v>
      </c>
      <c r="L45" s="41">
        <v>313</v>
      </c>
      <c r="M45" s="41">
        <v>0</v>
      </c>
      <c r="N45" s="41">
        <v>746</v>
      </c>
      <c r="O45" s="245">
        <v>118.34492481203007</v>
      </c>
    </row>
    <row r="46" spans="1:28" ht="12" customHeight="1">
      <c r="A46" s="175"/>
      <c r="B46" s="175"/>
      <c r="C46" s="40"/>
      <c r="D46" s="221"/>
      <c r="E46" s="39"/>
      <c r="F46" s="44">
        <f t="shared" si="17"/>
        <v>1</v>
      </c>
      <c r="G46" s="37">
        <f t="shared" ref="G46:N46" si="20">IF(G45=0,0,G45/$F45)</f>
        <v>0</v>
      </c>
      <c r="H46" s="37">
        <f t="shared" si="20"/>
        <v>0</v>
      </c>
      <c r="I46" s="37">
        <f t="shared" si="20"/>
        <v>0</v>
      </c>
      <c r="J46" s="37">
        <f t="shared" si="20"/>
        <v>0</v>
      </c>
      <c r="K46" s="37">
        <f t="shared" si="20"/>
        <v>4.6992481203007516E-3</v>
      </c>
      <c r="L46" s="37">
        <f t="shared" si="20"/>
        <v>0.29417293233082709</v>
      </c>
      <c r="M46" s="37">
        <f t="shared" si="20"/>
        <v>0</v>
      </c>
      <c r="N46" s="37">
        <f t="shared" si="20"/>
        <v>0.70112781954887216</v>
      </c>
      <c r="O46" s="246"/>
      <c r="R46" s="96"/>
      <c r="S46" s="96"/>
      <c r="T46" s="98"/>
      <c r="U46" s="98"/>
      <c r="V46" s="98"/>
      <c r="W46" s="98"/>
      <c r="X46" s="98"/>
      <c r="Y46" s="98"/>
      <c r="Z46" s="98"/>
      <c r="AA46" s="96"/>
      <c r="AB46" s="96"/>
    </row>
    <row r="47" spans="1:28" ht="12" customHeight="1">
      <c r="A47" s="175"/>
      <c r="B47" s="175"/>
      <c r="C47" s="43"/>
      <c r="D47" s="220" t="s">
        <v>480</v>
      </c>
      <c r="E47" s="42"/>
      <c r="F47" s="41">
        <f t="shared" si="17"/>
        <v>195</v>
      </c>
      <c r="G47" s="41">
        <v>0</v>
      </c>
      <c r="H47" s="41">
        <v>0</v>
      </c>
      <c r="I47" s="41">
        <v>0</v>
      </c>
      <c r="J47" s="41">
        <v>0</v>
      </c>
      <c r="K47" s="41">
        <v>0</v>
      </c>
      <c r="L47" s="41">
        <v>0</v>
      </c>
      <c r="M47" s="41">
        <v>164</v>
      </c>
      <c r="N47" s="41">
        <v>31</v>
      </c>
      <c r="O47" s="245">
        <v>116.27179487179487</v>
      </c>
    </row>
    <row r="48" spans="1:28" ht="12" customHeight="1">
      <c r="A48" s="175"/>
      <c r="B48" s="175"/>
      <c r="C48" s="40"/>
      <c r="D48" s="221"/>
      <c r="E48" s="39"/>
      <c r="F48" s="44">
        <f t="shared" si="17"/>
        <v>1</v>
      </c>
      <c r="G48" s="37">
        <f t="shared" ref="G48:N48" si="21">IF(G47=0,0,G47/$F47)</f>
        <v>0</v>
      </c>
      <c r="H48" s="37">
        <f t="shared" si="21"/>
        <v>0</v>
      </c>
      <c r="I48" s="37">
        <f t="shared" si="21"/>
        <v>0</v>
      </c>
      <c r="J48" s="37">
        <f t="shared" si="21"/>
        <v>0</v>
      </c>
      <c r="K48" s="37">
        <f t="shared" si="21"/>
        <v>0</v>
      </c>
      <c r="L48" s="37">
        <f t="shared" si="21"/>
        <v>0</v>
      </c>
      <c r="M48" s="37">
        <f t="shared" si="21"/>
        <v>0.84102564102564104</v>
      </c>
      <c r="N48" s="37">
        <f t="shared" si="21"/>
        <v>0.15897435897435896</v>
      </c>
      <c r="O48" s="246"/>
      <c r="R48" s="96"/>
      <c r="S48" s="96"/>
      <c r="T48" s="98"/>
      <c r="U48" s="98"/>
      <c r="V48" s="98"/>
      <c r="W48" s="98"/>
      <c r="X48" s="96"/>
      <c r="Y48" s="98"/>
      <c r="Z48" s="98"/>
      <c r="AA48" s="96"/>
      <c r="AB48" s="98"/>
    </row>
    <row r="49" spans="1:28" ht="12" customHeight="1">
      <c r="A49" s="175"/>
      <c r="B49" s="175"/>
      <c r="C49" s="43"/>
      <c r="D49" s="220" t="s">
        <v>481</v>
      </c>
      <c r="E49" s="42"/>
      <c r="F49" s="41">
        <f t="shared" si="17"/>
        <v>530</v>
      </c>
      <c r="G49" s="41">
        <v>0</v>
      </c>
      <c r="H49" s="41">
        <v>0</v>
      </c>
      <c r="I49" s="41">
        <v>0</v>
      </c>
      <c r="J49" s="41">
        <v>14</v>
      </c>
      <c r="K49" s="41">
        <v>0</v>
      </c>
      <c r="L49" s="41">
        <v>0</v>
      </c>
      <c r="M49" s="41">
        <v>516</v>
      </c>
      <c r="N49" s="41">
        <v>0</v>
      </c>
      <c r="O49" s="245">
        <v>116.08301886792452</v>
      </c>
    </row>
    <row r="50" spans="1:28" ht="12" customHeight="1">
      <c r="A50" s="175"/>
      <c r="B50" s="175"/>
      <c r="C50" s="40"/>
      <c r="D50" s="221"/>
      <c r="E50" s="39"/>
      <c r="F50" s="44">
        <f t="shared" si="17"/>
        <v>1</v>
      </c>
      <c r="G50" s="37">
        <f t="shared" ref="G50:N50" si="22">IF(G49=0,0,G49/$F49)</f>
        <v>0</v>
      </c>
      <c r="H50" s="37">
        <f t="shared" si="22"/>
        <v>0</v>
      </c>
      <c r="I50" s="37">
        <f t="shared" si="22"/>
        <v>0</v>
      </c>
      <c r="J50" s="37">
        <f t="shared" si="22"/>
        <v>2.6415094339622643E-2</v>
      </c>
      <c r="K50" s="37">
        <f t="shared" si="22"/>
        <v>0</v>
      </c>
      <c r="L50" s="37">
        <f t="shared" si="22"/>
        <v>0</v>
      </c>
      <c r="M50" s="37">
        <f t="shared" si="22"/>
        <v>0.97358490566037736</v>
      </c>
      <c r="N50" s="37">
        <f t="shared" si="22"/>
        <v>0</v>
      </c>
      <c r="O50" s="246"/>
      <c r="R50" s="96"/>
      <c r="S50" s="96"/>
      <c r="T50" s="96"/>
      <c r="U50" s="98"/>
      <c r="V50" s="98"/>
      <c r="W50" s="98"/>
      <c r="X50" s="96"/>
      <c r="Y50" s="96"/>
      <c r="Z50" s="96"/>
      <c r="AA50" s="96"/>
      <c r="AB50" s="96"/>
    </row>
    <row r="51" spans="1:28" ht="12" customHeight="1">
      <c r="A51" s="175"/>
      <c r="B51" s="175"/>
      <c r="C51" s="43"/>
      <c r="D51" s="220" t="s">
        <v>482</v>
      </c>
      <c r="E51" s="42"/>
      <c r="F51" s="41">
        <f t="shared" si="17"/>
        <v>917</v>
      </c>
      <c r="G51" s="41">
        <v>0</v>
      </c>
      <c r="H51" s="41">
        <v>0</v>
      </c>
      <c r="I51" s="41">
        <v>0</v>
      </c>
      <c r="J51" s="41">
        <v>40</v>
      </c>
      <c r="K51" s="41">
        <v>144</v>
      </c>
      <c r="L51" s="41">
        <v>65</v>
      </c>
      <c r="M51" s="41">
        <v>396</v>
      </c>
      <c r="N51" s="41">
        <v>272</v>
      </c>
      <c r="O51" s="245">
        <v>113.57033805888767</v>
      </c>
    </row>
    <row r="52" spans="1:28" ht="12" customHeight="1">
      <c r="A52" s="175"/>
      <c r="B52" s="175"/>
      <c r="C52" s="40"/>
      <c r="D52" s="221"/>
      <c r="E52" s="39"/>
      <c r="F52" s="44">
        <f t="shared" si="17"/>
        <v>1</v>
      </c>
      <c r="G52" s="37">
        <f t="shared" ref="G52:N52" si="23">IF(G51=0,0,G51/$F51)</f>
        <v>0</v>
      </c>
      <c r="H52" s="37">
        <f t="shared" si="23"/>
        <v>0</v>
      </c>
      <c r="I52" s="37">
        <f t="shared" si="23"/>
        <v>0</v>
      </c>
      <c r="J52" s="37">
        <f t="shared" si="23"/>
        <v>4.3620501635768812E-2</v>
      </c>
      <c r="K52" s="37">
        <f t="shared" si="23"/>
        <v>0.15703380588876772</v>
      </c>
      <c r="L52" s="37">
        <f t="shared" si="23"/>
        <v>7.0883315158124321E-2</v>
      </c>
      <c r="M52" s="37">
        <f t="shared" si="23"/>
        <v>0.43184296619411122</v>
      </c>
      <c r="N52" s="37">
        <f t="shared" si="23"/>
        <v>0.29661941112322793</v>
      </c>
      <c r="O52" s="246"/>
      <c r="R52" s="96"/>
      <c r="S52" s="96"/>
      <c r="T52" s="98"/>
      <c r="U52" s="98"/>
      <c r="V52" s="98"/>
      <c r="W52" s="98"/>
      <c r="X52" s="98"/>
      <c r="Y52" s="96"/>
      <c r="Z52" s="96"/>
      <c r="AA52" s="96"/>
      <c r="AB52" s="96"/>
    </row>
    <row r="53" spans="1:28" ht="12" customHeight="1">
      <c r="A53" s="175"/>
      <c r="B53" s="175"/>
      <c r="C53" s="43"/>
      <c r="D53" s="220" t="s">
        <v>483</v>
      </c>
      <c r="E53" s="42"/>
      <c r="F53" s="41">
        <f t="shared" si="17"/>
        <v>1345</v>
      </c>
      <c r="G53" s="41">
        <v>0</v>
      </c>
      <c r="H53" s="41">
        <v>0</v>
      </c>
      <c r="I53" s="41">
        <v>0</v>
      </c>
      <c r="J53" s="41">
        <v>0</v>
      </c>
      <c r="K53" s="41">
        <v>56</v>
      </c>
      <c r="L53" s="41">
        <v>268</v>
      </c>
      <c r="M53" s="41">
        <v>991</v>
      </c>
      <c r="N53" s="41">
        <v>30</v>
      </c>
      <c r="O53" s="245">
        <v>113.28252788104089</v>
      </c>
    </row>
    <row r="54" spans="1:28" ht="12" customHeight="1">
      <c r="A54" s="175"/>
      <c r="B54" s="175"/>
      <c r="C54" s="40"/>
      <c r="D54" s="221"/>
      <c r="E54" s="39"/>
      <c r="F54" s="44">
        <f t="shared" si="17"/>
        <v>0.99999999999999989</v>
      </c>
      <c r="G54" s="37">
        <f t="shared" ref="G54:N54" si="24">IF(G53=0,0,G53/$F53)</f>
        <v>0</v>
      </c>
      <c r="H54" s="37">
        <f t="shared" si="24"/>
        <v>0</v>
      </c>
      <c r="I54" s="37">
        <f t="shared" si="24"/>
        <v>0</v>
      </c>
      <c r="J54" s="37">
        <f t="shared" si="24"/>
        <v>0</v>
      </c>
      <c r="K54" s="37">
        <f t="shared" si="24"/>
        <v>4.1635687732342004E-2</v>
      </c>
      <c r="L54" s="37">
        <f t="shared" si="24"/>
        <v>0.19925650557620816</v>
      </c>
      <c r="M54" s="37">
        <f t="shared" si="24"/>
        <v>0.73680297397769512</v>
      </c>
      <c r="N54" s="37">
        <f t="shared" si="24"/>
        <v>2.2304832713754646E-2</v>
      </c>
      <c r="O54" s="246"/>
      <c r="R54" s="96"/>
      <c r="S54" s="96"/>
      <c r="T54" s="98"/>
      <c r="U54" s="98"/>
      <c r="V54" s="96"/>
      <c r="W54" s="98"/>
      <c r="X54" s="98"/>
      <c r="Y54" s="96"/>
      <c r="Z54" s="96"/>
      <c r="AA54" s="96"/>
      <c r="AB54" s="96"/>
    </row>
    <row r="55" spans="1:28" ht="12" customHeight="1">
      <c r="A55" s="175"/>
      <c r="B55" s="175"/>
      <c r="C55" s="43"/>
      <c r="D55" s="220" t="s">
        <v>484</v>
      </c>
      <c r="E55" s="42"/>
      <c r="F55" s="41">
        <f t="shared" si="17"/>
        <v>3164</v>
      </c>
      <c r="G55" s="41">
        <v>0</v>
      </c>
      <c r="H55" s="41">
        <v>13</v>
      </c>
      <c r="I55" s="41">
        <v>0</v>
      </c>
      <c r="J55" s="41">
        <v>0</v>
      </c>
      <c r="K55" s="41">
        <v>200</v>
      </c>
      <c r="L55" s="41">
        <v>492</v>
      </c>
      <c r="M55" s="41">
        <v>826</v>
      </c>
      <c r="N55" s="41">
        <v>1633</v>
      </c>
      <c r="O55" s="245">
        <v>119.16403286978509</v>
      </c>
    </row>
    <row r="56" spans="1:28" ht="12" customHeight="1">
      <c r="A56" s="175"/>
      <c r="B56" s="175"/>
      <c r="C56" s="40"/>
      <c r="D56" s="221"/>
      <c r="E56" s="39"/>
      <c r="F56" s="44">
        <f t="shared" si="17"/>
        <v>1</v>
      </c>
      <c r="G56" s="37">
        <f t="shared" ref="G56:N56" si="25">IF(G55=0,0,G55/$F55)</f>
        <v>0</v>
      </c>
      <c r="H56" s="37">
        <f t="shared" si="25"/>
        <v>4.1087231352718075E-3</v>
      </c>
      <c r="I56" s="37">
        <f t="shared" si="25"/>
        <v>0</v>
      </c>
      <c r="J56" s="37">
        <f t="shared" si="25"/>
        <v>0</v>
      </c>
      <c r="K56" s="37">
        <f t="shared" si="25"/>
        <v>6.3211125158027806E-2</v>
      </c>
      <c r="L56" s="37">
        <f t="shared" si="25"/>
        <v>0.15549936788874841</v>
      </c>
      <c r="M56" s="37">
        <f t="shared" si="25"/>
        <v>0.26106194690265488</v>
      </c>
      <c r="N56" s="37">
        <f t="shared" si="25"/>
        <v>0.51611883691529714</v>
      </c>
      <c r="O56" s="246"/>
      <c r="R56" s="96"/>
      <c r="S56" s="96"/>
      <c r="T56" s="98"/>
      <c r="U56" s="98"/>
      <c r="V56" s="98"/>
      <c r="W56" s="98"/>
      <c r="X56" s="96"/>
      <c r="Y56" s="98"/>
      <c r="Z56" s="96"/>
      <c r="AA56" s="98"/>
      <c r="AB56" s="96"/>
    </row>
    <row r="57" spans="1:28" ht="12" customHeight="1">
      <c r="A57" s="175"/>
      <c r="B57" s="175"/>
      <c r="C57" s="43"/>
      <c r="D57" s="220" t="s">
        <v>485</v>
      </c>
      <c r="E57" s="42"/>
      <c r="F57" s="41">
        <f t="shared" si="17"/>
        <v>832</v>
      </c>
      <c r="G57" s="41">
        <v>0</v>
      </c>
      <c r="H57" s="41">
        <v>0</v>
      </c>
      <c r="I57" s="41">
        <v>0</v>
      </c>
      <c r="J57" s="41">
        <v>8</v>
      </c>
      <c r="K57" s="41">
        <v>0</v>
      </c>
      <c r="L57" s="41">
        <v>238</v>
      </c>
      <c r="M57" s="41">
        <v>0</v>
      </c>
      <c r="N57" s="41">
        <v>586</v>
      </c>
      <c r="O57" s="245">
        <v>120.10336538461539</v>
      </c>
    </row>
    <row r="58" spans="1:28" ht="12" customHeight="1">
      <c r="A58" s="175"/>
      <c r="B58" s="175"/>
      <c r="C58" s="40"/>
      <c r="D58" s="221"/>
      <c r="E58" s="39"/>
      <c r="F58" s="44">
        <f t="shared" si="17"/>
        <v>1</v>
      </c>
      <c r="G58" s="37">
        <f t="shared" ref="G58:N58" si="26">IF(G57=0,0,G57/$F57)</f>
        <v>0</v>
      </c>
      <c r="H58" s="37">
        <f t="shared" si="26"/>
        <v>0</v>
      </c>
      <c r="I58" s="37">
        <f t="shared" si="26"/>
        <v>0</v>
      </c>
      <c r="J58" s="37">
        <f t="shared" si="26"/>
        <v>9.6153846153846159E-3</v>
      </c>
      <c r="K58" s="37">
        <f t="shared" si="26"/>
        <v>0</v>
      </c>
      <c r="L58" s="37">
        <f t="shared" si="26"/>
        <v>0.28605769230769229</v>
      </c>
      <c r="M58" s="37">
        <f t="shared" si="26"/>
        <v>0</v>
      </c>
      <c r="N58" s="37">
        <f t="shared" si="26"/>
        <v>0.70432692307692313</v>
      </c>
      <c r="O58" s="246"/>
      <c r="R58" s="96"/>
      <c r="S58" s="96"/>
      <c r="T58" s="98"/>
      <c r="U58" s="98"/>
      <c r="V58" s="98"/>
      <c r="W58" s="98"/>
      <c r="X58" s="98"/>
      <c r="Y58" s="98"/>
      <c r="Z58" s="96"/>
      <c r="AA58" s="96"/>
      <c r="AB58" s="96"/>
    </row>
    <row r="59" spans="1:28" ht="12.75" customHeight="1">
      <c r="A59" s="175"/>
      <c r="B59" s="175"/>
      <c r="C59" s="43"/>
      <c r="D59" s="220" t="s">
        <v>486</v>
      </c>
      <c r="E59" s="42"/>
      <c r="F59" s="41">
        <f t="shared" si="17"/>
        <v>7828</v>
      </c>
      <c r="G59" s="41">
        <v>0</v>
      </c>
      <c r="H59" s="41">
        <v>0</v>
      </c>
      <c r="I59" s="41">
        <v>0</v>
      </c>
      <c r="J59" s="41">
        <v>0</v>
      </c>
      <c r="K59" s="41">
        <v>0</v>
      </c>
      <c r="L59" s="41">
        <v>301</v>
      </c>
      <c r="M59" s="41">
        <v>825</v>
      </c>
      <c r="N59" s="41">
        <v>6702</v>
      </c>
      <c r="O59" s="245">
        <v>125.23339294839039</v>
      </c>
    </row>
    <row r="60" spans="1:28" ht="12.75" customHeight="1">
      <c r="A60" s="175"/>
      <c r="B60" s="175"/>
      <c r="C60" s="40"/>
      <c r="D60" s="221"/>
      <c r="E60" s="39"/>
      <c r="F60" s="44">
        <f t="shared" si="17"/>
        <v>1</v>
      </c>
      <c r="G60" s="37">
        <f t="shared" ref="G60:N60" si="27">IF(G59=0,0,G59/$F59)</f>
        <v>0</v>
      </c>
      <c r="H60" s="37">
        <f t="shared" si="27"/>
        <v>0</v>
      </c>
      <c r="I60" s="37">
        <f t="shared" si="27"/>
        <v>0</v>
      </c>
      <c r="J60" s="37">
        <f t="shared" si="27"/>
        <v>0</v>
      </c>
      <c r="K60" s="37">
        <f t="shared" si="27"/>
        <v>0</v>
      </c>
      <c r="L60" s="37">
        <f t="shared" si="27"/>
        <v>3.8451711803781298E-2</v>
      </c>
      <c r="M60" s="37">
        <f t="shared" si="27"/>
        <v>0.10539090444557997</v>
      </c>
      <c r="N60" s="37">
        <f t="shared" si="27"/>
        <v>0.85615738375063877</v>
      </c>
      <c r="O60" s="246"/>
      <c r="R60" s="96"/>
      <c r="S60" s="96"/>
      <c r="T60" s="98"/>
      <c r="U60" s="98"/>
      <c r="V60" s="98"/>
      <c r="W60" s="98"/>
      <c r="X60" s="96"/>
      <c r="Y60" s="98"/>
      <c r="Z60" s="96"/>
      <c r="AA60" s="96"/>
      <c r="AB60" s="96"/>
    </row>
    <row r="61" spans="1:28" ht="12" customHeight="1">
      <c r="A61" s="175"/>
      <c r="B61" s="175"/>
      <c r="C61" s="43"/>
      <c r="D61" s="220" t="s">
        <v>21</v>
      </c>
      <c r="E61" s="42"/>
      <c r="F61" s="41">
        <f t="shared" si="17"/>
        <v>2570</v>
      </c>
      <c r="G61" s="41">
        <v>0</v>
      </c>
      <c r="H61" s="41">
        <v>0</v>
      </c>
      <c r="I61" s="41">
        <v>0</v>
      </c>
      <c r="J61" s="41">
        <v>14</v>
      </c>
      <c r="K61" s="41">
        <v>0</v>
      </c>
      <c r="L61" s="41">
        <v>166</v>
      </c>
      <c r="M61" s="41">
        <v>352</v>
      </c>
      <c r="N61" s="41">
        <v>2038</v>
      </c>
      <c r="O61" s="245">
        <v>121.93346303501946</v>
      </c>
    </row>
    <row r="62" spans="1:28" ht="12" customHeight="1">
      <c r="A62" s="175"/>
      <c r="B62" s="175"/>
      <c r="C62" s="40"/>
      <c r="D62" s="221"/>
      <c r="E62" s="39"/>
      <c r="F62" s="44">
        <f t="shared" si="17"/>
        <v>1</v>
      </c>
      <c r="G62" s="37">
        <f t="shared" ref="G62:N62" si="28">IF(G61=0,0,G61/$F61)</f>
        <v>0</v>
      </c>
      <c r="H62" s="37">
        <f t="shared" si="28"/>
        <v>0</v>
      </c>
      <c r="I62" s="37">
        <f t="shared" si="28"/>
        <v>0</v>
      </c>
      <c r="J62" s="37">
        <f t="shared" si="28"/>
        <v>5.4474708171206223E-3</v>
      </c>
      <c r="K62" s="37">
        <f t="shared" si="28"/>
        <v>0</v>
      </c>
      <c r="L62" s="37">
        <f t="shared" si="28"/>
        <v>6.459143968871596E-2</v>
      </c>
      <c r="M62" s="37">
        <f t="shared" si="28"/>
        <v>0.13696498054474709</v>
      </c>
      <c r="N62" s="37">
        <f t="shared" si="28"/>
        <v>0.7929961089494163</v>
      </c>
      <c r="O62" s="246"/>
      <c r="R62" s="96"/>
      <c r="S62" s="96"/>
      <c r="T62" s="98"/>
      <c r="U62" s="98"/>
      <c r="V62" s="98"/>
      <c r="W62" s="98"/>
      <c r="X62" s="98"/>
      <c r="Y62" s="98"/>
      <c r="Z62" s="98"/>
      <c r="AA62" s="96"/>
      <c r="AB62" s="96"/>
    </row>
    <row r="63" spans="1:28" ht="12" customHeight="1">
      <c r="A63" s="175"/>
      <c r="B63" s="175"/>
      <c r="C63" s="43"/>
      <c r="D63" s="220" t="s">
        <v>487</v>
      </c>
      <c r="E63" s="42"/>
      <c r="F63" s="41">
        <f t="shared" si="17"/>
        <v>1521</v>
      </c>
      <c r="G63" s="41">
        <v>0</v>
      </c>
      <c r="H63" s="41">
        <v>0</v>
      </c>
      <c r="I63" s="41">
        <v>0</v>
      </c>
      <c r="J63" s="41">
        <v>0</v>
      </c>
      <c r="K63" s="41">
        <v>0</v>
      </c>
      <c r="L63" s="41">
        <v>0</v>
      </c>
      <c r="M63" s="41">
        <v>464</v>
      </c>
      <c r="N63" s="41">
        <v>1057</v>
      </c>
      <c r="O63" s="245">
        <v>124.70085470085471</v>
      </c>
    </row>
    <row r="64" spans="1:28" ht="12" customHeight="1">
      <c r="A64" s="175"/>
      <c r="B64" s="175"/>
      <c r="C64" s="40"/>
      <c r="D64" s="221"/>
      <c r="E64" s="39"/>
      <c r="F64" s="44">
        <f t="shared" si="17"/>
        <v>1</v>
      </c>
      <c r="G64" s="37">
        <f t="shared" ref="G64:N64" si="29">IF(G63=0,0,G63/$F63)</f>
        <v>0</v>
      </c>
      <c r="H64" s="37">
        <f t="shared" si="29"/>
        <v>0</v>
      </c>
      <c r="I64" s="37">
        <f t="shared" si="29"/>
        <v>0</v>
      </c>
      <c r="J64" s="37">
        <f t="shared" si="29"/>
        <v>0</v>
      </c>
      <c r="K64" s="37">
        <f t="shared" si="29"/>
        <v>0</v>
      </c>
      <c r="L64" s="37">
        <f t="shared" si="29"/>
        <v>0</v>
      </c>
      <c r="M64" s="37">
        <f t="shared" si="29"/>
        <v>0.30506245890861278</v>
      </c>
      <c r="N64" s="37">
        <f t="shared" si="29"/>
        <v>0.69493754109138728</v>
      </c>
      <c r="O64" s="246"/>
      <c r="R64" s="96"/>
      <c r="S64" s="96"/>
      <c r="T64" s="98"/>
      <c r="U64" s="98"/>
      <c r="V64" s="98"/>
      <c r="W64" s="98"/>
      <c r="X64" s="98"/>
      <c r="Y64" s="98"/>
      <c r="Z64" s="96"/>
      <c r="AA64" s="96"/>
      <c r="AB64" s="96"/>
    </row>
    <row r="65" spans="1:28" ht="12" customHeight="1">
      <c r="A65" s="175"/>
      <c r="B65" s="175"/>
      <c r="C65" s="43"/>
      <c r="D65" s="220" t="s">
        <v>488</v>
      </c>
      <c r="E65" s="42"/>
      <c r="F65" s="41">
        <f t="shared" si="17"/>
        <v>3447</v>
      </c>
      <c r="G65" s="41">
        <v>0</v>
      </c>
      <c r="H65" s="41">
        <v>0</v>
      </c>
      <c r="I65" s="41">
        <v>0</v>
      </c>
      <c r="J65" s="41">
        <v>0</v>
      </c>
      <c r="K65" s="41">
        <v>0</v>
      </c>
      <c r="L65" s="41">
        <v>294</v>
      </c>
      <c r="M65" s="41">
        <v>896</v>
      </c>
      <c r="N65" s="41">
        <v>2257</v>
      </c>
      <c r="O65" s="245">
        <v>120.38004061502755</v>
      </c>
    </row>
    <row r="66" spans="1:28" ht="12" customHeight="1">
      <c r="A66" s="175"/>
      <c r="B66" s="175"/>
      <c r="C66" s="40"/>
      <c r="D66" s="221"/>
      <c r="E66" s="39"/>
      <c r="F66" s="44">
        <f t="shared" si="17"/>
        <v>1</v>
      </c>
      <c r="G66" s="37">
        <f t="shared" ref="G66:N66" si="30">IF(G65=0,0,G65/$F65)</f>
        <v>0</v>
      </c>
      <c r="H66" s="37">
        <f t="shared" si="30"/>
        <v>0</v>
      </c>
      <c r="I66" s="37">
        <f t="shared" si="30"/>
        <v>0</v>
      </c>
      <c r="J66" s="37">
        <f t="shared" si="30"/>
        <v>0</v>
      </c>
      <c r="K66" s="37">
        <f t="shared" si="30"/>
        <v>0</v>
      </c>
      <c r="L66" s="37">
        <f t="shared" si="30"/>
        <v>8.5291557876414278E-2</v>
      </c>
      <c r="M66" s="37">
        <f t="shared" si="30"/>
        <v>0.25993617638526256</v>
      </c>
      <c r="N66" s="37">
        <f t="shared" si="30"/>
        <v>0.65477226573832314</v>
      </c>
      <c r="O66" s="246"/>
      <c r="R66" s="96"/>
      <c r="S66" s="96"/>
      <c r="T66" s="96"/>
      <c r="U66" s="98"/>
      <c r="V66" s="98"/>
      <c r="W66" s="98"/>
      <c r="X66" s="98"/>
      <c r="Y66" s="98"/>
      <c r="Z66" s="96"/>
      <c r="AA66" s="98"/>
      <c r="AB66" s="96"/>
    </row>
    <row r="67" spans="1:28" ht="12" customHeight="1">
      <c r="A67" s="175"/>
      <c r="B67" s="175"/>
      <c r="C67" s="43"/>
      <c r="D67" s="220" t="s">
        <v>489</v>
      </c>
      <c r="E67" s="42"/>
      <c r="F67" s="41">
        <f t="shared" si="17"/>
        <v>624</v>
      </c>
      <c r="G67" s="41">
        <v>0</v>
      </c>
      <c r="H67" s="41">
        <v>0</v>
      </c>
      <c r="I67" s="41">
        <v>0</v>
      </c>
      <c r="J67" s="41">
        <v>0</v>
      </c>
      <c r="K67" s="41">
        <v>0</v>
      </c>
      <c r="L67" s="41">
        <v>58</v>
      </c>
      <c r="M67" s="41">
        <v>0</v>
      </c>
      <c r="N67" s="41">
        <v>566</v>
      </c>
      <c r="O67" s="245">
        <v>120.64102564102564</v>
      </c>
    </row>
    <row r="68" spans="1:28" ht="12" customHeight="1">
      <c r="A68" s="175"/>
      <c r="B68" s="176"/>
      <c r="C68" s="40"/>
      <c r="D68" s="221"/>
      <c r="E68" s="39"/>
      <c r="F68" s="44">
        <f t="shared" si="17"/>
        <v>1</v>
      </c>
      <c r="G68" s="37">
        <f t="shared" ref="G68:N68" si="31">IF(G67=0,0,G67/$F67)</f>
        <v>0</v>
      </c>
      <c r="H68" s="37">
        <f t="shared" si="31"/>
        <v>0</v>
      </c>
      <c r="I68" s="37">
        <f t="shared" si="31"/>
        <v>0</v>
      </c>
      <c r="J68" s="37">
        <f t="shared" si="31"/>
        <v>0</v>
      </c>
      <c r="K68" s="37">
        <f t="shared" si="31"/>
        <v>0</v>
      </c>
      <c r="L68" s="37">
        <f t="shared" si="31"/>
        <v>9.2948717948717952E-2</v>
      </c>
      <c r="M68" s="37">
        <f t="shared" si="31"/>
        <v>0</v>
      </c>
      <c r="N68" s="37">
        <f t="shared" si="31"/>
        <v>0.90705128205128205</v>
      </c>
      <c r="O68" s="246"/>
      <c r="R68" s="96"/>
      <c r="S68" s="96"/>
      <c r="T68" s="96"/>
      <c r="U68" s="98"/>
      <c r="V68" s="98"/>
      <c r="W68" s="98"/>
      <c r="X68" s="98"/>
      <c r="Y68" s="98"/>
      <c r="Z68" s="98"/>
      <c r="AA68" s="98"/>
      <c r="AB68" s="98"/>
    </row>
    <row r="69" spans="1:28" ht="12" customHeight="1">
      <c r="A69" s="175"/>
      <c r="B69" s="174" t="s">
        <v>17</v>
      </c>
      <c r="C69" s="43"/>
      <c r="D69" s="220" t="s">
        <v>16</v>
      </c>
      <c r="E69" s="42"/>
      <c r="F69" s="41">
        <f t="shared" si="17"/>
        <v>38148</v>
      </c>
      <c r="G69" s="41">
        <v>77</v>
      </c>
      <c r="H69" s="41">
        <v>55</v>
      </c>
      <c r="I69" s="41">
        <v>317</v>
      </c>
      <c r="J69" s="41">
        <v>1234</v>
      </c>
      <c r="K69" s="41">
        <v>2740</v>
      </c>
      <c r="L69" s="41">
        <v>8344</v>
      </c>
      <c r="M69" s="41">
        <v>8287</v>
      </c>
      <c r="N69" s="41">
        <v>17094</v>
      </c>
      <c r="O69" s="245">
        <v>113.43923665722974</v>
      </c>
    </row>
    <row r="70" spans="1:28" ht="12" customHeight="1">
      <c r="A70" s="175"/>
      <c r="B70" s="175"/>
      <c r="C70" s="40"/>
      <c r="D70" s="221"/>
      <c r="E70" s="39"/>
      <c r="F70" s="44">
        <f t="shared" si="17"/>
        <v>1</v>
      </c>
      <c r="G70" s="37">
        <f t="shared" ref="G70:N70" si="32">IF(G69=0,0,G69/$F69)</f>
        <v>2.0184544405997692E-3</v>
      </c>
      <c r="H70" s="37">
        <f t="shared" si="32"/>
        <v>1.4417531718569781E-3</v>
      </c>
      <c r="I70" s="37">
        <f t="shared" si="32"/>
        <v>8.309741008702947E-3</v>
      </c>
      <c r="J70" s="37">
        <f t="shared" si="32"/>
        <v>3.2347698437663837E-2</v>
      </c>
      <c r="K70" s="37">
        <f t="shared" si="32"/>
        <v>7.1825521652511271E-2</v>
      </c>
      <c r="L70" s="37">
        <f t="shared" si="32"/>
        <v>0.21872706301772046</v>
      </c>
      <c r="M70" s="37">
        <f t="shared" si="32"/>
        <v>0.21723288245779596</v>
      </c>
      <c r="N70" s="37">
        <f t="shared" si="32"/>
        <v>0.44809688581314877</v>
      </c>
      <c r="O70" s="246"/>
      <c r="R70" s="96"/>
      <c r="S70" s="96"/>
      <c r="T70" s="96"/>
      <c r="U70" s="98"/>
      <c r="V70" s="96"/>
      <c r="W70" s="98"/>
      <c r="X70" s="96"/>
      <c r="Y70" s="98"/>
      <c r="Z70" s="96"/>
      <c r="AA70" s="98"/>
      <c r="AB70" s="96"/>
    </row>
    <row r="71" spans="1:28" ht="12" customHeight="1">
      <c r="A71" s="175"/>
      <c r="B71" s="175"/>
      <c r="C71" s="43"/>
      <c r="D71" s="220" t="s">
        <v>140</v>
      </c>
      <c r="E71" s="42"/>
      <c r="F71" s="41">
        <f t="shared" ref="F71:F100" si="33">SUM(G71:N71)</f>
        <v>106</v>
      </c>
      <c r="G71" s="41">
        <v>0</v>
      </c>
      <c r="H71" s="41">
        <v>9</v>
      </c>
      <c r="I71" s="41">
        <v>0</v>
      </c>
      <c r="J71" s="41">
        <v>11</v>
      </c>
      <c r="K71" s="41">
        <v>0</v>
      </c>
      <c r="L71" s="41">
        <v>79</v>
      </c>
      <c r="M71" s="41">
        <v>0</v>
      </c>
      <c r="N71" s="41">
        <v>7</v>
      </c>
      <c r="O71" s="245">
        <v>100.77358490566037</v>
      </c>
    </row>
    <row r="72" spans="1:28" ht="12" customHeight="1">
      <c r="A72" s="175"/>
      <c r="B72" s="175"/>
      <c r="C72" s="40"/>
      <c r="D72" s="221"/>
      <c r="E72" s="39"/>
      <c r="F72" s="44">
        <f t="shared" si="33"/>
        <v>0.99999999999999989</v>
      </c>
      <c r="G72" s="37">
        <f t="shared" ref="G72:N72" si="34">IF(G71=0,0,G71/$F71)</f>
        <v>0</v>
      </c>
      <c r="H72" s="37">
        <f t="shared" si="34"/>
        <v>8.4905660377358486E-2</v>
      </c>
      <c r="I72" s="37">
        <f t="shared" si="34"/>
        <v>0</v>
      </c>
      <c r="J72" s="37">
        <f t="shared" si="34"/>
        <v>0.10377358490566038</v>
      </c>
      <c r="K72" s="37">
        <f t="shared" si="34"/>
        <v>0</v>
      </c>
      <c r="L72" s="37">
        <f t="shared" si="34"/>
        <v>0.74528301886792447</v>
      </c>
      <c r="M72" s="37">
        <f t="shared" si="34"/>
        <v>0</v>
      </c>
      <c r="N72" s="37">
        <f t="shared" si="34"/>
        <v>6.6037735849056603E-2</v>
      </c>
      <c r="O72" s="246"/>
      <c r="R72" s="96"/>
      <c r="S72" s="96"/>
      <c r="T72" s="96"/>
      <c r="U72" s="98"/>
      <c r="V72" s="96"/>
      <c r="W72" s="96"/>
      <c r="X72" s="96"/>
      <c r="Y72" s="96"/>
      <c r="Z72" s="96"/>
      <c r="AA72" s="96"/>
      <c r="AB72" s="96"/>
    </row>
    <row r="73" spans="1:28" ht="12" customHeight="1">
      <c r="A73" s="175"/>
      <c r="B73" s="175"/>
      <c r="C73" s="43"/>
      <c r="D73" s="220" t="s">
        <v>14</v>
      </c>
      <c r="E73" s="42"/>
      <c r="F73" s="41">
        <f t="shared" si="33"/>
        <v>2305</v>
      </c>
      <c r="G73" s="41">
        <v>0</v>
      </c>
      <c r="H73" s="41">
        <v>14</v>
      </c>
      <c r="I73" s="41">
        <v>13</v>
      </c>
      <c r="J73" s="41">
        <v>523</v>
      </c>
      <c r="K73" s="41">
        <v>615</v>
      </c>
      <c r="L73" s="41">
        <v>677</v>
      </c>
      <c r="M73" s="41">
        <v>215</v>
      </c>
      <c r="N73" s="41">
        <v>248</v>
      </c>
      <c r="O73" s="245">
        <v>100.22603036876356</v>
      </c>
    </row>
    <row r="74" spans="1:28" ht="12" customHeight="1">
      <c r="A74" s="175"/>
      <c r="B74" s="175"/>
      <c r="C74" s="40"/>
      <c r="D74" s="221"/>
      <c r="E74" s="39"/>
      <c r="F74" s="44">
        <f t="shared" si="33"/>
        <v>1</v>
      </c>
      <c r="G74" s="37">
        <f t="shared" ref="G74:N74" si="35">IF(G73=0,0,G73/$F73)</f>
        <v>0</v>
      </c>
      <c r="H74" s="37">
        <f t="shared" si="35"/>
        <v>6.073752711496746E-3</v>
      </c>
      <c r="I74" s="37">
        <f t="shared" si="35"/>
        <v>5.6399132321041214E-3</v>
      </c>
      <c r="J74" s="37">
        <f t="shared" si="35"/>
        <v>0.22689804772234273</v>
      </c>
      <c r="K74" s="37">
        <f t="shared" si="35"/>
        <v>0.26681127982646419</v>
      </c>
      <c r="L74" s="37">
        <f t="shared" si="35"/>
        <v>0.29370932754880696</v>
      </c>
      <c r="M74" s="37">
        <f t="shared" si="35"/>
        <v>9.3275488069414311E-2</v>
      </c>
      <c r="N74" s="37">
        <f t="shared" si="35"/>
        <v>0.10759219088937093</v>
      </c>
      <c r="O74" s="246"/>
      <c r="R74" s="96"/>
      <c r="S74" s="96"/>
      <c r="T74" s="98"/>
      <c r="U74" s="98"/>
      <c r="V74" s="98"/>
      <c r="W74" s="98"/>
      <c r="X74" s="98"/>
      <c r="Y74" s="96"/>
      <c r="Z74" s="96"/>
      <c r="AA74" s="96"/>
      <c r="AB74" s="96"/>
    </row>
    <row r="75" spans="1:28" ht="12" customHeight="1">
      <c r="A75" s="175"/>
      <c r="B75" s="175"/>
      <c r="C75" s="43"/>
      <c r="D75" s="220" t="s">
        <v>13</v>
      </c>
      <c r="E75" s="42"/>
      <c r="F75" s="41">
        <f t="shared" si="33"/>
        <v>795</v>
      </c>
      <c r="G75" s="41">
        <v>0</v>
      </c>
      <c r="H75" s="41">
        <v>0</v>
      </c>
      <c r="I75" s="41">
        <v>0</v>
      </c>
      <c r="J75" s="41">
        <v>0</v>
      </c>
      <c r="K75" s="41">
        <v>7</v>
      </c>
      <c r="L75" s="41">
        <v>59</v>
      </c>
      <c r="M75" s="41">
        <v>19</v>
      </c>
      <c r="N75" s="41">
        <v>710</v>
      </c>
      <c r="O75" s="245">
        <v>120.13081761006289</v>
      </c>
    </row>
    <row r="76" spans="1:28" ht="12" customHeight="1">
      <c r="A76" s="175"/>
      <c r="B76" s="175"/>
      <c r="C76" s="40"/>
      <c r="D76" s="221"/>
      <c r="E76" s="39"/>
      <c r="F76" s="44">
        <f t="shared" si="33"/>
        <v>1</v>
      </c>
      <c r="G76" s="37">
        <f t="shared" ref="G76:N76" si="36">IF(G75=0,0,G75/$F75)</f>
        <v>0</v>
      </c>
      <c r="H76" s="37">
        <f t="shared" si="36"/>
        <v>0</v>
      </c>
      <c r="I76" s="37">
        <f t="shared" si="36"/>
        <v>0</v>
      </c>
      <c r="J76" s="37">
        <f t="shared" si="36"/>
        <v>0</v>
      </c>
      <c r="K76" s="37">
        <f t="shared" si="36"/>
        <v>8.8050314465408803E-3</v>
      </c>
      <c r="L76" s="37">
        <f t="shared" si="36"/>
        <v>7.4213836477987419E-2</v>
      </c>
      <c r="M76" s="37">
        <f t="shared" si="36"/>
        <v>2.3899371069182392E-2</v>
      </c>
      <c r="N76" s="37">
        <f t="shared" si="36"/>
        <v>0.89308176100628933</v>
      </c>
      <c r="O76" s="246"/>
      <c r="R76" s="96"/>
      <c r="S76" s="96"/>
      <c r="T76" s="98"/>
      <c r="U76" s="96"/>
      <c r="V76" s="98"/>
      <c r="W76" s="96"/>
      <c r="X76" s="98"/>
      <c r="Y76" s="98"/>
      <c r="Z76" s="96"/>
      <c r="AA76" s="98"/>
      <c r="AB76" s="96"/>
    </row>
    <row r="77" spans="1:28" ht="12" customHeight="1">
      <c r="A77" s="175"/>
      <c r="B77" s="175"/>
      <c r="C77" s="43"/>
      <c r="D77" s="220" t="s">
        <v>12</v>
      </c>
      <c r="E77" s="42"/>
      <c r="F77" s="41">
        <f t="shared" si="33"/>
        <v>1288</v>
      </c>
      <c r="G77" s="41">
        <v>34</v>
      </c>
      <c r="H77" s="41">
        <v>0</v>
      </c>
      <c r="I77" s="41">
        <v>23</v>
      </c>
      <c r="J77" s="41">
        <v>0</v>
      </c>
      <c r="K77" s="41">
        <v>0</v>
      </c>
      <c r="L77" s="41">
        <v>215</v>
      </c>
      <c r="M77" s="41">
        <v>0</v>
      </c>
      <c r="N77" s="41">
        <v>1016</v>
      </c>
      <c r="O77" s="245">
        <v>117.32220496894411</v>
      </c>
    </row>
    <row r="78" spans="1:28" ht="12" customHeight="1">
      <c r="A78" s="175"/>
      <c r="B78" s="175"/>
      <c r="C78" s="40"/>
      <c r="D78" s="221"/>
      <c r="E78" s="39"/>
      <c r="F78" s="44">
        <f t="shared" si="33"/>
        <v>1</v>
      </c>
      <c r="G78" s="37">
        <f t="shared" ref="G78:N78" si="37">IF(G77=0,0,G77/$F77)</f>
        <v>2.6397515527950312E-2</v>
      </c>
      <c r="H78" s="37">
        <f t="shared" si="37"/>
        <v>0</v>
      </c>
      <c r="I78" s="37">
        <f t="shared" si="37"/>
        <v>1.7857142857142856E-2</v>
      </c>
      <c r="J78" s="37">
        <f t="shared" si="37"/>
        <v>0</v>
      </c>
      <c r="K78" s="37">
        <f t="shared" si="37"/>
        <v>0</v>
      </c>
      <c r="L78" s="37">
        <f t="shared" si="37"/>
        <v>0.16692546583850931</v>
      </c>
      <c r="M78" s="37">
        <f t="shared" si="37"/>
        <v>0</v>
      </c>
      <c r="N78" s="37">
        <f t="shared" si="37"/>
        <v>0.78881987577639756</v>
      </c>
      <c r="O78" s="246"/>
      <c r="R78" s="96"/>
      <c r="S78" s="96"/>
      <c r="T78" s="96"/>
      <c r="U78" s="98"/>
      <c r="V78" s="98"/>
      <c r="W78" s="96"/>
      <c r="X78" s="96"/>
      <c r="Y78" s="96"/>
      <c r="Z78" s="96"/>
      <c r="AA78" s="96"/>
      <c r="AB78" s="96"/>
    </row>
    <row r="79" spans="1:28" ht="12" customHeight="1">
      <c r="A79" s="175"/>
      <c r="B79" s="175"/>
      <c r="C79" s="43"/>
      <c r="D79" s="220" t="s">
        <v>11</v>
      </c>
      <c r="E79" s="42"/>
      <c r="F79" s="41">
        <f t="shared" si="33"/>
        <v>1976</v>
      </c>
      <c r="G79" s="41">
        <v>0</v>
      </c>
      <c r="H79" s="41">
        <v>0</v>
      </c>
      <c r="I79" s="41">
        <v>52</v>
      </c>
      <c r="J79" s="41">
        <v>166</v>
      </c>
      <c r="K79" s="41">
        <v>222</v>
      </c>
      <c r="L79" s="41">
        <v>830</v>
      </c>
      <c r="M79" s="41">
        <v>353</v>
      </c>
      <c r="N79" s="41">
        <v>353</v>
      </c>
      <c r="O79" s="245">
        <v>106.26012145748987</v>
      </c>
    </row>
    <row r="80" spans="1:28" ht="12" customHeight="1">
      <c r="A80" s="175"/>
      <c r="B80" s="175"/>
      <c r="C80" s="40"/>
      <c r="D80" s="221"/>
      <c r="E80" s="39"/>
      <c r="F80" s="44">
        <f t="shared" si="33"/>
        <v>1</v>
      </c>
      <c r="G80" s="37">
        <f t="shared" ref="G80:N80" si="38">IF(G79=0,0,G79/$F79)</f>
        <v>0</v>
      </c>
      <c r="H80" s="37">
        <f t="shared" si="38"/>
        <v>0</v>
      </c>
      <c r="I80" s="37">
        <f t="shared" si="38"/>
        <v>2.6315789473684209E-2</v>
      </c>
      <c r="J80" s="37">
        <f t="shared" si="38"/>
        <v>8.4008097165991905E-2</v>
      </c>
      <c r="K80" s="37">
        <f t="shared" si="38"/>
        <v>0.11234817813765183</v>
      </c>
      <c r="L80" s="37">
        <f t="shared" si="38"/>
        <v>0.42004048582995951</v>
      </c>
      <c r="M80" s="37">
        <f t="shared" si="38"/>
        <v>0.17864372469635628</v>
      </c>
      <c r="N80" s="37">
        <f t="shared" si="38"/>
        <v>0.17864372469635628</v>
      </c>
      <c r="O80" s="246"/>
      <c r="R80" s="96"/>
      <c r="S80" s="96"/>
      <c r="T80" s="96"/>
      <c r="U80" s="96"/>
      <c r="V80" s="96"/>
      <c r="W80" s="96"/>
      <c r="X80" s="96"/>
      <c r="Y80" s="96"/>
      <c r="Z80" s="96"/>
      <c r="AA80" s="96"/>
      <c r="AB80" s="96"/>
    </row>
    <row r="81" spans="1:28" ht="12" customHeight="1">
      <c r="A81" s="175"/>
      <c r="B81" s="175"/>
      <c r="C81" s="43"/>
      <c r="D81" s="220" t="s">
        <v>10</v>
      </c>
      <c r="E81" s="42"/>
      <c r="F81" s="41">
        <f t="shared" si="33"/>
        <v>4737</v>
      </c>
      <c r="G81" s="41">
        <v>16</v>
      </c>
      <c r="H81" s="41">
        <v>14</v>
      </c>
      <c r="I81" s="41">
        <v>18</v>
      </c>
      <c r="J81" s="41">
        <v>118</v>
      </c>
      <c r="K81" s="41">
        <v>384</v>
      </c>
      <c r="L81" s="41">
        <v>2292</v>
      </c>
      <c r="M81" s="41">
        <v>966</v>
      </c>
      <c r="N81" s="41">
        <v>929</v>
      </c>
      <c r="O81" s="245">
        <v>108.53873759763563</v>
      </c>
    </row>
    <row r="82" spans="1:28" ht="12" customHeight="1">
      <c r="A82" s="175"/>
      <c r="B82" s="175"/>
      <c r="C82" s="40"/>
      <c r="D82" s="221"/>
      <c r="E82" s="39"/>
      <c r="F82" s="44">
        <f t="shared" si="33"/>
        <v>1</v>
      </c>
      <c r="G82" s="37">
        <f t="shared" ref="G82:N82" si="39">IF(G81=0,0,G81/$F81)</f>
        <v>3.3776651889381466E-3</v>
      </c>
      <c r="H82" s="37">
        <f t="shared" si="39"/>
        <v>2.955457040320878E-3</v>
      </c>
      <c r="I82" s="37">
        <f t="shared" si="39"/>
        <v>3.7998733375554147E-3</v>
      </c>
      <c r="J82" s="37">
        <f t="shared" si="39"/>
        <v>2.4910280768418832E-2</v>
      </c>
      <c r="K82" s="37">
        <f t="shared" si="39"/>
        <v>8.1063964534515517E-2</v>
      </c>
      <c r="L82" s="37">
        <f t="shared" si="39"/>
        <v>0.48385053831538949</v>
      </c>
      <c r="M82" s="37">
        <f t="shared" si="39"/>
        <v>0.20392653578214059</v>
      </c>
      <c r="N82" s="37">
        <f t="shared" si="39"/>
        <v>0.19611568503272114</v>
      </c>
      <c r="O82" s="246"/>
      <c r="R82" s="96"/>
      <c r="S82" s="96"/>
      <c r="T82" s="96"/>
      <c r="U82" s="98"/>
      <c r="V82" s="98"/>
      <c r="W82" s="98"/>
      <c r="X82" s="98"/>
      <c r="Y82" s="98"/>
      <c r="Z82" s="96"/>
      <c r="AA82" s="96"/>
      <c r="AB82" s="96"/>
    </row>
    <row r="83" spans="1:28" ht="12" customHeight="1">
      <c r="A83" s="175"/>
      <c r="B83" s="175"/>
      <c r="C83" s="43"/>
      <c r="D83" s="220" t="s">
        <v>9</v>
      </c>
      <c r="E83" s="42"/>
      <c r="F83" s="41">
        <f t="shared" si="33"/>
        <v>219</v>
      </c>
      <c r="G83" s="41">
        <v>0</v>
      </c>
      <c r="H83" s="41">
        <v>0</v>
      </c>
      <c r="I83" s="41">
        <v>0</v>
      </c>
      <c r="J83" s="41">
        <v>0</v>
      </c>
      <c r="K83" s="41">
        <v>0</v>
      </c>
      <c r="L83" s="41">
        <v>32</v>
      </c>
      <c r="M83" s="41">
        <v>28</v>
      </c>
      <c r="N83" s="41">
        <v>159</v>
      </c>
      <c r="O83" s="245">
        <v>120.00456621004567</v>
      </c>
    </row>
    <row r="84" spans="1:28" ht="12" customHeight="1">
      <c r="A84" s="175"/>
      <c r="B84" s="175"/>
      <c r="C84" s="40"/>
      <c r="D84" s="221"/>
      <c r="E84" s="39"/>
      <c r="F84" s="44">
        <f t="shared" si="33"/>
        <v>1</v>
      </c>
      <c r="G84" s="37">
        <f t="shared" ref="G84:N84" si="40">IF(G83=0,0,G83/$F83)</f>
        <v>0</v>
      </c>
      <c r="H84" s="37">
        <f t="shared" si="40"/>
        <v>0</v>
      </c>
      <c r="I84" s="37">
        <f t="shared" si="40"/>
        <v>0</v>
      </c>
      <c r="J84" s="37">
        <f t="shared" si="40"/>
        <v>0</v>
      </c>
      <c r="K84" s="37">
        <f t="shared" si="40"/>
        <v>0</v>
      </c>
      <c r="L84" s="37">
        <f t="shared" si="40"/>
        <v>0.14611872146118721</v>
      </c>
      <c r="M84" s="37">
        <f t="shared" si="40"/>
        <v>0.12785388127853881</v>
      </c>
      <c r="N84" s="37">
        <f t="shared" si="40"/>
        <v>0.72602739726027399</v>
      </c>
      <c r="O84" s="246"/>
      <c r="R84" s="96"/>
      <c r="S84" s="96"/>
      <c r="T84" s="96"/>
      <c r="U84" s="98"/>
      <c r="V84" s="98"/>
      <c r="W84" s="98"/>
      <c r="X84" s="98"/>
      <c r="Y84" s="96"/>
      <c r="Z84" s="96"/>
      <c r="AA84" s="96"/>
      <c r="AB84" s="96"/>
    </row>
    <row r="85" spans="1:28" ht="12" customHeight="1">
      <c r="A85" s="175"/>
      <c r="B85" s="175"/>
      <c r="C85" s="43"/>
      <c r="D85" s="220" t="s">
        <v>8</v>
      </c>
      <c r="E85" s="42"/>
      <c r="F85" s="41">
        <f t="shared" si="33"/>
        <v>155</v>
      </c>
      <c r="G85" s="41">
        <v>0</v>
      </c>
      <c r="H85" s="41">
        <v>0</v>
      </c>
      <c r="I85" s="41">
        <v>0</v>
      </c>
      <c r="J85" s="41">
        <v>0</v>
      </c>
      <c r="K85" s="41">
        <v>5</v>
      </c>
      <c r="L85" s="41">
        <v>86</v>
      </c>
      <c r="M85" s="41">
        <v>29</v>
      </c>
      <c r="N85" s="41">
        <v>35</v>
      </c>
      <c r="O85" s="245">
        <v>110.55483870967743</v>
      </c>
    </row>
    <row r="86" spans="1:28" ht="12" customHeight="1">
      <c r="A86" s="175"/>
      <c r="B86" s="175"/>
      <c r="C86" s="40"/>
      <c r="D86" s="221"/>
      <c r="E86" s="39"/>
      <c r="F86" s="44">
        <f t="shared" si="33"/>
        <v>1</v>
      </c>
      <c r="G86" s="37">
        <f t="shared" ref="G86:N86" si="41">IF(G85=0,0,G85/$F85)</f>
        <v>0</v>
      </c>
      <c r="H86" s="37">
        <f t="shared" si="41"/>
        <v>0</v>
      </c>
      <c r="I86" s="37">
        <f t="shared" si="41"/>
        <v>0</v>
      </c>
      <c r="J86" s="37">
        <f t="shared" si="41"/>
        <v>0</v>
      </c>
      <c r="K86" s="37">
        <f t="shared" si="41"/>
        <v>3.2258064516129031E-2</v>
      </c>
      <c r="L86" s="37">
        <f t="shared" si="41"/>
        <v>0.55483870967741933</v>
      </c>
      <c r="M86" s="37">
        <f t="shared" si="41"/>
        <v>0.18709677419354839</v>
      </c>
      <c r="N86" s="37">
        <f t="shared" si="41"/>
        <v>0.22580645161290322</v>
      </c>
      <c r="O86" s="246"/>
      <c r="R86" s="96"/>
      <c r="S86" s="96"/>
      <c r="T86" s="98"/>
      <c r="U86" s="98"/>
      <c r="V86" s="98"/>
      <c r="W86" s="98"/>
      <c r="X86" s="98"/>
      <c r="Y86" s="96"/>
      <c r="Z86" s="96"/>
      <c r="AA86" s="96"/>
      <c r="AB86" s="96"/>
    </row>
    <row r="87" spans="1:28" ht="13.5" customHeight="1">
      <c r="A87" s="175"/>
      <c r="B87" s="175"/>
      <c r="C87" s="43"/>
      <c r="D87" s="222" t="s">
        <v>139</v>
      </c>
      <c r="E87" s="42"/>
      <c r="F87" s="41">
        <f t="shared" si="33"/>
        <v>611</v>
      </c>
      <c r="G87" s="41">
        <v>0</v>
      </c>
      <c r="H87" s="41">
        <v>0</v>
      </c>
      <c r="I87" s="41">
        <v>0</v>
      </c>
      <c r="J87" s="41">
        <v>0</v>
      </c>
      <c r="K87" s="41">
        <v>262</v>
      </c>
      <c r="L87" s="41">
        <v>131</v>
      </c>
      <c r="M87" s="41">
        <v>36</v>
      </c>
      <c r="N87" s="41">
        <v>182</v>
      </c>
      <c r="O87" s="245">
        <v>106.07037643207856</v>
      </c>
    </row>
    <row r="88" spans="1:28" ht="13.5" customHeight="1">
      <c r="A88" s="175"/>
      <c r="B88" s="175"/>
      <c r="C88" s="40"/>
      <c r="D88" s="221"/>
      <c r="E88" s="39"/>
      <c r="F88" s="44">
        <f t="shared" si="33"/>
        <v>1</v>
      </c>
      <c r="G88" s="37">
        <f t="shared" ref="G88:N88" si="42">IF(G87=0,0,G87/$F87)</f>
        <v>0</v>
      </c>
      <c r="H88" s="37">
        <f t="shared" si="42"/>
        <v>0</v>
      </c>
      <c r="I88" s="37">
        <f t="shared" si="42"/>
        <v>0</v>
      </c>
      <c r="J88" s="37">
        <f t="shared" si="42"/>
        <v>0</v>
      </c>
      <c r="K88" s="37">
        <f t="shared" si="42"/>
        <v>0.42880523731587561</v>
      </c>
      <c r="L88" s="37">
        <f t="shared" si="42"/>
        <v>0.2144026186579378</v>
      </c>
      <c r="M88" s="37">
        <f t="shared" si="42"/>
        <v>5.8919803600654665E-2</v>
      </c>
      <c r="N88" s="37">
        <f t="shared" si="42"/>
        <v>0.2978723404255319</v>
      </c>
      <c r="O88" s="246"/>
      <c r="R88" s="96"/>
      <c r="S88" s="96"/>
      <c r="T88" s="96"/>
      <c r="U88" s="96"/>
      <c r="V88" s="96"/>
      <c r="W88" s="96"/>
      <c r="X88" s="96"/>
      <c r="Y88" s="96"/>
      <c r="Z88" s="96"/>
      <c r="AA88" s="96"/>
      <c r="AB88" s="96"/>
    </row>
    <row r="89" spans="1:28" ht="12" customHeight="1">
      <c r="A89" s="175"/>
      <c r="B89" s="175"/>
      <c r="C89" s="43"/>
      <c r="D89" s="220" t="s">
        <v>6</v>
      </c>
      <c r="E89" s="42"/>
      <c r="F89" s="41">
        <f t="shared" si="33"/>
        <v>1579</v>
      </c>
      <c r="G89" s="41">
        <v>10</v>
      </c>
      <c r="H89" s="41">
        <v>18</v>
      </c>
      <c r="I89" s="41">
        <v>55</v>
      </c>
      <c r="J89" s="41">
        <v>311</v>
      </c>
      <c r="K89" s="41">
        <v>99</v>
      </c>
      <c r="L89" s="41">
        <v>1004</v>
      </c>
      <c r="M89" s="41">
        <v>50</v>
      </c>
      <c r="N89" s="41">
        <v>32</v>
      </c>
      <c r="O89" s="245">
        <v>100.04306523115896</v>
      </c>
    </row>
    <row r="90" spans="1:28" ht="12" customHeight="1">
      <c r="A90" s="175"/>
      <c r="B90" s="175"/>
      <c r="C90" s="40"/>
      <c r="D90" s="221"/>
      <c r="E90" s="39"/>
      <c r="F90" s="44">
        <f t="shared" si="33"/>
        <v>1</v>
      </c>
      <c r="G90" s="37">
        <f t="shared" ref="G90:N90" si="43">IF(G89=0,0,G89/$F89)</f>
        <v>6.333122229259025E-3</v>
      </c>
      <c r="H90" s="37">
        <f t="shared" si="43"/>
        <v>1.1399620012666244E-2</v>
      </c>
      <c r="I90" s="37">
        <f t="shared" si="43"/>
        <v>3.4832172260924638E-2</v>
      </c>
      <c r="J90" s="37">
        <f t="shared" si="43"/>
        <v>0.19696010132995567</v>
      </c>
      <c r="K90" s="37">
        <f t="shared" si="43"/>
        <v>6.2697910069664339E-2</v>
      </c>
      <c r="L90" s="37">
        <f t="shared" si="43"/>
        <v>0.63584547181760609</v>
      </c>
      <c r="M90" s="37">
        <f t="shared" si="43"/>
        <v>3.1665611146295125E-2</v>
      </c>
      <c r="N90" s="37">
        <f t="shared" si="43"/>
        <v>2.0265991133628879E-2</v>
      </c>
      <c r="O90" s="246"/>
      <c r="R90" s="96"/>
      <c r="S90" s="96"/>
      <c r="T90" s="98"/>
      <c r="U90" s="96"/>
      <c r="V90" s="98"/>
      <c r="W90" s="96"/>
      <c r="X90" s="96"/>
      <c r="Y90" s="96"/>
      <c r="Z90" s="96"/>
      <c r="AA90" s="96"/>
      <c r="AB90" s="96"/>
    </row>
    <row r="91" spans="1:28" ht="12" customHeight="1">
      <c r="A91" s="175"/>
      <c r="B91" s="175"/>
      <c r="C91" s="43"/>
      <c r="D91" s="220" t="s">
        <v>5</v>
      </c>
      <c r="E91" s="42"/>
      <c r="F91" s="41">
        <f t="shared" si="33"/>
        <v>200</v>
      </c>
      <c r="G91" s="41">
        <v>5</v>
      </c>
      <c r="H91" s="41">
        <v>0</v>
      </c>
      <c r="I91" s="41">
        <v>83</v>
      </c>
      <c r="J91" s="41">
        <v>15</v>
      </c>
      <c r="K91" s="41">
        <v>14</v>
      </c>
      <c r="L91" s="41">
        <v>60</v>
      </c>
      <c r="M91" s="41">
        <v>13</v>
      </c>
      <c r="N91" s="41">
        <v>10</v>
      </c>
      <c r="O91" s="245">
        <v>89.814999999999998</v>
      </c>
    </row>
    <row r="92" spans="1:28" ht="12" customHeight="1">
      <c r="A92" s="175"/>
      <c r="B92" s="175"/>
      <c r="C92" s="40"/>
      <c r="D92" s="221"/>
      <c r="E92" s="39"/>
      <c r="F92" s="44">
        <f t="shared" si="33"/>
        <v>1</v>
      </c>
      <c r="G92" s="37">
        <f t="shared" ref="G92:N92" si="44">IF(G91=0,0,G91/$F91)</f>
        <v>2.5000000000000001E-2</v>
      </c>
      <c r="H92" s="37">
        <f t="shared" si="44"/>
        <v>0</v>
      </c>
      <c r="I92" s="37">
        <f t="shared" si="44"/>
        <v>0.41499999999999998</v>
      </c>
      <c r="J92" s="37">
        <f t="shared" si="44"/>
        <v>7.4999999999999997E-2</v>
      </c>
      <c r="K92" s="37">
        <f t="shared" si="44"/>
        <v>7.0000000000000007E-2</v>
      </c>
      <c r="L92" s="37">
        <f t="shared" si="44"/>
        <v>0.3</v>
      </c>
      <c r="M92" s="37">
        <f t="shared" si="44"/>
        <v>6.5000000000000002E-2</v>
      </c>
      <c r="N92" s="37">
        <f t="shared" si="44"/>
        <v>0.05</v>
      </c>
      <c r="O92" s="246"/>
      <c r="R92" s="96"/>
      <c r="S92" s="96"/>
      <c r="T92" s="98"/>
      <c r="U92" s="98"/>
      <c r="V92" s="98"/>
      <c r="W92" s="98"/>
      <c r="X92" s="98"/>
      <c r="Y92" s="96"/>
      <c r="Z92" s="96"/>
      <c r="AA92" s="96"/>
      <c r="AB92" s="96"/>
    </row>
    <row r="93" spans="1:28" ht="12" customHeight="1">
      <c r="A93" s="175"/>
      <c r="B93" s="175"/>
      <c r="C93" s="43"/>
      <c r="D93" s="220" t="s">
        <v>4</v>
      </c>
      <c r="E93" s="42"/>
      <c r="F93" s="41">
        <f t="shared" si="33"/>
        <v>3837</v>
      </c>
      <c r="G93" s="41">
        <v>0</v>
      </c>
      <c r="H93" s="41">
        <v>0</v>
      </c>
      <c r="I93" s="41">
        <v>0</v>
      </c>
      <c r="J93" s="41">
        <v>0</v>
      </c>
      <c r="K93" s="41">
        <v>112</v>
      </c>
      <c r="L93" s="41">
        <v>121</v>
      </c>
      <c r="M93" s="41">
        <v>1898</v>
      </c>
      <c r="N93" s="41">
        <v>1706</v>
      </c>
      <c r="O93" s="245">
        <v>119.49335418295543</v>
      </c>
    </row>
    <row r="94" spans="1:28" ht="12" customHeight="1">
      <c r="A94" s="175"/>
      <c r="B94" s="175"/>
      <c r="C94" s="40"/>
      <c r="D94" s="221"/>
      <c r="E94" s="39"/>
      <c r="F94" s="44">
        <f t="shared" si="33"/>
        <v>1</v>
      </c>
      <c r="G94" s="37">
        <f t="shared" ref="G94:N94" si="45">IF(G93=0,0,G93/$F93)</f>
        <v>0</v>
      </c>
      <c r="H94" s="37">
        <f t="shared" si="45"/>
        <v>0</v>
      </c>
      <c r="I94" s="37">
        <f t="shared" si="45"/>
        <v>0</v>
      </c>
      <c r="J94" s="37">
        <f t="shared" si="45"/>
        <v>0</v>
      </c>
      <c r="K94" s="37">
        <f t="shared" si="45"/>
        <v>2.9189470940839197E-2</v>
      </c>
      <c r="L94" s="37">
        <f t="shared" si="45"/>
        <v>3.153505342715663E-2</v>
      </c>
      <c r="M94" s="37">
        <f t="shared" si="45"/>
        <v>0.4946572843367214</v>
      </c>
      <c r="N94" s="37">
        <f t="shared" si="45"/>
        <v>0.44461819129528279</v>
      </c>
      <c r="O94" s="246"/>
      <c r="R94" s="96"/>
      <c r="S94" s="96"/>
      <c r="T94" s="96"/>
      <c r="U94" s="96"/>
      <c r="V94" s="98"/>
      <c r="W94" s="96"/>
      <c r="X94" s="96"/>
      <c r="Y94" s="96"/>
      <c r="Z94" s="96"/>
      <c r="AA94" s="96"/>
      <c r="AB94" s="96"/>
    </row>
    <row r="95" spans="1:28" ht="12" customHeight="1">
      <c r="A95" s="175"/>
      <c r="B95" s="175"/>
      <c r="C95" s="43"/>
      <c r="D95" s="220" t="s">
        <v>3</v>
      </c>
      <c r="E95" s="42"/>
      <c r="F95" s="41">
        <f t="shared" si="33"/>
        <v>13959</v>
      </c>
      <c r="G95" s="41">
        <v>12</v>
      </c>
      <c r="H95" s="41">
        <v>0</v>
      </c>
      <c r="I95" s="41">
        <v>66</v>
      </c>
      <c r="J95" s="41">
        <v>44</v>
      </c>
      <c r="K95" s="41">
        <v>344</v>
      </c>
      <c r="L95" s="41">
        <v>1128</v>
      </c>
      <c r="M95" s="41">
        <v>4138</v>
      </c>
      <c r="N95" s="41">
        <v>8227</v>
      </c>
      <c r="O95" s="245">
        <v>117.91016548463357</v>
      </c>
    </row>
    <row r="96" spans="1:28" ht="12" customHeight="1">
      <c r="A96" s="175"/>
      <c r="B96" s="175"/>
      <c r="C96" s="40"/>
      <c r="D96" s="221"/>
      <c r="E96" s="39"/>
      <c r="F96" s="44">
        <f t="shared" si="33"/>
        <v>1</v>
      </c>
      <c r="G96" s="37">
        <f t="shared" ref="G96:N96" si="46">IF(G95=0,0,G95/$F95)</f>
        <v>8.596604341285192E-4</v>
      </c>
      <c r="H96" s="37">
        <f t="shared" si="46"/>
        <v>0</v>
      </c>
      <c r="I96" s="37">
        <f t="shared" si="46"/>
        <v>4.7281323877068557E-3</v>
      </c>
      <c r="J96" s="37">
        <f t="shared" si="46"/>
        <v>3.1520882584712374E-3</v>
      </c>
      <c r="K96" s="37">
        <f t="shared" si="46"/>
        <v>2.464359911168422E-2</v>
      </c>
      <c r="L96" s="37">
        <f t="shared" si="46"/>
        <v>8.0808080808080815E-2</v>
      </c>
      <c r="M96" s="37">
        <f t="shared" si="46"/>
        <v>0.2964395730353177</v>
      </c>
      <c r="N96" s="37">
        <f t="shared" si="46"/>
        <v>0.58936886596461069</v>
      </c>
      <c r="O96" s="246"/>
      <c r="R96" s="96"/>
      <c r="S96" s="96"/>
      <c r="T96" s="96"/>
      <c r="U96" s="98"/>
      <c r="V96" s="98"/>
      <c r="W96" s="98"/>
      <c r="X96" s="98"/>
      <c r="Y96" s="96"/>
      <c r="Z96" s="96"/>
      <c r="AA96" s="96"/>
      <c r="AB96" s="96"/>
    </row>
    <row r="97" spans="1:28" ht="12" customHeight="1">
      <c r="A97" s="175"/>
      <c r="B97" s="175"/>
      <c r="C97" s="43"/>
      <c r="D97" s="220" t="s">
        <v>2</v>
      </c>
      <c r="E97" s="42"/>
      <c r="F97" s="41">
        <f t="shared" si="33"/>
        <v>1490</v>
      </c>
      <c r="G97" s="41">
        <v>0</v>
      </c>
      <c r="H97" s="41">
        <v>0</v>
      </c>
      <c r="I97" s="41">
        <v>0</v>
      </c>
      <c r="J97" s="41">
        <v>0</v>
      </c>
      <c r="K97" s="41">
        <v>7</v>
      </c>
      <c r="L97" s="41">
        <v>349</v>
      </c>
      <c r="M97" s="41">
        <v>82</v>
      </c>
      <c r="N97" s="41">
        <v>1052</v>
      </c>
      <c r="O97" s="245">
        <v>118.13825503355704</v>
      </c>
    </row>
    <row r="98" spans="1:28" ht="12" customHeight="1">
      <c r="A98" s="175"/>
      <c r="B98" s="175"/>
      <c r="C98" s="40"/>
      <c r="D98" s="221"/>
      <c r="E98" s="39"/>
      <c r="F98" s="44">
        <f t="shared" si="33"/>
        <v>1</v>
      </c>
      <c r="G98" s="37">
        <f t="shared" ref="G98:N98" si="47">IF(G97=0,0,G97/$F97)</f>
        <v>0</v>
      </c>
      <c r="H98" s="37">
        <f t="shared" si="47"/>
        <v>0</v>
      </c>
      <c r="I98" s="37">
        <f t="shared" si="47"/>
        <v>0</v>
      </c>
      <c r="J98" s="37">
        <f t="shared" si="47"/>
        <v>0</v>
      </c>
      <c r="K98" s="37">
        <f t="shared" si="47"/>
        <v>4.6979865771812077E-3</v>
      </c>
      <c r="L98" s="37">
        <f t="shared" si="47"/>
        <v>0.23422818791946309</v>
      </c>
      <c r="M98" s="37">
        <f t="shared" si="47"/>
        <v>5.5033557046979868E-2</v>
      </c>
      <c r="N98" s="37">
        <f t="shared" si="47"/>
        <v>0.7060402684563758</v>
      </c>
      <c r="O98" s="246"/>
      <c r="R98" s="96"/>
      <c r="S98" s="96"/>
      <c r="T98" s="96"/>
      <c r="U98" s="98"/>
      <c r="V98" s="98"/>
      <c r="W98" s="96"/>
      <c r="X98" s="96"/>
      <c r="Y98" s="96"/>
      <c r="Z98" s="96"/>
      <c r="AA98" s="96"/>
      <c r="AB98" s="96"/>
    </row>
    <row r="99" spans="1:28" ht="12.75" customHeight="1">
      <c r="A99" s="175"/>
      <c r="B99" s="175"/>
      <c r="C99" s="43"/>
      <c r="D99" s="220" t="s">
        <v>1</v>
      </c>
      <c r="E99" s="42"/>
      <c r="F99" s="41">
        <f t="shared" si="33"/>
        <v>4891</v>
      </c>
      <c r="G99" s="41">
        <v>0</v>
      </c>
      <c r="H99" s="41">
        <v>0</v>
      </c>
      <c r="I99" s="41">
        <v>7</v>
      </c>
      <c r="J99" s="41">
        <v>46</v>
      </c>
      <c r="K99" s="41">
        <v>669</v>
      </c>
      <c r="L99" s="41">
        <v>1281</v>
      </c>
      <c r="M99" s="41">
        <v>460</v>
      </c>
      <c r="N99" s="41">
        <v>2428</v>
      </c>
      <c r="O99" s="245">
        <v>112.5448783479861</v>
      </c>
    </row>
    <row r="100" spans="1:28" ht="12.75" customHeight="1">
      <c r="A100" s="176"/>
      <c r="B100" s="176"/>
      <c r="C100" s="40"/>
      <c r="D100" s="221"/>
      <c r="E100" s="39"/>
      <c r="F100" s="38">
        <f t="shared" si="33"/>
        <v>1</v>
      </c>
      <c r="G100" s="37">
        <f t="shared" ref="G100:N100" si="48">IF(G99=0,0,G99/$F99)</f>
        <v>0</v>
      </c>
      <c r="H100" s="37">
        <f t="shared" si="48"/>
        <v>0</v>
      </c>
      <c r="I100" s="37">
        <f t="shared" si="48"/>
        <v>1.4312001635657329E-3</v>
      </c>
      <c r="J100" s="37">
        <f t="shared" si="48"/>
        <v>9.4050296462891026E-3</v>
      </c>
      <c r="K100" s="37">
        <f t="shared" si="48"/>
        <v>0.13678184420363934</v>
      </c>
      <c r="L100" s="37">
        <f t="shared" si="48"/>
        <v>0.26190962993252914</v>
      </c>
      <c r="M100" s="37">
        <f t="shared" si="48"/>
        <v>9.4050296462891023E-2</v>
      </c>
      <c r="N100" s="37">
        <f t="shared" si="48"/>
        <v>0.49642199959108568</v>
      </c>
      <c r="O100" s="246"/>
    </row>
  </sheetData>
  <sortState ref="R6:AC99">
    <sortCondition ref="AC6:AC99"/>
  </sortState>
  <mergeCells count="109">
    <mergeCell ref="D59:D60"/>
    <mergeCell ref="D61:D62"/>
    <mergeCell ref="A9:A18"/>
    <mergeCell ref="B9:E10"/>
    <mergeCell ref="B11:E12"/>
    <mergeCell ref="B13:E14"/>
    <mergeCell ref="B15:E16"/>
    <mergeCell ref="B17:E18"/>
    <mergeCell ref="D93:D94"/>
    <mergeCell ref="D81:D82"/>
    <mergeCell ref="D83:D84"/>
    <mergeCell ref="D31:D32"/>
    <mergeCell ref="D33:D34"/>
    <mergeCell ref="D39:D40"/>
    <mergeCell ref="D41:D42"/>
    <mergeCell ref="D43:D44"/>
    <mergeCell ref="D45:D46"/>
    <mergeCell ref="D87:D88"/>
    <mergeCell ref="D89:D90"/>
    <mergeCell ref="D91:D92"/>
    <mergeCell ref="D71:D72"/>
    <mergeCell ref="D73:D74"/>
    <mergeCell ref="D75:D76"/>
    <mergeCell ref="D77:D78"/>
    <mergeCell ref="D79:D80"/>
    <mergeCell ref="B69:B100"/>
    <mergeCell ref="A19:A100"/>
    <mergeCell ref="B19:B68"/>
    <mergeCell ref="D19:D20"/>
    <mergeCell ref="D21:D22"/>
    <mergeCell ref="D23:D24"/>
    <mergeCell ref="D25:D26"/>
    <mergeCell ref="D27:D28"/>
    <mergeCell ref="D29:D30"/>
    <mergeCell ref="D35:D36"/>
    <mergeCell ref="D37:D38"/>
    <mergeCell ref="D69:D70"/>
    <mergeCell ref="D95:D96"/>
    <mergeCell ref="D63:D64"/>
    <mergeCell ref="D65:D66"/>
    <mergeCell ref="D97:D98"/>
    <mergeCell ref="D99:D100"/>
    <mergeCell ref="D85:D86"/>
    <mergeCell ref="D47:D48"/>
    <mergeCell ref="D49:D50"/>
    <mergeCell ref="D51:D52"/>
    <mergeCell ref="D53:D54"/>
    <mergeCell ref="D67:D68"/>
    <mergeCell ref="D55:D56"/>
    <mergeCell ref="D57:D58"/>
    <mergeCell ref="M3:M6"/>
    <mergeCell ref="N3:N6"/>
    <mergeCell ref="O3:O6"/>
    <mergeCell ref="A7:E8"/>
    <mergeCell ref="A3:E6"/>
    <mergeCell ref="F3:F6"/>
    <mergeCell ref="G3:G6"/>
    <mergeCell ref="H3:H6"/>
    <mergeCell ref="I3:I6"/>
    <mergeCell ref="J3:J6"/>
    <mergeCell ref="L3:L6"/>
    <mergeCell ref="K3:K6"/>
    <mergeCell ref="O7:O8"/>
    <mergeCell ref="O9:O10"/>
    <mergeCell ref="O11:O12"/>
    <mergeCell ref="O13:O14"/>
    <mergeCell ref="O15:O16"/>
    <mergeCell ref="O17:O18"/>
    <mergeCell ref="O29:O30"/>
    <mergeCell ref="O31:O32"/>
    <mergeCell ref="O33:O34"/>
    <mergeCell ref="O35:O36"/>
    <mergeCell ref="O91:O92"/>
    <mergeCell ref="O93:O94"/>
    <mergeCell ref="O95:O96"/>
    <mergeCell ref="O97:O98"/>
    <mergeCell ref="O99:O100"/>
    <mergeCell ref="O19:O20"/>
    <mergeCell ref="O21:O22"/>
    <mergeCell ref="O23:O24"/>
    <mergeCell ref="O25:O26"/>
    <mergeCell ref="O27:O28"/>
    <mergeCell ref="O87:O88"/>
    <mergeCell ref="O65:O66"/>
    <mergeCell ref="O67:O68"/>
    <mergeCell ref="O69:O70"/>
    <mergeCell ref="O71:O72"/>
    <mergeCell ref="O73:O74"/>
    <mergeCell ref="O75:O76"/>
    <mergeCell ref="O57:O58"/>
    <mergeCell ref="O59:O60"/>
    <mergeCell ref="O61:O62"/>
    <mergeCell ref="O63:O64"/>
    <mergeCell ref="O37:O38"/>
    <mergeCell ref="O39:O40"/>
    <mergeCell ref="O83:O84"/>
    <mergeCell ref="O85:O86"/>
    <mergeCell ref="O89:O90"/>
    <mergeCell ref="O53:O54"/>
    <mergeCell ref="O55:O56"/>
    <mergeCell ref="O41:O42"/>
    <mergeCell ref="O43:O44"/>
    <mergeCell ref="O45:O46"/>
    <mergeCell ref="O47:O48"/>
    <mergeCell ref="O49:O50"/>
    <mergeCell ref="O51:O52"/>
    <mergeCell ref="O77:O78"/>
    <mergeCell ref="O79:O80"/>
    <mergeCell ref="O81:O82"/>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7:N10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520</v>
      </c>
    </row>
    <row r="3" spans="1:14" ht="14.25" customHeight="1">
      <c r="A3" s="161" t="s">
        <v>64</v>
      </c>
      <c r="B3" s="162"/>
      <c r="C3" s="162"/>
      <c r="D3" s="162"/>
      <c r="E3" s="163"/>
      <c r="F3" s="170" t="s">
        <v>63</v>
      </c>
      <c r="G3" s="247" t="s">
        <v>157</v>
      </c>
      <c r="H3" s="247"/>
      <c r="I3" s="213" t="s">
        <v>156</v>
      </c>
      <c r="J3" s="213"/>
      <c r="K3" s="213" t="s">
        <v>155</v>
      </c>
      <c r="L3" s="213"/>
      <c r="M3" s="187" t="s">
        <v>154</v>
      </c>
      <c r="N3" s="188"/>
    </row>
    <row r="4" spans="1:14" ht="42" customHeight="1">
      <c r="A4" s="164"/>
      <c r="B4" s="165"/>
      <c r="C4" s="165"/>
      <c r="D4" s="165"/>
      <c r="E4" s="166"/>
      <c r="F4" s="171"/>
      <c r="G4" s="247"/>
      <c r="H4" s="247"/>
      <c r="I4" s="213"/>
      <c r="J4" s="213"/>
      <c r="K4" s="213"/>
      <c r="L4" s="213"/>
      <c r="M4" s="189"/>
      <c r="N4" s="190"/>
    </row>
    <row r="5" spans="1:14" ht="15" customHeight="1">
      <c r="A5" s="164"/>
      <c r="B5" s="165"/>
      <c r="C5" s="165"/>
      <c r="D5" s="165"/>
      <c r="E5" s="166"/>
      <c r="F5" s="153"/>
      <c r="G5" s="154" t="s">
        <v>52</v>
      </c>
      <c r="H5" s="156" t="s">
        <v>51</v>
      </c>
      <c r="I5" s="154" t="s">
        <v>52</v>
      </c>
      <c r="J5" s="156" t="s">
        <v>51</v>
      </c>
      <c r="K5" s="154" t="s">
        <v>52</v>
      </c>
      <c r="L5" s="156" t="s">
        <v>51</v>
      </c>
      <c r="M5" s="154" t="s">
        <v>52</v>
      </c>
      <c r="N5" s="156" t="s">
        <v>51</v>
      </c>
    </row>
    <row r="6" spans="1:14" ht="15" customHeight="1">
      <c r="A6" s="167"/>
      <c r="B6" s="168"/>
      <c r="C6" s="168"/>
      <c r="D6" s="168"/>
      <c r="E6" s="169"/>
      <c r="F6" s="153"/>
      <c r="G6" s="155"/>
      <c r="H6" s="157"/>
      <c r="I6" s="155"/>
      <c r="J6" s="157"/>
      <c r="K6" s="155"/>
      <c r="L6" s="157"/>
      <c r="M6" s="155"/>
      <c r="N6" s="157"/>
    </row>
    <row r="7" spans="1:14" ht="23.1" customHeight="1">
      <c r="A7" s="158" t="s">
        <v>50</v>
      </c>
      <c r="B7" s="159"/>
      <c r="C7" s="159"/>
      <c r="D7" s="159"/>
      <c r="E7" s="160"/>
      <c r="F7" s="10">
        <f t="shared" ref="F7:F53" si="0">SUM(G7,I7,K7,M7)</f>
        <v>945</v>
      </c>
      <c r="G7" s="9">
        <f>SUM(G8:G12)</f>
        <v>805</v>
      </c>
      <c r="H7" s="8">
        <f t="shared" ref="H7:H53" si="1">IF(G7=0,0,G7/$F7*100)</f>
        <v>85.18518518518519</v>
      </c>
      <c r="I7" s="15">
        <f>SUM(I8:I12)</f>
        <v>55</v>
      </c>
      <c r="J7" s="8">
        <f t="shared" ref="J7:J53" si="2">IF(I7=0,0,I7/$F7*100)</f>
        <v>5.8201058201058196</v>
      </c>
      <c r="K7" s="15">
        <f>SUM(K8:K12)</f>
        <v>67</v>
      </c>
      <c r="L7" s="8">
        <f t="shared" ref="L7:L53" si="3">IF(K7=0,0,K7/$F7*100)</f>
        <v>7.0899470899470893</v>
      </c>
      <c r="M7" s="15">
        <f>SUM(M8:M12)</f>
        <v>18</v>
      </c>
      <c r="N7" s="8">
        <f t="shared" ref="N7:N53" si="4">IF(M7=0,0,M7/$F7*100)</f>
        <v>1.9047619047619049</v>
      </c>
    </row>
    <row r="8" spans="1:14" ht="23.1" customHeight="1">
      <c r="A8" s="177" t="s">
        <v>49</v>
      </c>
      <c r="B8" s="180" t="s">
        <v>48</v>
      </c>
      <c r="C8" s="181"/>
      <c r="D8" s="181"/>
      <c r="E8" s="182"/>
      <c r="F8" s="10">
        <f t="shared" si="0"/>
        <v>295</v>
      </c>
      <c r="G8" s="9">
        <v>174</v>
      </c>
      <c r="H8" s="8">
        <f t="shared" si="1"/>
        <v>58.983050847457633</v>
      </c>
      <c r="I8" s="15">
        <v>46</v>
      </c>
      <c r="J8" s="8">
        <f t="shared" si="2"/>
        <v>15.593220338983052</v>
      </c>
      <c r="K8" s="15">
        <v>61</v>
      </c>
      <c r="L8" s="8">
        <f t="shared" si="3"/>
        <v>20.677966101694913</v>
      </c>
      <c r="M8" s="15">
        <v>14</v>
      </c>
      <c r="N8" s="8">
        <f t="shared" si="4"/>
        <v>4.7457627118644066</v>
      </c>
    </row>
    <row r="9" spans="1:14" ht="23.1" customHeight="1">
      <c r="A9" s="178"/>
      <c r="B9" s="180" t="s">
        <v>47</v>
      </c>
      <c r="C9" s="181"/>
      <c r="D9" s="181"/>
      <c r="E9" s="182"/>
      <c r="F9" s="10">
        <f t="shared" si="0"/>
        <v>143</v>
      </c>
      <c r="G9" s="9">
        <v>128</v>
      </c>
      <c r="H9" s="8">
        <f t="shared" si="1"/>
        <v>89.510489510489506</v>
      </c>
      <c r="I9" s="15">
        <v>8</v>
      </c>
      <c r="J9" s="8">
        <f t="shared" si="2"/>
        <v>5.5944055944055942</v>
      </c>
      <c r="K9" s="15">
        <v>4</v>
      </c>
      <c r="L9" s="8">
        <f t="shared" si="3"/>
        <v>2.7972027972027971</v>
      </c>
      <c r="M9" s="15">
        <v>3</v>
      </c>
      <c r="N9" s="8">
        <f t="shared" si="4"/>
        <v>2.0979020979020979</v>
      </c>
    </row>
    <row r="10" spans="1:14" ht="23.1" customHeight="1">
      <c r="A10" s="178"/>
      <c r="B10" s="180" t="s">
        <v>46</v>
      </c>
      <c r="C10" s="181"/>
      <c r="D10" s="181"/>
      <c r="E10" s="182"/>
      <c r="F10" s="10">
        <f t="shared" si="0"/>
        <v>227</v>
      </c>
      <c r="G10" s="9">
        <v>225</v>
      </c>
      <c r="H10" s="8">
        <f t="shared" si="1"/>
        <v>99.118942731277542</v>
      </c>
      <c r="I10" s="15">
        <v>1</v>
      </c>
      <c r="J10" s="8">
        <f t="shared" si="2"/>
        <v>0.44052863436123352</v>
      </c>
      <c r="K10" s="15">
        <v>1</v>
      </c>
      <c r="L10" s="8">
        <f t="shared" si="3"/>
        <v>0.44052863436123352</v>
      </c>
      <c r="M10" s="15">
        <v>0</v>
      </c>
      <c r="N10" s="8">
        <f t="shared" si="4"/>
        <v>0</v>
      </c>
    </row>
    <row r="11" spans="1:14" ht="23.1" customHeight="1">
      <c r="A11" s="178"/>
      <c r="B11" s="180" t="s">
        <v>45</v>
      </c>
      <c r="C11" s="181"/>
      <c r="D11" s="181"/>
      <c r="E11" s="182"/>
      <c r="F11" s="10">
        <f t="shared" si="0"/>
        <v>75</v>
      </c>
      <c r="G11" s="9">
        <v>73</v>
      </c>
      <c r="H11" s="8">
        <f t="shared" si="1"/>
        <v>97.333333333333343</v>
      </c>
      <c r="I11" s="15">
        <v>0</v>
      </c>
      <c r="J11" s="8">
        <f t="shared" si="2"/>
        <v>0</v>
      </c>
      <c r="K11" s="15">
        <v>1</v>
      </c>
      <c r="L11" s="8">
        <f t="shared" si="3"/>
        <v>1.3333333333333335</v>
      </c>
      <c r="M11" s="15">
        <v>1</v>
      </c>
      <c r="N11" s="8">
        <f t="shared" si="4"/>
        <v>1.3333333333333335</v>
      </c>
    </row>
    <row r="12" spans="1:14" ht="23.1" customHeight="1">
      <c r="A12" s="179"/>
      <c r="B12" s="180" t="s">
        <v>44</v>
      </c>
      <c r="C12" s="181"/>
      <c r="D12" s="181"/>
      <c r="E12" s="182"/>
      <c r="F12" s="10">
        <f t="shared" si="0"/>
        <v>205</v>
      </c>
      <c r="G12" s="9">
        <v>205</v>
      </c>
      <c r="H12" s="8">
        <f t="shared" si="1"/>
        <v>100</v>
      </c>
      <c r="I12" s="15">
        <v>0</v>
      </c>
      <c r="J12" s="8">
        <f t="shared" si="2"/>
        <v>0</v>
      </c>
      <c r="K12" s="15">
        <v>0</v>
      </c>
      <c r="L12" s="8">
        <f t="shared" si="3"/>
        <v>0</v>
      </c>
      <c r="M12" s="15">
        <v>0</v>
      </c>
      <c r="N12" s="8">
        <f t="shared" si="4"/>
        <v>0</v>
      </c>
    </row>
    <row r="13" spans="1:14" ht="23.1" customHeight="1">
      <c r="A13" s="174" t="s">
        <v>43</v>
      </c>
      <c r="B13" s="174" t="s">
        <v>42</v>
      </c>
      <c r="C13" s="13"/>
      <c r="D13" s="14" t="s">
        <v>16</v>
      </c>
      <c r="E13" s="11"/>
      <c r="F13" s="10">
        <f t="shared" si="0"/>
        <v>230</v>
      </c>
      <c r="G13" s="9">
        <f>SUM(G14:G37)</f>
        <v>198</v>
      </c>
      <c r="H13" s="8">
        <f t="shared" si="1"/>
        <v>86.08695652173914</v>
      </c>
      <c r="I13" s="15">
        <f>SUM(I14:I37)</f>
        <v>15</v>
      </c>
      <c r="J13" s="8">
        <f t="shared" si="2"/>
        <v>6.5217391304347823</v>
      </c>
      <c r="K13" s="15">
        <f>SUM(K14:K37)</f>
        <v>15</v>
      </c>
      <c r="L13" s="8">
        <f t="shared" si="3"/>
        <v>6.5217391304347823</v>
      </c>
      <c r="M13" s="15">
        <f>SUM(M14:M37)</f>
        <v>2</v>
      </c>
      <c r="N13" s="8">
        <f t="shared" si="4"/>
        <v>0.86956521739130432</v>
      </c>
    </row>
    <row r="14" spans="1:14" ht="23.1" customHeight="1">
      <c r="A14" s="175"/>
      <c r="B14" s="175"/>
      <c r="C14" s="13"/>
      <c r="D14" s="14" t="s">
        <v>41</v>
      </c>
      <c r="E14" s="11"/>
      <c r="F14" s="10">
        <f t="shared" si="0"/>
        <v>31</v>
      </c>
      <c r="G14" s="9">
        <v>25</v>
      </c>
      <c r="H14" s="8">
        <f t="shared" si="1"/>
        <v>80.645161290322577</v>
      </c>
      <c r="I14" s="15">
        <v>3</v>
      </c>
      <c r="J14" s="8">
        <f t="shared" si="2"/>
        <v>9.67741935483871</v>
      </c>
      <c r="K14" s="15">
        <v>3</v>
      </c>
      <c r="L14" s="8">
        <f t="shared" si="3"/>
        <v>9.67741935483871</v>
      </c>
      <c r="M14" s="15">
        <v>0</v>
      </c>
      <c r="N14" s="8">
        <f t="shared" si="4"/>
        <v>0</v>
      </c>
    </row>
    <row r="15" spans="1:14" ht="23.1" customHeight="1">
      <c r="A15" s="175"/>
      <c r="B15" s="175"/>
      <c r="C15" s="13"/>
      <c r="D15" s="14" t="s">
        <v>40</v>
      </c>
      <c r="E15" s="11"/>
      <c r="F15" s="10">
        <f t="shared" si="0"/>
        <v>4</v>
      </c>
      <c r="G15" s="9">
        <v>2</v>
      </c>
      <c r="H15" s="8">
        <f t="shared" si="1"/>
        <v>50</v>
      </c>
      <c r="I15" s="15">
        <v>1</v>
      </c>
      <c r="J15" s="8">
        <f t="shared" si="2"/>
        <v>25</v>
      </c>
      <c r="K15" s="15">
        <v>0</v>
      </c>
      <c r="L15" s="8">
        <f t="shared" si="3"/>
        <v>0</v>
      </c>
      <c r="M15" s="15">
        <v>1</v>
      </c>
      <c r="N15" s="8">
        <f t="shared" si="4"/>
        <v>25</v>
      </c>
    </row>
    <row r="16" spans="1:14" ht="23.1" customHeight="1">
      <c r="A16" s="175"/>
      <c r="B16" s="175"/>
      <c r="C16" s="13"/>
      <c r="D16" s="14" t="s">
        <v>39</v>
      </c>
      <c r="E16" s="11"/>
      <c r="F16" s="10">
        <f t="shared" si="0"/>
        <v>20</v>
      </c>
      <c r="G16" s="9">
        <v>18</v>
      </c>
      <c r="H16" s="8">
        <f t="shared" si="1"/>
        <v>90</v>
      </c>
      <c r="I16" s="15">
        <v>0</v>
      </c>
      <c r="J16" s="8">
        <f t="shared" si="2"/>
        <v>0</v>
      </c>
      <c r="K16" s="15">
        <v>2</v>
      </c>
      <c r="L16" s="8">
        <f t="shared" si="3"/>
        <v>10</v>
      </c>
      <c r="M16" s="15">
        <v>0</v>
      </c>
      <c r="N16" s="8">
        <f t="shared" si="4"/>
        <v>0</v>
      </c>
    </row>
    <row r="17" spans="1:14" ht="23.1" customHeight="1">
      <c r="A17" s="175"/>
      <c r="B17" s="175"/>
      <c r="C17" s="13"/>
      <c r="D17" s="14" t="s">
        <v>38</v>
      </c>
      <c r="E17" s="11"/>
      <c r="F17" s="10">
        <f t="shared" si="0"/>
        <v>2</v>
      </c>
      <c r="G17" s="9">
        <v>2</v>
      </c>
      <c r="H17" s="8">
        <f t="shared" si="1"/>
        <v>100</v>
      </c>
      <c r="I17" s="15">
        <v>0</v>
      </c>
      <c r="J17" s="8">
        <f t="shared" si="2"/>
        <v>0</v>
      </c>
      <c r="K17" s="15">
        <v>0</v>
      </c>
      <c r="L17" s="8">
        <f t="shared" si="3"/>
        <v>0</v>
      </c>
      <c r="M17" s="15">
        <v>0</v>
      </c>
      <c r="N17" s="8">
        <f t="shared" si="4"/>
        <v>0</v>
      </c>
    </row>
    <row r="18" spans="1:14" ht="23.1" customHeight="1">
      <c r="A18" s="175"/>
      <c r="B18" s="175"/>
      <c r="C18" s="13"/>
      <c r="D18" s="14" t="s">
        <v>37</v>
      </c>
      <c r="E18" s="11"/>
      <c r="F18" s="10">
        <f t="shared" si="0"/>
        <v>6</v>
      </c>
      <c r="G18" s="9">
        <v>4</v>
      </c>
      <c r="H18" s="8">
        <f t="shared" si="1"/>
        <v>66.666666666666657</v>
      </c>
      <c r="I18" s="15">
        <v>0</v>
      </c>
      <c r="J18" s="8">
        <f t="shared" si="2"/>
        <v>0</v>
      </c>
      <c r="K18" s="15">
        <v>2</v>
      </c>
      <c r="L18" s="8">
        <f t="shared" si="3"/>
        <v>33.333333333333329</v>
      </c>
      <c r="M18" s="15">
        <v>0</v>
      </c>
      <c r="N18" s="8">
        <f t="shared" si="4"/>
        <v>0</v>
      </c>
    </row>
    <row r="19" spans="1:14" ht="23.1" customHeight="1">
      <c r="A19" s="175"/>
      <c r="B19" s="175"/>
      <c r="C19" s="13"/>
      <c r="D19" s="14" t="s">
        <v>36</v>
      </c>
      <c r="E19" s="11"/>
      <c r="F19" s="10">
        <f t="shared" si="0"/>
        <v>2</v>
      </c>
      <c r="G19" s="9">
        <v>1</v>
      </c>
      <c r="H19" s="8">
        <f t="shared" si="1"/>
        <v>50</v>
      </c>
      <c r="I19" s="15">
        <v>1</v>
      </c>
      <c r="J19" s="8">
        <f t="shared" si="2"/>
        <v>50</v>
      </c>
      <c r="K19" s="15">
        <v>0</v>
      </c>
      <c r="L19" s="8">
        <f t="shared" si="3"/>
        <v>0</v>
      </c>
      <c r="M19" s="15">
        <v>0</v>
      </c>
      <c r="N19" s="8">
        <f t="shared" si="4"/>
        <v>0</v>
      </c>
    </row>
    <row r="20" spans="1:14" ht="23.1" customHeight="1">
      <c r="A20" s="175"/>
      <c r="B20" s="175"/>
      <c r="C20" s="13"/>
      <c r="D20" s="14" t="s">
        <v>35</v>
      </c>
      <c r="E20" s="11"/>
      <c r="F20" s="10">
        <f t="shared" si="0"/>
        <v>6</v>
      </c>
      <c r="G20" s="9">
        <v>5</v>
      </c>
      <c r="H20" s="8">
        <f t="shared" si="1"/>
        <v>83.333333333333343</v>
      </c>
      <c r="I20" s="15">
        <v>0</v>
      </c>
      <c r="J20" s="8">
        <f t="shared" si="2"/>
        <v>0</v>
      </c>
      <c r="K20" s="15">
        <v>1</v>
      </c>
      <c r="L20" s="8">
        <f t="shared" si="3"/>
        <v>16.666666666666664</v>
      </c>
      <c r="M20" s="15">
        <v>0</v>
      </c>
      <c r="N20" s="8">
        <f t="shared" si="4"/>
        <v>0</v>
      </c>
    </row>
    <row r="21" spans="1:14" ht="23.1" customHeight="1">
      <c r="A21" s="175"/>
      <c r="B21" s="175"/>
      <c r="C21" s="13"/>
      <c r="D21" s="14" t="s">
        <v>34</v>
      </c>
      <c r="E21" s="11"/>
      <c r="F21" s="10">
        <f t="shared" si="0"/>
        <v>9</v>
      </c>
      <c r="G21" s="9">
        <v>9</v>
      </c>
      <c r="H21" s="8">
        <f t="shared" si="1"/>
        <v>100</v>
      </c>
      <c r="I21" s="15">
        <v>0</v>
      </c>
      <c r="J21" s="8">
        <f t="shared" si="2"/>
        <v>0</v>
      </c>
      <c r="K21" s="15">
        <v>0</v>
      </c>
      <c r="L21" s="8">
        <f t="shared" si="3"/>
        <v>0</v>
      </c>
      <c r="M21" s="15">
        <v>0</v>
      </c>
      <c r="N21" s="8">
        <f t="shared" si="4"/>
        <v>0</v>
      </c>
    </row>
    <row r="22" spans="1:14" ht="23.1" customHeight="1">
      <c r="A22" s="175"/>
      <c r="B22" s="175"/>
      <c r="C22" s="13"/>
      <c r="D22" s="14" t="s">
        <v>33</v>
      </c>
      <c r="E22" s="11"/>
      <c r="F22" s="10">
        <f t="shared" si="0"/>
        <v>1</v>
      </c>
      <c r="G22" s="9">
        <v>1</v>
      </c>
      <c r="H22" s="8">
        <f t="shared" si="1"/>
        <v>100</v>
      </c>
      <c r="I22" s="15">
        <v>0</v>
      </c>
      <c r="J22" s="8">
        <f t="shared" si="2"/>
        <v>0</v>
      </c>
      <c r="K22" s="15">
        <v>0</v>
      </c>
      <c r="L22" s="8">
        <f t="shared" si="3"/>
        <v>0</v>
      </c>
      <c r="M22" s="15">
        <v>0</v>
      </c>
      <c r="N22" s="8">
        <f t="shared" si="4"/>
        <v>0</v>
      </c>
    </row>
    <row r="23" spans="1:14" ht="23.1" customHeight="1">
      <c r="A23" s="175"/>
      <c r="B23" s="175"/>
      <c r="C23" s="13"/>
      <c r="D23" s="14" t="s">
        <v>32</v>
      </c>
      <c r="E23" s="11"/>
      <c r="F23" s="10">
        <f t="shared" si="0"/>
        <v>7</v>
      </c>
      <c r="G23" s="9">
        <v>6</v>
      </c>
      <c r="H23" s="8">
        <f t="shared" si="1"/>
        <v>85.714285714285708</v>
      </c>
      <c r="I23" s="15">
        <v>1</v>
      </c>
      <c r="J23" s="8">
        <f t="shared" si="2"/>
        <v>14.285714285714285</v>
      </c>
      <c r="K23" s="15">
        <v>0</v>
      </c>
      <c r="L23" s="8">
        <f t="shared" si="3"/>
        <v>0</v>
      </c>
      <c r="M23" s="15">
        <v>0</v>
      </c>
      <c r="N23" s="8">
        <f t="shared" si="4"/>
        <v>0</v>
      </c>
    </row>
    <row r="24" spans="1:14" ht="23.1" customHeight="1">
      <c r="A24" s="175"/>
      <c r="B24" s="175"/>
      <c r="C24" s="13"/>
      <c r="D24" s="14" t="s">
        <v>31</v>
      </c>
      <c r="E24" s="11"/>
      <c r="F24" s="10">
        <f t="shared" si="0"/>
        <v>0</v>
      </c>
      <c r="G24" s="33" t="s">
        <v>497</v>
      </c>
      <c r="H24" s="80" t="s">
        <v>497</v>
      </c>
      <c r="I24" s="34" t="s">
        <v>497</v>
      </c>
      <c r="J24" s="80" t="s">
        <v>497</v>
      </c>
      <c r="K24" s="34" t="s">
        <v>497</v>
      </c>
      <c r="L24" s="80" t="s">
        <v>497</v>
      </c>
      <c r="M24" s="34" t="s">
        <v>497</v>
      </c>
      <c r="N24" s="80" t="s">
        <v>497</v>
      </c>
    </row>
    <row r="25" spans="1:14" ht="23.1" customHeight="1">
      <c r="A25" s="175"/>
      <c r="B25" s="175"/>
      <c r="C25" s="13"/>
      <c r="D25" s="12" t="s">
        <v>30</v>
      </c>
      <c r="E25" s="11"/>
      <c r="F25" s="10">
        <f t="shared" si="0"/>
        <v>1</v>
      </c>
      <c r="G25" s="9">
        <v>1</v>
      </c>
      <c r="H25" s="8">
        <f t="shared" si="1"/>
        <v>100</v>
      </c>
      <c r="I25" s="15">
        <v>0</v>
      </c>
      <c r="J25" s="8">
        <f t="shared" si="2"/>
        <v>0</v>
      </c>
      <c r="K25" s="15">
        <v>0</v>
      </c>
      <c r="L25" s="8">
        <f t="shared" si="3"/>
        <v>0</v>
      </c>
      <c r="M25" s="15">
        <v>0</v>
      </c>
      <c r="N25" s="8">
        <f t="shared" si="4"/>
        <v>0</v>
      </c>
    </row>
    <row r="26" spans="1:14" ht="23.1" customHeight="1">
      <c r="A26" s="175"/>
      <c r="B26" s="175"/>
      <c r="C26" s="13"/>
      <c r="D26" s="120" t="s">
        <v>29</v>
      </c>
      <c r="E26" s="121"/>
      <c r="F26" s="31">
        <f t="shared" si="0"/>
        <v>7</v>
      </c>
      <c r="G26" s="30">
        <v>5</v>
      </c>
      <c r="H26" s="122">
        <f t="shared" si="1"/>
        <v>71.428571428571431</v>
      </c>
      <c r="I26" s="15">
        <v>0</v>
      </c>
      <c r="J26" s="8">
        <f t="shared" si="2"/>
        <v>0</v>
      </c>
      <c r="K26" s="15">
        <v>1</v>
      </c>
      <c r="L26" s="8">
        <f t="shared" si="3"/>
        <v>14.285714285714285</v>
      </c>
      <c r="M26" s="15">
        <v>1</v>
      </c>
      <c r="N26" s="8">
        <f t="shared" si="4"/>
        <v>14.285714285714285</v>
      </c>
    </row>
    <row r="27" spans="1:14" ht="23.1" customHeight="1">
      <c r="A27" s="175"/>
      <c r="B27" s="175"/>
      <c r="C27" s="13"/>
      <c r="D27" s="14" t="s">
        <v>28</v>
      </c>
      <c r="E27" s="11"/>
      <c r="F27" s="10">
        <f t="shared" si="0"/>
        <v>2</v>
      </c>
      <c r="G27" s="9">
        <v>2</v>
      </c>
      <c r="H27" s="8">
        <f t="shared" si="1"/>
        <v>100</v>
      </c>
      <c r="I27" s="15">
        <v>0</v>
      </c>
      <c r="J27" s="8">
        <f t="shared" si="2"/>
        <v>0</v>
      </c>
      <c r="K27" s="15">
        <v>0</v>
      </c>
      <c r="L27" s="8">
        <f t="shared" si="3"/>
        <v>0</v>
      </c>
      <c r="M27" s="15">
        <v>0</v>
      </c>
      <c r="N27" s="8">
        <f t="shared" si="4"/>
        <v>0</v>
      </c>
    </row>
    <row r="28" spans="1:14" ht="23.1" customHeight="1">
      <c r="A28" s="175"/>
      <c r="B28" s="175"/>
      <c r="C28" s="13"/>
      <c r="D28" s="14" t="s">
        <v>27</v>
      </c>
      <c r="E28" s="11"/>
      <c r="F28" s="10">
        <f t="shared" si="0"/>
        <v>3</v>
      </c>
      <c r="G28" s="9">
        <v>2</v>
      </c>
      <c r="H28" s="8">
        <f t="shared" si="1"/>
        <v>66.666666666666657</v>
      </c>
      <c r="I28" s="15">
        <v>0</v>
      </c>
      <c r="J28" s="8">
        <f t="shared" si="2"/>
        <v>0</v>
      </c>
      <c r="K28" s="15">
        <v>1</v>
      </c>
      <c r="L28" s="8">
        <f t="shared" si="3"/>
        <v>33.333333333333329</v>
      </c>
      <c r="M28" s="15">
        <v>0</v>
      </c>
      <c r="N28" s="8">
        <f t="shared" si="4"/>
        <v>0</v>
      </c>
    </row>
    <row r="29" spans="1:14" ht="23.1" customHeight="1">
      <c r="A29" s="175"/>
      <c r="B29" s="175"/>
      <c r="C29" s="13"/>
      <c r="D29" s="14" t="s">
        <v>26</v>
      </c>
      <c r="E29" s="11"/>
      <c r="F29" s="10">
        <f t="shared" si="0"/>
        <v>15</v>
      </c>
      <c r="G29" s="9">
        <v>11</v>
      </c>
      <c r="H29" s="8">
        <f t="shared" si="1"/>
        <v>73.333333333333329</v>
      </c>
      <c r="I29" s="15">
        <v>2</v>
      </c>
      <c r="J29" s="8">
        <f t="shared" si="2"/>
        <v>13.333333333333334</v>
      </c>
      <c r="K29" s="15">
        <v>2</v>
      </c>
      <c r="L29" s="8">
        <f t="shared" si="3"/>
        <v>13.333333333333334</v>
      </c>
      <c r="M29" s="15">
        <v>0</v>
      </c>
      <c r="N29" s="8">
        <f t="shared" si="4"/>
        <v>0</v>
      </c>
    </row>
    <row r="30" spans="1:14" ht="23.1" customHeight="1">
      <c r="A30" s="175"/>
      <c r="B30" s="175"/>
      <c r="C30" s="13"/>
      <c r="D30" s="14" t="s">
        <v>25</v>
      </c>
      <c r="E30" s="11"/>
      <c r="F30" s="10">
        <f t="shared" si="0"/>
        <v>6</v>
      </c>
      <c r="G30" s="9">
        <v>5</v>
      </c>
      <c r="H30" s="8">
        <f t="shared" si="1"/>
        <v>83.333333333333343</v>
      </c>
      <c r="I30" s="15">
        <v>1</v>
      </c>
      <c r="J30" s="8">
        <f t="shared" si="2"/>
        <v>16.666666666666664</v>
      </c>
      <c r="K30" s="15">
        <v>0</v>
      </c>
      <c r="L30" s="8">
        <f t="shared" si="3"/>
        <v>0</v>
      </c>
      <c r="M30" s="15">
        <v>0</v>
      </c>
      <c r="N30" s="8">
        <f t="shared" si="4"/>
        <v>0</v>
      </c>
    </row>
    <row r="31" spans="1:14" ht="23.1" customHeight="1">
      <c r="A31" s="175"/>
      <c r="B31" s="175"/>
      <c r="C31" s="13"/>
      <c r="D31" s="14" t="s">
        <v>24</v>
      </c>
      <c r="E31" s="11"/>
      <c r="F31" s="10">
        <f t="shared" si="0"/>
        <v>31</v>
      </c>
      <c r="G31" s="9">
        <v>26</v>
      </c>
      <c r="H31" s="8">
        <f t="shared" si="1"/>
        <v>83.870967741935488</v>
      </c>
      <c r="I31" s="15">
        <v>3</v>
      </c>
      <c r="J31" s="8">
        <f t="shared" si="2"/>
        <v>9.67741935483871</v>
      </c>
      <c r="K31" s="15">
        <v>2</v>
      </c>
      <c r="L31" s="8">
        <f t="shared" si="3"/>
        <v>6.4516129032258061</v>
      </c>
      <c r="M31" s="15">
        <v>0</v>
      </c>
      <c r="N31" s="8">
        <f t="shared" si="4"/>
        <v>0</v>
      </c>
    </row>
    <row r="32" spans="1:14" ht="23.1" customHeight="1">
      <c r="A32" s="175"/>
      <c r="B32" s="175"/>
      <c r="C32" s="13"/>
      <c r="D32" s="14" t="s">
        <v>23</v>
      </c>
      <c r="E32" s="11"/>
      <c r="F32" s="10">
        <f t="shared" si="0"/>
        <v>7</v>
      </c>
      <c r="G32" s="9">
        <v>5</v>
      </c>
      <c r="H32" s="8">
        <f t="shared" si="1"/>
        <v>71.428571428571431</v>
      </c>
      <c r="I32" s="15">
        <v>1</v>
      </c>
      <c r="J32" s="8">
        <f t="shared" si="2"/>
        <v>14.285714285714285</v>
      </c>
      <c r="K32" s="15">
        <v>1</v>
      </c>
      <c r="L32" s="8">
        <f t="shared" si="3"/>
        <v>14.285714285714285</v>
      </c>
      <c r="M32" s="15">
        <v>0</v>
      </c>
      <c r="N32" s="8">
        <f t="shared" si="4"/>
        <v>0</v>
      </c>
    </row>
    <row r="33" spans="1:14" ht="24" customHeight="1">
      <c r="A33" s="175"/>
      <c r="B33" s="175"/>
      <c r="C33" s="13"/>
      <c r="D33" s="14" t="s">
        <v>22</v>
      </c>
      <c r="E33" s="11"/>
      <c r="F33" s="10">
        <f t="shared" si="0"/>
        <v>28</v>
      </c>
      <c r="G33" s="9">
        <v>28</v>
      </c>
      <c r="H33" s="8">
        <f t="shared" si="1"/>
        <v>100</v>
      </c>
      <c r="I33" s="15">
        <v>0</v>
      </c>
      <c r="J33" s="8">
        <f t="shared" si="2"/>
        <v>0</v>
      </c>
      <c r="K33" s="15">
        <v>0</v>
      </c>
      <c r="L33" s="8">
        <f t="shared" si="3"/>
        <v>0</v>
      </c>
      <c r="M33" s="15">
        <v>0</v>
      </c>
      <c r="N33" s="8">
        <f t="shared" si="4"/>
        <v>0</v>
      </c>
    </row>
    <row r="34" spans="1:14" ht="23.1" customHeight="1">
      <c r="A34" s="175"/>
      <c r="B34" s="175"/>
      <c r="C34" s="13"/>
      <c r="D34" s="14" t="s">
        <v>21</v>
      </c>
      <c r="E34" s="11"/>
      <c r="F34" s="10">
        <f t="shared" si="0"/>
        <v>14</v>
      </c>
      <c r="G34" s="9">
        <v>13</v>
      </c>
      <c r="H34" s="8">
        <f t="shared" si="1"/>
        <v>92.857142857142861</v>
      </c>
      <c r="I34" s="15">
        <v>1</v>
      </c>
      <c r="J34" s="8">
        <f t="shared" si="2"/>
        <v>7.1428571428571423</v>
      </c>
      <c r="K34" s="15">
        <v>0</v>
      </c>
      <c r="L34" s="8">
        <f t="shared" si="3"/>
        <v>0</v>
      </c>
      <c r="M34" s="15">
        <v>0</v>
      </c>
      <c r="N34" s="8">
        <f t="shared" si="4"/>
        <v>0</v>
      </c>
    </row>
    <row r="35" spans="1:14" ht="23.1" customHeight="1">
      <c r="A35" s="175"/>
      <c r="B35" s="175"/>
      <c r="C35" s="13"/>
      <c r="D35" s="14" t="s">
        <v>20</v>
      </c>
      <c r="E35" s="11"/>
      <c r="F35" s="10">
        <f t="shared" si="0"/>
        <v>7</v>
      </c>
      <c r="G35" s="9">
        <v>7</v>
      </c>
      <c r="H35" s="8">
        <f t="shared" si="1"/>
        <v>100</v>
      </c>
      <c r="I35" s="15">
        <v>0</v>
      </c>
      <c r="J35" s="8">
        <f t="shared" si="2"/>
        <v>0</v>
      </c>
      <c r="K35" s="15">
        <v>0</v>
      </c>
      <c r="L35" s="8">
        <f t="shared" si="3"/>
        <v>0</v>
      </c>
      <c r="M35" s="15">
        <v>0</v>
      </c>
      <c r="N35" s="8">
        <f t="shared" si="4"/>
        <v>0</v>
      </c>
    </row>
    <row r="36" spans="1:14" ht="23.1" customHeight="1">
      <c r="A36" s="175"/>
      <c r="B36" s="175"/>
      <c r="C36" s="13"/>
      <c r="D36" s="14" t="s">
        <v>19</v>
      </c>
      <c r="E36" s="11"/>
      <c r="F36" s="10">
        <f t="shared" si="0"/>
        <v>17</v>
      </c>
      <c r="G36" s="9">
        <v>16</v>
      </c>
      <c r="H36" s="8">
        <f t="shared" si="1"/>
        <v>94.117647058823522</v>
      </c>
      <c r="I36" s="15">
        <v>1</v>
      </c>
      <c r="J36" s="8">
        <f t="shared" si="2"/>
        <v>5.8823529411764701</v>
      </c>
      <c r="K36" s="15">
        <v>0</v>
      </c>
      <c r="L36" s="8">
        <f t="shared" si="3"/>
        <v>0</v>
      </c>
      <c r="M36" s="15">
        <v>0</v>
      </c>
      <c r="N36" s="8">
        <f t="shared" si="4"/>
        <v>0</v>
      </c>
    </row>
    <row r="37" spans="1:14" ht="23.1" customHeight="1">
      <c r="A37" s="175"/>
      <c r="B37" s="176"/>
      <c r="C37" s="13"/>
      <c r="D37" s="14" t="s">
        <v>18</v>
      </c>
      <c r="E37" s="11"/>
      <c r="F37" s="10">
        <f t="shared" si="0"/>
        <v>4</v>
      </c>
      <c r="G37" s="9">
        <v>4</v>
      </c>
      <c r="H37" s="8">
        <f t="shared" si="1"/>
        <v>100</v>
      </c>
      <c r="I37" s="15">
        <v>0</v>
      </c>
      <c r="J37" s="8">
        <f t="shared" si="2"/>
        <v>0</v>
      </c>
      <c r="K37" s="15">
        <v>0</v>
      </c>
      <c r="L37" s="8">
        <f t="shared" si="3"/>
        <v>0</v>
      </c>
      <c r="M37" s="15">
        <v>0</v>
      </c>
      <c r="N37" s="8">
        <f t="shared" si="4"/>
        <v>0</v>
      </c>
    </row>
    <row r="38" spans="1:14" ht="23.1" customHeight="1">
      <c r="A38" s="175"/>
      <c r="B38" s="174" t="s">
        <v>17</v>
      </c>
      <c r="C38" s="13"/>
      <c r="D38" s="14" t="s">
        <v>16</v>
      </c>
      <c r="E38" s="11"/>
      <c r="F38" s="10">
        <f t="shared" si="0"/>
        <v>715</v>
      </c>
      <c r="G38" s="9">
        <f>SUM(G39:G53)</f>
        <v>607</v>
      </c>
      <c r="H38" s="8">
        <f t="shared" si="1"/>
        <v>84.895104895104907</v>
      </c>
      <c r="I38" s="15">
        <f>SUM(I39:I53)</f>
        <v>40</v>
      </c>
      <c r="J38" s="8">
        <f t="shared" si="2"/>
        <v>5.5944055944055942</v>
      </c>
      <c r="K38" s="15">
        <f>SUM(K39:K53)</f>
        <v>52</v>
      </c>
      <c r="L38" s="8">
        <f t="shared" si="3"/>
        <v>7.2727272727272725</v>
      </c>
      <c r="M38" s="15">
        <f>SUM(M39:M53)</f>
        <v>16</v>
      </c>
      <c r="N38" s="8">
        <f t="shared" si="4"/>
        <v>2.2377622377622379</v>
      </c>
    </row>
    <row r="39" spans="1:14" ht="23.1" customHeight="1">
      <c r="A39" s="175"/>
      <c r="B39" s="175"/>
      <c r="C39" s="13"/>
      <c r="D39" s="14" t="s">
        <v>15</v>
      </c>
      <c r="E39" s="11"/>
      <c r="F39" s="10">
        <f t="shared" si="0"/>
        <v>7</v>
      </c>
      <c r="G39" s="9">
        <v>4</v>
      </c>
      <c r="H39" s="8">
        <f t="shared" si="1"/>
        <v>57.142857142857139</v>
      </c>
      <c r="I39" s="15">
        <v>0</v>
      </c>
      <c r="J39" s="8">
        <f t="shared" si="2"/>
        <v>0</v>
      </c>
      <c r="K39" s="15">
        <v>2</v>
      </c>
      <c r="L39" s="8">
        <f t="shared" si="3"/>
        <v>28.571428571428569</v>
      </c>
      <c r="M39" s="15">
        <v>1</v>
      </c>
      <c r="N39" s="8">
        <f t="shared" si="4"/>
        <v>14.285714285714285</v>
      </c>
    </row>
    <row r="40" spans="1:14" ht="23.1" customHeight="1">
      <c r="A40" s="175"/>
      <c r="B40" s="175"/>
      <c r="C40" s="13"/>
      <c r="D40" s="14" t="s">
        <v>14</v>
      </c>
      <c r="E40" s="11"/>
      <c r="F40" s="10">
        <f t="shared" si="0"/>
        <v>81</v>
      </c>
      <c r="G40" s="9">
        <v>52</v>
      </c>
      <c r="H40" s="8">
        <f t="shared" si="1"/>
        <v>64.197530864197532</v>
      </c>
      <c r="I40" s="15">
        <v>14</v>
      </c>
      <c r="J40" s="8">
        <f t="shared" si="2"/>
        <v>17.283950617283949</v>
      </c>
      <c r="K40" s="15">
        <v>13</v>
      </c>
      <c r="L40" s="8">
        <f t="shared" si="3"/>
        <v>16.049382716049383</v>
      </c>
      <c r="M40" s="15">
        <v>2</v>
      </c>
      <c r="N40" s="8">
        <f t="shared" si="4"/>
        <v>2.4691358024691357</v>
      </c>
    </row>
    <row r="41" spans="1:14" ht="23.1" customHeight="1">
      <c r="A41" s="175"/>
      <c r="B41" s="175"/>
      <c r="C41" s="13"/>
      <c r="D41" s="14" t="s">
        <v>13</v>
      </c>
      <c r="E41" s="11"/>
      <c r="F41" s="10">
        <f t="shared" si="0"/>
        <v>20</v>
      </c>
      <c r="G41" s="9">
        <v>19</v>
      </c>
      <c r="H41" s="8">
        <f t="shared" si="1"/>
        <v>95</v>
      </c>
      <c r="I41" s="15">
        <v>1</v>
      </c>
      <c r="J41" s="8">
        <f t="shared" si="2"/>
        <v>5</v>
      </c>
      <c r="K41" s="15">
        <v>0</v>
      </c>
      <c r="L41" s="8">
        <f t="shared" si="3"/>
        <v>0</v>
      </c>
      <c r="M41" s="15">
        <v>0</v>
      </c>
      <c r="N41" s="8">
        <f t="shared" si="4"/>
        <v>0</v>
      </c>
    </row>
    <row r="42" spans="1:14" ht="23.1" customHeight="1">
      <c r="A42" s="175"/>
      <c r="B42" s="175"/>
      <c r="C42" s="13"/>
      <c r="D42" s="14" t="s">
        <v>12</v>
      </c>
      <c r="E42" s="11"/>
      <c r="F42" s="10">
        <f t="shared" si="0"/>
        <v>13</v>
      </c>
      <c r="G42" s="9">
        <v>13</v>
      </c>
      <c r="H42" s="8">
        <f t="shared" si="1"/>
        <v>100</v>
      </c>
      <c r="I42" s="15">
        <v>0</v>
      </c>
      <c r="J42" s="8">
        <f t="shared" si="2"/>
        <v>0</v>
      </c>
      <c r="K42" s="15">
        <v>0</v>
      </c>
      <c r="L42" s="8">
        <f t="shared" si="3"/>
        <v>0</v>
      </c>
      <c r="M42" s="15">
        <v>0</v>
      </c>
      <c r="N42" s="8">
        <f t="shared" si="4"/>
        <v>0</v>
      </c>
    </row>
    <row r="43" spans="1:14" ht="23.1" customHeight="1">
      <c r="A43" s="175"/>
      <c r="B43" s="175"/>
      <c r="C43" s="13"/>
      <c r="D43" s="14" t="s">
        <v>11</v>
      </c>
      <c r="E43" s="11"/>
      <c r="F43" s="10">
        <f t="shared" si="0"/>
        <v>35</v>
      </c>
      <c r="G43" s="9">
        <v>34</v>
      </c>
      <c r="H43" s="8">
        <f t="shared" si="1"/>
        <v>97.142857142857139</v>
      </c>
      <c r="I43" s="15">
        <v>1</v>
      </c>
      <c r="J43" s="8">
        <f t="shared" si="2"/>
        <v>2.8571428571428572</v>
      </c>
      <c r="K43" s="15">
        <v>0</v>
      </c>
      <c r="L43" s="8">
        <f t="shared" si="3"/>
        <v>0</v>
      </c>
      <c r="M43" s="15">
        <v>0</v>
      </c>
      <c r="N43" s="8">
        <f t="shared" si="4"/>
        <v>0</v>
      </c>
    </row>
    <row r="44" spans="1:14" ht="23.1" customHeight="1">
      <c r="A44" s="175"/>
      <c r="B44" s="175"/>
      <c r="C44" s="13"/>
      <c r="D44" s="14" t="s">
        <v>10</v>
      </c>
      <c r="E44" s="11"/>
      <c r="F44" s="10">
        <f t="shared" si="0"/>
        <v>182</v>
      </c>
      <c r="G44" s="9">
        <v>155</v>
      </c>
      <c r="H44" s="8">
        <f t="shared" si="1"/>
        <v>85.164835164835168</v>
      </c>
      <c r="I44" s="15">
        <v>11</v>
      </c>
      <c r="J44" s="8">
        <f t="shared" si="2"/>
        <v>6.0439560439560438</v>
      </c>
      <c r="K44" s="15">
        <v>12</v>
      </c>
      <c r="L44" s="8">
        <f t="shared" si="3"/>
        <v>6.593406593406594</v>
      </c>
      <c r="M44" s="15">
        <v>4</v>
      </c>
      <c r="N44" s="8">
        <f t="shared" si="4"/>
        <v>2.197802197802198</v>
      </c>
    </row>
    <row r="45" spans="1:14" ht="23.1" customHeight="1">
      <c r="A45" s="175"/>
      <c r="B45" s="175"/>
      <c r="C45" s="13"/>
      <c r="D45" s="14" t="s">
        <v>9</v>
      </c>
      <c r="E45" s="11"/>
      <c r="F45" s="10">
        <f t="shared" si="0"/>
        <v>18</v>
      </c>
      <c r="G45" s="9">
        <v>18</v>
      </c>
      <c r="H45" s="8">
        <f t="shared" si="1"/>
        <v>100</v>
      </c>
      <c r="I45" s="15">
        <v>0</v>
      </c>
      <c r="J45" s="8">
        <f t="shared" si="2"/>
        <v>0</v>
      </c>
      <c r="K45" s="15">
        <v>0</v>
      </c>
      <c r="L45" s="8">
        <f t="shared" si="3"/>
        <v>0</v>
      </c>
      <c r="M45" s="15">
        <v>0</v>
      </c>
      <c r="N45" s="8">
        <f t="shared" si="4"/>
        <v>0</v>
      </c>
    </row>
    <row r="46" spans="1:14" ht="23.1" customHeight="1">
      <c r="A46" s="175"/>
      <c r="B46" s="175"/>
      <c r="C46" s="13"/>
      <c r="D46" s="14" t="s">
        <v>8</v>
      </c>
      <c r="E46" s="11"/>
      <c r="F46" s="10">
        <f t="shared" si="0"/>
        <v>11</v>
      </c>
      <c r="G46" s="9">
        <v>8</v>
      </c>
      <c r="H46" s="8">
        <f t="shared" si="1"/>
        <v>72.727272727272734</v>
      </c>
      <c r="I46" s="15">
        <v>1</v>
      </c>
      <c r="J46" s="8">
        <f t="shared" si="2"/>
        <v>9.0909090909090917</v>
      </c>
      <c r="K46" s="15">
        <v>2</v>
      </c>
      <c r="L46" s="8">
        <f t="shared" si="3"/>
        <v>18.181818181818183</v>
      </c>
      <c r="M46" s="15">
        <v>0</v>
      </c>
      <c r="N46" s="8">
        <f t="shared" si="4"/>
        <v>0</v>
      </c>
    </row>
    <row r="47" spans="1:14" ht="24" customHeight="1">
      <c r="A47" s="175"/>
      <c r="B47" s="175"/>
      <c r="C47" s="13"/>
      <c r="D47" s="12" t="s">
        <v>7</v>
      </c>
      <c r="E47" s="11"/>
      <c r="F47" s="10">
        <f t="shared" si="0"/>
        <v>16</v>
      </c>
      <c r="G47" s="9">
        <v>14</v>
      </c>
      <c r="H47" s="8">
        <f t="shared" si="1"/>
        <v>87.5</v>
      </c>
      <c r="I47" s="15">
        <v>0</v>
      </c>
      <c r="J47" s="8">
        <f t="shared" si="2"/>
        <v>0</v>
      </c>
      <c r="K47" s="15">
        <v>2</v>
      </c>
      <c r="L47" s="8">
        <f t="shared" si="3"/>
        <v>12.5</v>
      </c>
      <c r="M47" s="15">
        <v>0</v>
      </c>
      <c r="N47" s="8">
        <f t="shared" si="4"/>
        <v>0</v>
      </c>
    </row>
    <row r="48" spans="1:14" ht="23.1" customHeight="1">
      <c r="A48" s="175"/>
      <c r="B48" s="175"/>
      <c r="C48" s="13"/>
      <c r="D48" s="14" t="s">
        <v>6</v>
      </c>
      <c r="E48" s="11"/>
      <c r="F48" s="10">
        <f>SUM(G48,I48,K48,M48)</f>
        <v>57</v>
      </c>
      <c r="G48" s="9">
        <v>39</v>
      </c>
      <c r="H48" s="8">
        <f t="shared" si="1"/>
        <v>68.421052631578945</v>
      </c>
      <c r="I48" s="15">
        <v>5</v>
      </c>
      <c r="J48" s="8">
        <f t="shared" si="2"/>
        <v>8.7719298245614024</v>
      </c>
      <c r="K48" s="15">
        <v>10</v>
      </c>
      <c r="L48" s="8">
        <f t="shared" si="3"/>
        <v>17.543859649122805</v>
      </c>
      <c r="M48" s="15">
        <v>3</v>
      </c>
      <c r="N48" s="8">
        <f t="shared" si="4"/>
        <v>5.2631578947368416</v>
      </c>
    </row>
    <row r="49" spans="1:14" ht="23.1" customHeight="1">
      <c r="A49" s="175"/>
      <c r="B49" s="175"/>
      <c r="C49" s="13"/>
      <c r="D49" s="14" t="s">
        <v>5</v>
      </c>
      <c r="E49" s="11"/>
      <c r="F49" s="10">
        <f t="shared" si="0"/>
        <v>16</v>
      </c>
      <c r="G49" s="9">
        <v>12</v>
      </c>
      <c r="H49" s="8">
        <f t="shared" si="1"/>
        <v>75</v>
      </c>
      <c r="I49" s="15">
        <v>0</v>
      </c>
      <c r="J49" s="8">
        <f t="shared" si="2"/>
        <v>0</v>
      </c>
      <c r="K49" s="15">
        <v>3</v>
      </c>
      <c r="L49" s="8">
        <f t="shared" si="3"/>
        <v>18.75</v>
      </c>
      <c r="M49" s="15">
        <v>1</v>
      </c>
      <c r="N49" s="8">
        <f t="shared" si="4"/>
        <v>6.25</v>
      </c>
    </row>
    <row r="50" spans="1:14" ht="23.1" customHeight="1">
      <c r="A50" s="175"/>
      <c r="B50" s="175"/>
      <c r="C50" s="13"/>
      <c r="D50" s="14" t="s">
        <v>4</v>
      </c>
      <c r="E50" s="11"/>
      <c r="F50" s="10">
        <f t="shared" si="0"/>
        <v>21</v>
      </c>
      <c r="G50" s="9">
        <v>21</v>
      </c>
      <c r="H50" s="8">
        <f t="shared" si="1"/>
        <v>100</v>
      </c>
      <c r="I50" s="15">
        <v>0</v>
      </c>
      <c r="J50" s="8">
        <f t="shared" si="2"/>
        <v>0</v>
      </c>
      <c r="K50" s="15">
        <v>0</v>
      </c>
      <c r="L50" s="8">
        <f t="shared" si="3"/>
        <v>0</v>
      </c>
      <c r="M50" s="15">
        <v>0</v>
      </c>
      <c r="N50" s="8">
        <f t="shared" si="4"/>
        <v>0</v>
      </c>
    </row>
    <row r="51" spans="1:14" ht="23.1" customHeight="1">
      <c r="A51" s="175"/>
      <c r="B51" s="175"/>
      <c r="C51" s="13"/>
      <c r="D51" s="14" t="s">
        <v>3</v>
      </c>
      <c r="E51" s="11"/>
      <c r="F51" s="10">
        <f t="shared" si="0"/>
        <v>157</v>
      </c>
      <c r="G51" s="9">
        <v>144</v>
      </c>
      <c r="H51" s="8">
        <f t="shared" si="1"/>
        <v>91.719745222929944</v>
      </c>
      <c r="I51" s="15">
        <v>6</v>
      </c>
      <c r="J51" s="8">
        <f t="shared" si="2"/>
        <v>3.8216560509554141</v>
      </c>
      <c r="K51" s="15">
        <v>5</v>
      </c>
      <c r="L51" s="8">
        <f t="shared" si="3"/>
        <v>3.1847133757961785</v>
      </c>
      <c r="M51" s="15">
        <v>2</v>
      </c>
      <c r="N51" s="8">
        <f t="shared" si="4"/>
        <v>1.2738853503184715</v>
      </c>
    </row>
    <row r="52" spans="1:14" ht="23.1" customHeight="1">
      <c r="A52" s="175"/>
      <c r="B52" s="175"/>
      <c r="C52" s="13"/>
      <c r="D52" s="14" t="s">
        <v>2</v>
      </c>
      <c r="E52" s="11"/>
      <c r="F52" s="10">
        <f t="shared" si="0"/>
        <v>22</v>
      </c>
      <c r="G52" s="9">
        <v>21</v>
      </c>
      <c r="H52" s="8">
        <f t="shared" si="1"/>
        <v>95.454545454545453</v>
      </c>
      <c r="I52" s="15">
        <v>0</v>
      </c>
      <c r="J52" s="8">
        <f t="shared" si="2"/>
        <v>0</v>
      </c>
      <c r="K52" s="15">
        <v>0</v>
      </c>
      <c r="L52" s="8">
        <f t="shared" si="3"/>
        <v>0</v>
      </c>
      <c r="M52" s="15">
        <v>1</v>
      </c>
      <c r="N52" s="8">
        <f t="shared" si="4"/>
        <v>4.5454545454545459</v>
      </c>
    </row>
    <row r="53" spans="1:14" ht="24" customHeight="1">
      <c r="A53" s="176"/>
      <c r="B53" s="176"/>
      <c r="C53" s="13"/>
      <c r="D53" s="12" t="s">
        <v>1</v>
      </c>
      <c r="E53" s="11"/>
      <c r="F53" s="10">
        <f t="shared" si="0"/>
        <v>59</v>
      </c>
      <c r="G53" s="9">
        <v>53</v>
      </c>
      <c r="H53" s="8">
        <f t="shared" si="1"/>
        <v>89.830508474576277</v>
      </c>
      <c r="I53" s="15">
        <v>1</v>
      </c>
      <c r="J53" s="8">
        <f t="shared" si="2"/>
        <v>1.6949152542372881</v>
      </c>
      <c r="K53" s="15">
        <v>3</v>
      </c>
      <c r="L53" s="8">
        <f t="shared" si="3"/>
        <v>5.0847457627118651</v>
      </c>
      <c r="M53" s="15">
        <v>2</v>
      </c>
      <c r="N53" s="8">
        <f t="shared" si="4"/>
        <v>3.3898305084745761</v>
      </c>
    </row>
    <row r="55" spans="1:14" ht="12.75" customHeight="1"/>
    <row r="56" spans="1:14">
      <c r="D56" s="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9.25" style="3" customWidth="1"/>
    <col min="17" max="16384" width="9" style="3"/>
  </cols>
  <sheetData>
    <row r="1" spans="1:16" ht="14.25">
      <c r="A1" s="18" t="s">
        <v>521</v>
      </c>
    </row>
    <row r="2" spans="1:16">
      <c r="F2" s="54"/>
      <c r="G2" s="54"/>
      <c r="H2" s="54"/>
      <c r="I2" s="54"/>
      <c r="J2" s="54"/>
      <c r="K2" s="54"/>
      <c r="L2" s="54"/>
      <c r="M2" s="54"/>
      <c r="N2" s="54"/>
      <c r="O2" s="54"/>
      <c r="P2" s="54"/>
    </row>
    <row r="3" spans="1:16">
      <c r="A3" s="161" t="s">
        <v>64</v>
      </c>
      <c r="B3" s="162"/>
      <c r="C3" s="162"/>
      <c r="D3" s="162"/>
      <c r="E3" s="163"/>
      <c r="F3" s="170" t="s">
        <v>63</v>
      </c>
      <c r="G3" s="247" t="s">
        <v>162</v>
      </c>
      <c r="H3" s="247"/>
      <c r="I3" s="213" t="s">
        <v>161</v>
      </c>
      <c r="J3" s="213"/>
      <c r="K3" s="213" t="s">
        <v>160</v>
      </c>
      <c r="L3" s="213"/>
      <c r="M3" s="213" t="s">
        <v>159</v>
      </c>
      <c r="N3" s="213"/>
      <c r="O3" s="213" t="s">
        <v>158</v>
      </c>
      <c r="P3" s="213"/>
    </row>
    <row r="4" spans="1:16" ht="42" customHeight="1">
      <c r="A4" s="164"/>
      <c r="B4" s="165"/>
      <c r="C4" s="165"/>
      <c r="D4" s="165"/>
      <c r="E4" s="166"/>
      <c r="F4" s="171"/>
      <c r="G4" s="247"/>
      <c r="H4" s="247"/>
      <c r="I4" s="213"/>
      <c r="J4" s="213"/>
      <c r="K4" s="213"/>
      <c r="L4" s="213"/>
      <c r="M4" s="213"/>
      <c r="N4" s="213"/>
      <c r="O4" s="213"/>
      <c r="P4" s="213"/>
    </row>
    <row r="5" spans="1:16"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row>
    <row r="6" spans="1:16" ht="15" customHeight="1">
      <c r="A6" s="167"/>
      <c r="B6" s="168"/>
      <c r="C6" s="168"/>
      <c r="D6" s="168"/>
      <c r="E6" s="169"/>
      <c r="F6" s="153"/>
      <c r="G6" s="155"/>
      <c r="H6" s="157"/>
      <c r="I6" s="155"/>
      <c r="J6" s="157"/>
      <c r="K6" s="155"/>
      <c r="L6" s="157"/>
      <c r="M6" s="155"/>
      <c r="N6" s="157"/>
      <c r="O6" s="155"/>
      <c r="P6" s="157"/>
    </row>
    <row r="7" spans="1:16" ht="23.1" customHeight="1">
      <c r="A7" s="158" t="s">
        <v>50</v>
      </c>
      <c r="B7" s="159"/>
      <c r="C7" s="159"/>
      <c r="D7" s="159"/>
      <c r="E7" s="160"/>
      <c r="F7" s="31">
        <f>SUM(G7,I7,K7,M7,O7)</f>
        <v>805</v>
      </c>
      <c r="G7" s="30">
        <f>SUM(G8:G12)</f>
        <v>496</v>
      </c>
      <c r="H7" s="122">
        <f t="shared" ref="H7:H53" si="0">IF(G7=0,0,G7/$F7*100)</f>
        <v>61.614906832298132</v>
      </c>
      <c r="I7" s="30">
        <f>SUM(I8:I12)</f>
        <v>212</v>
      </c>
      <c r="J7" s="122">
        <f t="shared" ref="J7:J53" si="1">IF(I7=0,0,I7/$F7*100)</f>
        <v>26.335403726708073</v>
      </c>
      <c r="K7" s="30">
        <f>SUM(K8:K12)</f>
        <v>12</v>
      </c>
      <c r="L7" s="122">
        <f t="shared" ref="L7:L53" si="2">IF(K7=0,0,K7/$F7*100)</f>
        <v>1.4906832298136645</v>
      </c>
      <c r="M7" s="30">
        <f>SUM(M8:M12)</f>
        <v>55</v>
      </c>
      <c r="N7" s="122">
        <f t="shared" ref="N7:N53" si="3">IF(M7=0,0,M7/$F7*100)</f>
        <v>6.8322981366459627</v>
      </c>
      <c r="O7" s="30">
        <f>SUM(O8:O12)</f>
        <v>30</v>
      </c>
      <c r="P7" s="122">
        <f t="shared" ref="P7:P53" si="4">IF(O7=0,0,O7/$F7*100)</f>
        <v>3.7267080745341614</v>
      </c>
    </row>
    <row r="8" spans="1:16" ht="23.1" customHeight="1">
      <c r="A8" s="177" t="s">
        <v>49</v>
      </c>
      <c r="B8" s="180" t="s">
        <v>48</v>
      </c>
      <c r="C8" s="181"/>
      <c r="D8" s="181"/>
      <c r="E8" s="182"/>
      <c r="F8" s="10">
        <f t="shared" ref="F8:F53" si="5">SUM(G8,I8,K8,M8,O8)</f>
        <v>174</v>
      </c>
      <c r="G8" s="9">
        <v>133</v>
      </c>
      <c r="H8" s="8">
        <f t="shared" si="0"/>
        <v>76.436781609195407</v>
      </c>
      <c r="I8" s="9">
        <v>19</v>
      </c>
      <c r="J8" s="8">
        <f t="shared" si="1"/>
        <v>10.919540229885058</v>
      </c>
      <c r="K8" s="9">
        <v>1</v>
      </c>
      <c r="L8" s="8">
        <f t="shared" si="2"/>
        <v>0.57471264367816088</v>
      </c>
      <c r="M8" s="9">
        <v>12</v>
      </c>
      <c r="N8" s="8">
        <f t="shared" si="3"/>
        <v>6.8965517241379306</v>
      </c>
      <c r="O8" s="9">
        <v>9</v>
      </c>
      <c r="P8" s="8">
        <f t="shared" si="4"/>
        <v>5.1724137931034484</v>
      </c>
    </row>
    <row r="9" spans="1:16" ht="23.1" customHeight="1">
      <c r="A9" s="178"/>
      <c r="B9" s="180" t="s">
        <v>47</v>
      </c>
      <c r="C9" s="181"/>
      <c r="D9" s="181"/>
      <c r="E9" s="182"/>
      <c r="F9" s="10">
        <f t="shared" si="5"/>
        <v>128</v>
      </c>
      <c r="G9" s="9">
        <v>89</v>
      </c>
      <c r="H9" s="8">
        <f t="shared" si="0"/>
        <v>69.53125</v>
      </c>
      <c r="I9" s="9">
        <v>26</v>
      </c>
      <c r="J9" s="8">
        <f t="shared" si="1"/>
        <v>20.3125</v>
      </c>
      <c r="K9" s="9">
        <v>1</v>
      </c>
      <c r="L9" s="8">
        <f t="shared" si="2"/>
        <v>0.78125</v>
      </c>
      <c r="M9" s="9">
        <v>7</v>
      </c>
      <c r="N9" s="8">
        <f t="shared" si="3"/>
        <v>5.46875</v>
      </c>
      <c r="O9" s="9">
        <v>5</v>
      </c>
      <c r="P9" s="8">
        <f t="shared" si="4"/>
        <v>3.90625</v>
      </c>
    </row>
    <row r="10" spans="1:16" ht="23.1" customHeight="1">
      <c r="A10" s="178"/>
      <c r="B10" s="180" t="s">
        <v>46</v>
      </c>
      <c r="C10" s="181"/>
      <c r="D10" s="181"/>
      <c r="E10" s="182"/>
      <c r="F10" s="10">
        <f t="shared" si="5"/>
        <v>225</v>
      </c>
      <c r="G10" s="9">
        <v>151</v>
      </c>
      <c r="H10" s="8">
        <f t="shared" si="0"/>
        <v>67.111111111111114</v>
      </c>
      <c r="I10" s="9">
        <v>53</v>
      </c>
      <c r="J10" s="8">
        <f t="shared" si="1"/>
        <v>23.555555555555554</v>
      </c>
      <c r="K10" s="9">
        <v>1</v>
      </c>
      <c r="L10" s="8">
        <f t="shared" si="2"/>
        <v>0.44444444444444442</v>
      </c>
      <c r="M10" s="9">
        <v>14</v>
      </c>
      <c r="N10" s="8">
        <f t="shared" si="3"/>
        <v>6.2222222222222223</v>
      </c>
      <c r="O10" s="9">
        <v>6</v>
      </c>
      <c r="P10" s="8">
        <f t="shared" si="4"/>
        <v>2.666666666666667</v>
      </c>
    </row>
    <row r="11" spans="1:16" ht="23.1" customHeight="1">
      <c r="A11" s="178"/>
      <c r="B11" s="180" t="s">
        <v>45</v>
      </c>
      <c r="C11" s="181"/>
      <c r="D11" s="181"/>
      <c r="E11" s="182"/>
      <c r="F11" s="10">
        <f t="shared" si="5"/>
        <v>73</v>
      </c>
      <c r="G11" s="9">
        <v>41</v>
      </c>
      <c r="H11" s="8">
        <f t="shared" si="0"/>
        <v>56.164383561643838</v>
      </c>
      <c r="I11" s="9">
        <v>21</v>
      </c>
      <c r="J11" s="8">
        <f t="shared" si="1"/>
        <v>28.767123287671232</v>
      </c>
      <c r="K11" s="9">
        <v>3</v>
      </c>
      <c r="L11" s="8">
        <f t="shared" si="2"/>
        <v>4.10958904109589</v>
      </c>
      <c r="M11" s="9">
        <v>3</v>
      </c>
      <c r="N11" s="8">
        <f t="shared" si="3"/>
        <v>4.10958904109589</v>
      </c>
      <c r="O11" s="9">
        <v>5</v>
      </c>
      <c r="P11" s="8">
        <f t="shared" si="4"/>
        <v>6.8493150684931505</v>
      </c>
    </row>
    <row r="12" spans="1:16" ht="23.1" customHeight="1">
      <c r="A12" s="179"/>
      <c r="B12" s="180" t="s">
        <v>44</v>
      </c>
      <c r="C12" s="181"/>
      <c r="D12" s="181"/>
      <c r="E12" s="182"/>
      <c r="F12" s="10">
        <f t="shared" si="5"/>
        <v>205</v>
      </c>
      <c r="G12" s="9">
        <v>82</v>
      </c>
      <c r="H12" s="8">
        <f t="shared" si="0"/>
        <v>40</v>
      </c>
      <c r="I12" s="9">
        <v>93</v>
      </c>
      <c r="J12" s="8">
        <f t="shared" si="1"/>
        <v>45.365853658536587</v>
      </c>
      <c r="K12" s="9">
        <v>6</v>
      </c>
      <c r="L12" s="8">
        <f t="shared" si="2"/>
        <v>2.9268292682926833</v>
      </c>
      <c r="M12" s="9">
        <v>19</v>
      </c>
      <c r="N12" s="8">
        <f t="shared" si="3"/>
        <v>9.2682926829268286</v>
      </c>
      <c r="O12" s="9">
        <v>5</v>
      </c>
      <c r="P12" s="8">
        <f t="shared" si="4"/>
        <v>2.4390243902439024</v>
      </c>
    </row>
    <row r="13" spans="1:16" ht="23.1" customHeight="1">
      <c r="A13" s="174" t="s">
        <v>43</v>
      </c>
      <c r="B13" s="174" t="s">
        <v>42</v>
      </c>
      <c r="C13" s="13"/>
      <c r="D13" s="14" t="s">
        <v>16</v>
      </c>
      <c r="E13" s="11"/>
      <c r="F13" s="10">
        <f>SUM(G13,I13,K13,M13,O13)</f>
        <v>198</v>
      </c>
      <c r="G13" s="9">
        <f>SUM(G14:G37)</f>
        <v>121</v>
      </c>
      <c r="H13" s="8">
        <f t="shared" si="0"/>
        <v>61.111111111111114</v>
      </c>
      <c r="I13" s="9">
        <f>SUM(I14:I37)</f>
        <v>52</v>
      </c>
      <c r="J13" s="8">
        <f t="shared" si="1"/>
        <v>26.262626262626267</v>
      </c>
      <c r="K13" s="9">
        <f>SUM(K14:K37)</f>
        <v>4</v>
      </c>
      <c r="L13" s="8">
        <f t="shared" si="2"/>
        <v>2.0202020202020203</v>
      </c>
      <c r="M13" s="9">
        <f>SUM(M14:M37)</f>
        <v>13</v>
      </c>
      <c r="N13" s="8">
        <f t="shared" si="3"/>
        <v>6.5656565656565666</v>
      </c>
      <c r="O13" s="9">
        <f>SUM(O14:O37)</f>
        <v>8</v>
      </c>
      <c r="P13" s="8">
        <f t="shared" si="4"/>
        <v>4.0404040404040407</v>
      </c>
    </row>
    <row r="14" spans="1:16" ht="23.1" customHeight="1">
      <c r="A14" s="175"/>
      <c r="B14" s="175"/>
      <c r="C14" s="13"/>
      <c r="D14" s="14" t="s">
        <v>41</v>
      </c>
      <c r="E14" s="11"/>
      <c r="F14" s="10">
        <f t="shared" si="5"/>
        <v>25</v>
      </c>
      <c r="G14" s="9">
        <v>15</v>
      </c>
      <c r="H14" s="8">
        <f t="shared" si="0"/>
        <v>60</v>
      </c>
      <c r="I14" s="9">
        <v>6</v>
      </c>
      <c r="J14" s="8">
        <f t="shared" si="1"/>
        <v>24</v>
      </c>
      <c r="K14" s="9">
        <v>1</v>
      </c>
      <c r="L14" s="8">
        <f t="shared" si="2"/>
        <v>4</v>
      </c>
      <c r="M14" s="9">
        <v>1</v>
      </c>
      <c r="N14" s="8">
        <f t="shared" si="3"/>
        <v>4</v>
      </c>
      <c r="O14" s="9">
        <v>2</v>
      </c>
      <c r="P14" s="8">
        <f t="shared" si="4"/>
        <v>8</v>
      </c>
    </row>
    <row r="15" spans="1:16" ht="23.1" customHeight="1">
      <c r="A15" s="175"/>
      <c r="B15" s="175"/>
      <c r="C15" s="13"/>
      <c r="D15" s="14" t="s">
        <v>40</v>
      </c>
      <c r="E15" s="11"/>
      <c r="F15" s="10">
        <f t="shared" si="5"/>
        <v>2</v>
      </c>
      <c r="G15" s="9">
        <v>2</v>
      </c>
      <c r="H15" s="8">
        <f t="shared" si="0"/>
        <v>100</v>
      </c>
      <c r="I15" s="9">
        <v>0</v>
      </c>
      <c r="J15" s="8">
        <f t="shared" si="1"/>
        <v>0</v>
      </c>
      <c r="K15" s="9">
        <v>0</v>
      </c>
      <c r="L15" s="8">
        <f t="shared" si="2"/>
        <v>0</v>
      </c>
      <c r="M15" s="9">
        <v>0</v>
      </c>
      <c r="N15" s="8">
        <f t="shared" si="3"/>
        <v>0</v>
      </c>
      <c r="O15" s="9">
        <v>0</v>
      </c>
      <c r="P15" s="8">
        <f t="shared" si="4"/>
        <v>0</v>
      </c>
    </row>
    <row r="16" spans="1:16" ht="23.1" customHeight="1">
      <c r="A16" s="175"/>
      <c r="B16" s="175"/>
      <c r="C16" s="13"/>
      <c r="D16" s="14" t="s">
        <v>39</v>
      </c>
      <c r="E16" s="11"/>
      <c r="F16" s="10">
        <f t="shared" si="5"/>
        <v>18</v>
      </c>
      <c r="G16" s="9">
        <v>12</v>
      </c>
      <c r="H16" s="8">
        <f t="shared" si="0"/>
        <v>66.666666666666657</v>
      </c>
      <c r="I16" s="9">
        <v>4</v>
      </c>
      <c r="J16" s="8">
        <f t="shared" si="1"/>
        <v>22.222222222222221</v>
      </c>
      <c r="K16" s="9">
        <v>0</v>
      </c>
      <c r="L16" s="8">
        <f t="shared" si="2"/>
        <v>0</v>
      </c>
      <c r="M16" s="9">
        <v>1</v>
      </c>
      <c r="N16" s="8">
        <f t="shared" si="3"/>
        <v>5.5555555555555554</v>
      </c>
      <c r="O16" s="9">
        <v>1</v>
      </c>
      <c r="P16" s="8">
        <f t="shared" si="4"/>
        <v>5.5555555555555554</v>
      </c>
    </row>
    <row r="17" spans="1:16" ht="23.1" customHeight="1">
      <c r="A17" s="175"/>
      <c r="B17" s="175"/>
      <c r="C17" s="13"/>
      <c r="D17" s="14" t="s">
        <v>38</v>
      </c>
      <c r="E17" s="11"/>
      <c r="F17" s="10">
        <f t="shared" si="5"/>
        <v>2</v>
      </c>
      <c r="G17" s="9">
        <v>2</v>
      </c>
      <c r="H17" s="8">
        <f t="shared" si="0"/>
        <v>100</v>
      </c>
      <c r="I17" s="9">
        <v>0</v>
      </c>
      <c r="J17" s="8">
        <f t="shared" si="1"/>
        <v>0</v>
      </c>
      <c r="K17" s="9">
        <v>0</v>
      </c>
      <c r="L17" s="8">
        <f t="shared" si="2"/>
        <v>0</v>
      </c>
      <c r="M17" s="9">
        <v>0</v>
      </c>
      <c r="N17" s="8">
        <f t="shared" si="3"/>
        <v>0</v>
      </c>
      <c r="O17" s="9">
        <v>0</v>
      </c>
      <c r="P17" s="8">
        <f t="shared" si="4"/>
        <v>0</v>
      </c>
    </row>
    <row r="18" spans="1:16" ht="23.1" customHeight="1">
      <c r="A18" s="175"/>
      <c r="B18" s="175"/>
      <c r="C18" s="13"/>
      <c r="D18" s="14" t="s">
        <v>37</v>
      </c>
      <c r="E18" s="11"/>
      <c r="F18" s="10">
        <f t="shared" si="5"/>
        <v>4</v>
      </c>
      <c r="G18" s="9">
        <v>1</v>
      </c>
      <c r="H18" s="8">
        <f t="shared" si="0"/>
        <v>25</v>
      </c>
      <c r="I18" s="9">
        <v>3</v>
      </c>
      <c r="J18" s="8">
        <f t="shared" si="1"/>
        <v>75</v>
      </c>
      <c r="K18" s="9">
        <v>0</v>
      </c>
      <c r="L18" s="8">
        <f t="shared" si="2"/>
        <v>0</v>
      </c>
      <c r="M18" s="9">
        <v>0</v>
      </c>
      <c r="N18" s="8">
        <f t="shared" si="3"/>
        <v>0</v>
      </c>
      <c r="O18" s="9">
        <v>0</v>
      </c>
      <c r="P18" s="8">
        <f t="shared" si="4"/>
        <v>0</v>
      </c>
    </row>
    <row r="19" spans="1:16" ht="23.1" customHeight="1">
      <c r="A19" s="175"/>
      <c r="B19" s="175"/>
      <c r="C19" s="13"/>
      <c r="D19" s="14" t="s">
        <v>36</v>
      </c>
      <c r="E19" s="11"/>
      <c r="F19" s="10">
        <f t="shared" si="5"/>
        <v>1</v>
      </c>
      <c r="G19" s="9">
        <v>1</v>
      </c>
      <c r="H19" s="8">
        <f t="shared" si="0"/>
        <v>100</v>
      </c>
      <c r="I19" s="9">
        <v>0</v>
      </c>
      <c r="J19" s="8">
        <f t="shared" si="1"/>
        <v>0</v>
      </c>
      <c r="K19" s="9">
        <v>0</v>
      </c>
      <c r="L19" s="8">
        <f t="shared" si="2"/>
        <v>0</v>
      </c>
      <c r="M19" s="9">
        <v>0</v>
      </c>
      <c r="N19" s="8">
        <f t="shared" si="3"/>
        <v>0</v>
      </c>
      <c r="O19" s="9">
        <v>0</v>
      </c>
      <c r="P19" s="8">
        <f t="shared" si="4"/>
        <v>0</v>
      </c>
    </row>
    <row r="20" spans="1:16" ht="23.1" customHeight="1">
      <c r="A20" s="175"/>
      <c r="B20" s="175"/>
      <c r="C20" s="13"/>
      <c r="D20" s="14" t="s">
        <v>35</v>
      </c>
      <c r="E20" s="11"/>
      <c r="F20" s="10">
        <f t="shared" si="5"/>
        <v>5</v>
      </c>
      <c r="G20" s="9">
        <v>1</v>
      </c>
      <c r="H20" s="8">
        <f t="shared" si="0"/>
        <v>20</v>
      </c>
      <c r="I20" s="9">
        <v>3</v>
      </c>
      <c r="J20" s="8">
        <f t="shared" si="1"/>
        <v>60</v>
      </c>
      <c r="K20" s="9">
        <v>0</v>
      </c>
      <c r="L20" s="8">
        <f t="shared" si="2"/>
        <v>0</v>
      </c>
      <c r="M20" s="9">
        <v>0</v>
      </c>
      <c r="N20" s="8">
        <f t="shared" si="3"/>
        <v>0</v>
      </c>
      <c r="O20" s="9">
        <v>1</v>
      </c>
      <c r="P20" s="8">
        <f t="shared" si="4"/>
        <v>20</v>
      </c>
    </row>
    <row r="21" spans="1:16" ht="23.1" customHeight="1">
      <c r="A21" s="175"/>
      <c r="B21" s="175"/>
      <c r="C21" s="13"/>
      <c r="D21" s="14" t="s">
        <v>34</v>
      </c>
      <c r="E21" s="11"/>
      <c r="F21" s="10">
        <f t="shared" si="5"/>
        <v>9</v>
      </c>
      <c r="G21" s="9">
        <v>4</v>
      </c>
      <c r="H21" s="8">
        <f t="shared" si="0"/>
        <v>44.444444444444443</v>
      </c>
      <c r="I21" s="9">
        <v>4</v>
      </c>
      <c r="J21" s="8">
        <f t="shared" si="1"/>
        <v>44.444444444444443</v>
      </c>
      <c r="K21" s="9">
        <v>0</v>
      </c>
      <c r="L21" s="8">
        <f t="shared" si="2"/>
        <v>0</v>
      </c>
      <c r="M21" s="9">
        <v>1</v>
      </c>
      <c r="N21" s="8">
        <f t="shared" si="3"/>
        <v>11.111111111111111</v>
      </c>
      <c r="O21" s="9">
        <v>0</v>
      </c>
      <c r="P21" s="8">
        <f t="shared" si="4"/>
        <v>0</v>
      </c>
    </row>
    <row r="22" spans="1:16" ht="23.1" customHeight="1">
      <c r="A22" s="175"/>
      <c r="B22" s="175"/>
      <c r="C22" s="13"/>
      <c r="D22" s="14" t="s">
        <v>33</v>
      </c>
      <c r="E22" s="11"/>
      <c r="F22" s="10">
        <f t="shared" si="5"/>
        <v>1</v>
      </c>
      <c r="G22" s="9">
        <v>1</v>
      </c>
      <c r="H22" s="8">
        <f t="shared" si="0"/>
        <v>100</v>
      </c>
      <c r="I22" s="9">
        <v>0</v>
      </c>
      <c r="J22" s="8">
        <f t="shared" si="1"/>
        <v>0</v>
      </c>
      <c r="K22" s="9">
        <v>0</v>
      </c>
      <c r="L22" s="8">
        <f t="shared" si="2"/>
        <v>0</v>
      </c>
      <c r="M22" s="9">
        <v>0</v>
      </c>
      <c r="N22" s="8">
        <f t="shared" si="3"/>
        <v>0</v>
      </c>
      <c r="O22" s="9">
        <v>0</v>
      </c>
      <c r="P22" s="8">
        <f t="shared" si="4"/>
        <v>0</v>
      </c>
    </row>
    <row r="23" spans="1:16" ht="23.1" customHeight="1">
      <c r="A23" s="175"/>
      <c r="B23" s="175"/>
      <c r="C23" s="13"/>
      <c r="D23" s="14" t="s">
        <v>32</v>
      </c>
      <c r="E23" s="11"/>
      <c r="F23" s="10">
        <f t="shared" si="5"/>
        <v>6</v>
      </c>
      <c r="G23" s="9">
        <v>6</v>
      </c>
      <c r="H23" s="8">
        <f t="shared" si="0"/>
        <v>100</v>
      </c>
      <c r="I23" s="9">
        <v>0</v>
      </c>
      <c r="J23" s="8">
        <f t="shared" si="1"/>
        <v>0</v>
      </c>
      <c r="K23" s="9">
        <v>0</v>
      </c>
      <c r="L23" s="8">
        <f t="shared" si="2"/>
        <v>0</v>
      </c>
      <c r="M23" s="9">
        <v>0</v>
      </c>
      <c r="N23" s="8">
        <f t="shared" si="3"/>
        <v>0</v>
      </c>
      <c r="O23" s="9">
        <v>0</v>
      </c>
      <c r="P23" s="8">
        <f t="shared" si="4"/>
        <v>0</v>
      </c>
    </row>
    <row r="24" spans="1:16" ht="23.1" customHeight="1">
      <c r="A24" s="175"/>
      <c r="B24" s="175"/>
      <c r="C24" s="13"/>
      <c r="D24" s="14" t="s">
        <v>31</v>
      </c>
      <c r="E24" s="11"/>
      <c r="F24" s="10">
        <f t="shared" si="5"/>
        <v>0</v>
      </c>
      <c r="G24" s="33">
        <v>0</v>
      </c>
      <c r="H24" s="80" t="s">
        <v>497</v>
      </c>
      <c r="I24" s="33">
        <v>0</v>
      </c>
      <c r="J24" s="80" t="s">
        <v>497</v>
      </c>
      <c r="K24" s="33">
        <v>0</v>
      </c>
      <c r="L24" s="80" t="s">
        <v>497</v>
      </c>
      <c r="M24" s="33">
        <v>0</v>
      </c>
      <c r="N24" s="80" t="s">
        <v>497</v>
      </c>
      <c r="O24" s="33">
        <v>0</v>
      </c>
      <c r="P24" s="80" t="s">
        <v>497</v>
      </c>
    </row>
    <row r="25" spans="1:16" ht="23.1" customHeight="1">
      <c r="A25" s="175"/>
      <c r="B25" s="175"/>
      <c r="C25" s="13"/>
      <c r="D25" s="12" t="s">
        <v>30</v>
      </c>
      <c r="E25" s="11"/>
      <c r="F25" s="10">
        <f t="shared" si="5"/>
        <v>1</v>
      </c>
      <c r="G25" s="9">
        <v>0</v>
      </c>
      <c r="H25" s="8">
        <f t="shared" si="0"/>
        <v>0</v>
      </c>
      <c r="I25" s="9">
        <v>1</v>
      </c>
      <c r="J25" s="8">
        <f t="shared" si="1"/>
        <v>100</v>
      </c>
      <c r="K25" s="9">
        <v>0</v>
      </c>
      <c r="L25" s="8">
        <f t="shared" si="2"/>
        <v>0</v>
      </c>
      <c r="M25" s="9">
        <v>0</v>
      </c>
      <c r="N25" s="8">
        <f t="shared" si="3"/>
        <v>0</v>
      </c>
      <c r="O25" s="9">
        <v>0</v>
      </c>
      <c r="P25" s="8">
        <f t="shared" si="4"/>
        <v>0</v>
      </c>
    </row>
    <row r="26" spans="1:16" ht="23.1" customHeight="1">
      <c r="A26" s="175"/>
      <c r="B26" s="175"/>
      <c r="C26" s="13"/>
      <c r="D26" s="120" t="s">
        <v>29</v>
      </c>
      <c r="E26" s="121"/>
      <c r="F26" s="31">
        <f t="shared" si="5"/>
        <v>5</v>
      </c>
      <c r="G26" s="30">
        <v>4</v>
      </c>
      <c r="H26" s="122">
        <f t="shared" si="0"/>
        <v>80</v>
      </c>
      <c r="I26" s="9">
        <v>1</v>
      </c>
      <c r="J26" s="8">
        <f t="shared" si="1"/>
        <v>20</v>
      </c>
      <c r="K26" s="9">
        <v>0</v>
      </c>
      <c r="L26" s="8">
        <f t="shared" si="2"/>
        <v>0</v>
      </c>
      <c r="M26" s="9">
        <v>0</v>
      </c>
      <c r="N26" s="8">
        <f t="shared" si="3"/>
        <v>0</v>
      </c>
      <c r="O26" s="9">
        <v>0</v>
      </c>
      <c r="P26" s="8">
        <f t="shared" si="4"/>
        <v>0</v>
      </c>
    </row>
    <row r="27" spans="1:16" ht="23.1" customHeight="1">
      <c r="A27" s="175"/>
      <c r="B27" s="175"/>
      <c r="C27" s="13"/>
      <c r="D27" s="120" t="s">
        <v>28</v>
      </c>
      <c r="E27" s="121"/>
      <c r="F27" s="31">
        <f t="shared" si="5"/>
        <v>2</v>
      </c>
      <c r="G27" s="30">
        <v>2</v>
      </c>
      <c r="H27" s="122">
        <f t="shared" si="0"/>
        <v>100</v>
      </c>
      <c r="I27" s="9">
        <v>0</v>
      </c>
      <c r="J27" s="8">
        <f t="shared" si="1"/>
        <v>0</v>
      </c>
      <c r="K27" s="9">
        <v>0</v>
      </c>
      <c r="L27" s="8">
        <f t="shared" si="2"/>
        <v>0</v>
      </c>
      <c r="M27" s="9">
        <v>0</v>
      </c>
      <c r="N27" s="8">
        <f t="shared" si="3"/>
        <v>0</v>
      </c>
      <c r="O27" s="9">
        <v>0</v>
      </c>
      <c r="P27" s="8">
        <f t="shared" si="4"/>
        <v>0</v>
      </c>
    </row>
    <row r="28" spans="1:16" ht="23.1" customHeight="1">
      <c r="A28" s="175"/>
      <c r="B28" s="175"/>
      <c r="C28" s="13"/>
      <c r="D28" s="14" t="s">
        <v>27</v>
      </c>
      <c r="E28" s="11"/>
      <c r="F28" s="10">
        <f t="shared" si="5"/>
        <v>2</v>
      </c>
      <c r="G28" s="9">
        <v>1</v>
      </c>
      <c r="H28" s="8">
        <f t="shared" si="0"/>
        <v>50</v>
      </c>
      <c r="I28" s="9">
        <v>1</v>
      </c>
      <c r="J28" s="8">
        <f t="shared" si="1"/>
        <v>50</v>
      </c>
      <c r="K28" s="9">
        <v>0</v>
      </c>
      <c r="L28" s="8">
        <f t="shared" si="2"/>
        <v>0</v>
      </c>
      <c r="M28" s="9">
        <v>0</v>
      </c>
      <c r="N28" s="8">
        <f t="shared" si="3"/>
        <v>0</v>
      </c>
      <c r="O28" s="9">
        <v>0</v>
      </c>
      <c r="P28" s="8">
        <f t="shared" si="4"/>
        <v>0</v>
      </c>
    </row>
    <row r="29" spans="1:16" ht="23.1" customHeight="1">
      <c r="A29" s="175"/>
      <c r="B29" s="175"/>
      <c r="C29" s="13"/>
      <c r="D29" s="14" t="s">
        <v>26</v>
      </c>
      <c r="E29" s="11"/>
      <c r="F29" s="10">
        <f t="shared" si="5"/>
        <v>11</v>
      </c>
      <c r="G29" s="9">
        <v>5</v>
      </c>
      <c r="H29" s="8">
        <f t="shared" si="0"/>
        <v>45.454545454545453</v>
      </c>
      <c r="I29" s="9">
        <v>6</v>
      </c>
      <c r="J29" s="8">
        <f t="shared" si="1"/>
        <v>54.54545454545454</v>
      </c>
      <c r="K29" s="9">
        <v>0</v>
      </c>
      <c r="L29" s="8">
        <f t="shared" si="2"/>
        <v>0</v>
      </c>
      <c r="M29" s="9">
        <v>0</v>
      </c>
      <c r="N29" s="8">
        <f t="shared" si="3"/>
        <v>0</v>
      </c>
      <c r="O29" s="9">
        <v>0</v>
      </c>
      <c r="P29" s="8">
        <f t="shared" si="4"/>
        <v>0</v>
      </c>
    </row>
    <row r="30" spans="1:16" ht="23.1" customHeight="1">
      <c r="A30" s="175"/>
      <c r="B30" s="175"/>
      <c r="C30" s="13"/>
      <c r="D30" s="14" t="s">
        <v>25</v>
      </c>
      <c r="E30" s="11"/>
      <c r="F30" s="10">
        <f t="shared" si="5"/>
        <v>5</v>
      </c>
      <c r="G30" s="9">
        <v>2</v>
      </c>
      <c r="H30" s="8">
        <f t="shared" si="0"/>
        <v>40</v>
      </c>
      <c r="I30" s="9">
        <v>2</v>
      </c>
      <c r="J30" s="8">
        <f t="shared" si="1"/>
        <v>40</v>
      </c>
      <c r="K30" s="9">
        <v>0</v>
      </c>
      <c r="L30" s="8">
        <f t="shared" si="2"/>
        <v>0</v>
      </c>
      <c r="M30" s="9">
        <v>0</v>
      </c>
      <c r="N30" s="8">
        <f t="shared" si="3"/>
        <v>0</v>
      </c>
      <c r="O30" s="9">
        <v>1</v>
      </c>
      <c r="P30" s="8">
        <f t="shared" si="4"/>
        <v>20</v>
      </c>
    </row>
    <row r="31" spans="1:16" ht="23.1" customHeight="1">
      <c r="A31" s="175"/>
      <c r="B31" s="175"/>
      <c r="C31" s="13"/>
      <c r="D31" s="14" t="s">
        <v>24</v>
      </c>
      <c r="E31" s="11"/>
      <c r="F31" s="10">
        <f t="shared" si="5"/>
        <v>26</v>
      </c>
      <c r="G31" s="9">
        <v>16</v>
      </c>
      <c r="H31" s="8">
        <f t="shared" si="0"/>
        <v>61.53846153846154</v>
      </c>
      <c r="I31" s="9">
        <v>6</v>
      </c>
      <c r="J31" s="8">
        <f t="shared" si="1"/>
        <v>23.076923076923077</v>
      </c>
      <c r="K31" s="9">
        <v>0</v>
      </c>
      <c r="L31" s="8">
        <f t="shared" si="2"/>
        <v>0</v>
      </c>
      <c r="M31" s="9">
        <v>3</v>
      </c>
      <c r="N31" s="8">
        <f t="shared" si="3"/>
        <v>11.538461538461538</v>
      </c>
      <c r="O31" s="9">
        <v>1</v>
      </c>
      <c r="P31" s="8">
        <f t="shared" si="4"/>
        <v>3.8461538461538463</v>
      </c>
    </row>
    <row r="32" spans="1:16" ht="23.1" customHeight="1">
      <c r="A32" s="175"/>
      <c r="B32" s="175"/>
      <c r="C32" s="13"/>
      <c r="D32" s="14" t="s">
        <v>23</v>
      </c>
      <c r="E32" s="11"/>
      <c r="F32" s="10">
        <f t="shared" si="5"/>
        <v>5</v>
      </c>
      <c r="G32" s="9">
        <v>4</v>
      </c>
      <c r="H32" s="8">
        <f t="shared" si="0"/>
        <v>80</v>
      </c>
      <c r="I32" s="9">
        <v>0</v>
      </c>
      <c r="J32" s="8">
        <f t="shared" si="1"/>
        <v>0</v>
      </c>
      <c r="K32" s="9">
        <v>1</v>
      </c>
      <c r="L32" s="8">
        <f t="shared" si="2"/>
        <v>20</v>
      </c>
      <c r="M32" s="9">
        <v>0</v>
      </c>
      <c r="N32" s="8">
        <f t="shared" si="3"/>
        <v>0</v>
      </c>
      <c r="O32" s="9">
        <v>0</v>
      </c>
      <c r="P32" s="8">
        <f t="shared" si="4"/>
        <v>0</v>
      </c>
    </row>
    <row r="33" spans="1:16" ht="24" customHeight="1">
      <c r="A33" s="175"/>
      <c r="B33" s="175"/>
      <c r="C33" s="13"/>
      <c r="D33" s="14" t="s">
        <v>22</v>
      </c>
      <c r="E33" s="11"/>
      <c r="F33" s="10">
        <f>SUM(G33,I33,K33,M33,O33)</f>
        <v>28</v>
      </c>
      <c r="G33" s="9">
        <v>18</v>
      </c>
      <c r="H33" s="8">
        <f t="shared" si="0"/>
        <v>64.285714285714292</v>
      </c>
      <c r="I33" s="9">
        <v>7</v>
      </c>
      <c r="J33" s="8">
        <f t="shared" si="1"/>
        <v>25</v>
      </c>
      <c r="K33" s="9">
        <v>0</v>
      </c>
      <c r="L33" s="8">
        <f t="shared" si="2"/>
        <v>0</v>
      </c>
      <c r="M33" s="9">
        <v>2</v>
      </c>
      <c r="N33" s="8">
        <f t="shared" si="3"/>
        <v>7.1428571428571423</v>
      </c>
      <c r="O33" s="9">
        <v>1</v>
      </c>
      <c r="P33" s="8">
        <f t="shared" si="4"/>
        <v>3.5714285714285712</v>
      </c>
    </row>
    <row r="34" spans="1:16" ht="23.1" customHeight="1">
      <c r="A34" s="175"/>
      <c r="B34" s="175"/>
      <c r="C34" s="13"/>
      <c r="D34" s="14" t="s">
        <v>21</v>
      </c>
      <c r="E34" s="11"/>
      <c r="F34" s="10">
        <f t="shared" si="5"/>
        <v>13</v>
      </c>
      <c r="G34" s="9">
        <v>7</v>
      </c>
      <c r="H34" s="8">
        <f t="shared" si="0"/>
        <v>53.846153846153847</v>
      </c>
      <c r="I34" s="9">
        <v>3</v>
      </c>
      <c r="J34" s="8">
        <f t="shared" si="1"/>
        <v>23.076923076923077</v>
      </c>
      <c r="K34" s="9">
        <v>0</v>
      </c>
      <c r="L34" s="8">
        <f t="shared" si="2"/>
        <v>0</v>
      </c>
      <c r="M34" s="9">
        <v>3</v>
      </c>
      <c r="N34" s="8">
        <f t="shared" si="3"/>
        <v>23.076923076923077</v>
      </c>
      <c r="O34" s="9">
        <v>0</v>
      </c>
      <c r="P34" s="8">
        <f t="shared" si="4"/>
        <v>0</v>
      </c>
    </row>
    <row r="35" spans="1:16" ht="23.1" customHeight="1">
      <c r="A35" s="175"/>
      <c r="B35" s="175"/>
      <c r="C35" s="13"/>
      <c r="D35" s="14" t="s">
        <v>20</v>
      </c>
      <c r="E35" s="11"/>
      <c r="F35" s="10">
        <f t="shared" si="5"/>
        <v>7</v>
      </c>
      <c r="G35" s="9">
        <v>4</v>
      </c>
      <c r="H35" s="8">
        <f t="shared" si="0"/>
        <v>57.142857142857139</v>
      </c>
      <c r="I35" s="9">
        <v>2</v>
      </c>
      <c r="J35" s="8">
        <f t="shared" si="1"/>
        <v>28.571428571428569</v>
      </c>
      <c r="K35" s="9">
        <v>0</v>
      </c>
      <c r="L35" s="8">
        <f t="shared" si="2"/>
        <v>0</v>
      </c>
      <c r="M35" s="9">
        <v>1</v>
      </c>
      <c r="N35" s="8">
        <f t="shared" si="3"/>
        <v>14.285714285714285</v>
      </c>
      <c r="O35" s="9">
        <v>0</v>
      </c>
      <c r="P35" s="8">
        <f t="shared" si="4"/>
        <v>0</v>
      </c>
    </row>
    <row r="36" spans="1:16" ht="23.1" customHeight="1">
      <c r="A36" s="175"/>
      <c r="B36" s="175"/>
      <c r="C36" s="13"/>
      <c r="D36" s="14" t="s">
        <v>19</v>
      </c>
      <c r="E36" s="11"/>
      <c r="F36" s="10">
        <f t="shared" si="5"/>
        <v>16</v>
      </c>
      <c r="G36" s="9">
        <v>10</v>
      </c>
      <c r="H36" s="8">
        <f t="shared" si="0"/>
        <v>62.5</v>
      </c>
      <c r="I36" s="9">
        <v>3</v>
      </c>
      <c r="J36" s="8">
        <f t="shared" si="1"/>
        <v>18.75</v>
      </c>
      <c r="K36" s="9">
        <v>2</v>
      </c>
      <c r="L36" s="8">
        <f t="shared" si="2"/>
        <v>12.5</v>
      </c>
      <c r="M36" s="9">
        <v>0</v>
      </c>
      <c r="N36" s="8">
        <f t="shared" si="3"/>
        <v>0</v>
      </c>
      <c r="O36" s="9">
        <v>1</v>
      </c>
      <c r="P36" s="8">
        <f t="shared" si="4"/>
        <v>6.25</v>
      </c>
    </row>
    <row r="37" spans="1:16" ht="23.1" customHeight="1">
      <c r="A37" s="175"/>
      <c r="B37" s="176"/>
      <c r="C37" s="13"/>
      <c r="D37" s="14" t="s">
        <v>18</v>
      </c>
      <c r="E37" s="11"/>
      <c r="F37" s="10">
        <f t="shared" si="5"/>
        <v>4</v>
      </c>
      <c r="G37" s="9">
        <v>3</v>
      </c>
      <c r="H37" s="8">
        <f t="shared" si="0"/>
        <v>75</v>
      </c>
      <c r="I37" s="9">
        <v>0</v>
      </c>
      <c r="J37" s="8">
        <f t="shared" si="1"/>
        <v>0</v>
      </c>
      <c r="K37" s="9">
        <v>0</v>
      </c>
      <c r="L37" s="8">
        <f t="shared" si="2"/>
        <v>0</v>
      </c>
      <c r="M37" s="9">
        <v>1</v>
      </c>
      <c r="N37" s="8">
        <f t="shared" si="3"/>
        <v>25</v>
      </c>
      <c r="O37" s="9">
        <v>0</v>
      </c>
      <c r="P37" s="8">
        <f t="shared" si="4"/>
        <v>0</v>
      </c>
    </row>
    <row r="38" spans="1:16" ht="23.1" customHeight="1">
      <c r="A38" s="175"/>
      <c r="B38" s="174" t="s">
        <v>17</v>
      </c>
      <c r="C38" s="13"/>
      <c r="D38" s="14" t="s">
        <v>16</v>
      </c>
      <c r="E38" s="11"/>
      <c r="F38" s="31">
        <f>SUM(G38,I38,K38,M38,O38)</f>
        <v>607</v>
      </c>
      <c r="G38" s="30">
        <f>SUM(G39:G53)</f>
        <v>375</v>
      </c>
      <c r="H38" s="122">
        <f t="shared" si="0"/>
        <v>61.779242174629324</v>
      </c>
      <c r="I38" s="30">
        <f>SUM(I39:I53)</f>
        <v>160</v>
      </c>
      <c r="J38" s="122">
        <f t="shared" si="1"/>
        <v>26.359143327841846</v>
      </c>
      <c r="K38" s="30">
        <f>SUM(K39:K53)</f>
        <v>8</v>
      </c>
      <c r="L38" s="122">
        <f t="shared" si="2"/>
        <v>1.3179571663920924</v>
      </c>
      <c r="M38" s="30">
        <f>SUM(M39:M53)</f>
        <v>42</v>
      </c>
      <c r="N38" s="122">
        <f t="shared" si="3"/>
        <v>6.9192751235584842</v>
      </c>
      <c r="O38" s="30">
        <f>SUM(O39:O53)</f>
        <v>22</v>
      </c>
      <c r="P38" s="122">
        <f t="shared" si="4"/>
        <v>3.6243822075782535</v>
      </c>
    </row>
    <row r="39" spans="1:16" ht="23.1" customHeight="1">
      <c r="A39" s="175"/>
      <c r="B39" s="175"/>
      <c r="C39" s="13"/>
      <c r="D39" s="14" t="s">
        <v>15</v>
      </c>
      <c r="E39" s="11"/>
      <c r="F39" s="10">
        <f t="shared" si="5"/>
        <v>4</v>
      </c>
      <c r="G39" s="9">
        <v>3</v>
      </c>
      <c r="H39" s="8">
        <f t="shared" si="0"/>
        <v>75</v>
      </c>
      <c r="I39" s="9">
        <v>1</v>
      </c>
      <c r="J39" s="8">
        <f t="shared" si="1"/>
        <v>25</v>
      </c>
      <c r="K39" s="9">
        <v>0</v>
      </c>
      <c r="L39" s="8">
        <f t="shared" si="2"/>
        <v>0</v>
      </c>
      <c r="M39" s="9">
        <v>0</v>
      </c>
      <c r="N39" s="8">
        <f t="shared" si="3"/>
        <v>0</v>
      </c>
      <c r="O39" s="9">
        <v>0</v>
      </c>
      <c r="P39" s="8">
        <f t="shared" si="4"/>
        <v>0</v>
      </c>
    </row>
    <row r="40" spans="1:16" ht="23.1" customHeight="1">
      <c r="A40" s="175"/>
      <c r="B40" s="175"/>
      <c r="C40" s="13"/>
      <c r="D40" s="14" t="s">
        <v>14</v>
      </c>
      <c r="E40" s="11"/>
      <c r="F40" s="10">
        <f t="shared" si="5"/>
        <v>52</v>
      </c>
      <c r="G40" s="9">
        <v>31</v>
      </c>
      <c r="H40" s="8">
        <f t="shared" si="0"/>
        <v>59.615384615384613</v>
      </c>
      <c r="I40" s="9">
        <v>13</v>
      </c>
      <c r="J40" s="8">
        <f t="shared" si="1"/>
        <v>25</v>
      </c>
      <c r="K40" s="9">
        <v>0</v>
      </c>
      <c r="L40" s="8">
        <f t="shared" si="2"/>
        <v>0</v>
      </c>
      <c r="M40" s="9">
        <v>4</v>
      </c>
      <c r="N40" s="8">
        <f t="shared" si="3"/>
        <v>7.6923076923076925</v>
      </c>
      <c r="O40" s="9">
        <v>4</v>
      </c>
      <c r="P40" s="8">
        <f t="shared" si="4"/>
        <v>7.6923076923076925</v>
      </c>
    </row>
    <row r="41" spans="1:16" ht="23.1" customHeight="1">
      <c r="A41" s="175"/>
      <c r="B41" s="175"/>
      <c r="C41" s="13"/>
      <c r="D41" s="14" t="s">
        <v>13</v>
      </c>
      <c r="E41" s="11"/>
      <c r="F41" s="10">
        <f t="shared" si="5"/>
        <v>19</v>
      </c>
      <c r="G41" s="9">
        <v>9</v>
      </c>
      <c r="H41" s="8">
        <f t="shared" si="0"/>
        <v>47.368421052631575</v>
      </c>
      <c r="I41" s="9">
        <v>8</v>
      </c>
      <c r="J41" s="8">
        <f t="shared" si="1"/>
        <v>42.105263157894733</v>
      </c>
      <c r="K41" s="9">
        <v>0</v>
      </c>
      <c r="L41" s="8">
        <f t="shared" si="2"/>
        <v>0</v>
      </c>
      <c r="M41" s="9">
        <v>1</v>
      </c>
      <c r="N41" s="8">
        <f t="shared" si="3"/>
        <v>5.2631578947368416</v>
      </c>
      <c r="O41" s="9">
        <v>1</v>
      </c>
      <c r="P41" s="8">
        <f t="shared" si="4"/>
        <v>5.2631578947368416</v>
      </c>
    </row>
    <row r="42" spans="1:16" ht="23.1" customHeight="1">
      <c r="A42" s="175"/>
      <c r="B42" s="175"/>
      <c r="C42" s="13"/>
      <c r="D42" s="14" t="s">
        <v>12</v>
      </c>
      <c r="E42" s="11"/>
      <c r="F42" s="10">
        <f t="shared" si="5"/>
        <v>13</v>
      </c>
      <c r="G42" s="9">
        <v>7</v>
      </c>
      <c r="H42" s="8">
        <f t="shared" si="0"/>
        <v>53.846153846153847</v>
      </c>
      <c r="I42" s="9">
        <v>6</v>
      </c>
      <c r="J42" s="8">
        <f t="shared" si="1"/>
        <v>46.153846153846153</v>
      </c>
      <c r="K42" s="9">
        <v>0</v>
      </c>
      <c r="L42" s="8">
        <f t="shared" si="2"/>
        <v>0</v>
      </c>
      <c r="M42" s="9">
        <v>0</v>
      </c>
      <c r="N42" s="8">
        <f t="shared" si="3"/>
        <v>0</v>
      </c>
      <c r="O42" s="9">
        <v>0</v>
      </c>
      <c r="P42" s="8">
        <f t="shared" si="4"/>
        <v>0</v>
      </c>
    </row>
    <row r="43" spans="1:16" ht="23.1" customHeight="1">
      <c r="A43" s="175"/>
      <c r="B43" s="175"/>
      <c r="C43" s="13"/>
      <c r="D43" s="14" t="s">
        <v>11</v>
      </c>
      <c r="E43" s="11"/>
      <c r="F43" s="10">
        <f t="shared" si="5"/>
        <v>34</v>
      </c>
      <c r="G43" s="9">
        <v>22</v>
      </c>
      <c r="H43" s="8">
        <f t="shared" si="0"/>
        <v>64.705882352941174</v>
      </c>
      <c r="I43" s="9">
        <v>8</v>
      </c>
      <c r="J43" s="8">
        <f t="shared" si="1"/>
        <v>23.52941176470588</v>
      </c>
      <c r="K43" s="9">
        <v>1</v>
      </c>
      <c r="L43" s="8">
        <f t="shared" si="2"/>
        <v>2.9411764705882351</v>
      </c>
      <c r="M43" s="9">
        <v>2</v>
      </c>
      <c r="N43" s="8">
        <f t="shared" si="3"/>
        <v>5.8823529411764701</v>
      </c>
      <c r="O43" s="9">
        <v>1</v>
      </c>
      <c r="P43" s="8">
        <f t="shared" si="4"/>
        <v>2.9411764705882351</v>
      </c>
    </row>
    <row r="44" spans="1:16" ht="23.1" customHeight="1">
      <c r="A44" s="175"/>
      <c r="B44" s="175"/>
      <c r="C44" s="13"/>
      <c r="D44" s="14" t="s">
        <v>10</v>
      </c>
      <c r="E44" s="11"/>
      <c r="F44" s="10">
        <f t="shared" si="5"/>
        <v>155</v>
      </c>
      <c r="G44" s="9">
        <v>101</v>
      </c>
      <c r="H44" s="8">
        <f t="shared" si="0"/>
        <v>65.161290322580641</v>
      </c>
      <c r="I44" s="9">
        <v>32</v>
      </c>
      <c r="J44" s="8">
        <f t="shared" si="1"/>
        <v>20.64516129032258</v>
      </c>
      <c r="K44" s="9">
        <v>2</v>
      </c>
      <c r="L44" s="8">
        <f t="shared" si="2"/>
        <v>1.2903225806451613</v>
      </c>
      <c r="M44" s="9">
        <v>14</v>
      </c>
      <c r="N44" s="8">
        <f t="shared" si="3"/>
        <v>9.0322580645161281</v>
      </c>
      <c r="O44" s="9">
        <v>6</v>
      </c>
      <c r="P44" s="8">
        <f t="shared" si="4"/>
        <v>3.870967741935484</v>
      </c>
    </row>
    <row r="45" spans="1:16" ht="23.1" customHeight="1">
      <c r="A45" s="175"/>
      <c r="B45" s="175"/>
      <c r="C45" s="13"/>
      <c r="D45" s="14" t="s">
        <v>9</v>
      </c>
      <c r="E45" s="11"/>
      <c r="F45" s="10">
        <f t="shared" si="5"/>
        <v>18</v>
      </c>
      <c r="G45" s="9">
        <v>11</v>
      </c>
      <c r="H45" s="8">
        <f t="shared" si="0"/>
        <v>61.111111111111114</v>
      </c>
      <c r="I45" s="9">
        <v>7</v>
      </c>
      <c r="J45" s="8">
        <f t="shared" si="1"/>
        <v>38.888888888888893</v>
      </c>
      <c r="K45" s="9">
        <v>0</v>
      </c>
      <c r="L45" s="8">
        <f t="shared" si="2"/>
        <v>0</v>
      </c>
      <c r="M45" s="9">
        <v>0</v>
      </c>
      <c r="N45" s="8">
        <f t="shared" si="3"/>
        <v>0</v>
      </c>
      <c r="O45" s="9">
        <v>0</v>
      </c>
      <c r="P45" s="8">
        <f t="shared" si="4"/>
        <v>0</v>
      </c>
    </row>
    <row r="46" spans="1:16" ht="23.1" customHeight="1">
      <c r="A46" s="175"/>
      <c r="B46" s="175"/>
      <c r="C46" s="13"/>
      <c r="D46" s="14" t="s">
        <v>8</v>
      </c>
      <c r="E46" s="11"/>
      <c r="F46" s="10">
        <f t="shared" si="5"/>
        <v>8</v>
      </c>
      <c r="G46" s="9">
        <v>5</v>
      </c>
      <c r="H46" s="8">
        <f t="shared" si="0"/>
        <v>62.5</v>
      </c>
      <c r="I46" s="9">
        <v>1</v>
      </c>
      <c r="J46" s="8">
        <f t="shared" si="1"/>
        <v>12.5</v>
      </c>
      <c r="K46" s="9">
        <v>0</v>
      </c>
      <c r="L46" s="8">
        <f t="shared" si="2"/>
        <v>0</v>
      </c>
      <c r="M46" s="9">
        <v>2</v>
      </c>
      <c r="N46" s="8">
        <f t="shared" si="3"/>
        <v>25</v>
      </c>
      <c r="O46" s="9">
        <v>0</v>
      </c>
      <c r="P46" s="8">
        <f t="shared" si="4"/>
        <v>0</v>
      </c>
    </row>
    <row r="47" spans="1:16" ht="24" customHeight="1">
      <c r="A47" s="175"/>
      <c r="B47" s="175"/>
      <c r="C47" s="13"/>
      <c r="D47" s="12" t="s">
        <v>7</v>
      </c>
      <c r="E47" s="11"/>
      <c r="F47" s="10">
        <f t="shared" si="5"/>
        <v>14</v>
      </c>
      <c r="G47" s="9">
        <v>7</v>
      </c>
      <c r="H47" s="8">
        <f t="shared" si="0"/>
        <v>50</v>
      </c>
      <c r="I47" s="9">
        <v>6</v>
      </c>
      <c r="J47" s="8">
        <f t="shared" si="1"/>
        <v>42.857142857142854</v>
      </c>
      <c r="K47" s="9">
        <v>0</v>
      </c>
      <c r="L47" s="8">
        <f t="shared" si="2"/>
        <v>0</v>
      </c>
      <c r="M47" s="9">
        <v>0</v>
      </c>
      <c r="N47" s="8">
        <f t="shared" si="3"/>
        <v>0</v>
      </c>
      <c r="O47" s="9">
        <v>1</v>
      </c>
      <c r="P47" s="8">
        <f t="shared" si="4"/>
        <v>7.1428571428571423</v>
      </c>
    </row>
    <row r="48" spans="1:16" ht="23.1" customHeight="1">
      <c r="A48" s="175"/>
      <c r="B48" s="175"/>
      <c r="C48" s="13"/>
      <c r="D48" s="14" t="s">
        <v>6</v>
      </c>
      <c r="E48" s="11"/>
      <c r="F48" s="10">
        <f t="shared" si="5"/>
        <v>39</v>
      </c>
      <c r="G48" s="9">
        <v>25</v>
      </c>
      <c r="H48" s="8">
        <f t="shared" si="0"/>
        <v>64.102564102564102</v>
      </c>
      <c r="I48" s="9">
        <v>10</v>
      </c>
      <c r="J48" s="8">
        <f t="shared" si="1"/>
        <v>25.641025641025639</v>
      </c>
      <c r="K48" s="9">
        <v>1</v>
      </c>
      <c r="L48" s="8">
        <f t="shared" si="2"/>
        <v>2.5641025641025639</v>
      </c>
      <c r="M48" s="9">
        <v>1</v>
      </c>
      <c r="N48" s="8">
        <f t="shared" si="3"/>
        <v>2.5641025641025639</v>
      </c>
      <c r="O48" s="9">
        <v>2</v>
      </c>
      <c r="P48" s="8">
        <f t="shared" si="4"/>
        <v>5.1282051282051277</v>
      </c>
    </row>
    <row r="49" spans="1:16" ht="23.1" customHeight="1">
      <c r="A49" s="175"/>
      <c r="B49" s="175"/>
      <c r="C49" s="13"/>
      <c r="D49" s="14" t="s">
        <v>5</v>
      </c>
      <c r="E49" s="11"/>
      <c r="F49" s="10">
        <f t="shared" si="5"/>
        <v>12</v>
      </c>
      <c r="G49" s="9">
        <v>9</v>
      </c>
      <c r="H49" s="8">
        <f t="shared" si="0"/>
        <v>75</v>
      </c>
      <c r="I49" s="9">
        <v>2</v>
      </c>
      <c r="J49" s="8">
        <f t="shared" si="1"/>
        <v>16.666666666666664</v>
      </c>
      <c r="K49" s="9">
        <v>0</v>
      </c>
      <c r="L49" s="8">
        <f t="shared" si="2"/>
        <v>0</v>
      </c>
      <c r="M49" s="9">
        <v>0</v>
      </c>
      <c r="N49" s="8">
        <f t="shared" si="3"/>
        <v>0</v>
      </c>
      <c r="O49" s="9">
        <v>1</v>
      </c>
      <c r="P49" s="8">
        <f t="shared" si="4"/>
        <v>8.3333333333333321</v>
      </c>
    </row>
    <row r="50" spans="1:16" ht="23.1" customHeight="1">
      <c r="A50" s="175"/>
      <c r="B50" s="175"/>
      <c r="C50" s="13"/>
      <c r="D50" s="14" t="s">
        <v>4</v>
      </c>
      <c r="E50" s="11"/>
      <c r="F50" s="10">
        <f t="shared" si="5"/>
        <v>21</v>
      </c>
      <c r="G50" s="9">
        <v>11</v>
      </c>
      <c r="H50" s="8">
        <f t="shared" si="0"/>
        <v>52.380952380952387</v>
      </c>
      <c r="I50" s="9">
        <v>9</v>
      </c>
      <c r="J50" s="8">
        <f t="shared" si="1"/>
        <v>42.857142857142854</v>
      </c>
      <c r="K50" s="9">
        <v>0</v>
      </c>
      <c r="L50" s="8">
        <f t="shared" si="2"/>
        <v>0</v>
      </c>
      <c r="M50" s="9">
        <v>1</v>
      </c>
      <c r="N50" s="8">
        <f t="shared" si="3"/>
        <v>4.7619047619047619</v>
      </c>
      <c r="O50" s="9">
        <v>0</v>
      </c>
      <c r="P50" s="8">
        <f t="shared" si="4"/>
        <v>0</v>
      </c>
    </row>
    <row r="51" spans="1:16" ht="23.1" customHeight="1">
      <c r="A51" s="175"/>
      <c r="B51" s="175"/>
      <c r="C51" s="13"/>
      <c r="D51" s="14" t="s">
        <v>3</v>
      </c>
      <c r="E51" s="11"/>
      <c r="F51" s="10">
        <f t="shared" si="5"/>
        <v>144</v>
      </c>
      <c r="G51" s="9">
        <v>98</v>
      </c>
      <c r="H51" s="8">
        <f t="shared" si="0"/>
        <v>68.055555555555557</v>
      </c>
      <c r="I51" s="9">
        <v>29</v>
      </c>
      <c r="J51" s="8">
        <f t="shared" si="1"/>
        <v>20.138888888888889</v>
      </c>
      <c r="K51" s="9">
        <v>2</v>
      </c>
      <c r="L51" s="8">
        <f t="shared" si="2"/>
        <v>1.3888888888888888</v>
      </c>
      <c r="M51" s="9">
        <v>12</v>
      </c>
      <c r="N51" s="8">
        <f t="shared" si="3"/>
        <v>8.3333333333333321</v>
      </c>
      <c r="O51" s="9">
        <v>3</v>
      </c>
      <c r="P51" s="8">
        <f t="shared" si="4"/>
        <v>2.083333333333333</v>
      </c>
    </row>
    <row r="52" spans="1:16" ht="23.1" customHeight="1">
      <c r="A52" s="175"/>
      <c r="B52" s="175"/>
      <c r="C52" s="13"/>
      <c r="D52" s="14" t="s">
        <v>2</v>
      </c>
      <c r="E52" s="11"/>
      <c r="F52" s="10">
        <f t="shared" si="5"/>
        <v>21</v>
      </c>
      <c r="G52" s="9">
        <v>6</v>
      </c>
      <c r="H52" s="8">
        <f t="shared" si="0"/>
        <v>28.571428571428569</v>
      </c>
      <c r="I52" s="9">
        <v>13</v>
      </c>
      <c r="J52" s="8">
        <f t="shared" si="1"/>
        <v>61.904761904761905</v>
      </c>
      <c r="K52" s="9">
        <v>0</v>
      </c>
      <c r="L52" s="8">
        <f t="shared" si="2"/>
        <v>0</v>
      </c>
      <c r="M52" s="9">
        <v>1</v>
      </c>
      <c r="N52" s="8">
        <f t="shared" si="3"/>
        <v>4.7619047619047619</v>
      </c>
      <c r="O52" s="9">
        <v>1</v>
      </c>
      <c r="P52" s="8">
        <f t="shared" si="4"/>
        <v>4.7619047619047619</v>
      </c>
    </row>
    <row r="53" spans="1:16" ht="24" customHeight="1">
      <c r="A53" s="176"/>
      <c r="B53" s="176"/>
      <c r="C53" s="13"/>
      <c r="D53" s="12" t="s">
        <v>1</v>
      </c>
      <c r="E53" s="11"/>
      <c r="F53" s="10">
        <f t="shared" si="5"/>
        <v>53</v>
      </c>
      <c r="G53" s="9">
        <v>30</v>
      </c>
      <c r="H53" s="8">
        <f t="shared" si="0"/>
        <v>56.60377358490566</v>
      </c>
      <c r="I53" s="9">
        <v>15</v>
      </c>
      <c r="J53" s="8">
        <f t="shared" si="1"/>
        <v>28.30188679245283</v>
      </c>
      <c r="K53" s="9">
        <v>2</v>
      </c>
      <c r="L53" s="8">
        <f t="shared" si="2"/>
        <v>3.7735849056603774</v>
      </c>
      <c r="M53" s="9">
        <v>4</v>
      </c>
      <c r="N53" s="8">
        <f t="shared" si="3"/>
        <v>7.5471698113207548</v>
      </c>
      <c r="O53" s="9">
        <v>2</v>
      </c>
      <c r="P53" s="8">
        <f t="shared" si="4"/>
        <v>3.7735849056603774</v>
      </c>
    </row>
    <row r="55" spans="1:16" ht="12.75" customHeight="1"/>
    <row r="56" spans="1:16">
      <c r="D56" s="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7">
    <mergeCell ref="A13:A53"/>
    <mergeCell ref="B13:B37"/>
    <mergeCell ref="B38:B53"/>
    <mergeCell ref="O3:P4"/>
    <mergeCell ref="M3:N4"/>
    <mergeCell ref="K3:L4"/>
    <mergeCell ref="I3:J4"/>
    <mergeCell ref="G3:H4"/>
    <mergeCell ref="A7:E7"/>
    <mergeCell ref="A8:A12"/>
    <mergeCell ref="B12:E12"/>
    <mergeCell ref="O5:O6"/>
    <mergeCell ref="A3:E6"/>
    <mergeCell ref="F3:F6"/>
    <mergeCell ref="B8:E8"/>
    <mergeCell ref="B9:E9"/>
    <mergeCell ref="B10:E10"/>
    <mergeCell ref="B11:E11"/>
    <mergeCell ref="P5:P6"/>
    <mergeCell ref="G5:G6"/>
    <mergeCell ref="H5:H6"/>
    <mergeCell ref="I5:I6"/>
    <mergeCell ref="J5:J6"/>
    <mergeCell ref="K5:K6"/>
    <mergeCell ref="L5:L6"/>
    <mergeCell ref="M5:M6"/>
    <mergeCell ref="N5:N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522</v>
      </c>
    </row>
    <row r="3" spans="1:12" ht="13.5" customHeight="1">
      <c r="A3" s="161" t="s">
        <v>64</v>
      </c>
      <c r="B3" s="162"/>
      <c r="C3" s="162"/>
      <c r="D3" s="162"/>
      <c r="E3" s="163"/>
      <c r="F3" s="170" t="s">
        <v>63</v>
      </c>
      <c r="G3" s="247" t="s">
        <v>164</v>
      </c>
      <c r="H3" s="247"/>
      <c r="I3" s="213" t="s">
        <v>163</v>
      </c>
      <c r="J3" s="213"/>
      <c r="K3" s="213" t="s">
        <v>158</v>
      </c>
      <c r="L3" s="213"/>
    </row>
    <row r="4" spans="1:12" ht="42" customHeight="1">
      <c r="A4" s="164"/>
      <c r="B4" s="165"/>
      <c r="C4" s="165"/>
      <c r="D4" s="165"/>
      <c r="E4" s="166"/>
      <c r="F4" s="171"/>
      <c r="G4" s="247"/>
      <c r="H4" s="247"/>
      <c r="I4" s="213"/>
      <c r="J4" s="213"/>
      <c r="K4" s="213"/>
      <c r="L4" s="213"/>
    </row>
    <row r="5" spans="1:12" ht="15" customHeight="1">
      <c r="A5" s="164"/>
      <c r="B5" s="165"/>
      <c r="C5" s="165"/>
      <c r="D5" s="165"/>
      <c r="E5" s="166"/>
      <c r="F5" s="153"/>
      <c r="G5" s="154" t="s">
        <v>52</v>
      </c>
      <c r="H5" s="156" t="s">
        <v>51</v>
      </c>
      <c r="I5" s="154" t="s">
        <v>52</v>
      </c>
      <c r="J5" s="156" t="s">
        <v>51</v>
      </c>
      <c r="K5" s="154" t="s">
        <v>52</v>
      </c>
      <c r="L5" s="156" t="s">
        <v>51</v>
      </c>
    </row>
    <row r="6" spans="1:12" ht="15" customHeight="1">
      <c r="A6" s="167"/>
      <c r="B6" s="168"/>
      <c r="C6" s="168"/>
      <c r="D6" s="168"/>
      <c r="E6" s="169"/>
      <c r="F6" s="153"/>
      <c r="G6" s="155"/>
      <c r="H6" s="157"/>
      <c r="I6" s="155"/>
      <c r="J6" s="157"/>
      <c r="K6" s="155"/>
      <c r="L6" s="157"/>
    </row>
    <row r="7" spans="1:12" ht="23.1" customHeight="1">
      <c r="A7" s="158" t="s">
        <v>50</v>
      </c>
      <c r="B7" s="159"/>
      <c r="C7" s="159"/>
      <c r="D7" s="159"/>
      <c r="E7" s="160"/>
      <c r="F7" s="10">
        <f t="shared" ref="F7:F37" si="0">SUM(G7,I7,K7)</f>
        <v>945</v>
      </c>
      <c r="G7" s="9">
        <f>SUM(G8:G12)</f>
        <v>308</v>
      </c>
      <c r="H7" s="8">
        <f t="shared" ref="H7:H53" si="1">IF(G7=0,0,G7/$F7*100)</f>
        <v>32.592592592592595</v>
      </c>
      <c r="I7" s="9">
        <f>SUM(I8:I12)</f>
        <v>622</v>
      </c>
      <c r="J7" s="8">
        <f t="shared" ref="J7:J53" si="2">IF(I7=0,0,I7/$F7*100)</f>
        <v>65.820105820105823</v>
      </c>
      <c r="K7" s="9">
        <f>SUM(K8:K12)</f>
        <v>15</v>
      </c>
      <c r="L7" s="8">
        <f t="shared" ref="L7:L53" si="3">IF(K7=0,0,K7/$F7*100)</f>
        <v>1.5873015873015872</v>
      </c>
    </row>
    <row r="8" spans="1:12" ht="23.1" customHeight="1">
      <c r="A8" s="177" t="s">
        <v>49</v>
      </c>
      <c r="B8" s="180" t="s">
        <v>48</v>
      </c>
      <c r="C8" s="181"/>
      <c r="D8" s="181"/>
      <c r="E8" s="182"/>
      <c r="F8" s="10">
        <f t="shared" si="0"/>
        <v>295</v>
      </c>
      <c r="G8" s="9">
        <v>26</v>
      </c>
      <c r="H8" s="8">
        <f t="shared" si="1"/>
        <v>8.8135593220338979</v>
      </c>
      <c r="I8" s="9">
        <v>263</v>
      </c>
      <c r="J8" s="8">
        <f t="shared" si="2"/>
        <v>89.152542372881356</v>
      </c>
      <c r="K8" s="9">
        <v>6</v>
      </c>
      <c r="L8" s="8">
        <f t="shared" si="3"/>
        <v>2.0338983050847457</v>
      </c>
    </row>
    <row r="9" spans="1:12" ht="23.1" customHeight="1">
      <c r="A9" s="178"/>
      <c r="B9" s="180" t="s">
        <v>47</v>
      </c>
      <c r="C9" s="181"/>
      <c r="D9" s="181"/>
      <c r="E9" s="182"/>
      <c r="F9" s="10">
        <f t="shared" si="0"/>
        <v>143</v>
      </c>
      <c r="G9" s="9">
        <v>37</v>
      </c>
      <c r="H9" s="8">
        <f t="shared" si="1"/>
        <v>25.874125874125873</v>
      </c>
      <c r="I9" s="9">
        <v>104</v>
      </c>
      <c r="J9" s="8">
        <f t="shared" si="2"/>
        <v>72.727272727272734</v>
      </c>
      <c r="K9" s="9">
        <v>2</v>
      </c>
      <c r="L9" s="8">
        <f t="shared" si="3"/>
        <v>1.3986013986013985</v>
      </c>
    </row>
    <row r="10" spans="1:12" ht="23.1" customHeight="1">
      <c r="A10" s="178"/>
      <c r="B10" s="180" t="s">
        <v>46</v>
      </c>
      <c r="C10" s="181"/>
      <c r="D10" s="181"/>
      <c r="E10" s="182"/>
      <c r="F10" s="10">
        <f t="shared" si="0"/>
        <v>227</v>
      </c>
      <c r="G10" s="9">
        <v>121</v>
      </c>
      <c r="H10" s="8">
        <f t="shared" si="1"/>
        <v>53.303964757709252</v>
      </c>
      <c r="I10" s="9">
        <v>105</v>
      </c>
      <c r="J10" s="8">
        <f t="shared" si="2"/>
        <v>46.255506607929512</v>
      </c>
      <c r="K10" s="9">
        <v>1</v>
      </c>
      <c r="L10" s="8">
        <f t="shared" si="3"/>
        <v>0.44052863436123352</v>
      </c>
    </row>
    <row r="11" spans="1:12" ht="23.1" customHeight="1">
      <c r="A11" s="178"/>
      <c r="B11" s="180" t="s">
        <v>45</v>
      </c>
      <c r="C11" s="181"/>
      <c r="D11" s="181"/>
      <c r="E11" s="182"/>
      <c r="F11" s="10">
        <f t="shared" si="0"/>
        <v>75</v>
      </c>
      <c r="G11" s="9">
        <v>38</v>
      </c>
      <c r="H11" s="8">
        <f t="shared" si="1"/>
        <v>50.666666666666671</v>
      </c>
      <c r="I11" s="9">
        <v>37</v>
      </c>
      <c r="J11" s="8">
        <f t="shared" si="2"/>
        <v>49.333333333333336</v>
      </c>
      <c r="K11" s="9">
        <v>0</v>
      </c>
      <c r="L11" s="8">
        <f t="shared" si="3"/>
        <v>0</v>
      </c>
    </row>
    <row r="12" spans="1:12" ht="23.1" customHeight="1">
      <c r="A12" s="179"/>
      <c r="B12" s="180" t="s">
        <v>44</v>
      </c>
      <c r="C12" s="181"/>
      <c r="D12" s="181"/>
      <c r="E12" s="182"/>
      <c r="F12" s="10">
        <f t="shared" si="0"/>
        <v>205</v>
      </c>
      <c r="G12" s="9">
        <v>86</v>
      </c>
      <c r="H12" s="8">
        <f t="shared" si="1"/>
        <v>41.951219512195124</v>
      </c>
      <c r="I12" s="9">
        <v>113</v>
      </c>
      <c r="J12" s="8">
        <f t="shared" si="2"/>
        <v>55.121951219512198</v>
      </c>
      <c r="K12" s="9">
        <v>6</v>
      </c>
      <c r="L12" s="8">
        <f t="shared" si="3"/>
        <v>2.9268292682926833</v>
      </c>
    </row>
    <row r="13" spans="1:12" ht="23.1" customHeight="1">
      <c r="A13" s="174" t="s">
        <v>43</v>
      </c>
      <c r="B13" s="174" t="s">
        <v>42</v>
      </c>
      <c r="C13" s="13"/>
      <c r="D13" s="14" t="s">
        <v>16</v>
      </c>
      <c r="E13" s="11"/>
      <c r="F13" s="10">
        <f t="shared" si="0"/>
        <v>230</v>
      </c>
      <c r="G13" s="9">
        <f>SUM(G14:G37)</f>
        <v>124</v>
      </c>
      <c r="H13" s="8">
        <f t="shared" si="1"/>
        <v>53.913043478260867</v>
      </c>
      <c r="I13" s="9">
        <f>SUM(I14:I37)</f>
        <v>105</v>
      </c>
      <c r="J13" s="8">
        <f t="shared" si="2"/>
        <v>45.652173913043477</v>
      </c>
      <c r="K13" s="9">
        <f>SUM(K14:K37)</f>
        <v>1</v>
      </c>
      <c r="L13" s="8">
        <f t="shared" si="3"/>
        <v>0.43478260869565216</v>
      </c>
    </row>
    <row r="14" spans="1:12" ht="23.1" customHeight="1">
      <c r="A14" s="175"/>
      <c r="B14" s="175"/>
      <c r="C14" s="13"/>
      <c r="D14" s="14" t="s">
        <v>41</v>
      </c>
      <c r="E14" s="11"/>
      <c r="F14" s="10">
        <f t="shared" si="0"/>
        <v>31</v>
      </c>
      <c r="G14" s="9">
        <v>18</v>
      </c>
      <c r="H14" s="8">
        <f t="shared" si="1"/>
        <v>58.064516129032263</v>
      </c>
      <c r="I14" s="9">
        <v>13</v>
      </c>
      <c r="J14" s="8">
        <f t="shared" si="2"/>
        <v>41.935483870967744</v>
      </c>
      <c r="K14" s="9">
        <v>0</v>
      </c>
      <c r="L14" s="8">
        <f t="shared" si="3"/>
        <v>0</v>
      </c>
    </row>
    <row r="15" spans="1:12" ht="23.1" customHeight="1">
      <c r="A15" s="175"/>
      <c r="B15" s="175"/>
      <c r="C15" s="13"/>
      <c r="D15" s="14" t="s">
        <v>40</v>
      </c>
      <c r="E15" s="11"/>
      <c r="F15" s="10">
        <f t="shared" si="0"/>
        <v>4</v>
      </c>
      <c r="G15" s="9">
        <v>0</v>
      </c>
      <c r="H15" s="8">
        <f t="shared" si="1"/>
        <v>0</v>
      </c>
      <c r="I15" s="9">
        <v>4</v>
      </c>
      <c r="J15" s="8">
        <f t="shared" si="2"/>
        <v>100</v>
      </c>
      <c r="K15" s="9">
        <v>0</v>
      </c>
      <c r="L15" s="8">
        <f t="shared" si="3"/>
        <v>0</v>
      </c>
    </row>
    <row r="16" spans="1:12" ht="23.1" customHeight="1">
      <c r="A16" s="175"/>
      <c r="B16" s="175"/>
      <c r="C16" s="13"/>
      <c r="D16" s="14" t="s">
        <v>39</v>
      </c>
      <c r="E16" s="11"/>
      <c r="F16" s="10">
        <f t="shared" si="0"/>
        <v>20</v>
      </c>
      <c r="G16" s="9">
        <v>9</v>
      </c>
      <c r="H16" s="8">
        <f t="shared" si="1"/>
        <v>45</v>
      </c>
      <c r="I16" s="9">
        <v>11</v>
      </c>
      <c r="J16" s="8">
        <f t="shared" si="2"/>
        <v>55.000000000000007</v>
      </c>
      <c r="K16" s="9">
        <v>0</v>
      </c>
      <c r="L16" s="8">
        <f t="shared" si="3"/>
        <v>0</v>
      </c>
    </row>
    <row r="17" spans="1:12" ht="23.1" customHeight="1">
      <c r="A17" s="175"/>
      <c r="B17" s="175"/>
      <c r="C17" s="13"/>
      <c r="D17" s="14" t="s">
        <v>38</v>
      </c>
      <c r="E17" s="11"/>
      <c r="F17" s="10">
        <f t="shared" si="0"/>
        <v>2</v>
      </c>
      <c r="G17" s="9">
        <v>1</v>
      </c>
      <c r="H17" s="8">
        <f t="shared" si="1"/>
        <v>50</v>
      </c>
      <c r="I17" s="9">
        <v>1</v>
      </c>
      <c r="J17" s="8">
        <f t="shared" si="2"/>
        <v>50</v>
      </c>
      <c r="K17" s="9">
        <v>0</v>
      </c>
      <c r="L17" s="8">
        <f t="shared" si="3"/>
        <v>0</v>
      </c>
    </row>
    <row r="18" spans="1:12" ht="23.1" customHeight="1">
      <c r="A18" s="175"/>
      <c r="B18" s="175"/>
      <c r="C18" s="13"/>
      <c r="D18" s="14" t="s">
        <v>37</v>
      </c>
      <c r="E18" s="11"/>
      <c r="F18" s="10">
        <f t="shared" si="0"/>
        <v>6</v>
      </c>
      <c r="G18" s="9">
        <v>3</v>
      </c>
      <c r="H18" s="8">
        <f t="shared" si="1"/>
        <v>50</v>
      </c>
      <c r="I18" s="9">
        <v>3</v>
      </c>
      <c r="J18" s="8">
        <f t="shared" si="2"/>
        <v>50</v>
      </c>
      <c r="K18" s="9">
        <v>0</v>
      </c>
      <c r="L18" s="8">
        <f t="shared" si="3"/>
        <v>0</v>
      </c>
    </row>
    <row r="19" spans="1:12" ht="23.1" customHeight="1">
      <c r="A19" s="175"/>
      <c r="B19" s="175"/>
      <c r="C19" s="13"/>
      <c r="D19" s="14" t="s">
        <v>36</v>
      </c>
      <c r="E19" s="11"/>
      <c r="F19" s="10">
        <f t="shared" si="0"/>
        <v>2</v>
      </c>
      <c r="G19" s="9">
        <v>1</v>
      </c>
      <c r="H19" s="8">
        <f t="shared" si="1"/>
        <v>50</v>
      </c>
      <c r="I19" s="9">
        <v>1</v>
      </c>
      <c r="J19" s="8">
        <f t="shared" si="2"/>
        <v>50</v>
      </c>
      <c r="K19" s="9">
        <v>0</v>
      </c>
      <c r="L19" s="8">
        <f t="shared" si="3"/>
        <v>0</v>
      </c>
    </row>
    <row r="20" spans="1:12" ht="23.1" customHeight="1">
      <c r="A20" s="175"/>
      <c r="B20" s="175"/>
      <c r="C20" s="13"/>
      <c r="D20" s="14" t="s">
        <v>35</v>
      </c>
      <c r="E20" s="11"/>
      <c r="F20" s="10">
        <f t="shared" si="0"/>
        <v>6</v>
      </c>
      <c r="G20" s="9">
        <v>3</v>
      </c>
      <c r="H20" s="8">
        <f t="shared" si="1"/>
        <v>50</v>
      </c>
      <c r="I20" s="9">
        <v>3</v>
      </c>
      <c r="J20" s="8">
        <f t="shared" si="2"/>
        <v>50</v>
      </c>
      <c r="K20" s="9">
        <v>0</v>
      </c>
      <c r="L20" s="8">
        <f t="shared" si="3"/>
        <v>0</v>
      </c>
    </row>
    <row r="21" spans="1:12" ht="23.1" customHeight="1">
      <c r="A21" s="175"/>
      <c r="B21" s="175"/>
      <c r="C21" s="13"/>
      <c r="D21" s="14" t="s">
        <v>34</v>
      </c>
      <c r="E21" s="11"/>
      <c r="F21" s="10">
        <f t="shared" si="0"/>
        <v>9</v>
      </c>
      <c r="G21" s="9">
        <v>7</v>
      </c>
      <c r="H21" s="8">
        <f t="shared" si="1"/>
        <v>77.777777777777786</v>
      </c>
      <c r="I21" s="9">
        <v>2</v>
      </c>
      <c r="J21" s="8">
        <f t="shared" si="2"/>
        <v>22.222222222222221</v>
      </c>
      <c r="K21" s="9">
        <v>0</v>
      </c>
      <c r="L21" s="8">
        <f t="shared" si="3"/>
        <v>0</v>
      </c>
    </row>
    <row r="22" spans="1:12" ht="23.1" customHeight="1">
      <c r="A22" s="175"/>
      <c r="B22" s="175"/>
      <c r="C22" s="13"/>
      <c r="D22" s="14" t="s">
        <v>33</v>
      </c>
      <c r="E22" s="11"/>
      <c r="F22" s="10">
        <f t="shared" si="0"/>
        <v>1</v>
      </c>
      <c r="G22" s="9">
        <v>0</v>
      </c>
      <c r="H22" s="8">
        <f t="shared" si="1"/>
        <v>0</v>
      </c>
      <c r="I22" s="9">
        <v>1</v>
      </c>
      <c r="J22" s="8">
        <f t="shared" si="2"/>
        <v>100</v>
      </c>
      <c r="K22" s="9">
        <v>0</v>
      </c>
      <c r="L22" s="8">
        <f t="shared" si="3"/>
        <v>0</v>
      </c>
    </row>
    <row r="23" spans="1:12" ht="23.1" customHeight="1">
      <c r="A23" s="175"/>
      <c r="B23" s="175"/>
      <c r="C23" s="13"/>
      <c r="D23" s="14" t="s">
        <v>32</v>
      </c>
      <c r="E23" s="11"/>
      <c r="F23" s="10">
        <f t="shared" si="0"/>
        <v>7</v>
      </c>
      <c r="G23" s="9">
        <v>5</v>
      </c>
      <c r="H23" s="8">
        <f t="shared" si="1"/>
        <v>71.428571428571431</v>
      </c>
      <c r="I23" s="9">
        <v>2</v>
      </c>
      <c r="J23" s="8">
        <f t="shared" si="2"/>
        <v>28.571428571428569</v>
      </c>
      <c r="K23" s="9">
        <v>0</v>
      </c>
      <c r="L23" s="8">
        <f t="shared" si="3"/>
        <v>0</v>
      </c>
    </row>
    <row r="24" spans="1:12" ht="23.1" customHeight="1">
      <c r="A24" s="175"/>
      <c r="B24" s="175"/>
      <c r="C24" s="13"/>
      <c r="D24" s="14" t="s">
        <v>31</v>
      </c>
      <c r="E24" s="11"/>
      <c r="F24" s="10">
        <f t="shared" si="0"/>
        <v>0</v>
      </c>
      <c r="G24" s="33" t="s">
        <v>497</v>
      </c>
      <c r="H24" s="80" t="s">
        <v>497</v>
      </c>
      <c r="I24" s="33" t="s">
        <v>497</v>
      </c>
      <c r="J24" s="80" t="s">
        <v>497</v>
      </c>
      <c r="K24" s="33" t="s">
        <v>497</v>
      </c>
      <c r="L24" s="80" t="s">
        <v>497</v>
      </c>
    </row>
    <row r="25" spans="1:12" ht="23.1" customHeight="1">
      <c r="A25" s="175"/>
      <c r="B25" s="175"/>
      <c r="C25" s="13"/>
      <c r="D25" s="12" t="s">
        <v>30</v>
      </c>
      <c r="E25" s="11"/>
      <c r="F25" s="10">
        <f t="shared" si="0"/>
        <v>1</v>
      </c>
      <c r="G25" s="9">
        <v>1</v>
      </c>
      <c r="H25" s="8">
        <f t="shared" si="1"/>
        <v>100</v>
      </c>
      <c r="I25" s="9">
        <v>0</v>
      </c>
      <c r="J25" s="8">
        <f t="shared" si="2"/>
        <v>0</v>
      </c>
      <c r="K25" s="9">
        <v>0</v>
      </c>
      <c r="L25" s="8">
        <f t="shared" si="3"/>
        <v>0</v>
      </c>
    </row>
    <row r="26" spans="1:12" ht="23.1" customHeight="1">
      <c r="A26" s="175"/>
      <c r="B26" s="175"/>
      <c r="C26" s="13"/>
      <c r="D26" s="120" t="s">
        <v>29</v>
      </c>
      <c r="E26" s="121"/>
      <c r="F26" s="31">
        <f t="shared" si="0"/>
        <v>7</v>
      </c>
      <c r="G26" s="30">
        <v>2</v>
      </c>
      <c r="H26" s="122">
        <f t="shared" si="1"/>
        <v>28.571428571428569</v>
      </c>
      <c r="I26" s="9">
        <v>4</v>
      </c>
      <c r="J26" s="8">
        <f t="shared" si="2"/>
        <v>57.142857142857139</v>
      </c>
      <c r="K26" s="9">
        <v>1</v>
      </c>
      <c r="L26" s="8">
        <f t="shared" si="3"/>
        <v>14.285714285714285</v>
      </c>
    </row>
    <row r="27" spans="1:12" ht="23.1" customHeight="1">
      <c r="A27" s="175"/>
      <c r="B27" s="175"/>
      <c r="C27" s="13"/>
      <c r="D27" s="14" t="s">
        <v>28</v>
      </c>
      <c r="E27" s="11"/>
      <c r="F27" s="10">
        <f t="shared" si="0"/>
        <v>2</v>
      </c>
      <c r="G27" s="9">
        <v>1</v>
      </c>
      <c r="H27" s="8">
        <f t="shared" si="1"/>
        <v>50</v>
      </c>
      <c r="I27" s="9">
        <v>1</v>
      </c>
      <c r="J27" s="8">
        <f t="shared" si="2"/>
        <v>50</v>
      </c>
      <c r="K27" s="9">
        <v>0</v>
      </c>
      <c r="L27" s="8">
        <f t="shared" si="3"/>
        <v>0</v>
      </c>
    </row>
    <row r="28" spans="1:12" ht="23.1" customHeight="1">
      <c r="A28" s="175"/>
      <c r="B28" s="175"/>
      <c r="C28" s="13"/>
      <c r="D28" s="14" t="s">
        <v>27</v>
      </c>
      <c r="E28" s="11"/>
      <c r="F28" s="10">
        <f t="shared" si="0"/>
        <v>3</v>
      </c>
      <c r="G28" s="9">
        <v>1</v>
      </c>
      <c r="H28" s="8">
        <f t="shared" si="1"/>
        <v>33.333333333333329</v>
      </c>
      <c r="I28" s="9">
        <v>2</v>
      </c>
      <c r="J28" s="8">
        <f t="shared" si="2"/>
        <v>66.666666666666657</v>
      </c>
      <c r="K28" s="9">
        <v>0</v>
      </c>
      <c r="L28" s="8">
        <f t="shared" si="3"/>
        <v>0</v>
      </c>
    </row>
    <row r="29" spans="1:12" ht="23.1" customHeight="1">
      <c r="A29" s="175"/>
      <c r="B29" s="175"/>
      <c r="C29" s="13"/>
      <c r="D29" s="14" t="s">
        <v>26</v>
      </c>
      <c r="E29" s="11"/>
      <c r="F29" s="10">
        <f t="shared" si="0"/>
        <v>15</v>
      </c>
      <c r="G29" s="9">
        <v>4</v>
      </c>
      <c r="H29" s="8">
        <f t="shared" si="1"/>
        <v>26.666666666666668</v>
      </c>
      <c r="I29" s="9">
        <v>11</v>
      </c>
      <c r="J29" s="8">
        <f t="shared" si="2"/>
        <v>73.333333333333329</v>
      </c>
      <c r="K29" s="9">
        <v>0</v>
      </c>
      <c r="L29" s="8">
        <f t="shared" si="3"/>
        <v>0</v>
      </c>
    </row>
    <row r="30" spans="1:12" ht="23.1" customHeight="1">
      <c r="A30" s="175"/>
      <c r="B30" s="175"/>
      <c r="C30" s="13"/>
      <c r="D30" s="14" t="s">
        <v>25</v>
      </c>
      <c r="E30" s="11"/>
      <c r="F30" s="10">
        <f t="shared" si="0"/>
        <v>6</v>
      </c>
      <c r="G30" s="9">
        <v>6</v>
      </c>
      <c r="H30" s="8">
        <f t="shared" si="1"/>
        <v>100</v>
      </c>
      <c r="I30" s="9">
        <v>0</v>
      </c>
      <c r="J30" s="8">
        <f t="shared" si="2"/>
        <v>0</v>
      </c>
      <c r="K30" s="9">
        <v>0</v>
      </c>
      <c r="L30" s="8">
        <f t="shared" si="3"/>
        <v>0</v>
      </c>
    </row>
    <row r="31" spans="1:12" ht="23.1" customHeight="1">
      <c r="A31" s="175"/>
      <c r="B31" s="175"/>
      <c r="C31" s="13"/>
      <c r="D31" s="14" t="s">
        <v>24</v>
      </c>
      <c r="E31" s="11"/>
      <c r="F31" s="10">
        <f t="shared" si="0"/>
        <v>31</v>
      </c>
      <c r="G31" s="9">
        <v>11</v>
      </c>
      <c r="H31" s="8">
        <f t="shared" si="1"/>
        <v>35.483870967741936</v>
      </c>
      <c r="I31" s="9">
        <v>20</v>
      </c>
      <c r="J31" s="8">
        <f t="shared" si="2"/>
        <v>64.516129032258064</v>
      </c>
      <c r="K31" s="9">
        <v>0</v>
      </c>
      <c r="L31" s="8">
        <f t="shared" si="3"/>
        <v>0</v>
      </c>
    </row>
    <row r="32" spans="1:12" ht="23.1" customHeight="1">
      <c r="A32" s="175"/>
      <c r="B32" s="175"/>
      <c r="C32" s="13"/>
      <c r="D32" s="14" t="s">
        <v>23</v>
      </c>
      <c r="E32" s="11"/>
      <c r="F32" s="10">
        <f t="shared" si="0"/>
        <v>7</v>
      </c>
      <c r="G32" s="9">
        <v>5</v>
      </c>
      <c r="H32" s="8">
        <f t="shared" si="1"/>
        <v>71.428571428571431</v>
      </c>
      <c r="I32" s="9">
        <v>2</v>
      </c>
      <c r="J32" s="8">
        <f t="shared" si="2"/>
        <v>28.571428571428569</v>
      </c>
      <c r="K32" s="9">
        <v>0</v>
      </c>
      <c r="L32" s="8">
        <f t="shared" si="3"/>
        <v>0</v>
      </c>
    </row>
    <row r="33" spans="1:12" ht="24" customHeight="1">
      <c r="A33" s="175"/>
      <c r="B33" s="175"/>
      <c r="C33" s="13"/>
      <c r="D33" s="14" t="s">
        <v>22</v>
      </c>
      <c r="E33" s="11"/>
      <c r="F33" s="10">
        <f t="shared" si="0"/>
        <v>28</v>
      </c>
      <c r="G33" s="9">
        <v>17</v>
      </c>
      <c r="H33" s="8">
        <f t="shared" si="1"/>
        <v>60.714285714285708</v>
      </c>
      <c r="I33" s="9">
        <v>11</v>
      </c>
      <c r="J33" s="8">
        <f t="shared" si="2"/>
        <v>39.285714285714285</v>
      </c>
      <c r="K33" s="9">
        <v>0</v>
      </c>
      <c r="L33" s="8">
        <f t="shared" si="3"/>
        <v>0</v>
      </c>
    </row>
    <row r="34" spans="1:12" ht="23.1" customHeight="1">
      <c r="A34" s="175"/>
      <c r="B34" s="175"/>
      <c r="C34" s="13"/>
      <c r="D34" s="14" t="s">
        <v>21</v>
      </c>
      <c r="E34" s="11"/>
      <c r="F34" s="10">
        <f t="shared" si="0"/>
        <v>14</v>
      </c>
      <c r="G34" s="9">
        <v>9</v>
      </c>
      <c r="H34" s="8">
        <f t="shared" si="1"/>
        <v>64.285714285714292</v>
      </c>
      <c r="I34" s="9">
        <v>5</v>
      </c>
      <c r="J34" s="8">
        <f t="shared" si="2"/>
        <v>35.714285714285715</v>
      </c>
      <c r="K34" s="9">
        <v>0</v>
      </c>
      <c r="L34" s="8">
        <f t="shared" si="3"/>
        <v>0</v>
      </c>
    </row>
    <row r="35" spans="1:12" ht="23.1" customHeight="1">
      <c r="A35" s="175"/>
      <c r="B35" s="175"/>
      <c r="C35" s="13"/>
      <c r="D35" s="14" t="s">
        <v>20</v>
      </c>
      <c r="E35" s="11"/>
      <c r="F35" s="10">
        <f t="shared" si="0"/>
        <v>7</v>
      </c>
      <c r="G35" s="9">
        <v>6</v>
      </c>
      <c r="H35" s="8">
        <f t="shared" si="1"/>
        <v>85.714285714285708</v>
      </c>
      <c r="I35" s="9">
        <v>1</v>
      </c>
      <c r="J35" s="8">
        <f t="shared" si="2"/>
        <v>14.285714285714285</v>
      </c>
      <c r="K35" s="9">
        <v>0</v>
      </c>
      <c r="L35" s="8">
        <f t="shared" si="3"/>
        <v>0</v>
      </c>
    </row>
    <row r="36" spans="1:12" ht="23.1" customHeight="1">
      <c r="A36" s="175"/>
      <c r="B36" s="175"/>
      <c r="C36" s="13"/>
      <c r="D36" s="14" t="s">
        <v>19</v>
      </c>
      <c r="E36" s="11"/>
      <c r="F36" s="10">
        <f t="shared" si="0"/>
        <v>17</v>
      </c>
      <c r="G36" s="9">
        <v>10</v>
      </c>
      <c r="H36" s="8">
        <f t="shared" si="1"/>
        <v>58.82352941176471</v>
      </c>
      <c r="I36" s="9">
        <v>7</v>
      </c>
      <c r="J36" s="8">
        <f t="shared" si="2"/>
        <v>41.17647058823529</v>
      </c>
      <c r="K36" s="9">
        <v>0</v>
      </c>
      <c r="L36" s="8">
        <f t="shared" si="3"/>
        <v>0</v>
      </c>
    </row>
    <row r="37" spans="1:12" ht="23.1" customHeight="1">
      <c r="A37" s="175"/>
      <c r="B37" s="176"/>
      <c r="C37" s="13"/>
      <c r="D37" s="14" t="s">
        <v>18</v>
      </c>
      <c r="E37" s="11"/>
      <c r="F37" s="10">
        <f t="shared" si="0"/>
        <v>4</v>
      </c>
      <c r="G37" s="9">
        <v>4</v>
      </c>
      <c r="H37" s="8">
        <f t="shared" si="1"/>
        <v>100</v>
      </c>
      <c r="I37" s="9">
        <v>0</v>
      </c>
      <c r="J37" s="8">
        <f t="shared" si="2"/>
        <v>0</v>
      </c>
      <c r="K37" s="9">
        <v>0</v>
      </c>
      <c r="L37" s="8">
        <f t="shared" si="3"/>
        <v>0</v>
      </c>
    </row>
    <row r="38" spans="1:12" ht="23.1" customHeight="1">
      <c r="A38" s="175"/>
      <c r="B38" s="174" t="s">
        <v>17</v>
      </c>
      <c r="C38" s="13"/>
      <c r="D38" s="14" t="s">
        <v>16</v>
      </c>
      <c r="E38" s="11"/>
      <c r="F38" s="10">
        <f>SUM(F39:F53)</f>
        <v>715</v>
      </c>
      <c r="G38" s="9">
        <f>SUM(G39:G53)</f>
        <v>184</v>
      </c>
      <c r="H38" s="8">
        <f t="shared" si="1"/>
        <v>25.734265734265733</v>
      </c>
      <c r="I38" s="9">
        <f>SUM(I39:I53)</f>
        <v>517</v>
      </c>
      <c r="J38" s="8">
        <f t="shared" si="2"/>
        <v>72.307692307692307</v>
      </c>
      <c r="K38" s="9">
        <f>SUM(K39:K53)</f>
        <v>14</v>
      </c>
      <c r="L38" s="8">
        <f t="shared" si="3"/>
        <v>1.9580419580419581</v>
      </c>
    </row>
    <row r="39" spans="1:12" ht="23.1" customHeight="1">
      <c r="A39" s="175"/>
      <c r="B39" s="175"/>
      <c r="C39" s="13"/>
      <c r="D39" s="14" t="s">
        <v>15</v>
      </c>
      <c r="E39" s="11"/>
      <c r="F39" s="10">
        <f t="shared" ref="F39:F53" si="4">SUM(G39,I39,K39)</f>
        <v>7</v>
      </c>
      <c r="G39" s="9">
        <v>0</v>
      </c>
      <c r="H39" s="8">
        <f t="shared" si="1"/>
        <v>0</v>
      </c>
      <c r="I39" s="9">
        <v>7</v>
      </c>
      <c r="J39" s="8">
        <f t="shared" si="2"/>
        <v>100</v>
      </c>
      <c r="K39" s="9">
        <v>0</v>
      </c>
      <c r="L39" s="8">
        <f t="shared" si="3"/>
        <v>0</v>
      </c>
    </row>
    <row r="40" spans="1:12" ht="23.1" customHeight="1">
      <c r="A40" s="175"/>
      <c r="B40" s="175"/>
      <c r="C40" s="13"/>
      <c r="D40" s="14" t="s">
        <v>14</v>
      </c>
      <c r="E40" s="11"/>
      <c r="F40" s="10">
        <f t="shared" si="4"/>
        <v>81</v>
      </c>
      <c r="G40" s="9">
        <v>6</v>
      </c>
      <c r="H40" s="8">
        <f t="shared" si="1"/>
        <v>7.4074074074074066</v>
      </c>
      <c r="I40" s="9">
        <v>73</v>
      </c>
      <c r="J40" s="8">
        <f t="shared" si="2"/>
        <v>90.123456790123456</v>
      </c>
      <c r="K40" s="9">
        <v>2</v>
      </c>
      <c r="L40" s="8">
        <f t="shared" si="3"/>
        <v>2.4691358024691357</v>
      </c>
    </row>
    <row r="41" spans="1:12" ht="23.1" customHeight="1">
      <c r="A41" s="175"/>
      <c r="B41" s="175"/>
      <c r="C41" s="13"/>
      <c r="D41" s="14" t="s">
        <v>13</v>
      </c>
      <c r="E41" s="11"/>
      <c r="F41" s="10">
        <f t="shared" si="4"/>
        <v>20</v>
      </c>
      <c r="G41" s="9">
        <v>2</v>
      </c>
      <c r="H41" s="8">
        <f t="shared" si="1"/>
        <v>10</v>
      </c>
      <c r="I41" s="9">
        <v>12</v>
      </c>
      <c r="J41" s="8">
        <f t="shared" si="2"/>
        <v>60</v>
      </c>
      <c r="K41" s="9">
        <v>6</v>
      </c>
      <c r="L41" s="8">
        <f t="shared" si="3"/>
        <v>30</v>
      </c>
    </row>
    <row r="42" spans="1:12" ht="23.1" customHeight="1">
      <c r="A42" s="175"/>
      <c r="B42" s="175"/>
      <c r="C42" s="13"/>
      <c r="D42" s="14" t="s">
        <v>12</v>
      </c>
      <c r="E42" s="11"/>
      <c r="F42" s="10">
        <f t="shared" si="4"/>
        <v>13</v>
      </c>
      <c r="G42" s="9">
        <v>6</v>
      </c>
      <c r="H42" s="8">
        <f t="shared" si="1"/>
        <v>46.153846153846153</v>
      </c>
      <c r="I42" s="9">
        <v>7</v>
      </c>
      <c r="J42" s="8">
        <f t="shared" si="2"/>
        <v>53.846153846153847</v>
      </c>
      <c r="K42" s="9">
        <v>0</v>
      </c>
      <c r="L42" s="8">
        <f t="shared" si="3"/>
        <v>0</v>
      </c>
    </row>
    <row r="43" spans="1:12" ht="23.1" customHeight="1">
      <c r="A43" s="175"/>
      <c r="B43" s="175"/>
      <c r="C43" s="13"/>
      <c r="D43" s="14" t="s">
        <v>11</v>
      </c>
      <c r="E43" s="11"/>
      <c r="F43" s="10">
        <f t="shared" si="4"/>
        <v>35</v>
      </c>
      <c r="G43" s="9">
        <v>2</v>
      </c>
      <c r="H43" s="8">
        <f t="shared" si="1"/>
        <v>5.7142857142857144</v>
      </c>
      <c r="I43" s="9">
        <v>33</v>
      </c>
      <c r="J43" s="8">
        <f t="shared" si="2"/>
        <v>94.285714285714278</v>
      </c>
      <c r="K43" s="9">
        <v>0</v>
      </c>
      <c r="L43" s="8">
        <f t="shared" si="3"/>
        <v>0</v>
      </c>
    </row>
    <row r="44" spans="1:12" ht="23.1" customHeight="1">
      <c r="A44" s="175"/>
      <c r="B44" s="175"/>
      <c r="C44" s="13"/>
      <c r="D44" s="14" t="s">
        <v>10</v>
      </c>
      <c r="E44" s="11"/>
      <c r="F44" s="10">
        <f t="shared" si="4"/>
        <v>182</v>
      </c>
      <c r="G44" s="9">
        <v>31</v>
      </c>
      <c r="H44" s="8">
        <f t="shared" si="1"/>
        <v>17.032967032967033</v>
      </c>
      <c r="I44" s="9">
        <v>149</v>
      </c>
      <c r="J44" s="8">
        <f t="shared" si="2"/>
        <v>81.868131868131869</v>
      </c>
      <c r="K44" s="9">
        <v>2</v>
      </c>
      <c r="L44" s="8">
        <f t="shared" si="3"/>
        <v>1.098901098901099</v>
      </c>
    </row>
    <row r="45" spans="1:12" ht="23.1" customHeight="1">
      <c r="A45" s="175"/>
      <c r="B45" s="175"/>
      <c r="C45" s="13"/>
      <c r="D45" s="14" t="s">
        <v>9</v>
      </c>
      <c r="E45" s="11"/>
      <c r="F45" s="10">
        <f t="shared" si="4"/>
        <v>18</v>
      </c>
      <c r="G45" s="9">
        <v>3</v>
      </c>
      <c r="H45" s="8">
        <f t="shared" si="1"/>
        <v>16.666666666666664</v>
      </c>
      <c r="I45" s="9">
        <v>15</v>
      </c>
      <c r="J45" s="8">
        <f t="shared" si="2"/>
        <v>83.333333333333343</v>
      </c>
      <c r="K45" s="9">
        <v>0</v>
      </c>
      <c r="L45" s="8">
        <f t="shared" si="3"/>
        <v>0</v>
      </c>
    </row>
    <row r="46" spans="1:12" ht="23.1" customHeight="1">
      <c r="A46" s="175"/>
      <c r="B46" s="175"/>
      <c r="C46" s="13"/>
      <c r="D46" s="14" t="s">
        <v>8</v>
      </c>
      <c r="E46" s="11"/>
      <c r="F46" s="10">
        <f t="shared" si="4"/>
        <v>11</v>
      </c>
      <c r="G46" s="9">
        <v>1</v>
      </c>
      <c r="H46" s="8">
        <f t="shared" si="1"/>
        <v>9.0909090909090917</v>
      </c>
      <c r="I46" s="9">
        <v>10</v>
      </c>
      <c r="J46" s="8">
        <f t="shared" si="2"/>
        <v>90.909090909090907</v>
      </c>
      <c r="K46" s="9">
        <v>0</v>
      </c>
      <c r="L46" s="8">
        <f t="shared" si="3"/>
        <v>0</v>
      </c>
    </row>
    <row r="47" spans="1:12" ht="24" customHeight="1">
      <c r="A47" s="175"/>
      <c r="B47" s="175"/>
      <c r="C47" s="13"/>
      <c r="D47" s="12" t="s">
        <v>7</v>
      </c>
      <c r="E47" s="11"/>
      <c r="F47" s="10">
        <f t="shared" si="4"/>
        <v>16</v>
      </c>
      <c r="G47" s="9">
        <v>4</v>
      </c>
      <c r="H47" s="8">
        <f t="shared" si="1"/>
        <v>25</v>
      </c>
      <c r="I47" s="9">
        <v>12</v>
      </c>
      <c r="J47" s="8">
        <f t="shared" si="2"/>
        <v>75</v>
      </c>
      <c r="K47" s="9">
        <v>0</v>
      </c>
      <c r="L47" s="8">
        <f t="shared" si="3"/>
        <v>0</v>
      </c>
    </row>
    <row r="48" spans="1:12" ht="23.1" customHeight="1">
      <c r="A48" s="175"/>
      <c r="B48" s="175"/>
      <c r="C48" s="13"/>
      <c r="D48" s="14" t="s">
        <v>6</v>
      </c>
      <c r="E48" s="11"/>
      <c r="F48" s="10">
        <f t="shared" si="4"/>
        <v>57</v>
      </c>
      <c r="G48" s="9">
        <v>7</v>
      </c>
      <c r="H48" s="8">
        <f t="shared" si="1"/>
        <v>12.280701754385964</v>
      </c>
      <c r="I48" s="9">
        <v>48</v>
      </c>
      <c r="J48" s="8">
        <f t="shared" si="2"/>
        <v>84.210526315789465</v>
      </c>
      <c r="K48" s="9">
        <v>2</v>
      </c>
      <c r="L48" s="8">
        <f t="shared" si="3"/>
        <v>3.5087719298245612</v>
      </c>
    </row>
    <row r="49" spans="1:12" ht="23.1" customHeight="1">
      <c r="A49" s="175"/>
      <c r="B49" s="175"/>
      <c r="C49" s="13"/>
      <c r="D49" s="14" t="s">
        <v>5</v>
      </c>
      <c r="E49" s="11"/>
      <c r="F49" s="10">
        <f t="shared" si="4"/>
        <v>16</v>
      </c>
      <c r="G49" s="9">
        <v>4</v>
      </c>
      <c r="H49" s="8">
        <f t="shared" si="1"/>
        <v>25</v>
      </c>
      <c r="I49" s="9">
        <v>12</v>
      </c>
      <c r="J49" s="8">
        <f t="shared" si="2"/>
        <v>75</v>
      </c>
      <c r="K49" s="9">
        <v>0</v>
      </c>
      <c r="L49" s="8">
        <f t="shared" si="3"/>
        <v>0</v>
      </c>
    </row>
    <row r="50" spans="1:12" ht="23.1" customHeight="1">
      <c r="A50" s="175"/>
      <c r="B50" s="175"/>
      <c r="C50" s="13"/>
      <c r="D50" s="14" t="s">
        <v>4</v>
      </c>
      <c r="E50" s="11"/>
      <c r="F50" s="10">
        <f t="shared" si="4"/>
        <v>21</v>
      </c>
      <c r="G50" s="9">
        <v>8</v>
      </c>
      <c r="H50" s="8">
        <f t="shared" si="1"/>
        <v>38.095238095238095</v>
      </c>
      <c r="I50" s="9">
        <v>13</v>
      </c>
      <c r="J50" s="8">
        <f t="shared" si="2"/>
        <v>61.904761904761905</v>
      </c>
      <c r="K50" s="9">
        <v>0</v>
      </c>
      <c r="L50" s="8">
        <f t="shared" si="3"/>
        <v>0</v>
      </c>
    </row>
    <row r="51" spans="1:12" ht="23.1" customHeight="1">
      <c r="A51" s="175"/>
      <c r="B51" s="175"/>
      <c r="C51" s="13"/>
      <c r="D51" s="14" t="s">
        <v>3</v>
      </c>
      <c r="E51" s="11"/>
      <c r="F51" s="10">
        <f t="shared" si="4"/>
        <v>157</v>
      </c>
      <c r="G51" s="9">
        <v>86</v>
      </c>
      <c r="H51" s="8">
        <f t="shared" si="1"/>
        <v>54.777070063694268</v>
      </c>
      <c r="I51" s="9">
        <v>70</v>
      </c>
      <c r="J51" s="8">
        <f t="shared" si="2"/>
        <v>44.585987261146499</v>
      </c>
      <c r="K51" s="9">
        <v>1</v>
      </c>
      <c r="L51" s="8">
        <f t="shared" si="3"/>
        <v>0.63694267515923575</v>
      </c>
    </row>
    <row r="52" spans="1:12" ht="23.1" customHeight="1">
      <c r="A52" s="175"/>
      <c r="B52" s="175"/>
      <c r="C52" s="13"/>
      <c r="D52" s="14" t="s">
        <v>2</v>
      </c>
      <c r="E52" s="11"/>
      <c r="F52" s="10">
        <f t="shared" si="4"/>
        <v>22</v>
      </c>
      <c r="G52" s="9">
        <v>6</v>
      </c>
      <c r="H52" s="8">
        <f t="shared" si="1"/>
        <v>27.27272727272727</v>
      </c>
      <c r="I52" s="9">
        <v>16</v>
      </c>
      <c r="J52" s="8">
        <f t="shared" si="2"/>
        <v>72.727272727272734</v>
      </c>
      <c r="K52" s="9">
        <v>0</v>
      </c>
      <c r="L52" s="8">
        <f t="shared" si="3"/>
        <v>0</v>
      </c>
    </row>
    <row r="53" spans="1:12" ht="24" customHeight="1">
      <c r="A53" s="176"/>
      <c r="B53" s="176"/>
      <c r="C53" s="13"/>
      <c r="D53" s="12" t="s">
        <v>1</v>
      </c>
      <c r="E53" s="11"/>
      <c r="F53" s="10">
        <f t="shared" si="4"/>
        <v>59</v>
      </c>
      <c r="G53" s="9">
        <v>18</v>
      </c>
      <c r="H53" s="8">
        <f t="shared" si="1"/>
        <v>30.508474576271187</v>
      </c>
      <c r="I53" s="9">
        <v>40</v>
      </c>
      <c r="J53" s="8">
        <f t="shared" si="2"/>
        <v>67.796610169491515</v>
      </c>
      <c r="K53" s="9">
        <v>1</v>
      </c>
      <c r="L53" s="8">
        <f t="shared" si="3"/>
        <v>1.6949152542372881</v>
      </c>
    </row>
    <row r="55" spans="1:12" ht="12.75" customHeight="1"/>
    <row r="56" spans="1:12">
      <c r="D56" s="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1">
    <mergeCell ref="L5:L6"/>
    <mergeCell ref="B9:E9"/>
    <mergeCell ref="A7:E7"/>
    <mergeCell ref="G3:H4"/>
    <mergeCell ref="K3:L4"/>
    <mergeCell ref="G5:G6"/>
    <mergeCell ref="K5:K6"/>
    <mergeCell ref="J5:J6"/>
    <mergeCell ref="I5:I6"/>
    <mergeCell ref="I3:J4"/>
    <mergeCell ref="B8:E8"/>
    <mergeCell ref="H5:H6"/>
    <mergeCell ref="A13:A53"/>
    <mergeCell ref="B13:B37"/>
    <mergeCell ref="B38:B53"/>
    <mergeCell ref="F3:F6"/>
    <mergeCell ref="B12:E12"/>
    <mergeCell ref="B11:E11"/>
    <mergeCell ref="B10:E10"/>
    <mergeCell ref="A8:A12"/>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2" width="11.625" style="3" customWidth="1"/>
    <col min="13" max="16384" width="9" style="3"/>
  </cols>
  <sheetData>
    <row r="1" spans="1:14" ht="14.25">
      <c r="A1" s="18" t="s">
        <v>523</v>
      </c>
    </row>
    <row r="2" spans="1:14">
      <c r="G2" s="54"/>
      <c r="H2" s="54"/>
      <c r="I2" s="54"/>
      <c r="J2" s="54"/>
      <c r="K2" s="54"/>
      <c r="L2" s="46" t="s">
        <v>173</v>
      </c>
    </row>
    <row r="3" spans="1:14" ht="12" customHeight="1">
      <c r="A3" s="230" t="s">
        <v>64</v>
      </c>
      <c r="B3" s="231"/>
      <c r="C3" s="231"/>
      <c r="D3" s="231"/>
      <c r="E3" s="232"/>
      <c r="F3" s="170" t="s">
        <v>172</v>
      </c>
      <c r="G3" s="254" t="s">
        <v>171</v>
      </c>
      <c r="H3" s="248"/>
      <c r="I3" s="248"/>
      <c r="J3" s="248"/>
      <c r="K3" s="248"/>
      <c r="L3" s="249"/>
    </row>
    <row r="4" spans="1:14" ht="12" customHeight="1">
      <c r="A4" s="233"/>
      <c r="B4" s="234"/>
      <c r="C4" s="234"/>
      <c r="D4" s="234"/>
      <c r="E4" s="235"/>
      <c r="F4" s="171"/>
      <c r="G4" s="255"/>
      <c r="H4" s="154" t="s">
        <v>170</v>
      </c>
      <c r="I4" s="53"/>
      <c r="J4" s="53"/>
      <c r="K4" s="52"/>
      <c r="L4" s="251" t="s">
        <v>169</v>
      </c>
    </row>
    <row r="5" spans="1:14" ht="48" customHeight="1">
      <c r="A5" s="233"/>
      <c r="B5" s="234"/>
      <c r="C5" s="234"/>
      <c r="D5" s="234"/>
      <c r="E5" s="235"/>
      <c r="F5" s="171"/>
      <c r="G5" s="255"/>
      <c r="H5" s="250"/>
      <c r="I5" s="251" t="s">
        <v>168</v>
      </c>
      <c r="J5" s="251" t="s">
        <v>167</v>
      </c>
      <c r="K5" s="251" t="s">
        <v>166</v>
      </c>
      <c r="L5" s="252"/>
    </row>
    <row r="6" spans="1:14" ht="30.75" customHeight="1">
      <c r="A6" s="236"/>
      <c r="B6" s="237"/>
      <c r="C6" s="237"/>
      <c r="D6" s="237"/>
      <c r="E6" s="238"/>
      <c r="F6" s="153"/>
      <c r="G6" s="256"/>
      <c r="H6" s="155"/>
      <c r="I6" s="253"/>
      <c r="J6" s="253"/>
      <c r="K6" s="253"/>
      <c r="L6" s="253"/>
    </row>
    <row r="7" spans="1:14" ht="12" customHeight="1">
      <c r="A7" s="161" t="s">
        <v>50</v>
      </c>
      <c r="B7" s="162"/>
      <c r="C7" s="162"/>
      <c r="D7" s="162"/>
      <c r="E7" s="163"/>
      <c r="F7" s="41">
        <v>308</v>
      </c>
      <c r="G7" s="41">
        <f t="shared" ref="G7" si="0">SUM(G10,G12,G14,G16,G18)</f>
        <v>832</v>
      </c>
      <c r="H7" s="112">
        <f>SUM(H10,H12,H14,H16,H18)</f>
        <v>826</v>
      </c>
      <c r="I7" s="41">
        <f>SUM(I10,I12,I14,I16,I18)</f>
        <v>11</v>
      </c>
      <c r="J7" s="41">
        <f>SUM(J10,J12,J14,J16,J18)</f>
        <v>18</v>
      </c>
      <c r="K7" s="41">
        <f>SUM(K10,K12,K14,K16,K18)</f>
        <v>797</v>
      </c>
      <c r="L7" s="41">
        <f>SUM(L10,L12,L14,L16,L18)</f>
        <v>6</v>
      </c>
      <c r="M7" s="54"/>
      <c r="N7" s="54"/>
    </row>
    <row r="8" spans="1:14" ht="12" customHeight="1">
      <c r="A8" s="164"/>
      <c r="B8" s="165"/>
      <c r="C8" s="165"/>
      <c r="D8" s="165"/>
      <c r="E8" s="166"/>
      <c r="F8" s="50" t="s">
        <v>165</v>
      </c>
      <c r="G8" s="51">
        <f t="shared" ref="G8:L8" si="1">IF(G7=0,0,G7/$G7)</f>
        <v>1</v>
      </c>
      <c r="H8" s="51">
        <f t="shared" si="1"/>
        <v>0.99278846153846156</v>
      </c>
      <c r="I8" s="51">
        <f t="shared" si="1"/>
        <v>1.3221153846153846E-2</v>
      </c>
      <c r="J8" s="51">
        <f>IF(J7=0,0,J7/$G7)</f>
        <v>2.1634615384615384E-2</v>
      </c>
      <c r="K8" s="51">
        <f>IF(K7=0,0,K7/$G7)</f>
        <v>0.95793269230769229</v>
      </c>
      <c r="L8" s="51">
        <f t="shared" si="1"/>
        <v>7.2115384615384619E-3</v>
      </c>
      <c r="M8" s="47"/>
      <c r="N8" s="47"/>
    </row>
    <row r="9" spans="1:14" ht="12" customHeight="1">
      <c r="A9" s="164"/>
      <c r="B9" s="165"/>
      <c r="C9" s="165"/>
      <c r="D9" s="165"/>
      <c r="E9" s="166"/>
      <c r="F9" s="50" t="s">
        <v>165</v>
      </c>
      <c r="G9" s="48" t="s">
        <v>165</v>
      </c>
      <c r="H9" s="49">
        <f>IF(H7=0,0,H7/$H7)</f>
        <v>1</v>
      </c>
      <c r="I9" s="49">
        <f>IF(I7=0,0,I7/$H7)</f>
        <v>1.3317191283292978E-2</v>
      </c>
      <c r="J9" s="49">
        <f>IF(J7=0,0,J7/$H7)</f>
        <v>2.1791767554479417E-2</v>
      </c>
      <c r="K9" s="49">
        <f>IF(K7=0,0,K7/$H7)</f>
        <v>0.96489104116222757</v>
      </c>
      <c r="L9" s="48" t="s">
        <v>165</v>
      </c>
      <c r="M9" s="47"/>
      <c r="N9" s="47"/>
    </row>
    <row r="10" spans="1:14" ht="12" customHeight="1">
      <c r="A10" s="177" t="s">
        <v>49</v>
      </c>
      <c r="B10" s="239" t="s">
        <v>48</v>
      </c>
      <c r="C10" s="240"/>
      <c r="D10" s="240"/>
      <c r="E10" s="241"/>
      <c r="F10" s="41">
        <v>26</v>
      </c>
      <c r="G10" s="41">
        <v>26</v>
      </c>
      <c r="H10" s="41">
        <v>25</v>
      </c>
      <c r="I10" s="41">
        <v>0</v>
      </c>
      <c r="J10" s="41">
        <v>4</v>
      </c>
      <c r="K10" s="41">
        <v>21</v>
      </c>
      <c r="L10" s="41">
        <v>1</v>
      </c>
      <c r="M10" s="54"/>
      <c r="N10" s="54"/>
    </row>
    <row r="11" spans="1:14" ht="12" customHeight="1">
      <c r="A11" s="178"/>
      <c r="B11" s="242"/>
      <c r="C11" s="243"/>
      <c r="D11" s="243"/>
      <c r="E11" s="244"/>
      <c r="F11" s="44"/>
      <c r="G11" s="37">
        <f t="shared" ref="G11:L11" si="2">IF(G10=0,0,G10/$G10)</f>
        <v>1</v>
      </c>
      <c r="H11" s="37">
        <f t="shared" si="2"/>
        <v>0.96153846153846156</v>
      </c>
      <c r="I11" s="37">
        <f t="shared" si="2"/>
        <v>0</v>
      </c>
      <c r="J11" s="37">
        <f t="shared" si="2"/>
        <v>0.15384615384615385</v>
      </c>
      <c r="K11" s="37">
        <f>IF(K10=0,0,K10/$G10)</f>
        <v>0.80769230769230771</v>
      </c>
      <c r="L11" s="37">
        <f t="shared" si="2"/>
        <v>3.8461538461538464E-2</v>
      </c>
    </row>
    <row r="12" spans="1:14" ht="12" customHeight="1">
      <c r="A12" s="178"/>
      <c r="B12" s="239" t="s">
        <v>47</v>
      </c>
      <c r="C12" s="240"/>
      <c r="D12" s="240"/>
      <c r="E12" s="241"/>
      <c r="F12" s="41">
        <v>37</v>
      </c>
      <c r="G12" s="41">
        <v>43</v>
      </c>
      <c r="H12" s="41">
        <v>43</v>
      </c>
      <c r="I12" s="41">
        <v>3</v>
      </c>
      <c r="J12" s="41">
        <v>3</v>
      </c>
      <c r="K12" s="41">
        <v>37</v>
      </c>
      <c r="L12" s="41">
        <v>0</v>
      </c>
      <c r="M12" s="54"/>
      <c r="N12" s="54"/>
    </row>
    <row r="13" spans="1:14" ht="12" customHeight="1">
      <c r="A13" s="178"/>
      <c r="B13" s="242"/>
      <c r="C13" s="243"/>
      <c r="D13" s="243"/>
      <c r="E13" s="244"/>
      <c r="F13" s="44"/>
      <c r="G13" s="37">
        <f t="shared" ref="G13:L13" si="3">IF(G12=0,0,G12/$G12)</f>
        <v>1</v>
      </c>
      <c r="H13" s="37">
        <f t="shared" si="3"/>
        <v>1</v>
      </c>
      <c r="I13" s="37">
        <f t="shared" si="3"/>
        <v>6.9767441860465115E-2</v>
      </c>
      <c r="J13" s="37">
        <f>IF(J12=0,0,J12/$G12)</f>
        <v>6.9767441860465115E-2</v>
      </c>
      <c r="K13" s="37">
        <f t="shared" si="3"/>
        <v>0.86046511627906974</v>
      </c>
      <c r="L13" s="37">
        <f t="shared" si="3"/>
        <v>0</v>
      </c>
    </row>
    <row r="14" spans="1:14" ht="12" customHeight="1">
      <c r="A14" s="178"/>
      <c r="B14" s="239" t="s">
        <v>46</v>
      </c>
      <c r="C14" s="240"/>
      <c r="D14" s="240"/>
      <c r="E14" s="241"/>
      <c r="F14" s="41">
        <v>121</v>
      </c>
      <c r="G14" s="41">
        <v>271</v>
      </c>
      <c r="H14" s="41">
        <v>270</v>
      </c>
      <c r="I14" s="41">
        <v>6</v>
      </c>
      <c r="J14" s="41">
        <v>4</v>
      </c>
      <c r="K14" s="41">
        <v>260</v>
      </c>
      <c r="L14" s="41">
        <v>1</v>
      </c>
      <c r="M14" s="54"/>
      <c r="N14" s="54"/>
    </row>
    <row r="15" spans="1:14" ht="12" customHeight="1">
      <c r="A15" s="178"/>
      <c r="B15" s="242"/>
      <c r="C15" s="243"/>
      <c r="D15" s="243"/>
      <c r="E15" s="244"/>
      <c r="F15" s="44"/>
      <c r="G15" s="37">
        <f t="shared" ref="G15:L15" si="4">IF(G14=0,0,G14/$G14)</f>
        <v>1</v>
      </c>
      <c r="H15" s="37">
        <f t="shared" si="4"/>
        <v>0.99630996309963105</v>
      </c>
      <c r="I15" s="37">
        <f t="shared" si="4"/>
        <v>2.2140221402214021E-2</v>
      </c>
      <c r="J15" s="37">
        <f t="shared" si="4"/>
        <v>1.4760147601476014E-2</v>
      </c>
      <c r="K15" s="37">
        <f t="shared" si="4"/>
        <v>0.95940959409594095</v>
      </c>
      <c r="L15" s="37">
        <f t="shared" si="4"/>
        <v>3.6900369003690036E-3</v>
      </c>
    </row>
    <row r="16" spans="1:14" ht="12" customHeight="1">
      <c r="A16" s="178"/>
      <c r="B16" s="239" t="s">
        <v>45</v>
      </c>
      <c r="C16" s="240"/>
      <c r="D16" s="240"/>
      <c r="E16" s="241"/>
      <c r="F16" s="41">
        <v>38</v>
      </c>
      <c r="G16" s="41">
        <v>114</v>
      </c>
      <c r="H16" s="41">
        <v>114</v>
      </c>
      <c r="I16" s="41">
        <v>1</v>
      </c>
      <c r="J16" s="41">
        <v>0</v>
      </c>
      <c r="K16" s="41">
        <v>113</v>
      </c>
      <c r="L16" s="41">
        <v>0</v>
      </c>
      <c r="M16" s="54"/>
      <c r="N16" s="54"/>
    </row>
    <row r="17" spans="1:14" ht="12" customHeight="1">
      <c r="A17" s="178"/>
      <c r="B17" s="242"/>
      <c r="C17" s="243"/>
      <c r="D17" s="243"/>
      <c r="E17" s="244"/>
      <c r="F17" s="44"/>
      <c r="G17" s="37">
        <f t="shared" ref="G17:L17" si="5">IF(G16=0,0,G16/$G16)</f>
        <v>1</v>
      </c>
      <c r="H17" s="37">
        <f t="shared" si="5"/>
        <v>1</v>
      </c>
      <c r="I17" s="37">
        <f t="shared" si="5"/>
        <v>8.771929824561403E-3</v>
      </c>
      <c r="J17" s="37">
        <f t="shared" si="5"/>
        <v>0</v>
      </c>
      <c r="K17" s="37">
        <f t="shared" si="5"/>
        <v>0.99122807017543857</v>
      </c>
      <c r="L17" s="37">
        <f t="shared" si="5"/>
        <v>0</v>
      </c>
    </row>
    <row r="18" spans="1:14" ht="12" customHeight="1">
      <c r="A18" s="178"/>
      <c r="B18" s="239" t="s">
        <v>44</v>
      </c>
      <c r="C18" s="240"/>
      <c r="D18" s="240"/>
      <c r="E18" s="241"/>
      <c r="F18" s="41">
        <v>86</v>
      </c>
      <c r="G18" s="41">
        <v>378</v>
      </c>
      <c r="H18" s="41">
        <v>374</v>
      </c>
      <c r="I18" s="41">
        <v>1</v>
      </c>
      <c r="J18" s="41">
        <v>7</v>
      </c>
      <c r="K18" s="41">
        <v>366</v>
      </c>
      <c r="L18" s="41">
        <v>4</v>
      </c>
      <c r="M18" s="54"/>
      <c r="N18" s="54"/>
    </row>
    <row r="19" spans="1:14" ht="12" customHeight="1">
      <c r="A19" s="179"/>
      <c r="B19" s="242"/>
      <c r="C19" s="243"/>
      <c r="D19" s="243"/>
      <c r="E19" s="244"/>
      <c r="F19" s="44"/>
      <c r="G19" s="37">
        <f t="shared" ref="G19:L19" si="6">IF(G18=0,0,G18/$G18)</f>
        <v>1</v>
      </c>
      <c r="H19" s="37">
        <f t="shared" si="6"/>
        <v>0.98941798941798942</v>
      </c>
      <c r="I19" s="37">
        <f t="shared" si="6"/>
        <v>2.6455026455026454E-3</v>
      </c>
      <c r="J19" s="37">
        <f t="shared" si="6"/>
        <v>1.8518518518518517E-2</v>
      </c>
      <c r="K19" s="37">
        <f t="shared" si="6"/>
        <v>0.96825396825396826</v>
      </c>
      <c r="L19" s="37">
        <f t="shared" si="6"/>
        <v>1.0582010582010581E-2</v>
      </c>
    </row>
    <row r="20" spans="1:14" ht="12" customHeight="1">
      <c r="A20" s="174" t="s">
        <v>43</v>
      </c>
      <c r="B20" s="174" t="s">
        <v>42</v>
      </c>
      <c r="C20" s="43"/>
      <c r="D20" s="220" t="s">
        <v>16</v>
      </c>
      <c r="E20" s="42"/>
      <c r="F20" s="41">
        <v>124</v>
      </c>
      <c r="G20" s="41">
        <f t="shared" ref="G20:L20" si="7">SUM(G68,G66,G64,G62,G60,G58,G56,G54,G52,G50,G48,G46,G44,G42,G40,G38,G36,G34,G32,G30,G28,G26,G24,G22)</f>
        <v>263</v>
      </c>
      <c r="H20" s="41">
        <f>SUM(H68,H66,H64,H62,H60,H58,H56,H54,H52,H50,H48,H46,H44,H42,H40,H38,H36,H34,H32,H30,H28,H26,H24,H22)</f>
        <v>263</v>
      </c>
      <c r="I20" s="41">
        <f t="shared" si="7"/>
        <v>1</v>
      </c>
      <c r="J20" s="41">
        <f t="shared" si="7"/>
        <v>4</v>
      </c>
      <c r="K20" s="41">
        <f t="shared" si="7"/>
        <v>258</v>
      </c>
      <c r="L20" s="41">
        <f t="shared" si="7"/>
        <v>0</v>
      </c>
      <c r="M20" s="54"/>
      <c r="N20" s="54"/>
    </row>
    <row r="21" spans="1:14" ht="12" customHeight="1">
      <c r="A21" s="175"/>
      <c r="B21" s="175"/>
      <c r="C21" s="40"/>
      <c r="D21" s="221"/>
      <c r="E21" s="39"/>
      <c r="F21" s="44"/>
      <c r="G21" s="37">
        <f t="shared" ref="G21:L21" si="8">IF(G20=0,0,G20/$G20)</f>
        <v>1</v>
      </c>
      <c r="H21" s="37">
        <f t="shared" si="8"/>
        <v>1</v>
      </c>
      <c r="I21" s="37">
        <f t="shared" si="8"/>
        <v>3.8022813688212928E-3</v>
      </c>
      <c r="J21" s="37">
        <f t="shared" si="8"/>
        <v>1.5209125475285171E-2</v>
      </c>
      <c r="K21" s="37">
        <f t="shared" si="8"/>
        <v>0.98098859315589348</v>
      </c>
      <c r="L21" s="37">
        <f t="shared" si="8"/>
        <v>0</v>
      </c>
    </row>
    <row r="22" spans="1:14" ht="12" customHeight="1">
      <c r="A22" s="175"/>
      <c r="B22" s="175"/>
      <c r="C22" s="43"/>
      <c r="D22" s="220" t="s">
        <v>467</v>
      </c>
      <c r="E22" s="42"/>
      <c r="F22" s="41">
        <v>18</v>
      </c>
      <c r="G22" s="41">
        <v>38</v>
      </c>
      <c r="H22" s="41">
        <v>38</v>
      </c>
      <c r="I22" s="41">
        <v>0</v>
      </c>
      <c r="J22" s="41">
        <v>0</v>
      </c>
      <c r="K22" s="41">
        <v>38</v>
      </c>
      <c r="L22" s="41">
        <v>0</v>
      </c>
      <c r="M22" s="54"/>
      <c r="N22" s="54"/>
    </row>
    <row r="23" spans="1:14" ht="12" customHeight="1">
      <c r="A23" s="175"/>
      <c r="B23" s="175"/>
      <c r="C23" s="40"/>
      <c r="D23" s="221"/>
      <c r="E23" s="39"/>
      <c r="F23" s="44"/>
      <c r="G23" s="37">
        <f t="shared" ref="G23:L23" si="9">IF(G22=0,0,G22/$G22)</f>
        <v>1</v>
      </c>
      <c r="H23" s="37">
        <f t="shared" si="9"/>
        <v>1</v>
      </c>
      <c r="I23" s="37">
        <f t="shared" si="9"/>
        <v>0</v>
      </c>
      <c r="J23" s="37">
        <f t="shared" si="9"/>
        <v>0</v>
      </c>
      <c r="K23" s="37">
        <f t="shared" si="9"/>
        <v>1</v>
      </c>
      <c r="L23" s="37">
        <f t="shared" si="9"/>
        <v>0</v>
      </c>
    </row>
    <row r="24" spans="1:14" ht="12" customHeight="1">
      <c r="A24" s="175"/>
      <c r="B24" s="175"/>
      <c r="C24" s="43"/>
      <c r="D24" s="223" t="s">
        <v>468</v>
      </c>
      <c r="E24" s="126"/>
      <c r="F24" s="112">
        <v>0</v>
      </c>
      <c r="G24" s="112">
        <v>0</v>
      </c>
      <c r="H24" s="112">
        <v>0</v>
      </c>
      <c r="I24" s="112">
        <v>0</v>
      </c>
      <c r="J24" s="41">
        <v>0</v>
      </c>
      <c r="K24" s="41">
        <v>0</v>
      </c>
      <c r="L24" s="41">
        <v>0</v>
      </c>
      <c r="M24" s="54"/>
      <c r="N24" s="54"/>
    </row>
    <row r="25" spans="1:14" ht="12" customHeight="1">
      <c r="A25" s="175"/>
      <c r="B25" s="175"/>
      <c r="C25" s="40"/>
      <c r="D25" s="224"/>
      <c r="E25" s="127"/>
      <c r="F25" s="128"/>
      <c r="G25" s="115">
        <f t="shared" ref="G25:L25" si="10">IF(G24=0,0,G24/$G24)</f>
        <v>0</v>
      </c>
      <c r="H25" s="115">
        <f t="shared" si="10"/>
        <v>0</v>
      </c>
      <c r="I25" s="115">
        <f t="shared" si="10"/>
        <v>0</v>
      </c>
      <c r="J25" s="37">
        <f t="shared" si="10"/>
        <v>0</v>
      </c>
      <c r="K25" s="37">
        <f t="shared" si="10"/>
        <v>0</v>
      </c>
      <c r="L25" s="37">
        <f t="shared" si="10"/>
        <v>0</v>
      </c>
    </row>
    <row r="26" spans="1:14" ht="12" customHeight="1">
      <c r="A26" s="175"/>
      <c r="B26" s="175"/>
      <c r="C26" s="43"/>
      <c r="D26" s="223" t="s">
        <v>469</v>
      </c>
      <c r="E26" s="126"/>
      <c r="F26" s="112">
        <v>9</v>
      </c>
      <c r="G26" s="112">
        <v>14</v>
      </c>
      <c r="H26" s="112">
        <f>SUM(I26:K26)</f>
        <v>14</v>
      </c>
      <c r="I26" s="112">
        <v>0</v>
      </c>
      <c r="J26" s="41">
        <v>2</v>
      </c>
      <c r="K26" s="41">
        <v>12</v>
      </c>
      <c r="L26" s="41">
        <v>0</v>
      </c>
      <c r="M26" s="54"/>
      <c r="N26" s="54"/>
    </row>
    <row r="27" spans="1:14" ht="12" customHeight="1">
      <c r="A27" s="175"/>
      <c r="B27" s="175"/>
      <c r="C27" s="40"/>
      <c r="D27" s="224"/>
      <c r="E27" s="127"/>
      <c r="F27" s="128"/>
      <c r="G27" s="115">
        <f t="shared" ref="G27:L27" si="11">IF(G26=0,0,G26/$G26)</f>
        <v>1</v>
      </c>
      <c r="H27" s="115">
        <f t="shared" si="11"/>
        <v>1</v>
      </c>
      <c r="I27" s="115">
        <f t="shared" si="11"/>
        <v>0</v>
      </c>
      <c r="J27" s="37">
        <f t="shared" si="11"/>
        <v>0.14285714285714285</v>
      </c>
      <c r="K27" s="37">
        <f t="shared" si="11"/>
        <v>0.8571428571428571</v>
      </c>
      <c r="L27" s="37">
        <f t="shared" si="11"/>
        <v>0</v>
      </c>
    </row>
    <row r="28" spans="1:14" ht="12" customHeight="1">
      <c r="A28" s="175"/>
      <c r="B28" s="175"/>
      <c r="C28" s="43"/>
      <c r="D28" s="220" t="s">
        <v>470</v>
      </c>
      <c r="E28" s="42"/>
      <c r="F28" s="41">
        <v>1</v>
      </c>
      <c r="G28" s="41">
        <v>1</v>
      </c>
      <c r="H28" s="41">
        <v>1</v>
      </c>
      <c r="I28" s="41">
        <v>0</v>
      </c>
      <c r="J28" s="41">
        <v>0</v>
      </c>
      <c r="K28" s="41">
        <v>1</v>
      </c>
      <c r="L28" s="41">
        <v>0</v>
      </c>
      <c r="M28" s="54"/>
      <c r="N28" s="54"/>
    </row>
    <row r="29" spans="1:14" ht="12" customHeight="1">
      <c r="A29" s="175"/>
      <c r="B29" s="175"/>
      <c r="C29" s="40"/>
      <c r="D29" s="221"/>
      <c r="E29" s="39"/>
      <c r="F29" s="44"/>
      <c r="G29" s="37">
        <f t="shared" ref="G29:L29" si="12">IF(G28=0,0,G28/$G28)</f>
        <v>1</v>
      </c>
      <c r="H29" s="37">
        <f t="shared" si="12"/>
        <v>1</v>
      </c>
      <c r="I29" s="37">
        <f t="shared" si="12"/>
        <v>0</v>
      </c>
      <c r="J29" s="37">
        <f t="shared" si="12"/>
        <v>0</v>
      </c>
      <c r="K29" s="37">
        <f t="shared" si="12"/>
        <v>1</v>
      </c>
      <c r="L29" s="37">
        <f t="shared" si="12"/>
        <v>0</v>
      </c>
    </row>
    <row r="30" spans="1:14" ht="12" customHeight="1">
      <c r="A30" s="175"/>
      <c r="B30" s="175"/>
      <c r="C30" s="43"/>
      <c r="D30" s="220" t="s">
        <v>471</v>
      </c>
      <c r="E30" s="42"/>
      <c r="F30" s="41">
        <v>3</v>
      </c>
      <c r="G30" s="41">
        <v>3</v>
      </c>
      <c r="H30" s="41">
        <v>3</v>
      </c>
      <c r="I30" s="41">
        <v>0</v>
      </c>
      <c r="J30" s="41">
        <v>0</v>
      </c>
      <c r="K30" s="41">
        <v>3</v>
      </c>
      <c r="L30" s="41">
        <v>0</v>
      </c>
      <c r="M30" s="54"/>
      <c r="N30" s="54"/>
    </row>
    <row r="31" spans="1:14" ht="12" customHeight="1">
      <c r="A31" s="175"/>
      <c r="B31" s="175"/>
      <c r="C31" s="40"/>
      <c r="D31" s="221"/>
      <c r="E31" s="39"/>
      <c r="F31" s="44"/>
      <c r="G31" s="37">
        <f t="shared" ref="G31:L31" si="13">IF(G30=0,0,G30/$G30)</f>
        <v>1</v>
      </c>
      <c r="H31" s="37">
        <f t="shared" si="13"/>
        <v>1</v>
      </c>
      <c r="I31" s="37">
        <f t="shared" si="13"/>
        <v>0</v>
      </c>
      <c r="J31" s="37">
        <f t="shared" si="13"/>
        <v>0</v>
      </c>
      <c r="K31" s="37">
        <f t="shared" si="13"/>
        <v>1</v>
      </c>
      <c r="L31" s="37">
        <f t="shared" si="13"/>
        <v>0</v>
      </c>
    </row>
    <row r="32" spans="1:14" ht="12" customHeight="1">
      <c r="A32" s="175"/>
      <c r="B32" s="175"/>
      <c r="C32" s="43"/>
      <c r="D32" s="220" t="s">
        <v>472</v>
      </c>
      <c r="E32" s="42"/>
      <c r="F32" s="41">
        <v>1</v>
      </c>
      <c r="G32" s="41">
        <v>1</v>
      </c>
      <c r="H32" s="41">
        <v>1</v>
      </c>
      <c r="I32" s="41">
        <v>0</v>
      </c>
      <c r="J32" s="41">
        <v>0</v>
      </c>
      <c r="K32" s="41">
        <v>1</v>
      </c>
      <c r="L32" s="41">
        <v>0</v>
      </c>
      <c r="M32" s="54"/>
      <c r="N32" s="54"/>
    </row>
    <row r="33" spans="1:14" ht="12" customHeight="1">
      <c r="A33" s="175"/>
      <c r="B33" s="175"/>
      <c r="C33" s="40"/>
      <c r="D33" s="221"/>
      <c r="E33" s="39"/>
      <c r="F33" s="44"/>
      <c r="G33" s="37">
        <f t="shared" ref="G33:L33" si="14">IF(G32=0,0,G32/$G32)</f>
        <v>1</v>
      </c>
      <c r="H33" s="37">
        <f t="shared" si="14"/>
        <v>1</v>
      </c>
      <c r="I33" s="37">
        <f t="shared" si="14"/>
        <v>0</v>
      </c>
      <c r="J33" s="37">
        <f t="shared" si="14"/>
        <v>0</v>
      </c>
      <c r="K33" s="37">
        <f t="shared" si="14"/>
        <v>1</v>
      </c>
      <c r="L33" s="37">
        <f t="shared" si="14"/>
        <v>0</v>
      </c>
    </row>
    <row r="34" spans="1:14" ht="12" customHeight="1">
      <c r="A34" s="175"/>
      <c r="B34" s="175"/>
      <c r="C34" s="43"/>
      <c r="D34" s="220" t="s">
        <v>473</v>
      </c>
      <c r="E34" s="42"/>
      <c r="F34" s="41">
        <v>3</v>
      </c>
      <c r="G34" s="41">
        <v>7</v>
      </c>
      <c r="H34" s="41">
        <v>7</v>
      </c>
      <c r="I34" s="41">
        <v>0</v>
      </c>
      <c r="J34" s="41">
        <v>0</v>
      </c>
      <c r="K34" s="41">
        <v>7</v>
      </c>
      <c r="L34" s="41">
        <v>0</v>
      </c>
      <c r="M34" s="54"/>
      <c r="N34" s="54"/>
    </row>
    <row r="35" spans="1:14" ht="12" customHeight="1">
      <c r="A35" s="175"/>
      <c r="B35" s="175"/>
      <c r="C35" s="40"/>
      <c r="D35" s="221"/>
      <c r="E35" s="39"/>
      <c r="F35" s="44"/>
      <c r="G35" s="37">
        <f t="shared" ref="G35:L35" si="15">IF(G34=0,0,G34/$G34)</f>
        <v>1</v>
      </c>
      <c r="H35" s="37">
        <f t="shared" si="15"/>
        <v>1</v>
      </c>
      <c r="I35" s="37">
        <f t="shared" si="15"/>
        <v>0</v>
      </c>
      <c r="J35" s="37">
        <f t="shared" si="15"/>
        <v>0</v>
      </c>
      <c r="K35" s="37">
        <f t="shared" si="15"/>
        <v>1</v>
      </c>
      <c r="L35" s="37">
        <f t="shared" si="15"/>
        <v>0</v>
      </c>
    </row>
    <row r="36" spans="1:14" ht="12" customHeight="1">
      <c r="A36" s="175"/>
      <c r="B36" s="175"/>
      <c r="C36" s="43"/>
      <c r="D36" s="220" t="s">
        <v>474</v>
      </c>
      <c r="E36" s="42"/>
      <c r="F36" s="41">
        <v>7</v>
      </c>
      <c r="G36" s="41">
        <v>42</v>
      </c>
      <c r="H36" s="41">
        <v>42</v>
      </c>
      <c r="I36" s="41">
        <v>0</v>
      </c>
      <c r="J36" s="41">
        <v>0</v>
      </c>
      <c r="K36" s="41">
        <v>42</v>
      </c>
      <c r="L36" s="41">
        <v>0</v>
      </c>
      <c r="M36" s="54"/>
      <c r="N36" s="54"/>
    </row>
    <row r="37" spans="1:14" ht="12" customHeight="1">
      <c r="A37" s="175"/>
      <c r="B37" s="175"/>
      <c r="C37" s="40"/>
      <c r="D37" s="221"/>
      <c r="E37" s="39"/>
      <c r="F37" s="44"/>
      <c r="G37" s="37">
        <f t="shared" ref="G37:L37" si="16">IF(G36=0,0,G36/$G36)</f>
        <v>1</v>
      </c>
      <c r="H37" s="37">
        <f t="shared" si="16"/>
        <v>1</v>
      </c>
      <c r="I37" s="37">
        <f t="shared" si="16"/>
        <v>0</v>
      </c>
      <c r="J37" s="37">
        <f t="shared" si="16"/>
        <v>0</v>
      </c>
      <c r="K37" s="37">
        <f t="shared" si="16"/>
        <v>1</v>
      </c>
      <c r="L37" s="37">
        <f t="shared" si="16"/>
        <v>0</v>
      </c>
    </row>
    <row r="38" spans="1:14" ht="12" customHeight="1">
      <c r="A38" s="175"/>
      <c r="B38" s="175"/>
      <c r="C38" s="43"/>
      <c r="D38" s="220" t="s">
        <v>475</v>
      </c>
      <c r="E38" s="42"/>
      <c r="F38" s="41">
        <v>0</v>
      </c>
      <c r="G38" s="41">
        <v>0</v>
      </c>
      <c r="H38" s="41">
        <v>0</v>
      </c>
      <c r="I38" s="41">
        <v>0</v>
      </c>
      <c r="J38" s="41">
        <v>0</v>
      </c>
      <c r="K38" s="41">
        <v>0</v>
      </c>
      <c r="L38" s="41">
        <v>0</v>
      </c>
      <c r="M38" s="54"/>
      <c r="N38" s="54"/>
    </row>
    <row r="39" spans="1:14" ht="12" customHeight="1">
      <c r="A39" s="175"/>
      <c r="B39" s="175"/>
      <c r="C39" s="40"/>
      <c r="D39" s="221"/>
      <c r="E39" s="39"/>
      <c r="F39" s="44"/>
      <c r="G39" s="37">
        <f t="shared" ref="G39:L39" si="17">IF(G38=0,0,G38/$G38)</f>
        <v>0</v>
      </c>
      <c r="H39" s="37">
        <f t="shared" si="17"/>
        <v>0</v>
      </c>
      <c r="I39" s="37">
        <f t="shared" si="17"/>
        <v>0</v>
      </c>
      <c r="J39" s="37">
        <f t="shared" si="17"/>
        <v>0</v>
      </c>
      <c r="K39" s="37">
        <f t="shared" si="17"/>
        <v>0</v>
      </c>
      <c r="L39" s="37">
        <f t="shared" si="17"/>
        <v>0</v>
      </c>
    </row>
    <row r="40" spans="1:14" ht="12" customHeight="1">
      <c r="A40" s="175"/>
      <c r="B40" s="175"/>
      <c r="C40" s="43"/>
      <c r="D40" s="220" t="s">
        <v>476</v>
      </c>
      <c r="E40" s="42"/>
      <c r="F40" s="41">
        <v>5</v>
      </c>
      <c r="G40" s="41">
        <v>13</v>
      </c>
      <c r="H40" s="41">
        <v>13</v>
      </c>
      <c r="I40" s="41">
        <v>1</v>
      </c>
      <c r="J40" s="41">
        <v>0</v>
      </c>
      <c r="K40" s="41">
        <v>12</v>
      </c>
      <c r="L40" s="41">
        <v>0</v>
      </c>
      <c r="M40" s="54"/>
      <c r="N40" s="54"/>
    </row>
    <row r="41" spans="1:14" ht="12" customHeight="1">
      <c r="A41" s="175"/>
      <c r="B41" s="175"/>
      <c r="C41" s="40"/>
      <c r="D41" s="221"/>
      <c r="E41" s="39"/>
      <c r="F41" s="44"/>
      <c r="G41" s="37">
        <f t="shared" ref="G41:L41" si="18">IF(G40=0,0,G40/$G40)</f>
        <v>1</v>
      </c>
      <c r="H41" s="37">
        <f t="shared" si="18"/>
        <v>1</v>
      </c>
      <c r="I41" s="37">
        <f t="shared" si="18"/>
        <v>7.6923076923076927E-2</v>
      </c>
      <c r="J41" s="37">
        <f t="shared" si="18"/>
        <v>0</v>
      </c>
      <c r="K41" s="37">
        <f t="shared" si="18"/>
        <v>0.92307692307692313</v>
      </c>
      <c r="L41" s="37">
        <f t="shared" si="18"/>
        <v>0</v>
      </c>
    </row>
    <row r="42" spans="1:14" ht="12" customHeight="1">
      <c r="A42" s="175"/>
      <c r="B42" s="175"/>
      <c r="C42" s="43"/>
      <c r="D42" s="220" t="s">
        <v>477</v>
      </c>
      <c r="E42" s="42"/>
      <c r="F42" s="41">
        <v>0</v>
      </c>
      <c r="G42" s="105" t="s">
        <v>498</v>
      </c>
      <c r="H42" s="105" t="s">
        <v>498</v>
      </c>
      <c r="I42" s="105" t="s">
        <v>498</v>
      </c>
      <c r="J42" s="105" t="s">
        <v>498</v>
      </c>
      <c r="K42" s="105" t="s">
        <v>498</v>
      </c>
      <c r="L42" s="105" t="s">
        <v>498</v>
      </c>
    </row>
    <row r="43" spans="1:14" ht="12" customHeight="1">
      <c r="A43" s="175"/>
      <c r="B43" s="175"/>
      <c r="C43" s="40"/>
      <c r="D43" s="221"/>
      <c r="E43" s="39"/>
      <c r="F43" s="44"/>
      <c r="G43" s="48" t="s">
        <v>498</v>
      </c>
      <c r="H43" s="48" t="s">
        <v>498</v>
      </c>
      <c r="I43" s="48" t="s">
        <v>498</v>
      </c>
      <c r="J43" s="48" t="s">
        <v>498</v>
      </c>
      <c r="K43" s="48" t="s">
        <v>498</v>
      </c>
      <c r="L43" s="48" t="s">
        <v>498</v>
      </c>
    </row>
    <row r="44" spans="1:14" ht="12" customHeight="1">
      <c r="A44" s="175"/>
      <c r="B44" s="175"/>
      <c r="C44" s="43"/>
      <c r="D44" s="220" t="s">
        <v>478</v>
      </c>
      <c r="E44" s="42"/>
      <c r="F44" s="41">
        <v>1</v>
      </c>
      <c r="G44" s="41">
        <v>2</v>
      </c>
      <c r="H44" s="41">
        <v>2</v>
      </c>
      <c r="I44" s="41">
        <v>0</v>
      </c>
      <c r="J44" s="41">
        <v>0</v>
      </c>
      <c r="K44" s="41">
        <v>2</v>
      </c>
      <c r="L44" s="41">
        <v>0</v>
      </c>
      <c r="M44" s="54"/>
      <c r="N44" s="54"/>
    </row>
    <row r="45" spans="1:14" ht="12" customHeight="1">
      <c r="A45" s="175"/>
      <c r="B45" s="175"/>
      <c r="C45" s="40"/>
      <c r="D45" s="221"/>
      <c r="E45" s="39"/>
      <c r="F45" s="44"/>
      <c r="G45" s="37">
        <f t="shared" ref="G45:L45" si="19">IF(G44=0,0,G44/$G44)</f>
        <v>1</v>
      </c>
      <c r="H45" s="37">
        <f t="shared" si="19"/>
        <v>1</v>
      </c>
      <c r="I45" s="37">
        <f t="shared" si="19"/>
        <v>0</v>
      </c>
      <c r="J45" s="37">
        <f t="shared" si="19"/>
        <v>0</v>
      </c>
      <c r="K45" s="37">
        <f t="shared" si="19"/>
        <v>1</v>
      </c>
      <c r="L45" s="37">
        <f t="shared" si="19"/>
        <v>0</v>
      </c>
    </row>
    <row r="46" spans="1:14" ht="12" customHeight="1">
      <c r="A46" s="175"/>
      <c r="B46" s="175"/>
      <c r="C46" s="43"/>
      <c r="D46" s="220" t="s">
        <v>479</v>
      </c>
      <c r="E46" s="42"/>
      <c r="F46" s="41">
        <v>2</v>
      </c>
      <c r="G46" s="41">
        <v>6</v>
      </c>
      <c r="H46" s="41">
        <v>6</v>
      </c>
      <c r="I46" s="41">
        <v>0</v>
      </c>
      <c r="J46" s="41">
        <v>0</v>
      </c>
      <c r="K46" s="41">
        <v>6</v>
      </c>
      <c r="L46" s="41">
        <v>0</v>
      </c>
      <c r="M46" s="54"/>
      <c r="N46" s="54"/>
    </row>
    <row r="47" spans="1:14" ht="12" customHeight="1">
      <c r="A47" s="175"/>
      <c r="B47" s="175"/>
      <c r="C47" s="40"/>
      <c r="D47" s="221"/>
      <c r="E47" s="39"/>
      <c r="F47" s="44"/>
      <c r="G47" s="37">
        <f t="shared" ref="G47:L47" si="20">IF(G46=0,0,G46/$G46)</f>
        <v>1</v>
      </c>
      <c r="H47" s="37">
        <f t="shared" si="20"/>
        <v>1</v>
      </c>
      <c r="I47" s="37">
        <f t="shared" si="20"/>
        <v>0</v>
      </c>
      <c r="J47" s="37">
        <f t="shared" si="20"/>
        <v>0</v>
      </c>
      <c r="K47" s="37">
        <f t="shared" si="20"/>
        <v>1</v>
      </c>
      <c r="L47" s="37">
        <f t="shared" si="20"/>
        <v>0</v>
      </c>
    </row>
    <row r="48" spans="1:14" ht="12" customHeight="1">
      <c r="A48" s="175"/>
      <c r="B48" s="175"/>
      <c r="C48" s="43"/>
      <c r="D48" s="220" t="s">
        <v>480</v>
      </c>
      <c r="E48" s="42"/>
      <c r="F48" s="41">
        <v>1</v>
      </c>
      <c r="G48" s="41">
        <v>2</v>
      </c>
      <c r="H48" s="41">
        <v>2</v>
      </c>
      <c r="I48" s="41">
        <v>0</v>
      </c>
      <c r="J48" s="41">
        <v>0</v>
      </c>
      <c r="K48" s="41">
        <v>2</v>
      </c>
      <c r="L48" s="41">
        <v>0</v>
      </c>
      <c r="M48" s="54"/>
      <c r="N48" s="54"/>
    </row>
    <row r="49" spans="1:14" ht="12" customHeight="1">
      <c r="A49" s="175"/>
      <c r="B49" s="175"/>
      <c r="C49" s="40"/>
      <c r="D49" s="221"/>
      <c r="E49" s="39"/>
      <c r="F49" s="44"/>
      <c r="G49" s="37">
        <f t="shared" ref="G49:L49" si="21">IF(G48=0,0,G48/$G48)</f>
        <v>1</v>
      </c>
      <c r="H49" s="37">
        <f t="shared" si="21"/>
        <v>1</v>
      </c>
      <c r="I49" s="37">
        <f t="shared" si="21"/>
        <v>0</v>
      </c>
      <c r="J49" s="37">
        <f t="shared" si="21"/>
        <v>0</v>
      </c>
      <c r="K49" s="37">
        <f t="shared" si="21"/>
        <v>1</v>
      </c>
      <c r="L49" s="37">
        <f t="shared" si="21"/>
        <v>0</v>
      </c>
    </row>
    <row r="50" spans="1:14" ht="12" customHeight="1">
      <c r="A50" s="175"/>
      <c r="B50" s="175"/>
      <c r="C50" s="43"/>
      <c r="D50" s="220" t="s">
        <v>481</v>
      </c>
      <c r="E50" s="42"/>
      <c r="F50" s="41">
        <v>1</v>
      </c>
      <c r="G50" s="41">
        <v>1</v>
      </c>
      <c r="H50" s="41">
        <v>1</v>
      </c>
      <c r="I50" s="41">
        <v>0</v>
      </c>
      <c r="J50" s="41">
        <v>0</v>
      </c>
      <c r="K50" s="41">
        <v>1</v>
      </c>
      <c r="L50" s="41">
        <v>0</v>
      </c>
      <c r="M50" s="54"/>
      <c r="N50" s="54"/>
    </row>
    <row r="51" spans="1:14" ht="12" customHeight="1">
      <c r="A51" s="175"/>
      <c r="B51" s="175"/>
      <c r="C51" s="40"/>
      <c r="D51" s="221"/>
      <c r="E51" s="39"/>
      <c r="F51" s="44"/>
      <c r="G51" s="37">
        <f t="shared" ref="G51:L51" si="22">IF(G50=0,0,G50/$G50)</f>
        <v>1</v>
      </c>
      <c r="H51" s="37">
        <f t="shared" si="22"/>
        <v>1</v>
      </c>
      <c r="I51" s="37">
        <f t="shared" si="22"/>
        <v>0</v>
      </c>
      <c r="J51" s="37">
        <f t="shared" si="22"/>
        <v>0</v>
      </c>
      <c r="K51" s="37">
        <f t="shared" si="22"/>
        <v>1</v>
      </c>
      <c r="L51" s="37">
        <f t="shared" si="22"/>
        <v>0</v>
      </c>
      <c r="M51" s="54"/>
      <c r="N51" s="54"/>
    </row>
    <row r="52" spans="1:14" ht="12" customHeight="1">
      <c r="A52" s="175"/>
      <c r="B52" s="175"/>
      <c r="C52" s="43"/>
      <c r="D52" s="220" t="s">
        <v>482</v>
      </c>
      <c r="E52" s="42"/>
      <c r="F52" s="41">
        <v>4</v>
      </c>
      <c r="G52" s="41">
        <v>3</v>
      </c>
      <c r="H52" s="41">
        <v>3</v>
      </c>
      <c r="I52" s="41">
        <v>0</v>
      </c>
      <c r="J52" s="41">
        <v>0</v>
      </c>
      <c r="K52" s="41">
        <v>3</v>
      </c>
      <c r="L52" s="41">
        <v>0</v>
      </c>
      <c r="M52" s="54"/>
      <c r="N52" s="54"/>
    </row>
    <row r="53" spans="1:14" ht="12" customHeight="1">
      <c r="A53" s="175"/>
      <c r="B53" s="175"/>
      <c r="C53" s="40"/>
      <c r="D53" s="221"/>
      <c r="E53" s="39"/>
      <c r="F53" s="44"/>
      <c r="G53" s="37">
        <f t="shared" ref="G53:L53" si="23">IF(G52=0,0,G52/$G52)</f>
        <v>1</v>
      </c>
      <c r="H53" s="37">
        <f t="shared" si="23"/>
        <v>1</v>
      </c>
      <c r="I53" s="37">
        <f t="shared" si="23"/>
        <v>0</v>
      </c>
      <c r="J53" s="37">
        <f t="shared" si="23"/>
        <v>0</v>
      </c>
      <c r="K53" s="37">
        <f t="shared" si="23"/>
        <v>1</v>
      </c>
      <c r="L53" s="37">
        <f t="shared" si="23"/>
        <v>0</v>
      </c>
    </row>
    <row r="54" spans="1:14" ht="12" customHeight="1">
      <c r="A54" s="175"/>
      <c r="B54" s="175"/>
      <c r="C54" s="43"/>
      <c r="D54" s="220" t="s">
        <v>483</v>
      </c>
      <c r="E54" s="42"/>
      <c r="F54" s="41">
        <v>6</v>
      </c>
      <c r="G54" s="41">
        <v>10</v>
      </c>
      <c r="H54" s="41">
        <v>10</v>
      </c>
      <c r="I54" s="41">
        <v>0</v>
      </c>
      <c r="J54" s="41">
        <v>1</v>
      </c>
      <c r="K54" s="41">
        <v>9</v>
      </c>
      <c r="L54" s="41">
        <v>0</v>
      </c>
      <c r="M54" s="54"/>
      <c r="N54" s="54"/>
    </row>
    <row r="55" spans="1:14" ht="12" customHeight="1">
      <c r="A55" s="175"/>
      <c r="B55" s="175"/>
      <c r="C55" s="40"/>
      <c r="D55" s="221"/>
      <c r="E55" s="39"/>
      <c r="F55" s="44"/>
      <c r="G55" s="37">
        <f t="shared" ref="G55:L55" si="24">IF(G54=0,0,G54/$G54)</f>
        <v>1</v>
      </c>
      <c r="H55" s="37">
        <f t="shared" si="24"/>
        <v>1</v>
      </c>
      <c r="I55" s="37">
        <f t="shared" si="24"/>
        <v>0</v>
      </c>
      <c r="J55" s="37">
        <f t="shared" si="24"/>
        <v>0.1</v>
      </c>
      <c r="K55" s="37">
        <f t="shared" si="24"/>
        <v>0.9</v>
      </c>
      <c r="L55" s="37">
        <f t="shared" si="24"/>
        <v>0</v>
      </c>
    </row>
    <row r="56" spans="1:14" ht="12" customHeight="1">
      <c r="A56" s="175"/>
      <c r="B56" s="175"/>
      <c r="C56" s="43"/>
      <c r="D56" s="220" t="s">
        <v>484</v>
      </c>
      <c r="E56" s="42"/>
      <c r="F56" s="41">
        <v>11</v>
      </c>
      <c r="G56" s="41">
        <v>14</v>
      </c>
      <c r="H56" s="41">
        <v>14</v>
      </c>
      <c r="I56" s="41">
        <v>0</v>
      </c>
      <c r="J56" s="41">
        <v>0</v>
      </c>
      <c r="K56" s="41">
        <v>14</v>
      </c>
      <c r="L56" s="41">
        <v>0</v>
      </c>
      <c r="M56" s="54"/>
      <c r="N56" s="54"/>
    </row>
    <row r="57" spans="1:14" ht="12" customHeight="1">
      <c r="A57" s="175"/>
      <c r="B57" s="175"/>
      <c r="C57" s="40"/>
      <c r="D57" s="221"/>
      <c r="E57" s="39"/>
      <c r="F57" s="44"/>
      <c r="G57" s="37">
        <f t="shared" ref="G57:L57" si="25">IF(G56=0,0,G56/$G56)</f>
        <v>1</v>
      </c>
      <c r="H57" s="37">
        <f t="shared" si="25"/>
        <v>1</v>
      </c>
      <c r="I57" s="37">
        <f t="shared" si="25"/>
        <v>0</v>
      </c>
      <c r="J57" s="37">
        <f t="shared" si="25"/>
        <v>0</v>
      </c>
      <c r="K57" s="37">
        <f t="shared" si="25"/>
        <v>1</v>
      </c>
      <c r="L57" s="37">
        <f t="shared" si="25"/>
        <v>0</v>
      </c>
    </row>
    <row r="58" spans="1:14" ht="12" customHeight="1">
      <c r="A58" s="175"/>
      <c r="B58" s="175"/>
      <c r="C58" s="43"/>
      <c r="D58" s="220" t="s">
        <v>485</v>
      </c>
      <c r="E58" s="42"/>
      <c r="F58" s="41">
        <v>5</v>
      </c>
      <c r="G58" s="41">
        <v>13</v>
      </c>
      <c r="H58" s="41">
        <v>13</v>
      </c>
      <c r="I58" s="41">
        <v>0</v>
      </c>
      <c r="J58" s="41">
        <v>0</v>
      </c>
      <c r="K58" s="41">
        <v>13</v>
      </c>
      <c r="L58" s="41">
        <v>0</v>
      </c>
      <c r="M58" s="54"/>
      <c r="N58" s="54"/>
    </row>
    <row r="59" spans="1:14" ht="12" customHeight="1">
      <c r="A59" s="175"/>
      <c r="B59" s="175"/>
      <c r="C59" s="40"/>
      <c r="D59" s="221"/>
      <c r="E59" s="39"/>
      <c r="F59" s="44"/>
      <c r="G59" s="37">
        <f t="shared" ref="G59:L59" si="26">IF(G58=0,0,G58/$G58)</f>
        <v>1</v>
      </c>
      <c r="H59" s="37">
        <f t="shared" si="26"/>
        <v>1</v>
      </c>
      <c r="I59" s="37">
        <f t="shared" si="26"/>
        <v>0</v>
      </c>
      <c r="J59" s="37">
        <f t="shared" si="26"/>
        <v>0</v>
      </c>
      <c r="K59" s="37">
        <f t="shared" si="26"/>
        <v>1</v>
      </c>
      <c r="L59" s="37">
        <f t="shared" si="26"/>
        <v>0</v>
      </c>
    </row>
    <row r="60" spans="1:14" ht="12" customHeight="1">
      <c r="A60" s="175"/>
      <c r="B60" s="175"/>
      <c r="C60" s="43"/>
      <c r="D60" s="220" t="s">
        <v>486</v>
      </c>
      <c r="E60" s="42"/>
      <c r="F60" s="41">
        <v>17</v>
      </c>
      <c r="G60" s="41">
        <v>40</v>
      </c>
      <c r="H60" s="41">
        <v>40</v>
      </c>
      <c r="I60" s="41">
        <v>0</v>
      </c>
      <c r="J60" s="41">
        <v>0</v>
      </c>
      <c r="K60" s="41">
        <v>40</v>
      </c>
      <c r="L60" s="41">
        <v>0</v>
      </c>
      <c r="M60" s="54"/>
      <c r="N60" s="54"/>
    </row>
    <row r="61" spans="1:14" ht="12" customHeight="1">
      <c r="A61" s="175"/>
      <c r="B61" s="175"/>
      <c r="C61" s="40"/>
      <c r="D61" s="221"/>
      <c r="E61" s="39"/>
      <c r="F61" s="44"/>
      <c r="G61" s="37">
        <f t="shared" ref="G61:L61" si="27">IF(G60=0,0,G60/$G60)</f>
        <v>1</v>
      </c>
      <c r="H61" s="37">
        <f t="shared" si="27"/>
        <v>1</v>
      </c>
      <c r="I61" s="37">
        <f t="shared" si="27"/>
        <v>0</v>
      </c>
      <c r="J61" s="37">
        <f t="shared" si="27"/>
        <v>0</v>
      </c>
      <c r="K61" s="37">
        <f t="shared" si="27"/>
        <v>1</v>
      </c>
      <c r="L61" s="37">
        <f t="shared" si="27"/>
        <v>0</v>
      </c>
    </row>
    <row r="62" spans="1:14" ht="12" customHeight="1">
      <c r="A62" s="175"/>
      <c r="B62" s="175"/>
      <c r="C62" s="43"/>
      <c r="D62" s="220" t="s">
        <v>21</v>
      </c>
      <c r="E62" s="42"/>
      <c r="F62" s="41">
        <v>9</v>
      </c>
      <c r="G62" s="41">
        <v>19</v>
      </c>
      <c r="H62" s="41">
        <v>19</v>
      </c>
      <c r="I62" s="41">
        <v>0</v>
      </c>
      <c r="J62" s="41">
        <v>0</v>
      </c>
      <c r="K62" s="41">
        <v>19</v>
      </c>
      <c r="L62" s="41">
        <v>0</v>
      </c>
      <c r="M62" s="54"/>
      <c r="N62" s="54"/>
    </row>
    <row r="63" spans="1:14" ht="12" customHeight="1">
      <c r="A63" s="175"/>
      <c r="B63" s="175"/>
      <c r="C63" s="40"/>
      <c r="D63" s="221"/>
      <c r="E63" s="39"/>
      <c r="F63" s="44"/>
      <c r="G63" s="37">
        <f t="shared" ref="G63:L63" si="28">IF(G62=0,0,G62/$G62)</f>
        <v>1</v>
      </c>
      <c r="H63" s="37">
        <f t="shared" si="28"/>
        <v>1</v>
      </c>
      <c r="I63" s="37">
        <f t="shared" si="28"/>
        <v>0</v>
      </c>
      <c r="J63" s="37">
        <f t="shared" si="28"/>
        <v>0</v>
      </c>
      <c r="K63" s="37">
        <f t="shared" si="28"/>
        <v>1</v>
      </c>
      <c r="L63" s="37">
        <f t="shared" si="28"/>
        <v>0</v>
      </c>
    </row>
    <row r="64" spans="1:14" ht="12" customHeight="1">
      <c r="A64" s="175"/>
      <c r="B64" s="175"/>
      <c r="C64" s="43"/>
      <c r="D64" s="220" t="s">
        <v>487</v>
      </c>
      <c r="E64" s="42"/>
      <c r="F64" s="41">
        <v>6</v>
      </c>
      <c r="G64" s="41">
        <v>11</v>
      </c>
      <c r="H64" s="41">
        <v>11</v>
      </c>
      <c r="I64" s="41">
        <v>0</v>
      </c>
      <c r="J64" s="41">
        <v>0</v>
      </c>
      <c r="K64" s="41">
        <v>11</v>
      </c>
      <c r="L64" s="41">
        <v>0</v>
      </c>
      <c r="M64" s="54"/>
      <c r="N64" s="54"/>
    </row>
    <row r="65" spans="1:14" ht="12" customHeight="1">
      <c r="A65" s="175"/>
      <c r="B65" s="175"/>
      <c r="C65" s="40"/>
      <c r="D65" s="221"/>
      <c r="E65" s="39"/>
      <c r="F65" s="44"/>
      <c r="G65" s="37">
        <f t="shared" ref="G65:L65" si="29">IF(G64=0,0,G64/$G64)</f>
        <v>1</v>
      </c>
      <c r="H65" s="37">
        <f t="shared" si="29"/>
        <v>1</v>
      </c>
      <c r="I65" s="37">
        <f t="shared" si="29"/>
        <v>0</v>
      </c>
      <c r="J65" s="37">
        <f t="shared" si="29"/>
        <v>0</v>
      </c>
      <c r="K65" s="37">
        <f t="shared" si="29"/>
        <v>1</v>
      </c>
      <c r="L65" s="37">
        <f t="shared" si="29"/>
        <v>0</v>
      </c>
    </row>
    <row r="66" spans="1:14" ht="12" customHeight="1">
      <c r="A66" s="175"/>
      <c r="B66" s="175"/>
      <c r="C66" s="43"/>
      <c r="D66" s="220" t="s">
        <v>488</v>
      </c>
      <c r="E66" s="42"/>
      <c r="F66" s="41">
        <v>10</v>
      </c>
      <c r="G66" s="41">
        <v>16</v>
      </c>
      <c r="H66" s="41">
        <v>16</v>
      </c>
      <c r="I66" s="41">
        <v>0</v>
      </c>
      <c r="J66" s="41">
        <v>1</v>
      </c>
      <c r="K66" s="41">
        <v>15</v>
      </c>
      <c r="L66" s="41">
        <v>0</v>
      </c>
      <c r="M66" s="54"/>
      <c r="N66" s="54"/>
    </row>
    <row r="67" spans="1:14" ht="12" customHeight="1">
      <c r="A67" s="175"/>
      <c r="B67" s="175"/>
      <c r="C67" s="40"/>
      <c r="D67" s="221"/>
      <c r="E67" s="39"/>
      <c r="F67" s="44"/>
      <c r="G67" s="37">
        <f t="shared" ref="G67:L67" si="30">IF(G66=0,0,G66/$G66)</f>
        <v>1</v>
      </c>
      <c r="H67" s="37">
        <f t="shared" si="30"/>
        <v>1</v>
      </c>
      <c r="I67" s="37">
        <f t="shared" si="30"/>
        <v>0</v>
      </c>
      <c r="J67" s="37">
        <f t="shared" si="30"/>
        <v>6.25E-2</v>
      </c>
      <c r="K67" s="37">
        <f t="shared" si="30"/>
        <v>0.9375</v>
      </c>
      <c r="L67" s="37">
        <f t="shared" si="30"/>
        <v>0</v>
      </c>
    </row>
    <row r="68" spans="1:14" ht="12" customHeight="1">
      <c r="A68" s="175"/>
      <c r="B68" s="175"/>
      <c r="C68" s="43"/>
      <c r="D68" s="220" t="s">
        <v>489</v>
      </c>
      <c r="E68" s="42"/>
      <c r="F68" s="41">
        <v>4</v>
      </c>
      <c r="G68" s="41">
        <v>7</v>
      </c>
      <c r="H68" s="41">
        <v>7</v>
      </c>
      <c r="I68" s="41">
        <v>0</v>
      </c>
      <c r="J68" s="41">
        <v>0</v>
      </c>
      <c r="K68" s="41">
        <v>7</v>
      </c>
      <c r="L68" s="41">
        <v>0</v>
      </c>
      <c r="M68" s="54"/>
      <c r="N68" s="54"/>
    </row>
    <row r="69" spans="1:14" ht="12" customHeight="1">
      <c r="A69" s="175"/>
      <c r="B69" s="176"/>
      <c r="C69" s="40"/>
      <c r="D69" s="221"/>
      <c r="E69" s="39"/>
      <c r="F69" s="44"/>
      <c r="G69" s="37">
        <f t="shared" ref="G69:L69" si="31">IF(G68=0,0,G68/$G68)</f>
        <v>1</v>
      </c>
      <c r="H69" s="37">
        <f t="shared" si="31"/>
        <v>1</v>
      </c>
      <c r="I69" s="37">
        <f t="shared" si="31"/>
        <v>0</v>
      </c>
      <c r="J69" s="37">
        <f t="shared" si="31"/>
        <v>0</v>
      </c>
      <c r="K69" s="37">
        <f t="shared" si="31"/>
        <v>1</v>
      </c>
      <c r="L69" s="37">
        <f t="shared" si="31"/>
        <v>0</v>
      </c>
    </row>
    <row r="70" spans="1:14" ht="12" customHeight="1">
      <c r="A70" s="175"/>
      <c r="B70" s="174" t="s">
        <v>17</v>
      </c>
      <c r="C70" s="43"/>
      <c r="D70" s="220" t="s">
        <v>16</v>
      </c>
      <c r="E70" s="42"/>
      <c r="F70" s="41">
        <v>184</v>
      </c>
      <c r="G70" s="41">
        <f t="shared" ref="G70:L70" si="32">SUM(G72,G74,G76,G78,G80,G82,G84,G86,G88,G90,G92,G94,G96,G98,G100)</f>
        <v>569</v>
      </c>
      <c r="H70" s="41">
        <f t="shared" si="32"/>
        <v>563</v>
      </c>
      <c r="I70" s="41">
        <f t="shared" si="32"/>
        <v>10</v>
      </c>
      <c r="J70" s="41">
        <f t="shared" si="32"/>
        <v>14</v>
      </c>
      <c r="K70" s="41">
        <f t="shared" si="32"/>
        <v>539</v>
      </c>
      <c r="L70" s="41">
        <f t="shared" si="32"/>
        <v>6</v>
      </c>
      <c r="M70" s="54"/>
      <c r="N70" s="54"/>
    </row>
    <row r="71" spans="1:14" ht="12" customHeight="1">
      <c r="A71" s="175"/>
      <c r="B71" s="175"/>
      <c r="C71" s="40"/>
      <c r="D71" s="221"/>
      <c r="E71" s="39"/>
      <c r="F71" s="44"/>
      <c r="G71" s="37">
        <f t="shared" ref="G71:L71" si="33">IF(G70=0,0,G70/$G70)</f>
        <v>1</v>
      </c>
      <c r="H71" s="37">
        <f t="shared" si="33"/>
        <v>0.98945518453427062</v>
      </c>
      <c r="I71" s="37">
        <f t="shared" si="33"/>
        <v>1.7574692442882251E-2</v>
      </c>
      <c r="J71" s="37">
        <f t="shared" si="33"/>
        <v>2.4604569420035149E-2</v>
      </c>
      <c r="K71" s="37">
        <f t="shared" si="33"/>
        <v>0.9472759226713533</v>
      </c>
      <c r="L71" s="37">
        <f t="shared" si="33"/>
        <v>1.054481546572935E-2</v>
      </c>
    </row>
    <row r="72" spans="1:14" ht="12" customHeight="1">
      <c r="A72" s="175"/>
      <c r="B72" s="175"/>
      <c r="C72" s="43"/>
      <c r="D72" s="220" t="s">
        <v>140</v>
      </c>
      <c r="E72" s="42"/>
      <c r="F72" s="41">
        <v>0</v>
      </c>
      <c r="G72" s="41">
        <v>0</v>
      </c>
      <c r="H72" s="41">
        <v>0</v>
      </c>
      <c r="I72" s="41">
        <v>0</v>
      </c>
      <c r="J72" s="41">
        <v>0</v>
      </c>
      <c r="K72" s="41">
        <v>0</v>
      </c>
      <c r="L72" s="41">
        <v>0</v>
      </c>
      <c r="M72" s="54"/>
      <c r="N72" s="54"/>
    </row>
    <row r="73" spans="1:14" ht="12" customHeight="1">
      <c r="A73" s="175"/>
      <c r="B73" s="175"/>
      <c r="C73" s="40"/>
      <c r="D73" s="221"/>
      <c r="E73" s="39"/>
      <c r="F73" s="44"/>
      <c r="G73" s="37">
        <f t="shared" ref="G73:L73" si="34">IF(G72=0,0,G72/$G72)</f>
        <v>0</v>
      </c>
      <c r="H73" s="37">
        <f t="shared" si="34"/>
        <v>0</v>
      </c>
      <c r="I73" s="37">
        <f t="shared" si="34"/>
        <v>0</v>
      </c>
      <c r="J73" s="37">
        <f t="shared" si="34"/>
        <v>0</v>
      </c>
      <c r="K73" s="37">
        <f t="shared" si="34"/>
        <v>0</v>
      </c>
      <c r="L73" s="37">
        <f t="shared" si="34"/>
        <v>0</v>
      </c>
    </row>
    <row r="74" spans="1:14" ht="12" customHeight="1">
      <c r="A74" s="175"/>
      <c r="B74" s="175"/>
      <c r="C74" s="43"/>
      <c r="D74" s="220" t="s">
        <v>14</v>
      </c>
      <c r="E74" s="42"/>
      <c r="F74" s="41">
        <v>6</v>
      </c>
      <c r="G74" s="41">
        <v>4</v>
      </c>
      <c r="H74" s="41">
        <v>4</v>
      </c>
      <c r="I74" s="41">
        <v>1</v>
      </c>
      <c r="J74" s="41">
        <v>1</v>
      </c>
      <c r="K74" s="41">
        <v>2</v>
      </c>
      <c r="L74" s="41">
        <v>0</v>
      </c>
      <c r="M74" s="54"/>
      <c r="N74" s="54"/>
    </row>
    <row r="75" spans="1:14" ht="12" customHeight="1">
      <c r="A75" s="175"/>
      <c r="B75" s="175"/>
      <c r="C75" s="40"/>
      <c r="D75" s="221"/>
      <c r="E75" s="39"/>
      <c r="F75" s="44"/>
      <c r="G75" s="37">
        <f t="shared" ref="G75:L75" si="35">IF(G74=0,0,G74/$G74)</f>
        <v>1</v>
      </c>
      <c r="H75" s="37">
        <f t="shared" si="35"/>
        <v>1</v>
      </c>
      <c r="I75" s="37">
        <f t="shared" si="35"/>
        <v>0.25</v>
      </c>
      <c r="J75" s="37">
        <f t="shared" si="35"/>
        <v>0.25</v>
      </c>
      <c r="K75" s="37">
        <f t="shared" si="35"/>
        <v>0.5</v>
      </c>
      <c r="L75" s="37">
        <f t="shared" si="35"/>
        <v>0</v>
      </c>
    </row>
    <row r="76" spans="1:14" ht="12" customHeight="1">
      <c r="A76" s="175"/>
      <c r="B76" s="175"/>
      <c r="C76" s="43"/>
      <c r="D76" s="220" t="s">
        <v>13</v>
      </c>
      <c r="E76" s="42"/>
      <c r="F76" s="41">
        <v>2</v>
      </c>
      <c r="G76" s="41">
        <v>2</v>
      </c>
      <c r="H76" s="41">
        <v>2</v>
      </c>
      <c r="I76" s="41">
        <v>0</v>
      </c>
      <c r="J76" s="41">
        <v>0</v>
      </c>
      <c r="K76" s="41">
        <v>2</v>
      </c>
      <c r="L76" s="41">
        <v>0</v>
      </c>
      <c r="M76" s="54"/>
      <c r="N76" s="54"/>
    </row>
    <row r="77" spans="1:14" ht="12" customHeight="1">
      <c r="A77" s="175"/>
      <c r="B77" s="175"/>
      <c r="C77" s="40"/>
      <c r="D77" s="221"/>
      <c r="E77" s="39"/>
      <c r="F77" s="44"/>
      <c r="G77" s="37">
        <f t="shared" ref="G77:L77" si="36">IF(G76=0,0,G76/$G76)</f>
        <v>1</v>
      </c>
      <c r="H77" s="37">
        <f t="shared" si="36"/>
        <v>1</v>
      </c>
      <c r="I77" s="37">
        <f t="shared" si="36"/>
        <v>0</v>
      </c>
      <c r="J77" s="37">
        <f t="shared" si="36"/>
        <v>0</v>
      </c>
      <c r="K77" s="37">
        <f t="shared" si="36"/>
        <v>1</v>
      </c>
      <c r="L77" s="37">
        <f t="shared" si="36"/>
        <v>0</v>
      </c>
    </row>
    <row r="78" spans="1:14" ht="12" customHeight="1">
      <c r="A78" s="175"/>
      <c r="B78" s="175"/>
      <c r="C78" s="43"/>
      <c r="D78" s="220" t="s">
        <v>12</v>
      </c>
      <c r="E78" s="42"/>
      <c r="F78" s="41">
        <v>6</v>
      </c>
      <c r="G78" s="41">
        <v>11</v>
      </c>
      <c r="H78" s="41">
        <v>11</v>
      </c>
      <c r="I78" s="41">
        <v>0</v>
      </c>
      <c r="J78" s="41">
        <v>0</v>
      </c>
      <c r="K78" s="41">
        <v>11</v>
      </c>
      <c r="L78" s="41">
        <v>0</v>
      </c>
      <c r="M78" s="54"/>
      <c r="N78" s="54"/>
    </row>
    <row r="79" spans="1:14" ht="12" customHeight="1">
      <c r="A79" s="175"/>
      <c r="B79" s="175"/>
      <c r="C79" s="40"/>
      <c r="D79" s="221"/>
      <c r="E79" s="39"/>
      <c r="F79" s="44"/>
      <c r="G79" s="37">
        <f t="shared" ref="G79:L79" si="37">IF(G78=0,0,G78/$G78)</f>
        <v>1</v>
      </c>
      <c r="H79" s="37">
        <f t="shared" si="37"/>
        <v>1</v>
      </c>
      <c r="I79" s="37">
        <f t="shared" si="37"/>
        <v>0</v>
      </c>
      <c r="J79" s="37">
        <f t="shared" si="37"/>
        <v>0</v>
      </c>
      <c r="K79" s="37">
        <f t="shared" si="37"/>
        <v>1</v>
      </c>
      <c r="L79" s="37">
        <f t="shared" si="37"/>
        <v>0</v>
      </c>
    </row>
    <row r="80" spans="1:14" ht="12" customHeight="1">
      <c r="A80" s="175"/>
      <c r="B80" s="175"/>
      <c r="C80" s="43"/>
      <c r="D80" s="220" t="s">
        <v>11</v>
      </c>
      <c r="E80" s="42"/>
      <c r="F80" s="41">
        <v>2</v>
      </c>
      <c r="G80" s="41">
        <v>7</v>
      </c>
      <c r="H80" s="41">
        <v>7</v>
      </c>
      <c r="I80" s="41">
        <v>0</v>
      </c>
      <c r="J80" s="41">
        <v>0</v>
      </c>
      <c r="K80" s="41">
        <v>7</v>
      </c>
      <c r="L80" s="41">
        <v>0</v>
      </c>
      <c r="M80" s="54"/>
      <c r="N80" s="54"/>
    </row>
    <row r="81" spans="1:14" ht="12" customHeight="1">
      <c r="A81" s="175"/>
      <c r="B81" s="175"/>
      <c r="C81" s="40"/>
      <c r="D81" s="221"/>
      <c r="E81" s="39"/>
      <c r="F81" s="44"/>
      <c r="G81" s="37">
        <f t="shared" ref="G81:L81" si="38">IF(G80=0,0,G80/$G80)</f>
        <v>1</v>
      </c>
      <c r="H81" s="37">
        <f t="shared" si="38"/>
        <v>1</v>
      </c>
      <c r="I81" s="37">
        <f t="shared" si="38"/>
        <v>0</v>
      </c>
      <c r="J81" s="37">
        <f t="shared" si="38"/>
        <v>0</v>
      </c>
      <c r="K81" s="37">
        <f t="shared" si="38"/>
        <v>1</v>
      </c>
      <c r="L81" s="37">
        <f t="shared" si="38"/>
        <v>0</v>
      </c>
    </row>
    <row r="82" spans="1:14" ht="12" customHeight="1">
      <c r="A82" s="175"/>
      <c r="B82" s="175"/>
      <c r="C82" s="43"/>
      <c r="D82" s="220" t="s">
        <v>10</v>
      </c>
      <c r="E82" s="42"/>
      <c r="F82" s="41">
        <v>31</v>
      </c>
      <c r="G82" s="41">
        <v>41</v>
      </c>
      <c r="H82" s="41">
        <v>41</v>
      </c>
      <c r="I82" s="41">
        <v>0</v>
      </c>
      <c r="J82" s="41">
        <v>4</v>
      </c>
      <c r="K82" s="41">
        <v>37</v>
      </c>
      <c r="L82" s="41">
        <v>0</v>
      </c>
      <c r="M82" s="54"/>
      <c r="N82" s="54"/>
    </row>
    <row r="83" spans="1:14" ht="12" customHeight="1">
      <c r="A83" s="175"/>
      <c r="B83" s="175"/>
      <c r="C83" s="40"/>
      <c r="D83" s="221"/>
      <c r="E83" s="39"/>
      <c r="F83" s="44"/>
      <c r="G83" s="37">
        <f t="shared" ref="G83:L83" si="39">IF(G82=0,0,G82/$G82)</f>
        <v>1</v>
      </c>
      <c r="H83" s="37">
        <f t="shared" si="39"/>
        <v>1</v>
      </c>
      <c r="I83" s="37">
        <f t="shared" si="39"/>
        <v>0</v>
      </c>
      <c r="J83" s="37">
        <f t="shared" si="39"/>
        <v>9.7560975609756101E-2</v>
      </c>
      <c r="K83" s="37">
        <f t="shared" si="39"/>
        <v>0.90243902439024393</v>
      </c>
      <c r="L83" s="37">
        <f t="shared" si="39"/>
        <v>0</v>
      </c>
    </row>
    <row r="84" spans="1:14" ht="12" customHeight="1">
      <c r="A84" s="175"/>
      <c r="B84" s="175"/>
      <c r="C84" s="43"/>
      <c r="D84" s="220" t="s">
        <v>9</v>
      </c>
      <c r="E84" s="42"/>
      <c r="F84" s="41">
        <v>3</v>
      </c>
      <c r="G84" s="41">
        <v>4</v>
      </c>
      <c r="H84" s="41">
        <v>4</v>
      </c>
      <c r="I84" s="41">
        <v>0</v>
      </c>
      <c r="J84" s="41">
        <v>0</v>
      </c>
      <c r="K84" s="41">
        <v>4</v>
      </c>
      <c r="L84" s="41">
        <v>0</v>
      </c>
      <c r="M84" s="54"/>
      <c r="N84" s="54"/>
    </row>
    <row r="85" spans="1:14" ht="12" customHeight="1">
      <c r="A85" s="175"/>
      <c r="B85" s="175"/>
      <c r="C85" s="40"/>
      <c r="D85" s="221"/>
      <c r="E85" s="39"/>
      <c r="F85" s="44"/>
      <c r="G85" s="37">
        <f t="shared" ref="G85:L85" si="40">IF(G84=0,0,G84/$G84)</f>
        <v>1</v>
      </c>
      <c r="H85" s="37">
        <f t="shared" si="40"/>
        <v>1</v>
      </c>
      <c r="I85" s="37">
        <f t="shared" si="40"/>
        <v>0</v>
      </c>
      <c r="J85" s="37">
        <f t="shared" si="40"/>
        <v>0</v>
      </c>
      <c r="K85" s="37">
        <f t="shared" si="40"/>
        <v>1</v>
      </c>
      <c r="L85" s="37">
        <f t="shared" si="40"/>
        <v>0</v>
      </c>
    </row>
    <row r="86" spans="1:14" ht="12" customHeight="1">
      <c r="A86" s="175"/>
      <c r="B86" s="175"/>
      <c r="C86" s="43"/>
      <c r="D86" s="220" t="s">
        <v>8</v>
      </c>
      <c r="E86" s="42"/>
      <c r="F86" s="41">
        <v>1</v>
      </c>
      <c r="G86" s="41">
        <v>2</v>
      </c>
      <c r="H86" s="41">
        <v>2</v>
      </c>
      <c r="I86" s="41">
        <v>0</v>
      </c>
      <c r="J86" s="41">
        <v>0</v>
      </c>
      <c r="K86" s="41">
        <v>2</v>
      </c>
      <c r="L86" s="41">
        <v>0</v>
      </c>
      <c r="M86" s="54"/>
      <c r="N86" s="54"/>
    </row>
    <row r="87" spans="1:14" ht="12" customHeight="1">
      <c r="A87" s="175"/>
      <c r="B87" s="175"/>
      <c r="C87" s="40"/>
      <c r="D87" s="221"/>
      <c r="E87" s="39"/>
      <c r="F87" s="44"/>
      <c r="G87" s="37">
        <f t="shared" ref="G87:L87" si="41">IF(G86=0,0,G86/$G86)</f>
        <v>1</v>
      </c>
      <c r="H87" s="37">
        <f t="shared" si="41"/>
        <v>1</v>
      </c>
      <c r="I87" s="37">
        <f t="shared" si="41"/>
        <v>0</v>
      </c>
      <c r="J87" s="37">
        <f t="shared" si="41"/>
        <v>0</v>
      </c>
      <c r="K87" s="37">
        <f t="shared" si="41"/>
        <v>1</v>
      </c>
      <c r="L87" s="37">
        <f t="shared" si="41"/>
        <v>0</v>
      </c>
    </row>
    <row r="88" spans="1:14" ht="12" customHeight="1">
      <c r="A88" s="175"/>
      <c r="B88" s="175"/>
      <c r="C88" s="43"/>
      <c r="D88" s="222" t="s">
        <v>139</v>
      </c>
      <c r="E88" s="42"/>
      <c r="F88" s="41">
        <v>4</v>
      </c>
      <c r="G88" s="41">
        <v>4</v>
      </c>
      <c r="H88" s="41">
        <v>4</v>
      </c>
      <c r="I88" s="41">
        <v>0</v>
      </c>
      <c r="J88" s="41">
        <v>1</v>
      </c>
      <c r="K88" s="41">
        <v>3</v>
      </c>
      <c r="L88" s="41">
        <v>0</v>
      </c>
      <c r="M88" s="54"/>
      <c r="N88" s="54"/>
    </row>
    <row r="89" spans="1:14" ht="12" customHeight="1">
      <c r="A89" s="175"/>
      <c r="B89" s="175"/>
      <c r="C89" s="40"/>
      <c r="D89" s="221"/>
      <c r="E89" s="39"/>
      <c r="F89" s="44"/>
      <c r="G89" s="37">
        <f t="shared" ref="G89:L89" si="42">IF(G88=0,0,G88/$G88)</f>
        <v>1</v>
      </c>
      <c r="H89" s="37">
        <f t="shared" si="42"/>
        <v>1</v>
      </c>
      <c r="I89" s="37">
        <f t="shared" si="42"/>
        <v>0</v>
      </c>
      <c r="J89" s="37">
        <f t="shared" si="42"/>
        <v>0.25</v>
      </c>
      <c r="K89" s="37">
        <f t="shared" si="42"/>
        <v>0.75</v>
      </c>
      <c r="L89" s="37">
        <f t="shared" si="42"/>
        <v>0</v>
      </c>
    </row>
    <row r="90" spans="1:14" ht="12" customHeight="1">
      <c r="A90" s="175"/>
      <c r="B90" s="175"/>
      <c r="C90" s="43"/>
      <c r="D90" s="220" t="s">
        <v>6</v>
      </c>
      <c r="E90" s="42"/>
      <c r="F90" s="41">
        <v>7</v>
      </c>
      <c r="G90" s="41">
        <v>18</v>
      </c>
      <c r="H90" s="41">
        <v>18</v>
      </c>
      <c r="I90" s="41">
        <v>1</v>
      </c>
      <c r="J90" s="41">
        <v>0</v>
      </c>
      <c r="K90" s="41">
        <v>17</v>
      </c>
      <c r="L90" s="41">
        <v>0</v>
      </c>
      <c r="M90" s="54"/>
      <c r="N90" s="54"/>
    </row>
    <row r="91" spans="1:14" ht="12" customHeight="1">
      <c r="A91" s="175"/>
      <c r="B91" s="175"/>
      <c r="C91" s="40"/>
      <c r="D91" s="221"/>
      <c r="E91" s="39"/>
      <c r="F91" s="44"/>
      <c r="G91" s="37">
        <f t="shared" ref="G91:L91" si="43">IF(G90=0,0,G90/$G90)</f>
        <v>1</v>
      </c>
      <c r="H91" s="37">
        <f t="shared" si="43"/>
        <v>1</v>
      </c>
      <c r="I91" s="37">
        <f t="shared" si="43"/>
        <v>5.5555555555555552E-2</v>
      </c>
      <c r="J91" s="37">
        <f t="shared" si="43"/>
        <v>0</v>
      </c>
      <c r="K91" s="37">
        <f t="shared" si="43"/>
        <v>0.94444444444444442</v>
      </c>
      <c r="L91" s="37">
        <f t="shared" si="43"/>
        <v>0</v>
      </c>
    </row>
    <row r="92" spans="1:14" ht="12" customHeight="1">
      <c r="A92" s="175"/>
      <c r="B92" s="175"/>
      <c r="C92" s="43"/>
      <c r="D92" s="220" t="s">
        <v>5</v>
      </c>
      <c r="E92" s="42"/>
      <c r="F92" s="41">
        <v>4</v>
      </c>
      <c r="G92" s="41">
        <v>2</v>
      </c>
      <c r="H92" s="41">
        <v>2</v>
      </c>
      <c r="I92" s="41">
        <v>1</v>
      </c>
      <c r="J92" s="41">
        <v>0</v>
      </c>
      <c r="K92" s="41">
        <v>1</v>
      </c>
      <c r="L92" s="41">
        <v>0</v>
      </c>
      <c r="M92" s="54"/>
      <c r="N92" s="54"/>
    </row>
    <row r="93" spans="1:14" ht="12" customHeight="1">
      <c r="A93" s="175"/>
      <c r="B93" s="175"/>
      <c r="C93" s="40"/>
      <c r="D93" s="221"/>
      <c r="E93" s="39"/>
      <c r="F93" s="44"/>
      <c r="G93" s="37">
        <f t="shared" ref="G93:L93" si="44">IF(G92=0,0,G92/$G92)</f>
        <v>1</v>
      </c>
      <c r="H93" s="37">
        <f t="shared" si="44"/>
        <v>1</v>
      </c>
      <c r="I93" s="37">
        <f t="shared" si="44"/>
        <v>0.5</v>
      </c>
      <c r="J93" s="37">
        <f t="shared" si="44"/>
        <v>0</v>
      </c>
      <c r="K93" s="37">
        <f t="shared" si="44"/>
        <v>0.5</v>
      </c>
      <c r="L93" s="37">
        <f t="shared" si="44"/>
        <v>0</v>
      </c>
    </row>
    <row r="94" spans="1:14" ht="12" customHeight="1">
      <c r="A94" s="175"/>
      <c r="B94" s="175"/>
      <c r="C94" s="43"/>
      <c r="D94" s="220" t="s">
        <v>4</v>
      </c>
      <c r="E94" s="42"/>
      <c r="F94" s="41">
        <v>8</v>
      </c>
      <c r="G94" s="41">
        <v>54</v>
      </c>
      <c r="H94" s="41">
        <v>54</v>
      </c>
      <c r="I94" s="41">
        <v>0</v>
      </c>
      <c r="J94" s="41">
        <v>2</v>
      </c>
      <c r="K94" s="41">
        <v>52</v>
      </c>
      <c r="L94" s="41">
        <v>0</v>
      </c>
      <c r="M94" s="54"/>
      <c r="N94" s="54"/>
    </row>
    <row r="95" spans="1:14" ht="12" customHeight="1">
      <c r="A95" s="175"/>
      <c r="B95" s="175"/>
      <c r="C95" s="40"/>
      <c r="D95" s="221"/>
      <c r="E95" s="39"/>
      <c r="F95" s="44"/>
      <c r="G95" s="37">
        <f t="shared" ref="G95:L95" si="45">IF(G94=0,0,G94/$G94)</f>
        <v>1</v>
      </c>
      <c r="H95" s="37">
        <f t="shared" si="45"/>
        <v>1</v>
      </c>
      <c r="I95" s="37">
        <f t="shared" si="45"/>
        <v>0</v>
      </c>
      <c r="J95" s="37">
        <f t="shared" si="45"/>
        <v>3.7037037037037035E-2</v>
      </c>
      <c r="K95" s="37">
        <f t="shared" si="45"/>
        <v>0.96296296296296291</v>
      </c>
      <c r="L95" s="37">
        <f t="shared" si="45"/>
        <v>0</v>
      </c>
    </row>
    <row r="96" spans="1:14" ht="12" customHeight="1">
      <c r="A96" s="175"/>
      <c r="B96" s="175"/>
      <c r="C96" s="43"/>
      <c r="D96" s="220" t="s">
        <v>3</v>
      </c>
      <c r="E96" s="42"/>
      <c r="F96" s="41">
        <v>86</v>
      </c>
      <c r="G96" s="41">
        <v>369</v>
      </c>
      <c r="H96" s="41">
        <v>365</v>
      </c>
      <c r="I96" s="41">
        <v>6</v>
      </c>
      <c r="J96" s="41">
        <v>5</v>
      </c>
      <c r="K96" s="41">
        <v>354</v>
      </c>
      <c r="L96" s="41">
        <v>4</v>
      </c>
      <c r="M96" s="54"/>
      <c r="N96" s="54"/>
    </row>
    <row r="97" spans="1:14" ht="12" customHeight="1">
      <c r="A97" s="175"/>
      <c r="B97" s="175"/>
      <c r="C97" s="40"/>
      <c r="D97" s="221"/>
      <c r="E97" s="39"/>
      <c r="F97" s="44"/>
      <c r="G97" s="37">
        <f t="shared" ref="G97:L97" si="46">IF(G96=0,0,G96/$G96)</f>
        <v>1</v>
      </c>
      <c r="H97" s="37">
        <f t="shared" si="46"/>
        <v>0.98915989159891604</v>
      </c>
      <c r="I97" s="37">
        <f t="shared" si="46"/>
        <v>1.6260162601626018E-2</v>
      </c>
      <c r="J97" s="37">
        <f t="shared" si="46"/>
        <v>1.3550135501355014E-2</v>
      </c>
      <c r="K97" s="37">
        <f t="shared" si="46"/>
        <v>0.95934959349593496</v>
      </c>
      <c r="L97" s="37">
        <f t="shared" si="46"/>
        <v>1.0840108401084011E-2</v>
      </c>
    </row>
    <row r="98" spans="1:14" ht="12" customHeight="1">
      <c r="A98" s="175"/>
      <c r="B98" s="175"/>
      <c r="C98" s="43"/>
      <c r="D98" s="220" t="s">
        <v>2</v>
      </c>
      <c r="E98" s="42"/>
      <c r="F98" s="41">
        <v>6</v>
      </c>
      <c r="G98" s="41">
        <v>14</v>
      </c>
      <c r="H98" s="41">
        <v>14</v>
      </c>
      <c r="I98" s="41">
        <v>1</v>
      </c>
      <c r="J98" s="41">
        <v>0</v>
      </c>
      <c r="K98" s="41">
        <v>13</v>
      </c>
      <c r="L98" s="41">
        <v>0</v>
      </c>
      <c r="M98" s="54"/>
      <c r="N98" s="54"/>
    </row>
    <row r="99" spans="1:14" ht="12" customHeight="1">
      <c r="A99" s="175"/>
      <c r="B99" s="175"/>
      <c r="C99" s="40"/>
      <c r="D99" s="221"/>
      <c r="E99" s="39"/>
      <c r="F99" s="44"/>
      <c r="G99" s="37">
        <f t="shared" ref="G99:L99" si="47">IF(G98=0,0,G98/$G98)</f>
        <v>1</v>
      </c>
      <c r="H99" s="37">
        <f t="shared" si="47"/>
        <v>1</v>
      </c>
      <c r="I99" s="37">
        <f t="shared" si="47"/>
        <v>7.1428571428571425E-2</v>
      </c>
      <c r="J99" s="37">
        <f t="shared" si="47"/>
        <v>0</v>
      </c>
      <c r="K99" s="37">
        <f t="shared" si="47"/>
        <v>0.9285714285714286</v>
      </c>
      <c r="L99" s="37">
        <f t="shared" si="47"/>
        <v>0</v>
      </c>
    </row>
    <row r="100" spans="1:14" ht="12" customHeight="1">
      <c r="A100" s="175"/>
      <c r="B100" s="175"/>
      <c r="C100" s="43"/>
      <c r="D100" s="220" t="s">
        <v>1</v>
      </c>
      <c r="E100" s="42"/>
      <c r="F100" s="41">
        <v>18</v>
      </c>
      <c r="G100" s="41">
        <v>37</v>
      </c>
      <c r="H100" s="41">
        <v>35</v>
      </c>
      <c r="I100" s="41">
        <v>0</v>
      </c>
      <c r="J100" s="41">
        <v>1</v>
      </c>
      <c r="K100" s="41">
        <v>34</v>
      </c>
      <c r="L100" s="41">
        <v>2</v>
      </c>
      <c r="M100" s="54"/>
      <c r="N100" s="54"/>
    </row>
    <row r="101" spans="1:14" ht="12" customHeight="1">
      <c r="A101" s="176"/>
      <c r="B101" s="176"/>
      <c r="C101" s="40"/>
      <c r="D101" s="221"/>
      <c r="E101" s="39"/>
      <c r="F101" s="38"/>
      <c r="G101" s="37">
        <f t="shared" ref="G101:L101" si="48">IF(G100=0,0,G100/$G100)</f>
        <v>1</v>
      </c>
      <c r="H101" s="37">
        <f t="shared" si="48"/>
        <v>0.94594594594594594</v>
      </c>
      <c r="I101" s="37">
        <f t="shared" si="48"/>
        <v>0</v>
      </c>
      <c r="J101" s="37">
        <f t="shared" si="48"/>
        <v>2.7027027027027029E-2</v>
      </c>
      <c r="K101" s="37">
        <f t="shared" si="48"/>
        <v>0.91891891891891897</v>
      </c>
      <c r="L101" s="37">
        <f t="shared" si="48"/>
        <v>5.4054054054054057E-2</v>
      </c>
    </row>
    <row r="102" spans="1:14" ht="15.75" customHeight="1">
      <c r="L102" s="103" t="s">
        <v>491</v>
      </c>
    </row>
  </sheetData>
  <mergeCells count="60">
    <mergeCell ref="D36:D37"/>
    <mergeCell ref="D38:D39"/>
    <mergeCell ref="B70:B101"/>
    <mergeCell ref="D70:D71"/>
    <mergeCell ref="D72:D73"/>
    <mergeCell ref="D74:D75"/>
    <mergeCell ref="D76:D77"/>
    <mergeCell ref="D96:D97"/>
    <mergeCell ref="D98:D99"/>
    <mergeCell ref="D86:D87"/>
    <mergeCell ref="D88:D89"/>
    <mergeCell ref="D90:D91"/>
    <mergeCell ref="D92:D93"/>
    <mergeCell ref="D94:D95"/>
    <mergeCell ref="D82:D83"/>
    <mergeCell ref="D84:D85"/>
    <mergeCell ref="D56:D57"/>
    <mergeCell ref="D60:D61"/>
    <mergeCell ref="D62:D63"/>
    <mergeCell ref="D64:D65"/>
    <mergeCell ref="D66:D67"/>
    <mergeCell ref="D58:D59"/>
    <mergeCell ref="D28:D29"/>
    <mergeCell ref="D30:D31"/>
    <mergeCell ref="D32:D33"/>
    <mergeCell ref="D34:D35"/>
    <mergeCell ref="A20:A101"/>
    <mergeCell ref="D40:D41"/>
    <mergeCell ref="D42:D43"/>
    <mergeCell ref="D46:D47"/>
    <mergeCell ref="D48:D49"/>
    <mergeCell ref="D50:D51"/>
    <mergeCell ref="D22:D23"/>
    <mergeCell ref="D24:D25"/>
    <mergeCell ref="D68:D69"/>
    <mergeCell ref="D100:D101"/>
    <mergeCell ref="D78:D79"/>
    <mergeCell ref="D80:D81"/>
    <mergeCell ref="B20:B69"/>
    <mergeCell ref="D20:D21"/>
    <mergeCell ref="A3:E6"/>
    <mergeCell ref="F3:F6"/>
    <mergeCell ref="G3:G6"/>
    <mergeCell ref="D52:D53"/>
    <mergeCell ref="D54:D55"/>
    <mergeCell ref="D44:D45"/>
    <mergeCell ref="A7:E9"/>
    <mergeCell ref="A10:A19"/>
    <mergeCell ref="B10:E11"/>
    <mergeCell ref="B12:E13"/>
    <mergeCell ref="B14:E15"/>
    <mergeCell ref="B16:E17"/>
    <mergeCell ref="B18:E19"/>
    <mergeCell ref="D26:D27"/>
    <mergeCell ref="H3:L3"/>
    <mergeCell ref="H4:H6"/>
    <mergeCell ref="L4:L6"/>
    <mergeCell ref="I5:I6"/>
    <mergeCell ref="J5:J6"/>
    <mergeCell ref="K5: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20:L10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topLeftCell="A7"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5.875" style="3" customWidth="1"/>
    <col min="7" max="7" width="5.625" style="3" customWidth="1"/>
    <col min="8" max="8" width="6.625" style="3" customWidth="1"/>
    <col min="9" max="9" width="5.625" style="3" customWidth="1"/>
    <col min="10" max="10" width="6.625" style="3" customWidth="1"/>
    <col min="11" max="11" width="5.625" style="3" customWidth="1"/>
    <col min="12" max="12" width="6.625" style="3" customWidth="1"/>
    <col min="13" max="13" width="5.625" style="3" customWidth="1"/>
    <col min="14" max="14" width="6.625" style="3" customWidth="1"/>
    <col min="15" max="15" width="5.625" style="3" customWidth="1"/>
    <col min="16" max="16" width="6.625" style="3" customWidth="1"/>
    <col min="17" max="17" width="5.625" style="3" customWidth="1"/>
    <col min="18" max="18" width="6.625" style="3" customWidth="1"/>
    <col min="19" max="19" width="5.625" style="3" customWidth="1"/>
    <col min="20" max="20" width="6.625" style="3" customWidth="1"/>
    <col min="21" max="21" width="5.625" style="3" customWidth="1"/>
    <col min="22" max="22" width="6.625" style="3" customWidth="1"/>
    <col min="23" max="23" width="7.125" style="3" customWidth="1"/>
    <col min="24" max="16384" width="9" style="3"/>
  </cols>
  <sheetData>
    <row r="1" spans="1:23" ht="14.25">
      <c r="A1" s="18" t="s">
        <v>65</v>
      </c>
    </row>
    <row r="3" spans="1:23" ht="18" customHeight="1">
      <c r="A3" s="161" t="s">
        <v>64</v>
      </c>
      <c r="B3" s="162"/>
      <c r="C3" s="162"/>
      <c r="D3" s="162"/>
      <c r="E3" s="163"/>
      <c r="F3" s="170" t="s">
        <v>63</v>
      </c>
      <c r="G3" s="171" t="s">
        <v>62</v>
      </c>
      <c r="H3" s="172"/>
      <c r="I3" s="172"/>
      <c r="J3" s="172"/>
      <c r="K3" s="172"/>
      <c r="L3" s="172"/>
      <c r="M3" s="172"/>
      <c r="N3" s="172"/>
      <c r="O3" s="172"/>
      <c r="P3" s="173"/>
      <c r="Q3" s="153" t="s">
        <v>61</v>
      </c>
      <c r="R3" s="153"/>
      <c r="S3" s="153"/>
      <c r="T3" s="153"/>
      <c r="U3" s="153"/>
      <c r="V3" s="153"/>
      <c r="W3" s="17"/>
    </row>
    <row r="4" spans="1:23" ht="31.5" customHeight="1">
      <c r="A4" s="164"/>
      <c r="B4" s="165"/>
      <c r="C4" s="165"/>
      <c r="D4" s="165"/>
      <c r="E4" s="166"/>
      <c r="F4" s="153"/>
      <c r="G4" s="153" t="s">
        <v>60</v>
      </c>
      <c r="H4" s="153"/>
      <c r="I4" s="153" t="s">
        <v>59</v>
      </c>
      <c r="J4" s="153"/>
      <c r="K4" s="153" t="s">
        <v>58</v>
      </c>
      <c r="L4" s="153"/>
      <c r="M4" s="153" t="s">
        <v>57</v>
      </c>
      <c r="N4" s="153"/>
      <c r="O4" s="153" t="s">
        <v>56</v>
      </c>
      <c r="P4" s="153"/>
      <c r="Q4" s="153" t="s">
        <v>55</v>
      </c>
      <c r="R4" s="153"/>
      <c r="S4" s="153" t="s">
        <v>54</v>
      </c>
      <c r="T4" s="153"/>
      <c r="U4" s="153" t="s">
        <v>53</v>
      </c>
      <c r="V4" s="153"/>
      <c r="W4" s="17"/>
    </row>
    <row r="5" spans="1:23"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c r="Q5" s="154" t="s">
        <v>52</v>
      </c>
      <c r="R5" s="156" t="s">
        <v>51</v>
      </c>
      <c r="S5" s="154" t="s">
        <v>52</v>
      </c>
      <c r="T5" s="156" t="s">
        <v>51</v>
      </c>
      <c r="U5" s="154" t="s">
        <v>52</v>
      </c>
      <c r="V5" s="156" t="s">
        <v>51</v>
      </c>
      <c r="W5" s="16"/>
    </row>
    <row r="6" spans="1:23" ht="15" customHeight="1">
      <c r="A6" s="167"/>
      <c r="B6" s="168"/>
      <c r="C6" s="168"/>
      <c r="D6" s="168"/>
      <c r="E6" s="169"/>
      <c r="F6" s="153"/>
      <c r="G6" s="155"/>
      <c r="H6" s="157"/>
      <c r="I6" s="155"/>
      <c r="J6" s="157"/>
      <c r="K6" s="155"/>
      <c r="L6" s="157"/>
      <c r="M6" s="155"/>
      <c r="N6" s="157"/>
      <c r="O6" s="155"/>
      <c r="P6" s="157"/>
      <c r="Q6" s="155"/>
      <c r="R6" s="157"/>
      <c r="S6" s="155"/>
      <c r="T6" s="157"/>
      <c r="U6" s="155"/>
      <c r="V6" s="157"/>
      <c r="W6" s="16"/>
    </row>
    <row r="7" spans="1:23" ht="23.1" customHeight="1">
      <c r="A7" s="158" t="s">
        <v>50</v>
      </c>
      <c r="B7" s="159"/>
      <c r="C7" s="159"/>
      <c r="D7" s="159"/>
      <c r="E7" s="160"/>
      <c r="F7" s="10">
        <f t="shared" ref="F7:F53" si="0">SUM(O7,M7,K7,I7,G7)</f>
        <v>945</v>
      </c>
      <c r="G7" s="9">
        <f>SUM(G8,G9,G10,G11,G12)</f>
        <v>295</v>
      </c>
      <c r="H7" s="8">
        <f t="shared" ref="H7:H53" si="1">IF(G7=0,0,G7/$F7*100)</f>
        <v>31.216931216931215</v>
      </c>
      <c r="I7" s="15">
        <f>SUM(I8,I9,I10,I11,I12)</f>
        <v>143</v>
      </c>
      <c r="J7" s="8">
        <f t="shared" ref="J7:J53" si="2">IF(I7=0,0,I7/$F7*100)</f>
        <v>15.132275132275133</v>
      </c>
      <c r="K7" s="15">
        <f>SUM(K8,K9,K10,K11,K12)</f>
        <v>227</v>
      </c>
      <c r="L7" s="8">
        <f t="shared" ref="L7:L53" si="3">IF(K7=0,0,K7/$F7*100)</f>
        <v>24.021164021164022</v>
      </c>
      <c r="M7" s="15">
        <f>SUM(M8,M9,M10,M11,M12)</f>
        <v>75</v>
      </c>
      <c r="N7" s="8">
        <f t="shared" ref="N7:N53" si="4">IF(M7=0,0,M7/$F7*100)</f>
        <v>7.9365079365079358</v>
      </c>
      <c r="O7" s="15">
        <f>SUM(O8,O9,O10,O11,O12)</f>
        <v>205</v>
      </c>
      <c r="P7" s="8">
        <f t="shared" ref="P7:P53" si="5">IF(O7=0,0,O7/$F7*100)</f>
        <v>21.693121693121693</v>
      </c>
      <c r="Q7" s="15">
        <f>SUM(Q8,Q9,Q10,Q11,Q12)</f>
        <v>246</v>
      </c>
      <c r="R7" s="8">
        <f t="shared" ref="R7:R53" si="6">IF(Q7=0,0,Q7/$F7*100)</f>
        <v>26.031746031746035</v>
      </c>
      <c r="S7" s="15">
        <f>SUM(S8,S9,S10,S11,S12)</f>
        <v>694</v>
      </c>
      <c r="T7" s="8">
        <f t="shared" ref="T7:T53" si="7">IF(S7=0,0,S7/$F7*100)</f>
        <v>73.439153439153444</v>
      </c>
      <c r="U7" s="15">
        <f>SUM(U8,U9,U10,U11,U12)</f>
        <v>5</v>
      </c>
      <c r="V7" s="8">
        <f t="shared" ref="V7:V53" si="8">IF(U7=0,0,U7/$F7*100)</f>
        <v>0.52910052910052907</v>
      </c>
      <c r="W7" s="7"/>
    </row>
    <row r="8" spans="1:23" ht="23.1" customHeight="1">
      <c r="A8" s="177" t="s">
        <v>49</v>
      </c>
      <c r="B8" s="180" t="s">
        <v>48</v>
      </c>
      <c r="C8" s="181"/>
      <c r="D8" s="181"/>
      <c r="E8" s="182"/>
      <c r="F8" s="10">
        <f t="shared" si="0"/>
        <v>295</v>
      </c>
      <c r="G8" s="9">
        <v>295</v>
      </c>
      <c r="H8" s="8">
        <f t="shared" si="1"/>
        <v>100</v>
      </c>
      <c r="I8" s="15">
        <v>0</v>
      </c>
      <c r="J8" s="8">
        <f t="shared" si="2"/>
        <v>0</v>
      </c>
      <c r="K8" s="15">
        <v>0</v>
      </c>
      <c r="L8" s="8">
        <f t="shared" si="3"/>
        <v>0</v>
      </c>
      <c r="M8" s="15">
        <v>0</v>
      </c>
      <c r="N8" s="8">
        <f t="shared" si="4"/>
        <v>0</v>
      </c>
      <c r="O8" s="15">
        <v>0</v>
      </c>
      <c r="P8" s="8">
        <f t="shared" si="5"/>
        <v>0</v>
      </c>
      <c r="Q8" s="15">
        <v>13</v>
      </c>
      <c r="R8" s="8">
        <f t="shared" si="6"/>
        <v>4.406779661016949</v>
      </c>
      <c r="S8" s="15">
        <v>278</v>
      </c>
      <c r="T8" s="8">
        <f t="shared" si="7"/>
        <v>94.237288135593218</v>
      </c>
      <c r="U8" s="15">
        <v>4</v>
      </c>
      <c r="V8" s="8">
        <f t="shared" si="8"/>
        <v>1.3559322033898304</v>
      </c>
      <c r="W8" s="7"/>
    </row>
    <row r="9" spans="1:23" ht="23.1" customHeight="1">
      <c r="A9" s="178"/>
      <c r="B9" s="180" t="s">
        <v>47</v>
      </c>
      <c r="C9" s="181"/>
      <c r="D9" s="181"/>
      <c r="E9" s="182"/>
      <c r="F9" s="10">
        <f t="shared" si="0"/>
        <v>143</v>
      </c>
      <c r="G9" s="9">
        <v>0</v>
      </c>
      <c r="H9" s="8">
        <f t="shared" si="1"/>
        <v>0</v>
      </c>
      <c r="I9" s="15">
        <v>143</v>
      </c>
      <c r="J9" s="8">
        <f t="shared" si="2"/>
        <v>100</v>
      </c>
      <c r="K9" s="15">
        <v>0</v>
      </c>
      <c r="L9" s="8">
        <f t="shared" si="3"/>
        <v>0</v>
      </c>
      <c r="M9" s="15">
        <v>0</v>
      </c>
      <c r="N9" s="8">
        <f t="shared" si="4"/>
        <v>0</v>
      </c>
      <c r="O9" s="15">
        <v>0</v>
      </c>
      <c r="P9" s="8">
        <f t="shared" si="5"/>
        <v>0</v>
      </c>
      <c r="Q9" s="15">
        <v>11</v>
      </c>
      <c r="R9" s="8">
        <f t="shared" si="6"/>
        <v>7.6923076923076925</v>
      </c>
      <c r="S9" s="15">
        <v>132</v>
      </c>
      <c r="T9" s="8">
        <f t="shared" si="7"/>
        <v>92.307692307692307</v>
      </c>
      <c r="U9" s="15">
        <v>0</v>
      </c>
      <c r="V9" s="8">
        <f t="shared" si="8"/>
        <v>0</v>
      </c>
      <c r="W9" s="7"/>
    </row>
    <row r="10" spans="1:23" ht="23.1" customHeight="1">
      <c r="A10" s="178"/>
      <c r="B10" s="180" t="s">
        <v>46</v>
      </c>
      <c r="C10" s="181"/>
      <c r="D10" s="181"/>
      <c r="E10" s="182"/>
      <c r="F10" s="10">
        <f t="shared" si="0"/>
        <v>227</v>
      </c>
      <c r="G10" s="9">
        <v>0</v>
      </c>
      <c r="H10" s="8">
        <f t="shared" si="1"/>
        <v>0</v>
      </c>
      <c r="I10" s="15">
        <v>0</v>
      </c>
      <c r="J10" s="8">
        <f t="shared" si="2"/>
        <v>0</v>
      </c>
      <c r="K10" s="15">
        <v>227</v>
      </c>
      <c r="L10" s="8">
        <f t="shared" si="3"/>
        <v>100</v>
      </c>
      <c r="M10" s="15">
        <v>0</v>
      </c>
      <c r="N10" s="8">
        <f t="shared" si="4"/>
        <v>0</v>
      </c>
      <c r="O10" s="15">
        <v>0</v>
      </c>
      <c r="P10" s="8">
        <f t="shared" si="5"/>
        <v>0</v>
      </c>
      <c r="Q10" s="15">
        <v>57</v>
      </c>
      <c r="R10" s="8">
        <f t="shared" si="6"/>
        <v>25.110132158590311</v>
      </c>
      <c r="S10" s="15">
        <v>170</v>
      </c>
      <c r="T10" s="8">
        <f t="shared" si="7"/>
        <v>74.889867841409696</v>
      </c>
      <c r="U10" s="15">
        <v>0</v>
      </c>
      <c r="V10" s="8">
        <f t="shared" si="8"/>
        <v>0</v>
      </c>
      <c r="W10" s="7"/>
    </row>
    <row r="11" spans="1:23" ht="23.1" customHeight="1">
      <c r="A11" s="178"/>
      <c r="B11" s="180" t="s">
        <v>45</v>
      </c>
      <c r="C11" s="181"/>
      <c r="D11" s="181"/>
      <c r="E11" s="182"/>
      <c r="F11" s="10">
        <f t="shared" si="0"/>
        <v>75</v>
      </c>
      <c r="G11" s="9">
        <v>0</v>
      </c>
      <c r="H11" s="8">
        <f t="shared" si="1"/>
        <v>0</v>
      </c>
      <c r="I11" s="15">
        <v>0</v>
      </c>
      <c r="J11" s="8">
        <f t="shared" si="2"/>
        <v>0</v>
      </c>
      <c r="K11" s="15">
        <v>0</v>
      </c>
      <c r="L11" s="8">
        <f t="shared" si="3"/>
        <v>0</v>
      </c>
      <c r="M11" s="15">
        <v>75</v>
      </c>
      <c r="N11" s="8">
        <f t="shared" si="4"/>
        <v>100</v>
      </c>
      <c r="O11" s="15">
        <v>0</v>
      </c>
      <c r="P11" s="8">
        <f t="shared" si="5"/>
        <v>0</v>
      </c>
      <c r="Q11" s="15">
        <v>42</v>
      </c>
      <c r="R11" s="8">
        <f t="shared" si="6"/>
        <v>56.000000000000007</v>
      </c>
      <c r="S11" s="15">
        <v>33</v>
      </c>
      <c r="T11" s="8">
        <f t="shared" si="7"/>
        <v>44</v>
      </c>
      <c r="U11" s="15">
        <v>0</v>
      </c>
      <c r="V11" s="8">
        <f t="shared" si="8"/>
        <v>0</v>
      </c>
      <c r="W11" s="7"/>
    </row>
    <row r="12" spans="1:23" ht="23.1" customHeight="1">
      <c r="A12" s="179"/>
      <c r="B12" s="180" t="s">
        <v>44</v>
      </c>
      <c r="C12" s="181"/>
      <c r="D12" s="181"/>
      <c r="E12" s="182"/>
      <c r="F12" s="10">
        <f t="shared" si="0"/>
        <v>205</v>
      </c>
      <c r="G12" s="9">
        <v>0</v>
      </c>
      <c r="H12" s="8">
        <f t="shared" si="1"/>
        <v>0</v>
      </c>
      <c r="I12" s="15">
        <v>0</v>
      </c>
      <c r="J12" s="8">
        <f t="shared" si="2"/>
        <v>0</v>
      </c>
      <c r="K12" s="15">
        <v>0</v>
      </c>
      <c r="L12" s="8">
        <f t="shared" si="3"/>
        <v>0</v>
      </c>
      <c r="M12" s="15">
        <v>0</v>
      </c>
      <c r="N12" s="8">
        <f t="shared" si="4"/>
        <v>0</v>
      </c>
      <c r="O12" s="15">
        <v>205</v>
      </c>
      <c r="P12" s="8">
        <f t="shared" si="5"/>
        <v>100</v>
      </c>
      <c r="Q12" s="15">
        <v>123</v>
      </c>
      <c r="R12" s="8">
        <f t="shared" si="6"/>
        <v>60</v>
      </c>
      <c r="S12" s="15">
        <v>81</v>
      </c>
      <c r="T12" s="8">
        <f t="shared" si="7"/>
        <v>39.512195121951223</v>
      </c>
      <c r="U12" s="15">
        <v>1</v>
      </c>
      <c r="V12" s="8">
        <f t="shared" si="8"/>
        <v>0.48780487804878048</v>
      </c>
      <c r="W12" s="7"/>
    </row>
    <row r="13" spans="1:23" ht="23.1" customHeight="1">
      <c r="A13" s="174" t="s">
        <v>43</v>
      </c>
      <c r="B13" s="174" t="s">
        <v>42</v>
      </c>
      <c r="C13" s="13"/>
      <c r="D13" s="14" t="s">
        <v>16</v>
      </c>
      <c r="E13" s="11"/>
      <c r="F13" s="10">
        <f t="shared" si="0"/>
        <v>230</v>
      </c>
      <c r="G13" s="9">
        <f>SUM(G14:G37)</f>
        <v>47</v>
      </c>
      <c r="H13" s="8">
        <f t="shared" si="1"/>
        <v>20.434782608695652</v>
      </c>
      <c r="I13" s="15">
        <f>SUM(I14:I37)</f>
        <v>24</v>
      </c>
      <c r="J13" s="8">
        <f t="shared" si="2"/>
        <v>10.434782608695652</v>
      </c>
      <c r="K13" s="15">
        <f>SUM(K14:K37)</f>
        <v>85</v>
      </c>
      <c r="L13" s="8">
        <f t="shared" si="3"/>
        <v>36.95652173913043</v>
      </c>
      <c r="M13" s="15">
        <f>SUM(M14:M37)</f>
        <v>35</v>
      </c>
      <c r="N13" s="8">
        <f t="shared" si="4"/>
        <v>15.217391304347828</v>
      </c>
      <c r="O13" s="15">
        <f>SUM(O14:O37)</f>
        <v>39</v>
      </c>
      <c r="P13" s="8">
        <f t="shared" si="5"/>
        <v>16.956521739130434</v>
      </c>
      <c r="Q13" s="15">
        <f>SUM(Q14:Q37)</f>
        <v>63</v>
      </c>
      <c r="R13" s="8">
        <f t="shared" si="6"/>
        <v>27.391304347826086</v>
      </c>
      <c r="S13" s="15">
        <f>SUM(S14:S37)</f>
        <v>165</v>
      </c>
      <c r="T13" s="8">
        <f t="shared" si="7"/>
        <v>71.739130434782609</v>
      </c>
      <c r="U13" s="15">
        <f>SUM(U14:U37)</f>
        <v>2</v>
      </c>
      <c r="V13" s="8">
        <f t="shared" si="8"/>
        <v>0.86956521739130432</v>
      </c>
      <c r="W13" s="7"/>
    </row>
    <row r="14" spans="1:23" ht="23.1" customHeight="1">
      <c r="A14" s="175"/>
      <c r="B14" s="175"/>
      <c r="C14" s="13"/>
      <c r="D14" s="14" t="s">
        <v>41</v>
      </c>
      <c r="E14" s="11"/>
      <c r="F14" s="10">
        <f t="shared" si="0"/>
        <v>31</v>
      </c>
      <c r="G14" s="9">
        <v>5</v>
      </c>
      <c r="H14" s="8">
        <f t="shared" si="1"/>
        <v>16.129032258064516</v>
      </c>
      <c r="I14" s="9">
        <v>3</v>
      </c>
      <c r="J14" s="8">
        <f t="shared" si="2"/>
        <v>9.67741935483871</v>
      </c>
      <c r="K14" s="9">
        <v>11</v>
      </c>
      <c r="L14" s="8">
        <f t="shared" si="3"/>
        <v>35.483870967741936</v>
      </c>
      <c r="M14" s="9">
        <v>4</v>
      </c>
      <c r="N14" s="8">
        <f t="shared" si="4"/>
        <v>12.903225806451612</v>
      </c>
      <c r="O14" s="9">
        <v>8</v>
      </c>
      <c r="P14" s="8">
        <f t="shared" si="5"/>
        <v>25.806451612903224</v>
      </c>
      <c r="Q14" s="9">
        <v>11</v>
      </c>
      <c r="R14" s="8">
        <f t="shared" si="6"/>
        <v>35.483870967741936</v>
      </c>
      <c r="S14" s="9">
        <v>20</v>
      </c>
      <c r="T14" s="8">
        <f t="shared" si="7"/>
        <v>64.516129032258064</v>
      </c>
      <c r="U14" s="9">
        <v>0</v>
      </c>
      <c r="V14" s="8">
        <f t="shared" si="8"/>
        <v>0</v>
      </c>
      <c r="W14" s="7"/>
    </row>
    <row r="15" spans="1:23" ht="23.1" customHeight="1">
      <c r="A15" s="175"/>
      <c r="B15" s="175"/>
      <c r="C15" s="13"/>
      <c r="D15" s="14" t="s">
        <v>40</v>
      </c>
      <c r="E15" s="11"/>
      <c r="F15" s="10">
        <f t="shared" si="0"/>
        <v>4</v>
      </c>
      <c r="G15" s="9">
        <v>3</v>
      </c>
      <c r="H15" s="8">
        <f t="shared" si="1"/>
        <v>75</v>
      </c>
      <c r="I15" s="9">
        <v>0</v>
      </c>
      <c r="J15" s="8">
        <f t="shared" si="2"/>
        <v>0</v>
      </c>
      <c r="K15" s="9">
        <v>1</v>
      </c>
      <c r="L15" s="8">
        <f t="shared" si="3"/>
        <v>25</v>
      </c>
      <c r="M15" s="9">
        <v>0</v>
      </c>
      <c r="N15" s="8">
        <f t="shared" si="4"/>
        <v>0</v>
      </c>
      <c r="O15" s="9">
        <v>0</v>
      </c>
      <c r="P15" s="8">
        <f t="shared" si="5"/>
        <v>0</v>
      </c>
      <c r="Q15" s="9">
        <v>0</v>
      </c>
      <c r="R15" s="8">
        <f t="shared" si="6"/>
        <v>0</v>
      </c>
      <c r="S15" s="9">
        <v>4</v>
      </c>
      <c r="T15" s="8">
        <f t="shared" si="7"/>
        <v>100</v>
      </c>
      <c r="U15" s="9">
        <v>0</v>
      </c>
      <c r="V15" s="8">
        <f t="shared" si="8"/>
        <v>0</v>
      </c>
      <c r="W15" s="7"/>
    </row>
    <row r="16" spans="1:23" ht="23.1" customHeight="1">
      <c r="A16" s="175"/>
      <c r="B16" s="175"/>
      <c r="C16" s="13"/>
      <c r="D16" s="14" t="s">
        <v>39</v>
      </c>
      <c r="E16" s="11"/>
      <c r="F16" s="10">
        <f t="shared" si="0"/>
        <v>20</v>
      </c>
      <c r="G16" s="9">
        <v>4</v>
      </c>
      <c r="H16" s="8">
        <f t="shared" si="1"/>
        <v>20</v>
      </c>
      <c r="I16" s="9">
        <v>6</v>
      </c>
      <c r="J16" s="8">
        <f t="shared" si="2"/>
        <v>30</v>
      </c>
      <c r="K16" s="9">
        <v>10</v>
      </c>
      <c r="L16" s="8">
        <f t="shared" si="3"/>
        <v>50</v>
      </c>
      <c r="M16" s="9">
        <v>0</v>
      </c>
      <c r="N16" s="8">
        <f t="shared" si="4"/>
        <v>0</v>
      </c>
      <c r="O16" s="9">
        <v>0</v>
      </c>
      <c r="P16" s="8">
        <f t="shared" si="5"/>
        <v>0</v>
      </c>
      <c r="Q16" s="9">
        <v>2</v>
      </c>
      <c r="R16" s="8">
        <f t="shared" si="6"/>
        <v>10</v>
      </c>
      <c r="S16" s="9">
        <v>18</v>
      </c>
      <c r="T16" s="8">
        <f t="shared" si="7"/>
        <v>90</v>
      </c>
      <c r="U16" s="9">
        <v>0</v>
      </c>
      <c r="V16" s="8">
        <f t="shared" si="8"/>
        <v>0</v>
      </c>
      <c r="W16" s="7"/>
    </row>
    <row r="17" spans="1:23" ht="23.1" customHeight="1">
      <c r="A17" s="175"/>
      <c r="B17" s="175"/>
      <c r="C17" s="13"/>
      <c r="D17" s="14" t="s">
        <v>38</v>
      </c>
      <c r="E17" s="11"/>
      <c r="F17" s="10">
        <f t="shared" si="0"/>
        <v>2</v>
      </c>
      <c r="G17" s="9">
        <v>1</v>
      </c>
      <c r="H17" s="8">
        <f t="shared" si="1"/>
        <v>50</v>
      </c>
      <c r="I17" s="9">
        <v>1</v>
      </c>
      <c r="J17" s="8">
        <f t="shared" si="2"/>
        <v>50</v>
      </c>
      <c r="K17" s="9">
        <v>0</v>
      </c>
      <c r="L17" s="8">
        <f t="shared" si="3"/>
        <v>0</v>
      </c>
      <c r="M17" s="9">
        <v>0</v>
      </c>
      <c r="N17" s="8">
        <f t="shared" si="4"/>
        <v>0</v>
      </c>
      <c r="O17" s="9">
        <v>0</v>
      </c>
      <c r="P17" s="8">
        <f t="shared" si="5"/>
        <v>0</v>
      </c>
      <c r="Q17" s="9">
        <v>0</v>
      </c>
      <c r="R17" s="8">
        <f t="shared" si="6"/>
        <v>0</v>
      </c>
      <c r="S17" s="9">
        <v>1</v>
      </c>
      <c r="T17" s="8">
        <f t="shared" si="7"/>
        <v>50</v>
      </c>
      <c r="U17" s="9">
        <v>1</v>
      </c>
      <c r="V17" s="8">
        <f t="shared" si="8"/>
        <v>50</v>
      </c>
      <c r="W17" s="7"/>
    </row>
    <row r="18" spans="1:23" ht="23.1" customHeight="1">
      <c r="A18" s="175"/>
      <c r="B18" s="175"/>
      <c r="C18" s="13"/>
      <c r="D18" s="14" t="s">
        <v>37</v>
      </c>
      <c r="E18" s="11"/>
      <c r="F18" s="10">
        <f t="shared" si="0"/>
        <v>6</v>
      </c>
      <c r="G18" s="9">
        <v>2</v>
      </c>
      <c r="H18" s="8">
        <f t="shared" si="1"/>
        <v>33.333333333333329</v>
      </c>
      <c r="I18" s="9">
        <v>0</v>
      </c>
      <c r="J18" s="8">
        <f t="shared" si="2"/>
        <v>0</v>
      </c>
      <c r="K18" s="9">
        <v>2</v>
      </c>
      <c r="L18" s="8">
        <f t="shared" si="3"/>
        <v>33.333333333333329</v>
      </c>
      <c r="M18" s="9">
        <v>1</v>
      </c>
      <c r="N18" s="8">
        <f t="shared" si="4"/>
        <v>16.666666666666664</v>
      </c>
      <c r="O18" s="9">
        <v>1</v>
      </c>
      <c r="P18" s="8">
        <f t="shared" si="5"/>
        <v>16.666666666666664</v>
      </c>
      <c r="Q18" s="9">
        <v>3</v>
      </c>
      <c r="R18" s="8">
        <f t="shared" si="6"/>
        <v>50</v>
      </c>
      <c r="S18" s="9">
        <v>2</v>
      </c>
      <c r="T18" s="8">
        <f t="shared" si="7"/>
        <v>33.333333333333329</v>
      </c>
      <c r="U18" s="9">
        <v>1</v>
      </c>
      <c r="V18" s="8">
        <f t="shared" si="8"/>
        <v>16.666666666666664</v>
      </c>
      <c r="W18" s="7"/>
    </row>
    <row r="19" spans="1:23" ht="23.1" customHeight="1">
      <c r="A19" s="175"/>
      <c r="B19" s="175"/>
      <c r="C19" s="13"/>
      <c r="D19" s="14" t="s">
        <v>36</v>
      </c>
      <c r="E19" s="11"/>
      <c r="F19" s="10">
        <f t="shared" si="0"/>
        <v>2</v>
      </c>
      <c r="G19" s="9">
        <v>1</v>
      </c>
      <c r="H19" s="8">
        <f t="shared" si="1"/>
        <v>50</v>
      </c>
      <c r="I19" s="9">
        <v>0</v>
      </c>
      <c r="J19" s="8">
        <f t="shared" si="2"/>
        <v>0</v>
      </c>
      <c r="K19" s="9">
        <v>1</v>
      </c>
      <c r="L19" s="8">
        <f t="shared" si="3"/>
        <v>50</v>
      </c>
      <c r="M19" s="9">
        <v>0</v>
      </c>
      <c r="N19" s="8">
        <f t="shared" si="4"/>
        <v>0</v>
      </c>
      <c r="O19" s="9">
        <v>0</v>
      </c>
      <c r="P19" s="8">
        <f t="shared" si="5"/>
        <v>0</v>
      </c>
      <c r="Q19" s="9">
        <v>0</v>
      </c>
      <c r="R19" s="8">
        <f t="shared" si="6"/>
        <v>0</v>
      </c>
      <c r="S19" s="9">
        <v>2</v>
      </c>
      <c r="T19" s="8">
        <f t="shared" si="7"/>
        <v>100</v>
      </c>
      <c r="U19" s="9">
        <v>0</v>
      </c>
      <c r="V19" s="8">
        <f t="shared" si="8"/>
        <v>0</v>
      </c>
      <c r="W19" s="7"/>
    </row>
    <row r="20" spans="1:23" ht="23.1" customHeight="1">
      <c r="A20" s="175"/>
      <c r="B20" s="175"/>
      <c r="C20" s="13"/>
      <c r="D20" s="14" t="s">
        <v>35</v>
      </c>
      <c r="E20" s="11"/>
      <c r="F20" s="10">
        <f t="shared" si="0"/>
        <v>6</v>
      </c>
      <c r="G20" s="9">
        <v>2</v>
      </c>
      <c r="H20" s="8">
        <f t="shared" si="1"/>
        <v>33.333333333333329</v>
      </c>
      <c r="I20" s="9">
        <v>0</v>
      </c>
      <c r="J20" s="8">
        <f t="shared" si="2"/>
        <v>0</v>
      </c>
      <c r="K20" s="9">
        <v>4</v>
      </c>
      <c r="L20" s="8">
        <f t="shared" si="3"/>
        <v>66.666666666666657</v>
      </c>
      <c r="M20" s="9">
        <v>0</v>
      </c>
      <c r="N20" s="8">
        <f t="shared" si="4"/>
        <v>0</v>
      </c>
      <c r="O20" s="9">
        <v>0</v>
      </c>
      <c r="P20" s="8">
        <f t="shared" si="5"/>
        <v>0</v>
      </c>
      <c r="Q20" s="9">
        <v>0</v>
      </c>
      <c r="R20" s="8">
        <f t="shared" si="6"/>
        <v>0</v>
      </c>
      <c r="S20" s="9">
        <v>6</v>
      </c>
      <c r="T20" s="8">
        <f t="shared" si="7"/>
        <v>100</v>
      </c>
      <c r="U20" s="9">
        <v>0</v>
      </c>
      <c r="V20" s="8">
        <f t="shared" si="8"/>
        <v>0</v>
      </c>
      <c r="W20" s="7"/>
    </row>
    <row r="21" spans="1:23" ht="23.1" customHeight="1">
      <c r="A21" s="175"/>
      <c r="B21" s="175"/>
      <c r="C21" s="13"/>
      <c r="D21" s="14" t="s">
        <v>34</v>
      </c>
      <c r="E21" s="11"/>
      <c r="F21" s="10">
        <f t="shared" si="0"/>
        <v>9</v>
      </c>
      <c r="G21" s="9">
        <v>0</v>
      </c>
      <c r="H21" s="8">
        <f t="shared" si="1"/>
        <v>0</v>
      </c>
      <c r="I21" s="9">
        <v>0</v>
      </c>
      <c r="J21" s="8">
        <f t="shared" si="2"/>
        <v>0</v>
      </c>
      <c r="K21" s="9">
        <v>4</v>
      </c>
      <c r="L21" s="8">
        <f t="shared" si="3"/>
        <v>44.444444444444443</v>
      </c>
      <c r="M21" s="9">
        <v>1</v>
      </c>
      <c r="N21" s="8">
        <f t="shared" si="4"/>
        <v>11.111111111111111</v>
      </c>
      <c r="O21" s="9">
        <v>4</v>
      </c>
      <c r="P21" s="8">
        <f t="shared" si="5"/>
        <v>44.444444444444443</v>
      </c>
      <c r="Q21" s="9">
        <v>2</v>
      </c>
      <c r="R21" s="8">
        <f t="shared" si="6"/>
        <v>22.222222222222221</v>
      </c>
      <c r="S21" s="9">
        <v>7</v>
      </c>
      <c r="T21" s="8">
        <f t="shared" si="7"/>
        <v>77.777777777777786</v>
      </c>
      <c r="U21" s="9">
        <v>0</v>
      </c>
      <c r="V21" s="8">
        <f t="shared" si="8"/>
        <v>0</v>
      </c>
      <c r="W21" s="7"/>
    </row>
    <row r="22" spans="1:23" ht="23.1" customHeight="1">
      <c r="A22" s="175"/>
      <c r="B22" s="175"/>
      <c r="C22" s="13"/>
      <c r="D22" s="14" t="s">
        <v>33</v>
      </c>
      <c r="E22" s="11"/>
      <c r="F22" s="10">
        <f t="shared" si="0"/>
        <v>1</v>
      </c>
      <c r="G22" s="9">
        <v>1</v>
      </c>
      <c r="H22" s="8">
        <f t="shared" si="1"/>
        <v>100</v>
      </c>
      <c r="I22" s="9">
        <v>0</v>
      </c>
      <c r="J22" s="8">
        <f t="shared" si="2"/>
        <v>0</v>
      </c>
      <c r="K22" s="9">
        <v>0</v>
      </c>
      <c r="L22" s="8">
        <f t="shared" si="3"/>
        <v>0</v>
      </c>
      <c r="M22" s="9">
        <v>0</v>
      </c>
      <c r="N22" s="8">
        <f t="shared" si="4"/>
        <v>0</v>
      </c>
      <c r="O22" s="9">
        <v>0</v>
      </c>
      <c r="P22" s="8">
        <f t="shared" si="5"/>
        <v>0</v>
      </c>
      <c r="Q22" s="9">
        <v>0</v>
      </c>
      <c r="R22" s="8">
        <f t="shared" si="6"/>
        <v>0</v>
      </c>
      <c r="S22" s="9">
        <v>1</v>
      </c>
      <c r="T22" s="8">
        <f t="shared" si="7"/>
        <v>100</v>
      </c>
      <c r="U22" s="9">
        <v>0</v>
      </c>
      <c r="V22" s="8">
        <f t="shared" si="8"/>
        <v>0</v>
      </c>
      <c r="W22" s="7"/>
    </row>
    <row r="23" spans="1:23" ht="23.1" customHeight="1">
      <c r="A23" s="175"/>
      <c r="B23" s="175"/>
      <c r="C23" s="13"/>
      <c r="D23" s="14" t="s">
        <v>32</v>
      </c>
      <c r="E23" s="11"/>
      <c r="F23" s="10">
        <f t="shared" si="0"/>
        <v>7</v>
      </c>
      <c r="G23" s="9">
        <v>2</v>
      </c>
      <c r="H23" s="8">
        <f t="shared" si="1"/>
        <v>28.571428571428569</v>
      </c>
      <c r="I23" s="9">
        <v>0</v>
      </c>
      <c r="J23" s="8">
        <f t="shared" si="2"/>
        <v>0</v>
      </c>
      <c r="K23" s="9">
        <v>4</v>
      </c>
      <c r="L23" s="8">
        <f t="shared" si="3"/>
        <v>57.142857142857139</v>
      </c>
      <c r="M23" s="9">
        <v>1</v>
      </c>
      <c r="N23" s="8">
        <f t="shared" si="4"/>
        <v>14.285714285714285</v>
      </c>
      <c r="O23" s="9">
        <v>0</v>
      </c>
      <c r="P23" s="8">
        <f t="shared" si="5"/>
        <v>0</v>
      </c>
      <c r="Q23" s="9">
        <v>0</v>
      </c>
      <c r="R23" s="8">
        <f t="shared" si="6"/>
        <v>0</v>
      </c>
      <c r="S23" s="9">
        <v>7</v>
      </c>
      <c r="T23" s="8">
        <f t="shared" si="7"/>
        <v>100</v>
      </c>
      <c r="U23" s="9">
        <v>0</v>
      </c>
      <c r="V23" s="8">
        <f t="shared" si="8"/>
        <v>0</v>
      </c>
      <c r="W23" s="7"/>
    </row>
    <row r="24" spans="1:23" ht="23.1" customHeight="1">
      <c r="A24" s="175"/>
      <c r="B24" s="175"/>
      <c r="C24" s="13"/>
      <c r="D24" s="14" t="s">
        <v>31</v>
      </c>
      <c r="E24" s="11"/>
      <c r="F24" s="10">
        <f t="shared" si="0"/>
        <v>0</v>
      </c>
      <c r="G24" s="33" t="s">
        <v>466</v>
      </c>
      <c r="H24" s="80" t="s">
        <v>466</v>
      </c>
      <c r="I24" s="33" t="s">
        <v>466</v>
      </c>
      <c r="J24" s="80" t="s">
        <v>466</v>
      </c>
      <c r="K24" s="33" t="s">
        <v>466</v>
      </c>
      <c r="L24" s="80" t="s">
        <v>466</v>
      </c>
      <c r="M24" s="33" t="s">
        <v>466</v>
      </c>
      <c r="N24" s="80" t="s">
        <v>466</v>
      </c>
      <c r="O24" s="33" t="s">
        <v>466</v>
      </c>
      <c r="P24" s="80" t="s">
        <v>466</v>
      </c>
      <c r="Q24" s="33" t="s">
        <v>466</v>
      </c>
      <c r="R24" s="80" t="s">
        <v>466</v>
      </c>
      <c r="S24" s="33" t="s">
        <v>466</v>
      </c>
      <c r="T24" s="80" t="s">
        <v>466</v>
      </c>
      <c r="U24" s="33" t="s">
        <v>466</v>
      </c>
      <c r="V24" s="80" t="s">
        <v>466</v>
      </c>
      <c r="W24" s="7"/>
    </row>
    <row r="25" spans="1:23" ht="23.1" customHeight="1">
      <c r="A25" s="175"/>
      <c r="B25" s="175"/>
      <c r="C25" s="13"/>
      <c r="D25" s="12" t="s">
        <v>30</v>
      </c>
      <c r="E25" s="11"/>
      <c r="F25" s="10">
        <f t="shared" si="0"/>
        <v>1</v>
      </c>
      <c r="G25" s="9">
        <v>0</v>
      </c>
      <c r="H25" s="8">
        <f t="shared" si="1"/>
        <v>0</v>
      </c>
      <c r="I25" s="9">
        <v>0</v>
      </c>
      <c r="J25" s="8">
        <f t="shared" si="2"/>
        <v>0</v>
      </c>
      <c r="K25" s="9">
        <v>1</v>
      </c>
      <c r="L25" s="8">
        <f t="shared" si="3"/>
        <v>100</v>
      </c>
      <c r="M25" s="9">
        <v>0</v>
      </c>
      <c r="N25" s="8">
        <f t="shared" si="4"/>
        <v>0</v>
      </c>
      <c r="O25" s="9">
        <v>0</v>
      </c>
      <c r="P25" s="8">
        <f t="shared" si="5"/>
        <v>0</v>
      </c>
      <c r="Q25" s="9">
        <v>1</v>
      </c>
      <c r="R25" s="8">
        <f t="shared" si="6"/>
        <v>100</v>
      </c>
      <c r="S25" s="9">
        <v>0</v>
      </c>
      <c r="T25" s="8">
        <f t="shared" si="7"/>
        <v>0</v>
      </c>
      <c r="U25" s="9">
        <v>0</v>
      </c>
      <c r="V25" s="8">
        <f t="shared" si="8"/>
        <v>0</v>
      </c>
      <c r="W25" s="7"/>
    </row>
    <row r="26" spans="1:23" ht="23.1" customHeight="1">
      <c r="A26" s="175"/>
      <c r="B26" s="175"/>
      <c r="C26" s="13"/>
      <c r="D26" s="120" t="s">
        <v>29</v>
      </c>
      <c r="E26" s="121"/>
      <c r="F26" s="31">
        <f t="shared" si="0"/>
        <v>7</v>
      </c>
      <c r="G26" s="30">
        <v>1</v>
      </c>
      <c r="H26" s="122">
        <f>IF(G26=0,0,G26/$F26*100)</f>
        <v>14.285714285714285</v>
      </c>
      <c r="I26" s="9">
        <v>1</v>
      </c>
      <c r="J26" s="8">
        <f t="shared" si="2"/>
        <v>14.285714285714285</v>
      </c>
      <c r="K26" s="9">
        <v>2</v>
      </c>
      <c r="L26" s="8">
        <f t="shared" si="3"/>
        <v>28.571428571428569</v>
      </c>
      <c r="M26" s="9">
        <v>2</v>
      </c>
      <c r="N26" s="8">
        <f t="shared" si="4"/>
        <v>28.571428571428569</v>
      </c>
      <c r="O26" s="9">
        <v>1</v>
      </c>
      <c r="P26" s="8">
        <f t="shared" si="5"/>
        <v>14.285714285714285</v>
      </c>
      <c r="Q26" s="9">
        <v>2</v>
      </c>
      <c r="R26" s="8">
        <f t="shared" si="6"/>
        <v>28.571428571428569</v>
      </c>
      <c r="S26" s="9">
        <v>5</v>
      </c>
      <c r="T26" s="8">
        <f t="shared" si="7"/>
        <v>71.428571428571431</v>
      </c>
      <c r="U26" s="9">
        <v>0</v>
      </c>
      <c r="V26" s="8">
        <f t="shared" si="8"/>
        <v>0</v>
      </c>
      <c r="W26" s="7"/>
    </row>
    <row r="27" spans="1:23" ht="23.1" customHeight="1">
      <c r="A27" s="175"/>
      <c r="B27" s="175"/>
      <c r="C27" s="13"/>
      <c r="D27" s="14" t="s">
        <v>28</v>
      </c>
      <c r="E27" s="11"/>
      <c r="F27" s="10">
        <f t="shared" si="0"/>
        <v>2</v>
      </c>
      <c r="G27" s="9">
        <v>0</v>
      </c>
      <c r="H27" s="8">
        <f>IF(G27=0,0,G27/$F27*100)</f>
        <v>0</v>
      </c>
      <c r="I27" s="9">
        <v>1</v>
      </c>
      <c r="J27" s="8">
        <f t="shared" si="2"/>
        <v>50</v>
      </c>
      <c r="K27" s="9">
        <v>1</v>
      </c>
      <c r="L27" s="8">
        <f t="shared" si="3"/>
        <v>50</v>
      </c>
      <c r="M27" s="9">
        <v>0</v>
      </c>
      <c r="N27" s="8">
        <f t="shared" si="4"/>
        <v>0</v>
      </c>
      <c r="O27" s="9">
        <v>0</v>
      </c>
      <c r="P27" s="8">
        <f t="shared" si="5"/>
        <v>0</v>
      </c>
      <c r="Q27" s="9">
        <v>0</v>
      </c>
      <c r="R27" s="8">
        <f t="shared" si="6"/>
        <v>0</v>
      </c>
      <c r="S27" s="9">
        <v>2</v>
      </c>
      <c r="T27" s="8">
        <f t="shared" si="7"/>
        <v>100</v>
      </c>
      <c r="U27" s="9">
        <v>0</v>
      </c>
      <c r="V27" s="8">
        <f t="shared" si="8"/>
        <v>0</v>
      </c>
      <c r="W27" s="7"/>
    </row>
    <row r="28" spans="1:23" ht="23.1" customHeight="1">
      <c r="A28" s="175"/>
      <c r="B28" s="175"/>
      <c r="C28" s="13"/>
      <c r="D28" s="14" t="s">
        <v>27</v>
      </c>
      <c r="E28" s="11"/>
      <c r="F28" s="10">
        <f t="shared" si="0"/>
        <v>3</v>
      </c>
      <c r="G28" s="9">
        <v>1</v>
      </c>
      <c r="H28" s="8">
        <f t="shared" si="1"/>
        <v>33.333333333333329</v>
      </c>
      <c r="I28" s="9">
        <v>0</v>
      </c>
      <c r="J28" s="8">
        <f t="shared" si="2"/>
        <v>0</v>
      </c>
      <c r="K28" s="9">
        <v>0</v>
      </c>
      <c r="L28" s="8">
        <f t="shared" si="3"/>
        <v>0</v>
      </c>
      <c r="M28" s="9">
        <v>1</v>
      </c>
      <c r="N28" s="8">
        <f t="shared" si="4"/>
        <v>33.333333333333329</v>
      </c>
      <c r="O28" s="9">
        <v>1</v>
      </c>
      <c r="P28" s="8">
        <f t="shared" si="5"/>
        <v>33.333333333333329</v>
      </c>
      <c r="Q28" s="9">
        <v>2</v>
      </c>
      <c r="R28" s="8">
        <f t="shared" si="6"/>
        <v>66.666666666666657</v>
      </c>
      <c r="S28" s="9">
        <v>1</v>
      </c>
      <c r="T28" s="8">
        <f t="shared" si="7"/>
        <v>33.333333333333329</v>
      </c>
      <c r="U28" s="9">
        <v>0</v>
      </c>
      <c r="V28" s="8">
        <f t="shared" si="8"/>
        <v>0</v>
      </c>
      <c r="W28" s="7"/>
    </row>
    <row r="29" spans="1:23" ht="23.1" customHeight="1">
      <c r="A29" s="175"/>
      <c r="B29" s="175"/>
      <c r="C29" s="13"/>
      <c r="D29" s="14" t="s">
        <v>26</v>
      </c>
      <c r="E29" s="11"/>
      <c r="F29" s="10">
        <f t="shared" si="0"/>
        <v>15</v>
      </c>
      <c r="G29" s="9">
        <v>6</v>
      </c>
      <c r="H29" s="8">
        <f t="shared" si="1"/>
        <v>40</v>
      </c>
      <c r="I29" s="9">
        <v>2</v>
      </c>
      <c r="J29" s="8">
        <f t="shared" si="2"/>
        <v>13.333333333333334</v>
      </c>
      <c r="K29" s="9">
        <v>3</v>
      </c>
      <c r="L29" s="8">
        <f t="shared" si="3"/>
        <v>20</v>
      </c>
      <c r="M29" s="9">
        <v>3</v>
      </c>
      <c r="N29" s="8">
        <f t="shared" si="4"/>
        <v>20</v>
      </c>
      <c r="O29" s="9">
        <v>1</v>
      </c>
      <c r="P29" s="8">
        <f t="shared" si="5"/>
        <v>6.666666666666667</v>
      </c>
      <c r="Q29" s="9">
        <v>1</v>
      </c>
      <c r="R29" s="8">
        <f t="shared" si="6"/>
        <v>6.666666666666667</v>
      </c>
      <c r="S29" s="9">
        <v>14</v>
      </c>
      <c r="T29" s="8">
        <f t="shared" si="7"/>
        <v>93.333333333333329</v>
      </c>
      <c r="U29" s="9">
        <v>0</v>
      </c>
      <c r="V29" s="8">
        <f t="shared" si="8"/>
        <v>0</v>
      </c>
      <c r="W29" s="7"/>
    </row>
    <row r="30" spans="1:23" ht="23.1" customHeight="1">
      <c r="A30" s="175"/>
      <c r="B30" s="175"/>
      <c r="C30" s="13"/>
      <c r="D30" s="14" t="s">
        <v>25</v>
      </c>
      <c r="E30" s="11"/>
      <c r="F30" s="10">
        <f t="shared" si="0"/>
        <v>6</v>
      </c>
      <c r="G30" s="9">
        <v>0</v>
      </c>
      <c r="H30" s="8">
        <f t="shared" si="1"/>
        <v>0</v>
      </c>
      <c r="I30" s="9">
        <v>2</v>
      </c>
      <c r="J30" s="8">
        <f t="shared" si="2"/>
        <v>33.333333333333329</v>
      </c>
      <c r="K30" s="9">
        <v>3</v>
      </c>
      <c r="L30" s="8">
        <f t="shared" si="3"/>
        <v>50</v>
      </c>
      <c r="M30" s="9">
        <v>0</v>
      </c>
      <c r="N30" s="8">
        <f t="shared" si="4"/>
        <v>0</v>
      </c>
      <c r="O30" s="9">
        <v>1</v>
      </c>
      <c r="P30" s="8">
        <f t="shared" si="5"/>
        <v>16.666666666666664</v>
      </c>
      <c r="Q30" s="9">
        <v>1</v>
      </c>
      <c r="R30" s="8">
        <f t="shared" si="6"/>
        <v>16.666666666666664</v>
      </c>
      <c r="S30" s="9">
        <v>5</v>
      </c>
      <c r="T30" s="8">
        <f t="shared" si="7"/>
        <v>83.333333333333343</v>
      </c>
      <c r="U30" s="9">
        <v>0</v>
      </c>
      <c r="V30" s="8">
        <f t="shared" si="8"/>
        <v>0</v>
      </c>
      <c r="W30" s="7"/>
    </row>
    <row r="31" spans="1:23" ht="23.1" customHeight="1">
      <c r="A31" s="175"/>
      <c r="B31" s="175"/>
      <c r="C31" s="13"/>
      <c r="D31" s="14" t="s">
        <v>24</v>
      </c>
      <c r="E31" s="11"/>
      <c r="F31" s="10">
        <f t="shared" si="0"/>
        <v>31</v>
      </c>
      <c r="G31" s="9">
        <v>12</v>
      </c>
      <c r="H31" s="8">
        <f t="shared" si="1"/>
        <v>38.70967741935484</v>
      </c>
      <c r="I31" s="9">
        <v>1</v>
      </c>
      <c r="J31" s="8">
        <f t="shared" si="2"/>
        <v>3.225806451612903</v>
      </c>
      <c r="K31" s="9">
        <v>12</v>
      </c>
      <c r="L31" s="8">
        <f t="shared" si="3"/>
        <v>38.70967741935484</v>
      </c>
      <c r="M31" s="9">
        <v>6</v>
      </c>
      <c r="N31" s="8">
        <f t="shared" si="4"/>
        <v>19.35483870967742</v>
      </c>
      <c r="O31" s="9">
        <v>0</v>
      </c>
      <c r="P31" s="8">
        <f t="shared" si="5"/>
        <v>0</v>
      </c>
      <c r="Q31" s="9">
        <v>8</v>
      </c>
      <c r="R31" s="8">
        <f t="shared" si="6"/>
        <v>25.806451612903224</v>
      </c>
      <c r="S31" s="9">
        <v>23</v>
      </c>
      <c r="T31" s="8">
        <f t="shared" si="7"/>
        <v>74.193548387096769</v>
      </c>
      <c r="U31" s="9">
        <v>0</v>
      </c>
      <c r="V31" s="8">
        <f t="shared" si="8"/>
        <v>0</v>
      </c>
      <c r="W31" s="7"/>
    </row>
    <row r="32" spans="1:23" ht="23.1" customHeight="1">
      <c r="A32" s="175"/>
      <c r="B32" s="175"/>
      <c r="C32" s="13"/>
      <c r="D32" s="14" t="s">
        <v>23</v>
      </c>
      <c r="E32" s="11"/>
      <c r="F32" s="10">
        <f t="shared" si="0"/>
        <v>7</v>
      </c>
      <c r="G32" s="9">
        <v>2</v>
      </c>
      <c r="H32" s="8">
        <f t="shared" si="1"/>
        <v>28.571428571428569</v>
      </c>
      <c r="I32" s="9">
        <v>1</v>
      </c>
      <c r="J32" s="8">
        <f t="shared" si="2"/>
        <v>14.285714285714285</v>
      </c>
      <c r="K32" s="9">
        <v>2</v>
      </c>
      <c r="L32" s="8">
        <f t="shared" si="3"/>
        <v>28.571428571428569</v>
      </c>
      <c r="M32" s="9">
        <v>1</v>
      </c>
      <c r="N32" s="8">
        <f t="shared" si="4"/>
        <v>14.285714285714285</v>
      </c>
      <c r="O32" s="9">
        <v>1</v>
      </c>
      <c r="P32" s="8">
        <f t="shared" si="5"/>
        <v>14.285714285714285</v>
      </c>
      <c r="Q32" s="9">
        <v>2</v>
      </c>
      <c r="R32" s="8">
        <f t="shared" si="6"/>
        <v>28.571428571428569</v>
      </c>
      <c r="S32" s="9">
        <v>5</v>
      </c>
      <c r="T32" s="8">
        <f t="shared" si="7"/>
        <v>71.428571428571431</v>
      </c>
      <c r="U32" s="9">
        <v>0</v>
      </c>
      <c r="V32" s="8">
        <f t="shared" si="8"/>
        <v>0</v>
      </c>
      <c r="W32" s="7"/>
    </row>
    <row r="33" spans="1:23" ht="24" customHeight="1">
      <c r="A33" s="175"/>
      <c r="B33" s="175"/>
      <c r="C33" s="13"/>
      <c r="D33" s="14" t="s">
        <v>22</v>
      </c>
      <c r="E33" s="11"/>
      <c r="F33" s="10">
        <f t="shared" si="0"/>
        <v>28</v>
      </c>
      <c r="G33" s="9">
        <v>1</v>
      </c>
      <c r="H33" s="8">
        <f t="shared" si="1"/>
        <v>3.5714285714285712</v>
      </c>
      <c r="I33" s="9">
        <v>1</v>
      </c>
      <c r="J33" s="8">
        <f t="shared" si="2"/>
        <v>3.5714285714285712</v>
      </c>
      <c r="K33" s="9">
        <v>9</v>
      </c>
      <c r="L33" s="8">
        <f t="shared" si="3"/>
        <v>32.142857142857146</v>
      </c>
      <c r="M33" s="9">
        <v>8</v>
      </c>
      <c r="N33" s="8">
        <f t="shared" si="4"/>
        <v>28.571428571428569</v>
      </c>
      <c r="O33" s="9">
        <v>9</v>
      </c>
      <c r="P33" s="8">
        <f t="shared" si="5"/>
        <v>32.142857142857146</v>
      </c>
      <c r="Q33" s="9">
        <v>14</v>
      </c>
      <c r="R33" s="8">
        <f t="shared" si="6"/>
        <v>50</v>
      </c>
      <c r="S33" s="9">
        <v>14</v>
      </c>
      <c r="T33" s="8">
        <f t="shared" si="7"/>
        <v>50</v>
      </c>
      <c r="U33" s="9">
        <v>0</v>
      </c>
      <c r="V33" s="8">
        <f t="shared" si="8"/>
        <v>0</v>
      </c>
      <c r="W33" s="7"/>
    </row>
    <row r="34" spans="1:23" ht="23.1" customHeight="1">
      <c r="A34" s="175"/>
      <c r="B34" s="175"/>
      <c r="C34" s="13"/>
      <c r="D34" s="14" t="s">
        <v>21</v>
      </c>
      <c r="E34" s="11"/>
      <c r="F34" s="10">
        <f t="shared" si="0"/>
        <v>14</v>
      </c>
      <c r="G34" s="9">
        <v>1</v>
      </c>
      <c r="H34" s="8">
        <f t="shared" si="1"/>
        <v>7.1428571428571423</v>
      </c>
      <c r="I34" s="9">
        <v>0</v>
      </c>
      <c r="J34" s="8">
        <f t="shared" si="2"/>
        <v>0</v>
      </c>
      <c r="K34" s="9">
        <v>6</v>
      </c>
      <c r="L34" s="8">
        <f t="shared" si="3"/>
        <v>42.857142857142854</v>
      </c>
      <c r="M34" s="9">
        <v>1</v>
      </c>
      <c r="N34" s="8">
        <f t="shared" si="4"/>
        <v>7.1428571428571423</v>
      </c>
      <c r="O34" s="9">
        <v>6</v>
      </c>
      <c r="P34" s="8">
        <f t="shared" si="5"/>
        <v>42.857142857142854</v>
      </c>
      <c r="Q34" s="9">
        <v>4</v>
      </c>
      <c r="R34" s="8">
        <f t="shared" si="6"/>
        <v>28.571428571428569</v>
      </c>
      <c r="S34" s="9">
        <v>10</v>
      </c>
      <c r="T34" s="8">
        <f t="shared" si="7"/>
        <v>71.428571428571431</v>
      </c>
      <c r="U34" s="9">
        <v>0</v>
      </c>
      <c r="V34" s="8">
        <f t="shared" si="8"/>
        <v>0</v>
      </c>
      <c r="W34" s="7"/>
    </row>
    <row r="35" spans="1:23" ht="23.1" customHeight="1">
      <c r="A35" s="175"/>
      <c r="B35" s="175"/>
      <c r="C35" s="13"/>
      <c r="D35" s="14" t="s">
        <v>20</v>
      </c>
      <c r="E35" s="11"/>
      <c r="F35" s="10">
        <f t="shared" si="0"/>
        <v>7</v>
      </c>
      <c r="G35" s="9">
        <v>0</v>
      </c>
      <c r="H35" s="8">
        <f t="shared" si="1"/>
        <v>0</v>
      </c>
      <c r="I35" s="9">
        <v>0</v>
      </c>
      <c r="J35" s="8">
        <f t="shared" si="2"/>
        <v>0</v>
      </c>
      <c r="K35" s="9">
        <v>4</v>
      </c>
      <c r="L35" s="8">
        <f t="shared" si="3"/>
        <v>57.142857142857139</v>
      </c>
      <c r="M35" s="9">
        <v>0</v>
      </c>
      <c r="N35" s="8">
        <f t="shared" si="4"/>
        <v>0</v>
      </c>
      <c r="O35" s="9">
        <v>3</v>
      </c>
      <c r="P35" s="8">
        <f t="shared" si="5"/>
        <v>42.857142857142854</v>
      </c>
      <c r="Q35" s="9">
        <v>3</v>
      </c>
      <c r="R35" s="8">
        <f t="shared" si="6"/>
        <v>42.857142857142854</v>
      </c>
      <c r="S35" s="9">
        <v>4</v>
      </c>
      <c r="T35" s="8">
        <f t="shared" si="7"/>
        <v>57.142857142857139</v>
      </c>
      <c r="U35" s="9">
        <v>0</v>
      </c>
      <c r="V35" s="8">
        <f t="shared" si="8"/>
        <v>0</v>
      </c>
      <c r="W35" s="7"/>
    </row>
    <row r="36" spans="1:23" ht="23.1" customHeight="1">
      <c r="A36" s="175"/>
      <c r="B36" s="175"/>
      <c r="C36" s="13"/>
      <c r="D36" s="14" t="s">
        <v>19</v>
      </c>
      <c r="E36" s="11"/>
      <c r="F36" s="10">
        <f t="shared" si="0"/>
        <v>17</v>
      </c>
      <c r="G36" s="9">
        <v>2</v>
      </c>
      <c r="H36" s="8">
        <f t="shared" si="1"/>
        <v>11.76470588235294</v>
      </c>
      <c r="I36" s="9">
        <v>4</v>
      </c>
      <c r="J36" s="8">
        <f t="shared" si="2"/>
        <v>23.52941176470588</v>
      </c>
      <c r="K36" s="9">
        <v>4</v>
      </c>
      <c r="L36" s="8">
        <f t="shared" si="3"/>
        <v>23.52941176470588</v>
      </c>
      <c r="M36" s="9">
        <v>5</v>
      </c>
      <c r="N36" s="8">
        <f t="shared" si="4"/>
        <v>29.411764705882355</v>
      </c>
      <c r="O36" s="9">
        <v>2</v>
      </c>
      <c r="P36" s="8">
        <f t="shared" si="5"/>
        <v>11.76470588235294</v>
      </c>
      <c r="Q36" s="9">
        <v>7</v>
      </c>
      <c r="R36" s="8">
        <f t="shared" si="6"/>
        <v>41.17647058823529</v>
      </c>
      <c r="S36" s="9">
        <v>10</v>
      </c>
      <c r="T36" s="8">
        <f t="shared" si="7"/>
        <v>58.82352941176471</v>
      </c>
      <c r="U36" s="9">
        <v>0</v>
      </c>
      <c r="V36" s="8">
        <f t="shared" si="8"/>
        <v>0</v>
      </c>
      <c r="W36" s="7"/>
    </row>
    <row r="37" spans="1:23" ht="23.1" customHeight="1">
      <c r="A37" s="175"/>
      <c r="B37" s="176"/>
      <c r="C37" s="13"/>
      <c r="D37" s="14" t="s">
        <v>18</v>
      </c>
      <c r="E37" s="11"/>
      <c r="F37" s="10">
        <f t="shared" si="0"/>
        <v>4</v>
      </c>
      <c r="G37" s="9">
        <v>0</v>
      </c>
      <c r="H37" s="8">
        <f t="shared" si="1"/>
        <v>0</v>
      </c>
      <c r="I37" s="9">
        <v>1</v>
      </c>
      <c r="J37" s="8">
        <f t="shared" si="2"/>
        <v>25</v>
      </c>
      <c r="K37" s="9">
        <v>1</v>
      </c>
      <c r="L37" s="8">
        <f t="shared" si="3"/>
        <v>25</v>
      </c>
      <c r="M37" s="9">
        <v>1</v>
      </c>
      <c r="N37" s="8">
        <f t="shared" si="4"/>
        <v>25</v>
      </c>
      <c r="O37" s="9">
        <v>1</v>
      </c>
      <c r="P37" s="8">
        <f t="shared" si="5"/>
        <v>25</v>
      </c>
      <c r="Q37" s="9">
        <v>0</v>
      </c>
      <c r="R37" s="8">
        <f t="shared" si="6"/>
        <v>0</v>
      </c>
      <c r="S37" s="9">
        <v>4</v>
      </c>
      <c r="T37" s="8">
        <f t="shared" si="7"/>
        <v>100</v>
      </c>
      <c r="U37" s="9">
        <v>0</v>
      </c>
      <c r="V37" s="8">
        <f t="shared" si="8"/>
        <v>0</v>
      </c>
      <c r="W37" s="7"/>
    </row>
    <row r="38" spans="1:23" ht="23.1" customHeight="1">
      <c r="A38" s="175"/>
      <c r="B38" s="174" t="s">
        <v>17</v>
      </c>
      <c r="C38" s="13"/>
      <c r="D38" s="14" t="s">
        <v>16</v>
      </c>
      <c r="E38" s="11"/>
      <c r="F38" s="10">
        <f t="shared" si="0"/>
        <v>715</v>
      </c>
      <c r="G38" s="9">
        <f>SUM(G39:G53)</f>
        <v>248</v>
      </c>
      <c r="H38" s="8">
        <f t="shared" si="1"/>
        <v>34.68531468531468</v>
      </c>
      <c r="I38" s="15">
        <f>SUM(I39:I53)</f>
        <v>119</v>
      </c>
      <c r="J38" s="8">
        <f t="shared" si="2"/>
        <v>16.643356643356643</v>
      </c>
      <c r="K38" s="15">
        <f>SUM(K39:K53)</f>
        <v>142</v>
      </c>
      <c r="L38" s="8">
        <f t="shared" si="3"/>
        <v>19.86013986013986</v>
      </c>
      <c r="M38" s="15">
        <f>SUM(M39:M53)</f>
        <v>40</v>
      </c>
      <c r="N38" s="8">
        <f t="shared" si="4"/>
        <v>5.5944055944055942</v>
      </c>
      <c r="O38" s="15">
        <f>SUM(O39:O53)</f>
        <v>166</v>
      </c>
      <c r="P38" s="8">
        <f t="shared" si="5"/>
        <v>23.216783216783217</v>
      </c>
      <c r="Q38" s="15">
        <f>SUM(Q39:Q53)</f>
        <v>183</v>
      </c>
      <c r="R38" s="8">
        <f t="shared" si="6"/>
        <v>25.594405594405593</v>
      </c>
      <c r="S38" s="15">
        <f>SUM(S39:S53)</f>
        <v>529</v>
      </c>
      <c r="T38" s="8">
        <f t="shared" si="7"/>
        <v>73.986013986013987</v>
      </c>
      <c r="U38" s="15">
        <f>SUM(U39:U53)</f>
        <v>3</v>
      </c>
      <c r="V38" s="8">
        <f t="shared" si="8"/>
        <v>0.41958041958041958</v>
      </c>
      <c r="W38" s="7"/>
    </row>
    <row r="39" spans="1:23" ht="23.1" customHeight="1">
      <c r="A39" s="175"/>
      <c r="B39" s="175"/>
      <c r="C39" s="13"/>
      <c r="D39" s="14" t="s">
        <v>15</v>
      </c>
      <c r="E39" s="11"/>
      <c r="F39" s="10">
        <f t="shared" si="0"/>
        <v>7</v>
      </c>
      <c r="G39" s="9">
        <v>5</v>
      </c>
      <c r="H39" s="8">
        <f t="shared" si="1"/>
        <v>71.428571428571431</v>
      </c>
      <c r="I39" s="9">
        <v>1</v>
      </c>
      <c r="J39" s="8">
        <f t="shared" si="2"/>
        <v>14.285714285714285</v>
      </c>
      <c r="K39" s="9">
        <v>0</v>
      </c>
      <c r="L39" s="8">
        <f t="shared" si="3"/>
        <v>0</v>
      </c>
      <c r="M39" s="9">
        <v>0</v>
      </c>
      <c r="N39" s="8">
        <f t="shared" si="4"/>
        <v>0</v>
      </c>
      <c r="O39" s="9">
        <v>1</v>
      </c>
      <c r="P39" s="8">
        <f t="shared" si="5"/>
        <v>14.285714285714285</v>
      </c>
      <c r="Q39" s="9">
        <v>2</v>
      </c>
      <c r="R39" s="8">
        <f t="shared" si="6"/>
        <v>28.571428571428569</v>
      </c>
      <c r="S39" s="9">
        <v>5</v>
      </c>
      <c r="T39" s="8">
        <f t="shared" si="7"/>
        <v>71.428571428571431</v>
      </c>
      <c r="U39" s="9">
        <v>0</v>
      </c>
      <c r="V39" s="8">
        <f t="shared" si="8"/>
        <v>0</v>
      </c>
      <c r="W39" s="7"/>
    </row>
    <row r="40" spans="1:23" ht="23.1" customHeight="1">
      <c r="A40" s="175"/>
      <c r="B40" s="175"/>
      <c r="C40" s="13"/>
      <c r="D40" s="14" t="s">
        <v>14</v>
      </c>
      <c r="E40" s="11"/>
      <c r="F40" s="10">
        <f t="shared" si="0"/>
        <v>81</v>
      </c>
      <c r="G40" s="9">
        <v>47</v>
      </c>
      <c r="H40" s="8">
        <f t="shared" si="1"/>
        <v>58.024691358024697</v>
      </c>
      <c r="I40" s="9">
        <v>13</v>
      </c>
      <c r="J40" s="8">
        <f t="shared" si="2"/>
        <v>16.049382716049383</v>
      </c>
      <c r="K40" s="9">
        <v>12</v>
      </c>
      <c r="L40" s="8">
        <f t="shared" si="3"/>
        <v>14.814814814814813</v>
      </c>
      <c r="M40" s="9">
        <v>4</v>
      </c>
      <c r="N40" s="8">
        <f t="shared" si="4"/>
        <v>4.9382716049382713</v>
      </c>
      <c r="O40" s="9">
        <v>5</v>
      </c>
      <c r="P40" s="8">
        <f t="shared" si="5"/>
        <v>6.1728395061728394</v>
      </c>
      <c r="Q40" s="9">
        <v>9</v>
      </c>
      <c r="R40" s="8">
        <f t="shared" si="6"/>
        <v>11.111111111111111</v>
      </c>
      <c r="S40" s="9">
        <v>72</v>
      </c>
      <c r="T40" s="8">
        <f t="shared" si="7"/>
        <v>88.888888888888886</v>
      </c>
      <c r="U40" s="9">
        <v>0</v>
      </c>
      <c r="V40" s="8">
        <f t="shared" si="8"/>
        <v>0</v>
      </c>
      <c r="W40" s="7"/>
    </row>
    <row r="41" spans="1:23" ht="23.1" customHeight="1">
      <c r="A41" s="175"/>
      <c r="B41" s="175"/>
      <c r="C41" s="13"/>
      <c r="D41" s="14" t="s">
        <v>13</v>
      </c>
      <c r="E41" s="11"/>
      <c r="F41" s="10">
        <f t="shared" si="0"/>
        <v>20</v>
      </c>
      <c r="G41" s="9">
        <v>5</v>
      </c>
      <c r="H41" s="8">
        <f t="shared" si="1"/>
        <v>25</v>
      </c>
      <c r="I41" s="9">
        <v>6</v>
      </c>
      <c r="J41" s="8">
        <f t="shared" si="2"/>
        <v>30</v>
      </c>
      <c r="K41" s="9">
        <v>2</v>
      </c>
      <c r="L41" s="8">
        <f t="shared" si="3"/>
        <v>10</v>
      </c>
      <c r="M41" s="9">
        <v>0</v>
      </c>
      <c r="N41" s="8">
        <f t="shared" si="4"/>
        <v>0</v>
      </c>
      <c r="O41" s="9">
        <v>7</v>
      </c>
      <c r="P41" s="8">
        <f t="shared" si="5"/>
        <v>35</v>
      </c>
      <c r="Q41" s="9">
        <v>9</v>
      </c>
      <c r="R41" s="8">
        <f t="shared" si="6"/>
        <v>45</v>
      </c>
      <c r="S41" s="9">
        <v>11</v>
      </c>
      <c r="T41" s="8">
        <f t="shared" si="7"/>
        <v>55.000000000000007</v>
      </c>
      <c r="U41" s="9">
        <v>0</v>
      </c>
      <c r="V41" s="8">
        <f t="shared" si="8"/>
        <v>0</v>
      </c>
      <c r="W41" s="7"/>
    </row>
    <row r="42" spans="1:23" ht="23.1" customHeight="1">
      <c r="A42" s="175"/>
      <c r="B42" s="175"/>
      <c r="C42" s="13"/>
      <c r="D42" s="14" t="s">
        <v>12</v>
      </c>
      <c r="E42" s="11"/>
      <c r="F42" s="10">
        <f t="shared" si="0"/>
        <v>13</v>
      </c>
      <c r="G42" s="9">
        <v>2</v>
      </c>
      <c r="H42" s="8">
        <f t="shared" si="1"/>
        <v>15.384615384615385</v>
      </c>
      <c r="I42" s="9">
        <v>3</v>
      </c>
      <c r="J42" s="8">
        <f t="shared" si="2"/>
        <v>23.076923076923077</v>
      </c>
      <c r="K42" s="9">
        <v>3</v>
      </c>
      <c r="L42" s="8">
        <f t="shared" si="3"/>
        <v>23.076923076923077</v>
      </c>
      <c r="M42" s="9">
        <v>1</v>
      </c>
      <c r="N42" s="8">
        <f t="shared" si="4"/>
        <v>7.6923076923076925</v>
      </c>
      <c r="O42" s="9">
        <v>4</v>
      </c>
      <c r="P42" s="8">
        <f t="shared" si="5"/>
        <v>30.76923076923077</v>
      </c>
      <c r="Q42" s="9">
        <v>5</v>
      </c>
      <c r="R42" s="8">
        <f t="shared" si="6"/>
        <v>38.461538461538467</v>
      </c>
      <c r="S42" s="9">
        <v>8</v>
      </c>
      <c r="T42" s="8">
        <f t="shared" si="7"/>
        <v>61.53846153846154</v>
      </c>
      <c r="U42" s="9">
        <v>0</v>
      </c>
      <c r="V42" s="8">
        <f t="shared" si="8"/>
        <v>0</v>
      </c>
      <c r="W42" s="7"/>
    </row>
    <row r="43" spans="1:23" ht="23.1" customHeight="1">
      <c r="A43" s="175"/>
      <c r="B43" s="175"/>
      <c r="C43" s="13"/>
      <c r="D43" s="14" t="s">
        <v>11</v>
      </c>
      <c r="E43" s="11"/>
      <c r="F43" s="10">
        <f t="shared" si="0"/>
        <v>35</v>
      </c>
      <c r="G43" s="9">
        <v>5</v>
      </c>
      <c r="H43" s="8">
        <f t="shared" si="1"/>
        <v>14.285714285714285</v>
      </c>
      <c r="I43" s="9">
        <v>11</v>
      </c>
      <c r="J43" s="8">
        <f t="shared" si="2"/>
        <v>31.428571428571427</v>
      </c>
      <c r="K43" s="9">
        <v>7</v>
      </c>
      <c r="L43" s="8">
        <f t="shared" si="3"/>
        <v>20</v>
      </c>
      <c r="M43" s="9">
        <v>2</v>
      </c>
      <c r="N43" s="8">
        <f t="shared" si="4"/>
        <v>5.7142857142857144</v>
      </c>
      <c r="O43" s="9">
        <v>10</v>
      </c>
      <c r="P43" s="8">
        <f t="shared" si="5"/>
        <v>28.571428571428569</v>
      </c>
      <c r="Q43" s="9">
        <v>17</v>
      </c>
      <c r="R43" s="8">
        <f t="shared" si="6"/>
        <v>48.571428571428569</v>
      </c>
      <c r="S43" s="9">
        <v>18</v>
      </c>
      <c r="T43" s="8">
        <f t="shared" si="7"/>
        <v>51.428571428571423</v>
      </c>
      <c r="U43" s="9">
        <v>0</v>
      </c>
      <c r="V43" s="8">
        <f t="shared" si="8"/>
        <v>0</v>
      </c>
      <c r="W43" s="7"/>
    </row>
    <row r="44" spans="1:23" ht="23.1" customHeight="1">
      <c r="A44" s="175"/>
      <c r="B44" s="175"/>
      <c r="C44" s="13"/>
      <c r="D44" s="14" t="s">
        <v>10</v>
      </c>
      <c r="E44" s="11"/>
      <c r="F44" s="10">
        <f t="shared" si="0"/>
        <v>182</v>
      </c>
      <c r="G44" s="9">
        <v>66</v>
      </c>
      <c r="H44" s="8">
        <f t="shared" si="1"/>
        <v>36.263736263736263</v>
      </c>
      <c r="I44" s="9">
        <v>26</v>
      </c>
      <c r="J44" s="8">
        <f t="shared" si="2"/>
        <v>14.285714285714285</v>
      </c>
      <c r="K44" s="9">
        <v>36</v>
      </c>
      <c r="L44" s="8">
        <f t="shared" si="3"/>
        <v>19.780219780219781</v>
      </c>
      <c r="M44" s="9">
        <v>6</v>
      </c>
      <c r="N44" s="8">
        <f t="shared" si="4"/>
        <v>3.296703296703297</v>
      </c>
      <c r="O44" s="9">
        <v>48</v>
      </c>
      <c r="P44" s="8">
        <f t="shared" si="5"/>
        <v>26.373626373626376</v>
      </c>
      <c r="Q44" s="9">
        <v>51</v>
      </c>
      <c r="R44" s="8">
        <f t="shared" si="6"/>
        <v>28.021978021978022</v>
      </c>
      <c r="S44" s="9">
        <v>131</v>
      </c>
      <c r="T44" s="8">
        <f t="shared" si="7"/>
        <v>71.978021978021971</v>
      </c>
      <c r="U44" s="9">
        <v>0</v>
      </c>
      <c r="V44" s="8">
        <f t="shared" si="8"/>
        <v>0</v>
      </c>
      <c r="W44" s="7"/>
    </row>
    <row r="45" spans="1:23" ht="23.1" customHeight="1">
      <c r="A45" s="175"/>
      <c r="B45" s="175"/>
      <c r="C45" s="13"/>
      <c r="D45" s="14" t="s">
        <v>9</v>
      </c>
      <c r="E45" s="11"/>
      <c r="F45" s="10">
        <f t="shared" si="0"/>
        <v>18</v>
      </c>
      <c r="G45" s="9">
        <v>1</v>
      </c>
      <c r="H45" s="8">
        <f t="shared" si="1"/>
        <v>5.5555555555555554</v>
      </c>
      <c r="I45" s="9">
        <v>2</v>
      </c>
      <c r="J45" s="8">
        <f t="shared" si="2"/>
        <v>11.111111111111111</v>
      </c>
      <c r="K45" s="9">
        <v>6</v>
      </c>
      <c r="L45" s="8">
        <f t="shared" si="3"/>
        <v>33.333333333333329</v>
      </c>
      <c r="M45" s="9">
        <v>1</v>
      </c>
      <c r="N45" s="8">
        <f t="shared" si="4"/>
        <v>5.5555555555555554</v>
      </c>
      <c r="O45" s="9">
        <v>8</v>
      </c>
      <c r="P45" s="8">
        <f t="shared" si="5"/>
        <v>44.444444444444443</v>
      </c>
      <c r="Q45" s="9">
        <v>12</v>
      </c>
      <c r="R45" s="8">
        <f t="shared" si="6"/>
        <v>66.666666666666657</v>
      </c>
      <c r="S45" s="9">
        <v>6</v>
      </c>
      <c r="T45" s="8">
        <f t="shared" si="7"/>
        <v>33.333333333333329</v>
      </c>
      <c r="U45" s="9">
        <v>0</v>
      </c>
      <c r="V45" s="8">
        <f t="shared" si="8"/>
        <v>0</v>
      </c>
      <c r="W45" s="7"/>
    </row>
    <row r="46" spans="1:23" ht="23.1" customHeight="1">
      <c r="A46" s="175"/>
      <c r="B46" s="175"/>
      <c r="C46" s="13"/>
      <c r="D46" s="14" t="s">
        <v>8</v>
      </c>
      <c r="E46" s="11"/>
      <c r="F46" s="10">
        <f t="shared" si="0"/>
        <v>11</v>
      </c>
      <c r="G46" s="9">
        <v>4</v>
      </c>
      <c r="H46" s="8">
        <f t="shared" si="1"/>
        <v>36.363636363636367</v>
      </c>
      <c r="I46" s="9">
        <v>5</v>
      </c>
      <c r="J46" s="8">
        <f t="shared" si="2"/>
        <v>45.454545454545453</v>
      </c>
      <c r="K46" s="9">
        <v>1</v>
      </c>
      <c r="L46" s="8">
        <f t="shared" si="3"/>
        <v>9.0909090909090917</v>
      </c>
      <c r="M46" s="9">
        <v>0</v>
      </c>
      <c r="N46" s="8">
        <f t="shared" si="4"/>
        <v>0</v>
      </c>
      <c r="O46" s="9">
        <v>1</v>
      </c>
      <c r="P46" s="8">
        <f t="shared" si="5"/>
        <v>9.0909090909090917</v>
      </c>
      <c r="Q46" s="9">
        <v>3</v>
      </c>
      <c r="R46" s="8">
        <f t="shared" si="6"/>
        <v>27.27272727272727</v>
      </c>
      <c r="S46" s="9">
        <v>8</v>
      </c>
      <c r="T46" s="8">
        <f t="shared" si="7"/>
        <v>72.727272727272734</v>
      </c>
      <c r="U46" s="9">
        <v>0</v>
      </c>
      <c r="V46" s="8">
        <f t="shared" si="8"/>
        <v>0</v>
      </c>
      <c r="W46" s="7"/>
    </row>
    <row r="47" spans="1:23" ht="24" customHeight="1">
      <c r="A47" s="175"/>
      <c r="B47" s="175"/>
      <c r="C47" s="13"/>
      <c r="D47" s="12" t="s">
        <v>7</v>
      </c>
      <c r="E47" s="11"/>
      <c r="F47" s="10">
        <f t="shared" si="0"/>
        <v>16</v>
      </c>
      <c r="G47" s="9">
        <v>9</v>
      </c>
      <c r="H47" s="8">
        <f t="shared" si="1"/>
        <v>56.25</v>
      </c>
      <c r="I47" s="9">
        <v>1</v>
      </c>
      <c r="J47" s="8">
        <f t="shared" si="2"/>
        <v>6.25</v>
      </c>
      <c r="K47" s="9">
        <v>2</v>
      </c>
      <c r="L47" s="8">
        <f t="shared" si="3"/>
        <v>12.5</v>
      </c>
      <c r="M47" s="9">
        <v>0</v>
      </c>
      <c r="N47" s="8">
        <f t="shared" si="4"/>
        <v>0</v>
      </c>
      <c r="O47" s="9">
        <v>4</v>
      </c>
      <c r="P47" s="8">
        <f t="shared" si="5"/>
        <v>25</v>
      </c>
      <c r="Q47" s="9">
        <v>3</v>
      </c>
      <c r="R47" s="8">
        <f t="shared" si="6"/>
        <v>18.75</v>
      </c>
      <c r="S47" s="9">
        <v>12</v>
      </c>
      <c r="T47" s="8">
        <f t="shared" si="7"/>
        <v>75</v>
      </c>
      <c r="U47" s="9">
        <v>1</v>
      </c>
      <c r="V47" s="8">
        <f t="shared" si="8"/>
        <v>6.25</v>
      </c>
      <c r="W47" s="7"/>
    </row>
    <row r="48" spans="1:23" ht="23.1" customHeight="1">
      <c r="A48" s="175"/>
      <c r="B48" s="175"/>
      <c r="C48" s="13"/>
      <c r="D48" s="14" t="s">
        <v>6</v>
      </c>
      <c r="E48" s="11"/>
      <c r="F48" s="10">
        <f t="shared" si="0"/>
        <v>57</v>
      </c>
      <c r="G48" s="9">
        <v>27</v>
      </c>
      <c r="H48" s="8">
        <f t="shared" si="1"/>
        <v>47.368421052631575</v>
      </c>
      <c r="I48" s="9">
        <v>4</v>
      </c>
      <c r="J48" s="8">
        <f t="shared" si="2"/>
        <v>7.0175438596491224</v>
      </c>
      <c r="K48" s="9">
        <v>13</v>
      </c>
      <c r="L48" s="8">
        <f t="shared" si="3"/>
        <v>22.807017543859647</v>
      </c>
      <c r="M48" s="9">
        <v>2</v>
      </c>
      <c r="N48" s="8">
        <f t="shared" si="4"/>
        <v>3.5087719298245612</v>
      </c>
      <c r="O48" s="9">
        <v>11</v>
      </c>
      <c r="P48" s="8">
        <f t="shared" si="5"/>
        <v>19.298245614035086</v>
      </c>
      <c r="Q48" s="9">
        <v>7</v>
      </c>
      <c r="R48" s="8">
        <f t="shared" si="6"/>
        <v>12.280701754385964</v>
      </c>
      <c r="S48" s="9">
        <v>50</v>
      </c>
      <c r="T48" s="8">
        <f t="shared" si="7"/>
        <v>87.719298245614027</v>
      </c>
      <c r="U48" s="9">
        <v>0</v>
      </c>
      <c r="V48" s="8">
        <f t="shared" si="8"/>
        <v>0</v>
      </c>
      <c r="W48" s="7"/>
    </row>
    <row r="49" spans="1:23" ht="23.1" customHeight="1">
      <c r="A49" s="175"/>
      <c r="B49" s="175"/>
      <c r="C49" s="13"/>
      <c r="D49" s="14" t="s">
        <v>5</v>
      </c>
      <c r="E49" s="11"/>
      <c r="F49" s="10">
        <f t="shared" si="0"/>
        <v>16</v>
      </c>
      <c r="G49" s="9">
        <v>7</v>
      </c>
      <c r="H49" s="8">
        <f t="shared" si="1"/>
        <v>43.75</v>
      </c>
      <c r="I49" s="9">
        <v>6</v>
      </c>
      <c r="J49" s="8">
        <f t="shared" si="2"/>
        <v>37.5</v>
      </c>
      <c r="K49" s="9">
        <v>0</v>
      </c>
      <c r="L49" s="8">
        <f t="shared" si="3"/>
        <v>0</v>
      </c>
      <c r="M49" s="9">
        <v>0</v>
      </c>
      <c r="N49" s="8">
        <f t="shared" si="4"/>
        <v>0</v>
      </c>
      <c r="O49" s="9">
        <v>3</v>
      </c>
      <c r="P49" s="8">
        <f t="shared" si="5"/>
        <v>18.75</v>
      </c>
      <c r="Q49" s="9">
        <v>2</v>
      </c>
      <c r="R49" s="8">
        <f t="shared" si="6"/>
        <v>12.5</v>
      </c>
      <c r="S49" s="9">
        <v>14</v>
      </c>
      <c r="T49" s="8">
        <f t="shared" si="7"/>
        <v>87.5</v>
      </c>
      <c r="U49" s="9">
        <v>0</v>
      </c>
      <c r="V49" s="8">
        <f t="shared" si="8"/>
        <v>0</v>
      </c>
      <c r="W49" s="7"/>
    </row>
    <row r="50" spans="1:23" ht="23.1" customHeight="1">
      <c r="A50" s="175"/>
      <c r="B50" s="175"/>
      <c r="C50" s="13"/>
      <c r="D50" s="14" t="s">
        <v>4</v>
      </c>
      <c r="E50" s="11"/>
      <c r="F50" s="10">
        <f t="shared" si="0"/>
        <v>21</v>
      </c>
      <c r="G50" s="9">
        <v>6</v>
      </c>
      <c r="H50" s="8">
        <f t="shared" si="1"/>
        <v>28.571428571428569</v>
      </c>
      <c r="I50" s="9">
        <v>7</v>
      </c>
      <c r="J50" s="8">
        <f t="shared" si="2"/>
        <v>33.333333333333329</v>
      </c>
      <c r="K50" s="9">
        <v>2</v>
      </c>
      <c r="L50" s="8">
        <f t="shared" si="3"/>
        <v>9.5238095238095237</v>
      </c>
      <c r="M50" s="9">
        <v>0</v>
      </c>
      <c r="N50" s="8">
        <f t="shared" si="4"/>
        <v>0</v>
      </c>
      <c r="O50" s="9">
        <v>6</v>
      </c>
      <c r="P50" s="8">
        <f t="shared" si="5"/>
        <v>28.571428571428569</v>
      </c>
      <c r="Q50" s="9">
        <v>7</v>
      </c>
      <c r="R50" s="8">
        <f t="shared" si="6"/>
        <v>33.333333333333329</v>
      </c>
      <c r="S50" s="9">
        <v>14</v>
      </c>
      <c r="T50" s="8">
        <f t="shared" si="7"/>
        <v>66.666666666666657</v>
      </c>
      <c r="U50" s="9">
        <v>0</v>
      </c>
      <c r="V50" s="8">
        <f t="shared" si="8"/>
        <v>0</v>
      </c>
      <c r="W50" s="7"/>
    </row>
    <row r="51" spans="1:23" ht="23.1" customHeight="1">
      <c r="A51" s="175"/>
      <c r="B51" s="175"/>
      <c r="C51" s="13"/>
      <c r="D51" s="14" t="s">
        <v>3</v>
      </c>
      <c r="E51" s="11"/>
      <c r="F51" s="10">
        <f t="shared" si="0"/>
        <v>157</v>
      </c>
      <c r="G51" s="9">
        <v>42</v>
      </c>
      <c r="H51" s="8">
        <f t="shared" si="1"/>
        <v>26.751592356687897</v>
      </c>
      <c r="I51" s="9">
        <v>22</v>
      </c>
      <c r="J51" s="8">
        <f t="shared" si="2"/>
        <v>14.012738853503185</v>
      </c>
      <c r="K51" s="9">
        <v>48</v>
      </c>
      <c r="L51" s="8">
        <f t="shared" si="3"/>
        <v>30.573248407643312</v>
      </c>
      <c r="M51" s="9">
        <v>16</v>
      </c>
      <c r="N51" s="8">
        <f t="shared" si="4"/>
        <v>10.191082802547772</v>
      </c>
      <c r="O51" s="9">
        <v>29</v>
      </c>
      <c r="P51" s="8">
        <f t="shared" si="5"/>
        <v>18.471337579617835</v>
      </c>
      <c r="Q51" s="9">
        <v>33</v>
      </c>
      <c r="R51" s="8">
        <f t="shared" si="6"/>
        <v>21.019108280254777</v>
      </c>
      <c r="S51" s="9">
        <v>123</v>
      </c>
      <c r="T51" s="8">
        <f t="shared" si="7"/>
        <v>78.343949044585997</v>
      </c>
      <c r="U51" s="9">
        <v>1</v>
      </c>
      <c r="V51" s="8">
        <f t="shared" si="8"/>
        <v>0.63694267515923575</v>
      </c>
      <c r="W51" s="7"/>
    </row>
    <row r="52" spans="1:23" ht="23.1" customHeight="1">
      <c r="A52" s="175"/>
      <c r="B52" s="175"/>
      <c r="C52" s="13"/>
      <c r="D52" s="14" t="s">
        <v>2</v>
      </c>
      <c r="E52" s="11"/>
      <c r="F52" s="10">
        <f t="shared" si="0"/>
        <v>22</v>
      </c>
      <c r="G52" s="9">
        <v>1</v>
      </c>
      <c r="H52" s="8">
        <f t="shared" si="1"/>
        <v>4.5454545454545459</v>
      </c>
      <c r="I52" s="9">
        <v>1</v>
      </c>
      <c r="J52" s="8">
        <f t="shared" si="2"/>
        <v>4.5454545454545459</v>
      </c>
      <c r="K52" s="9">
        <v>1</v>
      </c>
      <c r="L52" s="8">
        <f t="shared" si="3"/>
        <v>4.5454545454545459</v>
      </c>
      <c r="M52" s="9">
        <v>5</v>
      </c>
      <c r="N52" s="8">
        <f t="shared" si="4"/>
        <v>22.727272727272727</v>
      </c>
      <c r="O52" s="9">
        <v>14</v>
      </c>
      <c r="P52" s="8">
        <f t="shared" si="5"/>
        <v>63.636363636363633</v>
      </c>
      <c r="Q52" s="9">
        <v>19</v>
      </c>
      <c r="R52" s="8">
        <f t="shared" si="6"/>
        <v>86.36363636363636</v>
      </c>
      <c r="S52" s="9">
        <v>3</v>
      </c>
      <c r="T52" s="8">
        <f t="shared" si="7"/>
        <v>13.636363636363635</v>
      </c>
      <c r="U52" s="9">
        <v>0</v>
      </c>
      <c r="V52" s="8">
        <f t="shared" si="8"/>
        <v>0</v>
      </c>
      <c r="W52" s="7"/>
    </row>
    <row r="53" spans="1:23" ht="24" customHeight="1">
      <c r="A53" s="176"/>
      <c r="B53" s="176"/>
      <c r="C53" s="13"/>
      <c r="D53" s="12" t="s">
        <v>1</v>
      </c>
      <c r="E53" s="11"/>
      <c r="F53" s="10">
        <f t="shared" si="0"/>
        <v>59</v>
      </c>
      <c r="G53" s="9">
        <v>21</v>
      </c>
      <c r="H53" s="8">
        <f t="shared" si="1"/>
        <v>35.593220338983052</v>
      </c>
      <c r="I53" s="9">
        <v>11</v>
      </c>
      <c r="J53" s="8">
        <f t="shared" si="2"/>
        <v>18.64406779661017</v>
      </c>
      <c r="K53" s="9">
        <v>9</v>
      </c>
      <c r="L53" s="8">
        <f t="shared" si="3"/>
        <v>15.254237288135593</v>
      </c>
      <c r="M53" s="9">
        <v>3</v>
      </c>
      <c r="N53" s="8">
        <f t="shared" si="4"/>
        <v>5.0847457627118651</v>
      </c>
      <c r="O53" s="9">
        <v>15</v>
      </c>
      <c r="P53" s="8">
        <f t="shared" si="5"/>
        <v>25.423728813559322</v>
      </c>
      <c r="Q53" s="9">
        <v>4</v>
      </c>
      <c r="R53" s="8">
        <f t="shared" si="6"/>
        <v>6.7796610169491522</v>
      </c>
      <c r="S53" s="9">
        <v>54</v>
      </c>
      <c r="T53" s="8">
        <f t="shared" si="7"/>
        <v>91.525423728813564</v>
      </c>
      <c r="U53" s="9">
        <v>1</v>
      </c>
      <c r="V53" s="8">
        <f t="shared" si="8"/>
        <v>1.6949152542372881</v>
      </c>
      <c r="W53" s="7"/>
    </row>
    <row r="63" spans="1:23">
      <c r="D63" s="5"/>
    </row>
    <row r="67" spans="4:4">
      <c r="D67" s="5"/>
    </row>
    <row r="71" spans="4:4">
      <c r="D71" s="5"/>
    </row>
    <row r="73" spans="4:4">
      <c r="D73" s="5"/>
    </row>
    <row r="75" spans="4:4">
      <c r="D75" s="5"/>
    </row>
    <row r="77" spans="4:4">
      <c r="D77" s="5"/>
    </row>
    <row r="79" spans="4:4" ht="13.5" customHeight="1">
      <c r="D79" s="6"/>
    </row>
    <row r="80" spans="4:4" ht="13.5" customHeight="1"/>
    <row r="81" spans="4:4">
      <c r="D81" s="5"/>
    </row>
    <row r="83" spans="4:4">
      <c r="D83" s="5"/>
    </row>
    <row r="85" spans="4:4">
      <c r="D85" s="5"/>
    </row>
    <row r="87" spans="4:4">
      <c r="D87" s="5"/>
    </row>
    <row r="91" spans="4:4" ht="12.75" customHeight="1"/>
    <row r="92" spans="4:4" ht="12.75" customHeight="1"/>
  </sheetData>
  <mergeCells count="38">
    <mergeCell ref="A13:A53"/>
    <mergeCell ref="B13:B37"/>
    <mergeCell ref="B38:B53"/>
    <mergeCell ref="A8:A12"/>
    <mergeCell ref="B8:E8"/>
    <mergeCell ref="B9:E9"/>
    <mergeCell ref="B10:E10"/>
    <mergeCell ref="B11:E11"/>
    <mergeCell ref="B12:E12"/>
    <mergeCell ref="A7:E7"/>
    <mergeCell ref="N5:N6"/>
    <mergeCell ref="A3:E6"/>
    <mergeCell ref="F3:F6"/>
    <mergeCell ref="J5:J6"/>
    <mergeCell ref="K5:K6"/>
    <mergeCell ref="L5:L6"/>
    <mergeCell ref="G4:H4"/>
    <mergeCell ref="G3:P3"/>
    <mergeCell ref="P5:P6"/>
    <mergeCell ref="O4:P4"/>
    <mergeCell ref="O5:O6"/>
    <mergeCell ref="G5:G6"/>
    <mergeCell ref="H5:H6"/>
    <mergeCell ref="I5:I6"/>
    <mergeCell ref="I4:J4"/>
    <mergeCell ref="Q3:V3"/>
    <mergeCell ref="U5:U6"/>
    <mergeCell ref="V5:V6"/>
    <mergeCell ref="U4:V4"/>
    <mergeCell ref="Q4:R4"/>
    <mergeCell ref="K4:L4"/>
    <mergeCell ref="S4:T4"/>
    <mergeCell ref="Q5:Q6"/>
    <mergeCell ref="R5:R6"/>
    <mergeCell ref="M4:N4"/>
    <mergeCell ref="M5:M6"/>
    <mergeCell ref="S5:S6"/>
    <mergeCell ref="T5:T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 H13 H38 I38:T38 I13:V13 N7:V7 L7 J7 I8:V12 I7 K7 M7 I14:V37 I39:V53 U38:V38"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zoomScaleNormal="100" zoomScaleSheetLayoutView="100" workbookViewId="0">
      <selection activeCell="F75" sqref="F75"/>
    </sheetView>
  </sheetViews>
  <sheetFormatPr defaultRowHeight="13.5"/>
  <cols>
    <col min="1" max="2" width="2.625" style="133" customWidth="1"/>
    <col min="3" max="3" width="1.375" style="133" customWidth="1"/>
    <col min="4" max="4" width="27.625" style="133" customWidth="1"/>
    <col min="5" max="5" width="1.375" style="133" customWidth="1"/>
    <col min="6" max="15" width="10.375" style="108" customWidth="1"/>
    <col min="16" max="16384" width="9" style="108"/>
  </cols>
  <sheetData>
    <row r="1" spans="1:15" ht="14.25">
      <c r="A1" s="132" t="s">
        <v>528</v>
      </c>
      <c r="F1" s="134"/>
    </row>
    <row r="2" spans="1:15">
      <c r="F2" s="134"/>
    </row>
    <row r="3" spans="1:15">
      <c r="A3" s="265" t="s">
        <v>64</v>
      </c>
      <c r="B3" s="266"/>
      <c r="C3" s="266"/>
      <c r="D3" s="266"/>
      <c r="E3" s="267"/>
      <c r="F3" s="260" t="s">
        <v>198</v>
      </c>
      <c r="G3" s="261"/>
      <c r="H3" s="282" t="s">
        <v>197</v>
      </c>
      <c r="I3" s="261"/>
      <c r="J3" s="285"/>
      <c r="K3" s="282" t="s">
        <v>196</v>
      </c>
      <c r="L3" s="261"/>
      <c r="M3" s="285"/>
      <c r="N3" s="280" t="s">
        <v>195</v>
      </c>
      <c r="O3" s="281"/>
    </row>
    <row r="4" spans="1:15" ht="42" customHeight="1">
      <c r="A4" s="268"/>
      <c r="B4" s="269"/>
      <c r="C4" s="269"/>
      <c r="D4" s="269"/>
      <c r="E4" s="270"/>
      <c r="F4" s="225" t="s">
        <v>194</v>
      </c>
      <c r="G4" s="282" t="s">
        <v>193</v>
      </c>
      <c r="H4" s="226"/>
      <c r="I4" s="286" t="s">
        <v>192</v>
      </c>
      <c r="J4" s="225" t="s">
        <v>191</v>
      </c>
      <c r="K4" s="283"/>
      <c r="L4" s="225" t="s">
        <v>190</v>
      </c>
      <c r="M4" s="225" t="s">
        <v>189</v>
      </c>
      <c r="N4" s="225" t="s">
        <v>188</v>
      </c>
      <c r="O4" s="225" t="s">
        <v>187</v>
      </c>
    </row>
    <row r="5" spans="1:15" ht="15" customHeight="1">
      <c r="A5" s="268"/>
      <c r="B5" s="269"/>
      <c r="C5" s="269"/>
      <c r="D5" s="269"/>
      <c r="E5" s="270"/>
      <c r="F5" s="226"/>
      <c r="G5" s="283"/>
      <c r="H5" s="226"/>
      <c r="I5" s="287"/>
      <c r="J5" s="226"/>
      <c r="K5" s="283"/>
      <c r="L5" s="226"/>
      <c r="M5" s="226"/>
      <c r="N5" s="226"/>
      <c r="O5" s="226"/>
    </row>
    <row r="6" spans="1:15" ht="15" customHeight="1">
      <c r="A6" s="271"/>
      <c r="B6" s="272"/>
      <c r="C6" s="272"/>
      <c r="D6" s="272"/>
      <c r="E6" s="273"/>
      <c r="F6" s="227"/>
      <c r="G6" s="284"/>
      <c r="H6" s="227"/>
      <c r="I6" s="288"/>
      <c r="J6" s="227"/>
      <c r="K6" s="284"/>
      <c r="L6" s="227"/>
      <c r="M6" s="227"/>
      <c r="N6" s="227"/>
      <c r="O6" s="227"/>
    </row>
    <row r="7" spans="1:15" ht="23.1" customHeight="1">
      <c r="A7" s="262" t="s">
        <v>50</v>
      </c>
      <c r="B7" s="263"/>
      <c r="C7" s="263"/>
      <c r="D7" s="263"/>
      <c r="E7" s="264"/>
      <c r="F7" s="31">
        <f>SUM(H7,K7)</f>
        <v>1678</v>
      </c>
      <c r="G7" s="30">
        <f t="shared" ref="G7:G53" si="0">SUM(I7,L7)</f>
        <v>840</v>
      </c>
      <c r="H7" s="30">
        <f>SUM(H8:H12)</f>
        <v>826</v>
      </c>
      <c r="I7" s="30">
        <f>SUM(I8:I12)</f>
        <v>797</v>
      </c>
      <c r="J7" s="125">
        <f>IF(I7=0,0,I7/H7*100)</f>
        <v>96.489104116222762</v>
      </c>
      <c r="K7" s="30">
        <v>852</v>
      </c>
      <c r="L7" s="30">
        <f>SUM(L8:L12)</f>
        <v>43</v>
      </c>
      <c r="M7" s="125">
        <f>IF(K7=0,0,L7/K7*100)</f>
        <v>5.046948356807512</v>
      </c>
      <c r="N7" s="125">
        <f>IF(I7=0,0,I7/$G7*100)</f>
        <v>94.88095238095238</v>
      </c>
      <c r="O7" s="81">
        <f>IF(L7=0,0,L7/$G7*100)</f>
        <v>5.1190476190476186</v>
      </c>
    </row>
    <row r="8" spans="1:15" ht="23.1" customHeight="1">
      <c r="A8" s="274" t="s">
        <v>49</v>
      </c>
      <c r="B8" s="277" t="s">
        <v>48</v>
      </c>
      <c r="C8" s="278"/>
      <c r="D8" s="278"/>
      <c r="E8" s="279"/>
      <c r="F8" s="31">
        <f>SUM(H8,K8)</f>
        <v>69</v>
      </c>
      <c r="G8" s="30">
        <f t="shared" si="0"/>
        <v>26</v>
      </c>
      <c r="H8" s="29">
        <v>25</v>
      </c>
      <c r="I8" s="29">
        <v>21</v>
      </c>
      <c r="J8" s="125">
        <f t="shared" ref="J8:J53" si="1">IF(I8=0,0,I8/H8*100)</f>
        <v>84</v>
      </c>
      <c r="K8" s="30">
        <v>44</v>
      </c>
      <c r="L8" s="30">
        <v>5</v>
      </c>
      <c r="M8" s="125">
        <f t="shared" ref="M8:M53" si="2">IF(K8=0,0,L8/K8*100)</f>
        <v>11.363636363636363</v>
      </c>
      <c r="N8" s="125">
        <f t="shared" ref="N8:N53" si="3">IF(I8=0,0,I8/$G8*100)</f>
        <v>80.769230769230774</v>
      </c>
      <c r="O8" s="81">
        <f t="shared" ref="O8:O53" si="4">IF(L8=0,0,L8/$G8*100)</f>
        <v>19.230769230769234</v>
      </c>
    </row>
    <row r="9" spans="1:15" ht="23.1" customHeight="1">
      <c r="A9" s="275"/>
      <c r="B9" s="277" t="s">
        <v>47</v>
      </c>
      <c r="C9" s="278"/>
      <c r="D9" s="278"/>
      <c r="E9" s="279"/>
      <c r="F9" s="31">
        <f t="shared" ref="F9:F53" si="5">SUM(H9,K9)</f>
        <v>94</v>
      </c>
      <c r="G9" s="30">
        <f t="shared" si="0"/>
        <v>41</v>
      </c>
      <c r="H9" s="29">
        <v>43</v>
      </c>
      <c r="I9" s="29">
        <v>37</v>
      </c>
      <c r="J9" s="125">
        <f t="shared" si="1"/>
        <v>86.04651162790698</v>
      </c>
      <c r="K9" s="30">
        <v>51</v>
      </c>
      <c r="L9" s="30">
        <v>4</v>
      </c>
      <c r="M9" s="125">
        <f t="shared" si="2"/>
        <v>7.8431372549019605</v>
      </c>
      <c r="N9" s="125">
        <f t="shared" si="3"/>
        <v>90.243902439024396</v>
      </c>
      <c r="O9" s="81">
        <f t="shared" si="4"/>
        <v>9.7560975609756095</v>
      </c>
    </row>
    <row r="10" spans="1:15" ht="23.1" customHeight="1">
      <c r="A10" s="275"/>
      <c r="B10" s="277" t="s">
        <v>46</v>
      </c>
      <c r="C10" s="278"/>
      <c r="D10" s="278"/>
      <c r="E10" s="279"/>
      <c r="F10" s="31">
        <f t="shared" si="5"/>
        <v>544</v>
      </c>
      <c r="G10" s="30">
        <f t="shared" si="0"/>
        <v>274</v>
      </c>
      <c r="H10" s="29">
        <v>270</v>
      </c>
      <c r="I10" s="29">
        <v>260</v>
      </c>
      <c r="J10" s="125">
        <f t="shared" si="1"/>
        <v>96.296296296296291</v>
      </c>
      <c r="K10" s="30">
        <v>274</v>
      </c>
      <c r="L10" s="30">
        <v>14</v>
      </c>
      <c r="M10" s="125">
        <f t="shared" si="2"/>
        <v>5.1094890510948909</v>
      </c>
      <c r="N10" s="125">
        <f t="shared" si="3"/>
        <v>94.890510948905103</v>
      </c>
      <c r="O10" s="81">
        <f t="shared" si="4"/>
        <v>5.1094890510948909</v>
      </c>
    </row>
    <row r="11" spans="1:15" ht="23.1" customHeight="1">
      <c r="A11" s="275"/>
      <c r="B11" s="277" t="s">
        <v>45</v>
      </c>
      <c r="C11" s="278"/>
      <c r="D11" s="278"/>
      <c r="E11" s="279"/>
      <c r="F11" s="31">
        <f t="shared" si="5"/>
        <v>281</v>
      </c>
      <c r="G11" s="30">
        <f t="shared" si="0"/>
        <v>123</v>
      </c>
      <c r="H11" s="29">
        <v>114</v>
      </c>
      <c r="I11" s="29">
        <v>113</v>
      </c>
      <c r="J11" s="125">
        <f t="shared" si="1"/>
        <v>99.122807017543863</v>
      </c>
      <c r="K11" s="30">
        <v>167</v>
      </c>
      <c r="L11" s="30">
        <v>10</v>
      </c>
      <c r="M11" s="125">
        <f t="shared" si="2"/>
        <v>5.9880239520958085</v>
      </c>
      <c r="N11" s="125">
        <f t="shared" si="3"/>
        <v>91.869918699186996</v>
      </c>
      <c r="O11" s="81">
        <f t="shared" si="4"/>
        <v>8.1300813008130071</v>
      </c>
    </row>
    <row r="12" spans="1:15" ht="23.1" customHeight="1">
      <c r="A12" s="276"/>
      <c r="B12" s="277" t="s">
        <v>44</v>
      </c>
      <c r="C12" s="278"/>
      <c r="D12" s="278"/>
      <c r="E12" s="279"/>
      <c r="F12" s="31">
        <f t="shared" si="5"/>
        <v>690</v>
      </c>
      <c r="G12" s="30">
        <f t="shared" si="0"/>
        <v>376</v>
      </c>
      <c r="H12" s="29">
        <v>374</v>
      </c>
      <c r="I12" s="29">
        <v>366</v>
      </c>
      <c r="J12" s="125">
        <f t="shared" si="1"/>
        <v>97.860962566844918</v>
      </c>
      <c r="K12" s="30">
        <v>316</v>
      </c>
      <c r="L12" s="30">
        <v>10</v>
      </c>
      <c r="M12" s="125">
        <f t="shared" si="2"/>
        <v>3.1645569620253164</v>
      </c>
      <c r="N12" s="125">
        <f t="shared" si="3"/>
        <v>97.340425531914903</v>
      </c>
      <c r="O12" s="81">
        <f t="shared" si="4"/>
        <v>2.6595744680851063</v>
      </c>
    </row>
    <row r="13" spans="1:15" ht="23.1" customHeight="1">
      <c r="A13" s="257" t="s">
        <v>43</v>
      </c>
      <c r="B13" s="257" t="s">
        <v>42</v>
      </c>
      <c r="C13" s="147"/>
      <c r="D13" s="120" t="s">
        <v>16</v>
      </c>
      <c r="E13" s="121"/>
      <c r="F13" s="31">
        <f t="shared" si="5"/>
        <v>749</v>
      </c>
      <c r="G13" s="30">
        <f t="shared" si="0"/>
        <v>280</v>
      </c>
      <c r="H13" s="30">
        <v>263</v>
      </c>
      <c r="I13" s="30">
        <v>258</v>
      </c>
      <c r="J13" s="125">
        <f t="shared" si="1"/>
        <v>98.098859315589351</v>
      </c>
      <c r="K13" s="30">
        <v>486</v>
      </c>
      <c r="L13" s="30">
        <v>22</v>
      </c>
      <c r="M13" s="125">
        <f t="shared" si="2"/>
        <v>4.5267489711934159</v>
      </c>
      <c r="N13" s="125">
        <f t="shared" si="3"/>
        <v>92.142857142857139</v>
      </c>
      <c r="O13" s="81">
        <f t="shared" si="4"/>
        <v>7.8571428571428568</v>
      </c>
    </row>
    <row r="14" spans="1:15" ht="23.1" customHeight="1">
      <c r="A14" s="258"/>
      <c r="B14" s="258"/>
      <c r="C14" s="147"/>
      <c r="D14" s="120" t="s">
        <v>41</v>
      </c>
      <c r="E14" s="121"/>
      <c r="F14" s="31">
        <f t="shared" si="5"/>
        <v>67</v>
      </c>
      <c r="G14" s="30">
        <f t="shared" si="0"/>
        <v>39</v>
      </c>
      <c r="H14" s="29">
        <v>38</v>
      </c>
      <c r="I14" s="29">
        <v>38</v>
      </c>
      <c r="J14" s="125">
        <f t="shared" si="1"/>
        <v>100</v>
      </c>
      <c r="K14" s="30">
        <v>29</v>
      </c>
      <c r="L14" s="30">
        <v>1</v>
      </c>
      <c r="M14" s="125">
        <f t="shared" si="2"/>
        <v>3.4482758620689653</v>
      </c>
      <c r="N14" s="125">
        <f t="shared" si="3"/>
        <v>97.435897435897431</v>
      </c>
      <c r="O14" s="81">
        <f t="shared" si="4"/>
        <v>2.5641025641025639</v>
      </c>
    </row>
    <row r="15" spans="1:15" ht="23.1" customHeight="1">
      <c r="A15" s="258"/>
      <c r="B15" s="258"/>
      <c r="C15" s="147"/>
      <c r="D15" s="120" t="s">
        <v>40</v>
      </c>
      <c r="E15" s="121"/>
      <c r="F15" s="31">
        <f t="shared" si="5"/>
        <v>2</v>
      </c>
      <c r="G15" s="30">
        <f t="shared" si="0"/>
        <v>1</v>
      </c>
      <c r="H15" s="29">
        <v>0</v>
      </c>
      <c r="I15" s="29">
        <v>0</v>
      </c>
      <c r="J15" s="125">
        <f t="shared" si="1"/>
        <v>0</v>
      </c>
      <c r="K15" s="30">
        <v>2</v>
      </c>
      <c r="L15" s="30">
        <v>1</v>
      </c>
      <c r="M15" s="125">
        <f t="shared" si="2"/>
        <v>50</v>
      </c>
      <c r="N15" s="125">
        <f t="shared" si="3"/>
        <v>0</v>
      </c>
      <c r="O15" s="81">
        <f t="shared" si="4"/>
        <v>100</v>
      </c>
    </row>
    <row r="16" spans="1:15" ht="23.1" customHeight="1">
      <c r="A16" s="258"/>
      <c r="B16" s="258"/>
      <c r="C16" s="147"/>
      <c r="D16" s="120" t="s">
        <v>39</v>
      </c>
      <c r="E16" s="121"/>
      <c r="F16" s="31">
        <f t="shared" si="5"/>
        <v>16</v>
      </c>
      <c r="G16" s="30">
        <f t="shared" si="0"/>
        <v>12</v>
      </c>
      <c r="H16" s="29">
        <v>14</v>
      </c>
      <c r="I16" s="29">
        <v>12</v>
      </c>
      <c r="J16" s="125">
        <f t="shared" si="1"/>
        <v>85.714285714285708</v>
      </c>
      <c r="K16" s="30">
        <v>2</v>
      </c>
      <c r="L16" s="30">
        <v>0</v>
      </c>
      <c r="M16" s="125">
        <f t="shared" si="2"/>
        <v>0</v>
      </c>
      <c r="N16" s="125">
        <f t="shared" si="3"/>
        <v>100</v>
      </c>
      <c r="O16" s="81">
        <f t="shared" si="4"/>
        <v>0</v>
      </c>
    </row>
    <row r="17" spans="1:15" ht="23.1" customHeight="1">
      <c r="A17" s="258"/>
      <c r="B17" s="258"/>
      <c r="C17" s="147"/>
      <c r="D17" s="120" t="s">
        <v>38</v>
      </c>
      <c r="E17" s="121"/>
      <c r="F17" s="31">
        <f t="shared" si="5"/>
        <v>1</v>
      </c>
      <c r="G17" s="30">
        <f t="shared" si="0"/>
        <v>1</v>
      </c>
      <c r="H17" s="29">
        <v>1</v>
      </c>
      <c r="I17" s="29">
        <v>1</v>
      </c>
      <c r="J17" s="125">
        <f t="shared" si="1"/>
        <v>100</v>
      </c>
      <c r="K17" s="30">
        <v>0</v>
      </c>
      <c r="L17" s="30">
        <v>0</v>
      </c>
      <c r="M17" s="125">
        <f t="shared" si="2"/>
        <v>0</v>
      </c>
      <c r="N17" s="125">
        <f t="shared" si="3"/>
        <v>100</v>
      </c>
      <c r="O17" s="81">
        <f t="shared" si="4"/>
        <v>0</v>
      </c>
    </row>
    <row r="18" spans="1:15" ht="23.1" customHeight="1">
      <c r="A18" s="258"/>
      <c r="B18" s="258"/>
      <c r="C18" s="147"/>
      <c r="D18" s="120" t="s">
        <v>37</v>
      </c>
      <c r="E18" s="121"/>
      <c r="F18" s="31">
        <f t="shared" si="5"/>
        <v>11</v>
      </c>
      <c r="G18" s="30">
        <f t="shared" si="0"/>
        <v>3</v>
      </c>
      <c r="H18" s="29">
        <v>3</v>
      </c>
      <c r="I18" s="29">
        <v>3</v>
      </c>
      <c r="J18" s="125">
        <f t="shared" si="1"/>
        <v>100</v>
      </c>
      <c r="K18" s="30">
        <v>8</v>
      </c>
      <c r="L18" s="30">
        <v>0</v>
      </c>
      <c r="M18" s="125">
        <f t="shared" si="2"/>
        <v>0</v>
      </c>
      <c r="N18" s="125">
        <f t="shared" si="3"/>
        <v>100</v>
      </c>
      <c r="O18" s="81">
        <f t="shared" si="4"/>
        <v>0</v>
      </c>
    </row>
    <row r="19" spans="1:15" ht="23.1" customHeight="1">
      <c r="A19" s="258"/>
      <c r="B19" s="258"/>
      <c r="C19" s="147"/>
      <c r="D19" s="120" t="s">
        <v>36</v>
      </c>
      <c r="E19" s="121"/>
      <c r="F19" s="31">
        <f t="shared" si="5"/>
        <v>4</v>
      </c>
      <c r="G19" s="30">
        <f t="shared" si="0"/>
        <v>1</v>
      </c>
      <c r="H19" s="29">
        <v>1</v>
      </c>
      <c r="I19" s="29">
        <v>1</v>
      </c>
      <c r="J19" s="125">
        <f t="shared" si="1"/>
        <v>100</v>
      </c>
      <c r="K19" s="30">
        <v>3</v>
      </c>
      <c r="L19" s="30">
        <v>0</v>
      </c>
      <c r="M19" s="125">
        <f t="shared" si="2"/>
        <v>0</v>
      </c>
      <c r="N19" s="125">
        <f t="shared" si="3"/>
        <v>100</v>
      </c>
      <c r="O19" s="81">
        <f t="shared" si="4"/>
        <v>0</v>
      </c>
    </row>
    <row r="20" spans="1:15" ht="23.1" customHeight="1">
      <c r="A20" s="258"/>
      <c r="B20" s="258"/>
      <c r="C20" s="147"/>
      <c r="D20" s="120" t="s">
        <v>35</v>
      </c>
      <c r="E20" s="121"/>
      <c r="F20" s="31">
        <f t="shared" si="5"/>
        <v>14</v>
      </c>
      <c r="G20" s="30">
        <f t="shared" si="0"/>
        <v>7</v>
      </c>
      <c r="H20" s="29">
        <v>7</v>
      </c>
      <c r="I20" s="29">
        <v>7</v>
      </c>
      <c r="J20" s="125">
        <f t="shared" si="1"/>
        <v>100</v>
      </c>
      <c r="K20" s="30">
        <v>7</v>
      </c>
      <c r="L20" s="30">
        <v>0</v>
      </c>
      <c r="M20" s="125">
        <f t="shared" si="2"/>
        <v>0</v>
      </c>
      <c r="N20" s="125">
        <f t="shared" si="3"/>
        <v>100</v>
      </c>
      <c r="O20" s="81">
        <f t="shared" si="4"/>
        <v>0</v>
      </c>
    </row>
    <row r="21" spans="1:15" ht="23.1" customHeight="1">
      <c r="A21" s="258"/>
      <c r="B21" s="258"/>
      <c r="C21" s="147"/>
      <c r="D21" s="120" t="s">
        <v>34</v>
      </c>
      <c r="E21" s="121"/>
      <c r="F21" s="31">
        <f t="shared" si="5"/>
        <v>91</v>
      </c>
      <c r="G21" s="30">
        <f t="shared" si="0"/>
        <v>43</v>
      </c>
      <c r="H21" s="29">
        <v>42</v>
      </c>
      <c r="I21" s="29">
        <v>42</v>
      </c>
      <c r="J21" s="125">
        <f t="shared" si="1"/>
        <v>100</v>
      </c>
      <c r="K21" s="30">
        <v>49</v>
      </c>
      <c r="L21" s="30">
        <v>1</v>
      </c>
      <c r="M21" s="125">
        <f t="shared" si="2"/>
        <v>2.0408163265306123</v>
      </c>
      <c r="N21" s="125">
        <f t="shared" si="3"/>
        <v>97.674418604651152</v>
      </c>
      <c r="O21" s="81">
        <f t="shared" si="4"/>
        <v>2.3255813953488373</v>
      </c>
    </row>
    <row r="22" spans="1:15" ht="23.1" customHeight="1">
      <c r="A22" s="258"/>
      <c r="B22" s="258"/>
      <c r="C22" s="147"/>
      <c r="D22" s="120" t="s">
        <v>33</v>
      </c>
      <c r="E22" s="121"/>
      <c r="F22" s="31">
        <f t="shared" si="5"/>
        <v>0</v>
      </c>
      <c r="G22" s="30">
        <f t="shared" si="0"/>
        <v>0</v>
      </c>
      <c r="H22" s="29">
        <v>0</v>
      </c>
      <c r="I22" s="29">
        <v>0</v>
      </c>
      <c r="J22" s="125">
        <f t="shared" si="1"/>
        <v>0</v>
      </c>
      <c r="K22" s="30">
        <v>0</v>
      </c>
      <c r="L22" s="30">
        <v>0</v>
      </c>
      <c r="M22" s="125">
        <f t="shared" si="2"/>
        <v>0</v>
      </c>
      <c r="N22" s="125">
        <f t="shared" si="3"/>
        <v>0</v>
      </c>
      <c r="O22" s="81">
        <f t="shared" si="4"/>
        <v>0</v>
      </c>
    </row>
    <row r="23" spans="1:15" ht="23.1" customHeight="1">
      <c r="A23" s="258"/>
      <c r="B23" s="258"/>
      <c r="C23" s="147"/>
      <c r="D23" s="120" t="s">
        <v>32</v>
      </c>
      <c r="E23" s="121"/>
      <c r="F23" s="31">
        <f t="shared" si="5"/>
        <v>30</v>
      </c>
      <c r="G23" s="30">
        <f t="shared" si="0"/>
        <v>13</v>
      </c>
      <c r="H23" s="29">
        <v>13</v>
      </c>
      <c r="I23" s="29">
        <v>12</v>
      </c>
      <c r="J23" s="125">
        <f t="shared" si="1"/>
        <v>92.307692307692307</v>
      </c>
      <c r="K23" s="30">
        <v>17</v>
      </c>
      <c r="L23" s="30">
        <v>1</v>
      </c>
      <c r="M23" s="125">
        <f t="shared" si="2"/>
        <v>5.8823529411764701</v>
      </c>
      <c r="N23" s="125">
        <f t="shared" si="3"/>
        <v>92.307692307692307</v>
      </c>
      <c r="O23" s="81">
        <f t="shared" si="4"/>
        <v>7.6923076923076925</v>
      </c>
    </row>
    <row r="24" spans="1:15" ht="23.1" customHeight="1">
      <c r="A24" s="258"/>
      <c r="B24" s="258"/>
      <c r="C24" s="147"/>
      <c r="D24" s="120" t="s">
        <v>31</v>
      </c>
      <c r="E24" s="121"/>
      <c r="F24" s="129" t="s">
        <v>498</v>
      </c>
      <c r="G24" s="148" t="s">
        <v>498</v>
      </c>
      <c r="H24" s="151" t="s">
        <v>498</v>
      </c>
      <c r="I24" s="151" t="s">
        <v>498</v>
      </c>
      <c r="J24" s="130" t="s">
        <v>498</v>
      </c>
      <c r="K24" s="148">
        <v>0</v>
      </c>
      <c r="L24" s="148" t="s">
        <v>498</v>
      </c>
      <c r="M24" s="130" t="s">
        <v>498</v>
      </c>
      <c r="N24" s="130" t="s">
        <v>498</v>
      </c>
      <c r="O24" s="82" t="s">
        <v>498</v>
      </c>
    </row>
    <row r="25" spans="1:15" ht="23.1" customHeight="1">
      <c r="A25" s="258"/>
      <c r="B25" s="258"/>
      <c r="C25" s="147"/>
      <c r="D25" s="124" t="s">
        <v>30</v>
      </c>
      <c r="E25" s="121"/>
      <c r="F25" s="31">
        <f t="shared" si="5"/>
        <v>4</v>
      </c>
      <c r="G25" s="30">
        <f t="shared" si="0"/>
        <v>3</v>
      </c>
      <c r="H25" s="29">
        <v>2</v>
      </c>
      <c r="I25" s="29">
        <v>2</v>
      </c>
      <c r="J25" s="125">
        <f t="shared" si="1"/>
        <v>100</v>
      </c>
      <c r="K25" s="30">
        <v>2</v>
      </c>
      <c r="L25" s="30">
        <v>1</v>
      </c>
      <c r="M25" s="125">
        <f t="shared" si="2"/>
        <v>50</v>
      </c>
      <c r="N25" s="125">
        <f t="shared" si="3"/>
        <v>66.666666666666657</v>
      </c>
      <c r="O25" s="81">
        <f t="shared" si="4"/>
        <v>33.333333333333329</v>
      </c>
    </row>
    <row r="26" spans="1:15" ht="23.1" customHeight="1">
      <c r="A26" s="258"/>
      <c r="B26" s="258"/>
      <c r="C26" s="147"/>
      <c r="D26" s="120" t="s">
        <v>29</v>
      </c>
      <c r="E26" s="121"/>
      <c r="F26" s="31">
        <f t="shared" si="5"/>
        <v>35</v>
      </c>
      <c r="G26" s="30">
        <f t="shared" si="0"/>
        <v>6</v>
      </c>
      <c r="H26" s="29">
        <v>6</v>
      </c>
      <c r="I26" s="29">
        <v>6</v>
      </c>
      <c r="J26" s="125">
        <f t="shared" si="1"/>
        <v>100</v>
      </c>
      <c r="K26" s="30">
        <v>29</v>
      </c>
      <c r="L26" s="30">
        <v>0</v>
      </c>
      <c r="M26" s="125">
        <f t="shared" si="2"/>
        <v>0</v>
      </c>
      <c r="N26" s="125">
        <f t="shared" si="3"/>
        <v>100</v>
      </c>
      <c r="O26" s="81">
        <f t="shared" si="4"/>
        <v>0</v>
      </c>
    </row>
    <row r="27" spans="1:15" ht="23.1" customHeight="1">
      <c r="A27" s="258"/>
      <c r="B27" s="258"/>
      <c r="C27" s="147"/>
      <c r="D27" s="120" t="s">
        <v>28</v>
      </c>
      <c r="E27" s="121"/>
      <c r="F27" s="31">
        <f t="shared" si="5"/>
        <v>2</v>
      </c>
      <c r="G27" s="30">
        <f t="shared" si="0"/>
        <v>2</v>
      </c>
      <c r="H27" s="29">
        <v>2</v>
      </c>
      <c r="I27" s="29">
        <v>2</v>
      </c>
      <c r="J27" s="125">
        <f t="shared" si="1"/>
        <v>100</v>
      </c>
      <c r="K27" s="30">
        <v>0</v>
      </c>
      <c r="L27" s="30">
        <v>0</v>
      </c>
      <c r="M27" s="125">
        <f t="shared" si="2"/>
        <v>0</v>
      </c>
      <c r="N27" s="125">
        <f t="shared" si="3"/>
        <v>100</v>
      </c>
      <c r="O27" s="81">
        <f t="shared" si="4"/>
        <v>0</v>
      </c>
    </row>
    <row r="28" spans="1:15" ht="23.1" customHeight="1">
      <c r="A28" s="258"/>
      <c r="B28" s="258"/>
      <c r="C28" s="147"/>
      <c r="D28" s="120" t="s">
        <v>27</v>
      </c>
      <c r="E28" s="121"/>
      <c r="F28" s="31">
        <f t="shared" si="5"/>
        <v>14</v>
      </c>
      <c r="G28" s="30">
        <f t="shared" si="0"/>
        <v>1</v>
      </c>
      <c r="H28" s="29">
        <v>1</v>
      </c>
      <c r="I28" s="29">
        <v>1</v>
      </c>
      <c r="J28" s="125">
        <f t="shared" si="1"/>
        <v>100</v>
      </c>
      <c r="K28" s="30">
        <v>13</v>
      </c>
      <c r="L28" s="30">
        <v>0</v>
      </c>
      <c r="M28" s="125">
        <f t="shared" si="2"/>
        <v>0</v>
      </c>
      <c r="N28" s="125">
        <f t="shared" si="3"/>
        <v>100</v>
      </c>
      <c r="O28" s="81">
        <f t="shared" si="4"/>
        <v>0</v>
      </c>
    </row>
    <row r="29" spans="1:15" ht="23.1" customHeight="1">
      <c r="A29" s="258"/>
      <c r="B29" s="258"/>
      <c r="C29" s="147"/>
      <c r="D29" s="120" t="s">
        <v>26</v>
      </c>
      <c r="E29" s="121"/>
      <c r="F29" s="31">
        <f t="shared" si="5"/>
        <v>15</v>
      </c>
      <c r="G29" s="30">
        <f t="shared" si="0"/>
        <v>3</v>
      </c>
      <c r="H29" s="29">
        <v>3</v>
      </c>
      <c r="I29" s="29">
        <v>3</v>
      </c>
      <c r="J29" s="125">
        <f t="shared" si="1"/>
        <v>100</v>
      </c>
      <c r="K29" s="30">
        <v>12</v>
      </c>
      <c r="L29" s="30">
        <v>0</v>
      </c>
      <c r="M29" s="125">
        <f t="shared" si="2"/>
        <v>0</v>
      </c>
      <c r="N29" s="125">
        <f t="shared" si="3"/>
        <v>100</v>
      </c>
      <c r="O29" s="81">
        <f t="shared" si="4"/>
        <v>0</v>
      </c>
    </row>
    <row r="30" spans="1:15" ht="23.1" customHeight="1">
      <c r="A30" s="258"/>
      <c r="B30" s="258"/>
      <c r="C30" s="147"/>
      <c r="D30" s="120" t="s">
        <v>25</v>
      </c>
      <c r="E30" s="121"/>
      <c r="F30" s="31">
        <f t="shared" si="5"/>
        <v>41</v>
      </c>
      <c r="G30" s="30">
        <f t="shared" si="0"/>
        <v>9</v>
      </c>
      <c r="H30" s="29">
        <v>10</v>
      </c>
      <c r="I30" s="29">
        <v>9</v>
      </c>
      <c r="J30" s="125">
        <f t="shared" si="1"/>
        <v>90</v>
      </c>
      <c r="K30" s="30">
        <v>31</v>
      </c>
      <c r="L30" s="30">
        <v>0</v>
      </c>
      <c r="M30" s="125">
        <f t="shared" si="2"/>
        <v>0</v>
      </c>
      <c r="N30" s="125">
        <f t="shared" si="3"/>
        <v>100</v>
      </c>
      <c r="O30" s="81">
        <f t="shared" si="4"/>
        <v>0</v>
      </c>
    </row>
    <row r="31" spans="1:15" ht="23.1" customHeight="1">
      <c r="A31" s="258"/>
      <c r="B31" s="258"/>
      <c r="C31" s="147"/>
      <c r="D31" s="120" t="s">
        <v>24</v>
      </c>
      <c r="E31" s="121"/>
      <c r="F31" s="31">
        <f t="shared" si="5"/>
        <v>74</v>
      </c>
      <c r="G31" s="30">
        <f t="shared" si="0"/>
        <v>20</v>
      </c>
      <c r="H31" s="29">
        <v>14</v>
      </c>
      <c r="I31" s="29">
        <v>14</v>
      </c>
      <c r="J31" s="125">
        <f t="shared" si="1"/>
        <v>100</v>
      </c>
      <c r="K31" s="30">
        <v>60</v>
      </c>
      <c r="L31" s="30">
        <v>6</v>
      </c>
      <c r="M31" s="125">
        <f t="shared" si="2"/>
        <v>10</v>
      </c>
      <c r="N31" s="125">
        <f t="shared" si="3"/>
        <v>70</v>
      </c>
      <c r="O31" s="81">
        <f t="shared" si="4"/>
        <v>30</v>
      </c>
    </row>
    <row r="32" spans="1:15" ht="23.1" customHeight="1">
      <c r="A32" s="258"/>
      <c r="B32" s="258"/>
      <c r="C32" s="147"/>
      <c r="D32" s="120" t="s">
        <v>23</v>
      </c>
      <c r="E32" s="121"/>
      <c r="F32" s="31">
        <f t="shared" si="5"/>
        <v>27</v>
      </c>
      <c r="G32" s="30">
        <f t="shared" si="0"/>
        <v>13</v>
      </c>
      <c r="H32" s="29">
        <v>13</v>
      </c>
      <c r="I32" s="29">
        <v>13</v>
      </c>
      <c r="J32" s="125">
        <f t="shared" si="1"/>
        <v>100</v>
      </c>
      <c r="K32" s="30">
        <v>14</v>
      </c>
      <c r="L32" s="30">
        <v>0</v>
      </c>
      <c r="M32" s="125">
        <f t="shared" si="2"/>
        <v>0</v>
      </c>
      <c r="N32" s="125">
        <f t="shared" si="3"/>
        <v>100</v>
      </c>
      <c r="O32" s="81">
        <f t="shared" si="4"/>
        <v>0</v>
      </c>
    </row>
    <row r="33" spans="1:15" ht="24" customHeight="1">
      <c r="A33" s="258"/>
      <c r="B33" s="258"/>
      <c r="C33" s="147"/>
      <c r="D33" s="120" t="s">
        <v>22</v>
      </c>
      <c r="E33" s="121"/>
      <c r="F33" s="31">
        <f t="shared" si="5"/>
        <v>145</v>
      </c>
      <c r="G33" s="30">
        <f t="shared" si="0"/>
        <v>48</v>
      </c>
      <c r="H33" s="29">
        <v>40</v>
      </c>
      <c r="I33" s="29">
        <v>40</v>
      </c>
      <c r="J33" s="125">
        <f t="shared" si="1"/>
        <v>100</v>
      </c>
      <c r="K33" s="30">
        <v>105</v>
      </c>
      <c r="L33" s="30">
        <v>8</v>
      </c>
      <c r="M33" s="125">
        <f t="shared" si="2"/>
        <v>7.6190476190476195</v>
      </c>
      <c r="N33" s="125">
        <f t="shared" si="3"/>
        <v>83.333333333333343</v>
      </c>
      <c r="O33" s="81">
        <f t="shared" si="4"/>
        <v>16.666666666666664</v>
      </c>
    </row>
    <row r="34" spans="1:15" ht="23.1" customHeight="1">
      <c r="A34" s="258"/>
      <c r="B34" s="258"/>
      <c r="C34" s="147"/>
      <c r="D34" s="120" t="s">
        <v>21</v>
      </c>
      <c r="E34" s="121"/>
      <c r="F34" s="31">
        <f t="shared" si="5"/>
        <v>48</v>
      </c>
      <c r="G34" s="30">
        <f t="shared" si="0"/>
        <v>22</v>
      </c>
      <c r="H34" s="29">
        <v>19</v>
      </c>
      <c r="I34" s="29">
        <v>19</v>
      </c>
      <c r="J34" s="125">
        <f t="shared" si="1"/>
        <v>100</v>
      </c>
      <c r="K34" s="30">
        <v>29</v>
      </c>
      <c r="L34" s="30">
        <v>3</v>
      </c>
      <c r="M34" s="125">
        <f t="shared" si="2"/>
        <v>10.344827586206897</v>
      </c>
      <c r="N34" s="125">
        <f t="shared" si="3"/>
        <v>86.36363636363636</v>
      </c>
      <c r="O34" s="81">
        <f t="shared" si="4"/>
        <v>13.636363636363635</v>
      </c>
    </row>
    <row r="35" spans="1:15" ht="23.1" customHeight="1">
      <c r="A35" s="258"/>
      <c r="B35" s="258"/>
      <c r="C35" s="147"/>
      <c r="D35" s="120" t="s">
        <v>20</v>
      </c>
      <c r="E35" s="121"/>
      <c r="F35" s="31">
        <f t="shared" si="5"/>
        <v>30</v>
      </c>
      <c r="G35" s="30">
        <f t="shared" si="0"/>
        <v>11</v>
      </c>
      <c r="H35" s="29">
        <v>11</v>
      </c>
      <c r="I35" s="29">
        <v>11</v>
      </c>
      <c r="J35" s="125">
        <f t="shared" si="1"/>
        <v>100</v>
      </c>
      <c r="K35" s="30">
        <v>19</v>
      </c>
      <c r="L35" s="30">
        <v>0</v>
      </c>
      <c r="M35" s="125">
        <f t="shared" si="2"/>
        <v>0</v>
      </c>
      <c r="N35" s="125">
        <f t="shared" si="3"/>
        <v>100</v>
      </c>
      <c r="O35" s="81">
        <f t="shared" si="4"/>
        <v>0</v>
      </c>
    </row>
    <row r="36" spans="1:15" ht="23.1" customHeight="1">
      <c r="A36" s="258"/>
      <c r="B36" s="258"/>
      <c r="C36" s="147"/>
      <c r="D36" s="120" t="s">
        <v>19</v>
      </c>
      <c r="E36" s="121"/>
      <c r="F36" s="31">
        <f t="shared" si="5"/>
        <v>66</v>
      </c>
      <c r="G36" s="30">
        <f t="shared" si="0"/>
        <v>15</v>
      </c>
      <c r="H36" s="29">
        <v>16</v>
      </c>
      <c r="I36" s="29">
        <v>15</v>
      </c>
      <c r="J36" s="125">
        <f t="shared" si="1"/>
        <v>93.75</v>
      </c>
      <c r="K36" s="30">
        <v>50</v>
      </c>
      <c r="L36" s="30">
        <v>0</v>
      </c>
      <c r="M36" s="125">
        <f t="shared" si="2"/>
        <v>0</v>
      </c>
      <c r="N36" s="125">
        <f t="shared" si="3"/>
        <v>100</v>
      </c>
      <c r="O36" s="81">
        <f t="shared" si="4"/>
        <v>0</v>
      </c>
    </row>
    <row r="37" spans="1:15" ht="23.1" customHeight="1">
      <c r="A37" s="258"/>
      <c r="B37" s="259"/>
      <c r="C37" s="147"/>
      <c r="D37" s="120" t="s">
        <v>18</v>
      </c>
      <c r="E37" s="121"/>
      <c r="F37" s="31">
        <f t="shared" si="5"/>
        <v>12</v>
      </c>
      <c r="G37" s="30">
        <f t="shared" si="0"/>
        <v>7</v>
      </c>
      <c r="H37" s="29">
        <v>7</v>
      </c>
      <c r="I37" s="29">
        <v>7</v>
      </c>
      <c r="J37" s="125">
        <f t="shared" si="1"/>
        <v>100</v>
      </c>
      <c r="K37" s="30">
        <v>5</v>
      </c>
      <c r="L37" s="30">
        <v>0</v>
      </c>
      <c r="M37" s="125">
        <f t="shared" si="2"/>
        <v>0</v>
      </c>
      <c r="N37" s="125">
        <f t="shared" si="3"/>
        <v>100</v>
      </c>
      <c r="O37" s="81">
        <f t="shared" si="4"/>
        <v>0</v>
      </c>
    </row>
    <row r="38" spans="1:15" ht="23.1" customHeight="1">
      <c r="A38" s="258"/>
      <c r="B38" s="257" t="s">
        <v>17</v>
      </c>
      <c r="C38" s="147"/>
      <c r="D38" s="120" t="s">
        <v>16</v>
      </c>
      <c r="E38" s="121"/>
      <c r="F38" s="31">
        <f t="shared" si="5"/>
        <v>929</v>
      </c>
      <c r="G38" s="30">
        <f t="shared" si="0"/>
        <v>560</v>
      </c>
      <c r="H38" s="30">
        <v>563</v>
      </c>
      <c r="I38" s="30">
        <v>539</v>
      </c>
      <c r="J38" s="125">
        <f t="shared" si="1"/>
        <v>95.737122557726465</v>
      </c>
      <c r="K38" s="30">
        <v>366</v>
      </c>
      <c r="L38" s="30">
        <v>21</v>
      </c>
      <c r="M38" s="125">
        <f t="shared" si="2"/>
        <v>5.7377049180327866</v>
      </c>
      <c r="N38" s="125">
        <f t="shared" si="3"/>
        <v>96.25</v>
      </c>
      <c r="O38" s="81">
        <f t="shared" si="4"/>
        <v>3.75</v>
      </c>
    </row>
    <row r="39" spans="1:15" ht="23.1" customHeight="1">
      <c r="A39" s="258"/>
      <c r="B39" s="258"/>
      <c r="C39" s="147"/>
      <c r="D39" s="120" t="s">
        <v>15</v>
      </c>
      <c r="E39" s="121"/>
      <c r="F39" s="31">
        <f t="shared" si="5"/>
        <v>1</v>
      </c>
      <c r="G39" s="30">
        <f t="shared" si="0"/>
        <v>0</v>
      </c>
      <c r="H39" s="29">
        <v>0</v>
      </c>
      <c r="I39" s="29">
        <v>0</v>
      </c>
      <c r="J39" s="125">
        <f t="shared" si="1"/>
        <v>0</v>
      </c>
      <c r="K39" s="30">
        <v>1</v>
      </c>
      <c r="L39" s="30">
        <v>0</v>
      </c>
      <c r="M39" s="125">
        <f t="shared" si="2"/>
        <v>0</v>
      </c>
      <c r="N39" s="125">
        <f t="shared" si="3"/>
        <v>0</v>
      </c>
      <c r="O39" s="81">
        <f t="shared" si="4"/>
        <v>0</v>
      </c>
    </row>
    <row r="40" spans="1:15" ht="23.1" customHeight="1">
      <c r="A40" s="258"/>
      <c r="B40" s="258"/>
      <c r="C40" s="147"/>
      <c r="D40" s="120" t="s">
        <v>14</v>
      </c>
      <c r="E40" s="121"/>
      <c r="F40" s="31">
        <f t="shared" si="5"/>
        <v>38</v>
      </c>
      <c r="G40" s="30">
        <f t="shared" si="0"/>
        <v>5</v>
      </c>
      <c r="H40" s="29">
        <v>4</v>
      </c>
      <c r="I40" s="29">
        <v>2</v>
      </c>
      <c r="J40" s="125">
        <f t="shared" si="1"/>
        <v>50</v>
      </c>
      <c r="K40" s="30">
        <v>34</v>
      </c>
      <c r="L40" s="30">
        <v>3</v>
      </c>
      <c r="M40" s="125">
        <f t="shared" si="2"/>
        <v>8.8235294117647065</v>
      </c>
      <c r="N40" s="125">
        <f t="shared" si="3"/>
        <v>40</v>
      </c>
      <c r="O40" s="81">
        <f t="shared" si="4"/>
        <v>60</v>
      </c>
    </row>
    <row r="41" spans="1:15" ht="23.1" customHeight="1">
      <c r="A41" s="258"/>
      <c r="B41" s="258"/>
      <c r="C41" s="147"/>
      <c r="D41" s="120" t="s">
        <v>13</v>
      </c>
      <c r="E41" s="121"/>
      <c r="F41" s="31">
        <f t="shared" si="5"/>
        <v>7</v>
      </c>
      <c r="G41" s="30">
        <f t="shared" si="0"/>
        <v>2</v>
      </c>
      <c r="H41" s="29">
        <v>2</v>
      </c>
      <c r="I41" s="29">
        <v>2</v>
      </c>
      <c r="J41" s="125">
        <f t="shared" si="1"/>
        <v>100</v>
      </c>
      <c r="K41" s="30">
        <v>5</v>
      </c>
      <c r="L41" s="30">
        <v>0</v>
      </c>
      <c r="M41" s="125">
        <f t="shared" si="2"/>
        <v>0</v>
      </c>
      <c r="N41" s="125">
        <f t="shared" si="3"/>
        <v>100</v>
      </c>
      <c r="O41" s="81">
        <f t="shared" si="4"/>
        <v>0</v>
      </c>
    </row>
    <row r="42" spans="1:15" ht="23.1" customHeight="1">
      <c r="A42" s="258"/>
      <c r="B42" s="258"/>
      <c r="C42" s="147"/>
      <c r="D42" s="120" t="s">
        <v>12</v>
      </c>
      <c r="E42" s="121"/>
      <c r="F42" s="31">
        <f t="shared" si="5"/>
        <v>30</v>
      </c>
      <c r="G42" s="30">
        <f t="shared" si="0"/>
        <v>11</v>
      </c>
      <c r="H42" s="29">
        <v>11</v>
      </c>
      <c r="I42" s="29">
        <v>11</v>
      </c>
      <c r="J42" s="125">
        <f t="shared" si="1"/>
        <v>100</v>
      </c>
      <c r="K42" s="30">
        <v>19</v>
      </c>
      <c r="L42" s="30">
        <v>0</v>
      </c>
      <c r="M42" s="125">
        <f t="shared" si="2"/>
        <v>0</v>
      </c>
      <c r="N42" s="125">
        <f t="shared" si="3"/>
        <v>100</v>
      </c>
      <c r="O42" s="81">
        <f t="shared" si="4"/>
        <v>0</v>
      </c>
    </row>
    <row r="43" spans="1:15" ht="23.1" customHeight="1">
      <c r="A43" s="258"/>
      <c r="B43" s="258"/>
      <c r="C43" s="147"/>
      <c r="D43" s="120" t="s">
        <v>11</v>
      </c>
      <c r="E43" s="121"/>
      <c r="F43" s="31">
        <f t="shared" si="5"/>
        <v>35</v>
      </c>
      <c r="G43" s="30">
        <f t="shared" si="0"/>
        <v>10</v>
      </c>
      <c r="H43" s="29">
        <v>7</v>
      </c>
      <c r="I43" s="29">
        <v>7</v>
      </c>
      <c r="J43" s="125">
        <f t="shared" si="1"/>
        <v>100</v>
      </c>
      <c r="K43" s="30">
        <v>28</v>
      </c>
      <c r="L43" s="30">
        <v>3</v>
      </c>
      <c r="M43" s="125">
        <f t="shared" si="2"/>
        <v>10.714285714285714</v>
      </c>
      <c r="N43" s="125">
        <f t="shared" si="3"/>
        <v>70</v>
      </c>
      <c r="O43" s="81">
        <f t="shared" si="4"/>
        <v>30</v>
      </c>
    </row>
    <row r="44" spans="1:15" ht="23.1" customHeight="1">
      <c r="A44" s="258"/>
      <c r="B44" s="258"/>
      <c r="C44" s="147"/>
      <c r="D44" s="120" t="s">
        <v>10</v>
      </c>
      <c r="E44" s="121"/>
      <c r="F44" s="31">
        <f t="shared" si="5"/>
        <v>101</v>
      </c>
      <c r="G44" s="30">
        <f t="shared" si="0"/>
        <v>41</v>
      </c>
      <c r="H44" s="29">
        <v>41</v>
      </c>
      <c r="I44" s="29">
        <v>37</v>
      </c>
      <c r="J44" s="125">
        <f t="shared" si="1"/>
        <v>90.243902439024396</v>
      </c>
      <c r="K44" s="30">
        <v>60</v>
      </c>
      <c r="L44" s="30">
        <v>4</v>
      </c>
      <c r="M44" s="125">
        <f t="shared" si="2"/>
        <v>6.666666666666667</v>
      </c>
      <c r="N44" s="125">
        <f t="shared" si="3"/>
        <v>90.243902439024396</v>
      </c>
      <c r="O44" s="81">
        <f t="shared" si="4"/>
        <v>9.7560975609756095</v>
      </c>
    </row>
    <row r="45" spans="1:15" ht="23.1" customHeight="1">
      <c r="A45" s="258"/>
      <c r="B45" s="258"/>
      <c r="C45" s="147"/>
      <c r="D45" s="120" t="s">
        <v>9</v>
      </c>
      <c r="E45" s="121"/>
      <c r="F45" s="31">
        <f t="shared" si="5"/>
        <v>7</v>
      </c>
      <c r="G45" s="30">
        <f t="shared" si="0"/>
        <v>5</v>
      </c>
      <c r="H45" s="29">
        <v>4</v>
      </c>
      <c r="I45" s="29">
        <v>4</v>
      </c>
      <c r="J45" s="125">
        <f t="shared" si="1"/>
        <v>100</v>
      </c>
      <c r="K45" s="30">
        <v>3</v>
      </c>
      <c r="L45" s="30">
        <v>1</v>
      </c>
      <c r="M45" s="125">
        <f t="shared" si="2"/>
        <v>33.333333333333329</v>
      </c>
      <c r="N45" s="125">
        <f t="shared" si="3"/>
        <v>80</v>
      </c>
      <c r="O45" s="81">
        <f t="shared" si="4"/>
        <v>20</v>
      </c>
    </row>
    <row r="46" spans="1:15" ht="23.1" customHeight="1">
      <c r="A46" s="258"/>
      <c r="B46" s="258"/>
      <c r="C46" s="147"/>
      <c r="D46" s="120" t="s">
        <v>8</v>
      </c>
      <c r="E46" s="121"/>
      <c r="F46" s="31">
        <f t="shared" si="5"/>
        <v>2</v>
      </c>
      <c r="G46" s="30">
        <f t="shared" si="0"/>
        <v>2</v>
      </c>
      <c r="H46" s="29">
        <v>2</v>
      </c>
      <c r="I46" s="29">
        <v>2</v>
      </c>
      <c r="J46" s="125">
        <f t="shared" si="1"/>
        <v>100</v>
      </c>
      <c r="K46" s="30">
        <v>0</v>
      </c>
      <c r="L46" s="30">
        <v>0</v>
      </c>
      <c r="M46" s="125">
        <f t="shared" si="2"/>
        <v>0</v>
      </c>
      <c r="N46" s="125">
        <f t="shared" si="3"/>
        <v>100</v>
      </c>
      <c r="O46" s="81">
        <f t="shared" si="4"/>
        <v>0</v>
      </c>
    </row>
    <row r="47" spans="1:15" ht="24" customHeight="1">
      <c r="A47" s="258"/>
      <c r="B47" s="258"/>
      <c r="C47" s="147"/>
      <c r="D47" s="124" t="s">
        <v>7</v>
      </c>
      <c r="E47" s="121"/>
      <c r="F47" s="31">
        <f t="shared" si="5"/>
        <v>9</v>
      </c>
      <c r="G47" s="30">
        <f t="shared" si="0"/>
        <v>5</v>
      </c>
      <c r="H47" s="29">
        <v>4</v>
      </c>
      <c r="I47" s="29">
        <v>3</v>
      </c>
      <c r="J47" s="125">
        <f t="shared" si="1"/>
        <v>75</v>
      </c>
      <c r="K47" s="30">
        <v>5</v>
      </c>
      <c r="L47" s="30">
        <v>2</v>
      </c>
      <c r="M47" s="125">
        <f t="shared" si="2"/>
        <v>40</v>
      </c>
      <c r="N47" s="125">
        <f t="shared" si="3"/>
        <v>60</v>
      </c>
      <c r="O47" s="81">
        <f t="shared" si="4"/>
        <v>40</v>
      </c>
    </row>
    <row r="48" spans="1:15" ht="23.1" customHeight="1">
      <c r="A48" s="258"/>
      <c r="B48" s="258"/>
      <c r="C48" s="147"/>
      <c r="D48" s="120" t="s">
        <v>6</v>
      </c>
      <c r="E48" s="121"/>
      <c r="F48" s="31">
        <f t="shared" si="5"/>
        <v>25</v>
      </c>
      <c r="G48" s="30">
        <f t="shared" si="0"/>
        <v>17</v>
      </c>
      <c r="H48" s="29">
        <v>18</v>
      </c>
      <c r="I48" s="29">
        <v>17</v>
      </c>
      <c r="J48" s="125">
        <f t="shared" si="1"/>
        <v>94.444444444444443</v>
      </c>
      <c r="K48" s="30">
        <v>7</v>
      </c>
      <c r="L48" s="30">
        <v>0</v>
      </c>
      <c r="M48" s="125">
        <f t="shared" si="2"/>
        <v>0</v>
      </c>
      <c r="N48" s="125">
        <f t="shared" si="3"/>
        <v>100</v>
      </c>
      <c r="O48" s="81">
        <f t="shared" si="4"/>
        <v>0</v>
      </c>
    </row>
    <row r="49" spans="1:15" ht="23.1" customHeight="1">
      <c r="A49" s="258"/>
      <c r="B49" s="258"/>
      <c r="C49" s="147"/>
      <c r="D49" s="120" t="s">
        <v>5</v>
      </c>
      <c r="E49" s="121"/>
      <c r="F49" s="31">
        <f t="shared" si="5"/>
        <v>5</v>
      </c>
      <c r="G49" s="30">
        <f t="shared" si="0"/>
        <v>1</v>
      </c>
      <c r="H49" s="29">
        <v>2</v>
      </c>
      <c r="I49" s="29">
        <v>1</v>
      </c>
      <c r="J49" s="125">
        <f t="shared" si="1"/>
        <v>50</v>
      </c>
      <c r="K49" s="30">
        <v>3</v>
      </c>
      <c r="L49" s="30">
        <v>0</v>
      </c>
      <c r="M49" s="125">
        <f t="shared" si="2"/>
        <v>0</v>
      </c>
      <c r="N49" s="125">
        <f t="shared" si="3"/>
        <v>100</v>
      </c>
      <c r="O49" s="81">
        <f t="shared" si="4"/>
        <v>0</v>
      </c>
    </row>
    <row r="50" spans="1:15" ht="23.1" customHeight="1">
      <c r="A50" s="258"/>
      <c r="B50" s="258"/>
      <c r="C50" s="147"/>
      <c r="D50" s="120" t="s">
        <v>4</v>
      </c>
      <c r="E50" s="121"/>
      <c r="F50" s="31">
        <f t="shared" si="5"/>
        <v>63</v>
      </c>
      <c r="G50" s="30">
        <f t="shared" si="0"/>
        <v>52</v>
      </c>
      <c r="H50" s="29">
        <v>54</v>
      </c>
      <c r="I50" s="29">
        <v>52</v>
      </c>
      <c r="J50" s="125">
        <f t="shared" si="1"/>
        <v>96.296296296296291</v>
      </c>
      <c r="K50" s="30">
        <v>9</v>
      </c>
      <c r="L50" s="30">
        <v>0</v>
      </c>
      <c r="M50" s="125">
        <f t="shared" si="2"/>
        <v>0</v>
      </c>
      <c r="N50" s="125">
        <f t="shared" si="3"/>
        <v>100</v>
      </c>
      <c r="O50" s="81">
        <f t="shared" si="4"/>
        <v>0</v>
      </c>
    </row>
    <row r="51" spans="1:15" ht="23.1" customHeight="1">
      <c r="A51" s="258"/>
      <c r="B51" s="258"/>
      <c r="C51" s="147"/>
      <c r="D51" s="120" t="s">
        <v>3</v>
      </c>
      <c r="E51" s="121"/>
      <c r="F51" s="31">
        <f t="shared" si="5"/>
        <v>497</v>
      </c>
      <c r="G51" s="30">
        <f t="shared" si="0"/>
        <v>360</v>
      </c>
      <c r="H51" s="29">
        <v>365</v>
      </c>
      <c r="I51" s="29">
        <v>354</v>
      </c>
      <c r="J51" s="125">
        <f t="shared" si="1"/>
        <v>96.986301369863014</v>
      </c>
      <c r="K51" s="30">
        <v>132</v>
      </c>
      <c r="L51" s="30">
        <v>6</v>
      </c>
      <c r="M51" s="125">
        <f t="shared" si="2"/>
        <v>4.5454545454545459</v>
      </c>
      <c r="N51" s="125">
        <f t="shared" si="3"/>
        <v>98.333333333333329</v>
      </c>
      <c r="O51" s="81">
        <f t="shared" si="4"/>
        <v>1.6666666666666667</v>
      </c>
    </row>
    <row r="52" spans="1:15" ht="23.1" customHeight="1">
      <c r="A52" s="258"/>
      <c r="B52" s="258"/>
      <c r="C52" s="147"/>
      <c r="D52" s="120" t="s">
        <v>2</v>
      </c>
      <c r="E52" s="121"/>
      <c r="F52" s="31">
        <f t="shared" si="5"/>
        <v>35</v>
      </c>
      <c r="G52" s="30">
        <f t="shared" si="0"/>
        <v>14</v>
      </c>
      <c r="H52" s="29">
        <v>14</v>
      </c>
      <c r="I52" s="29">
        <v>13</v>
      </c>
      <c r="J52" s="125">
        <f t="shared" si="1"/>
        <v>92.857142857142861</v>
      </c>
      <c r="K52" s="30">
        <v>21</v>
      </c>
      <c r="L52" s="30">
        <v>1</v>
      </c>
      <c r="M52" s="125">
        <f t="shared" si="2"/>
        <v>4.7619047619047619</v>
      </c>
      <c r="N52" s="125">
        <f t="shared" si="3"/>
        <v>92.857142857142861</v>
      </c>
      <c r="O52" s="81">
        <f t="shared" si="4"/>
        <v>7.1428571428571423</v>
      </c>
    </row>
    <row r="53" spans="1:15" ht="24" customHeight="1">
      <c r="A53" s="259"/>
      <c r="B53" s="259"/>
      <c r="C53" s="147"/>
      <c r="D53" s="124" t="s">
        <v>1</v>
      </c>
      <c r="E53" s="121"/>
      <c r="F53" s="31">
        <f t="shared" si="5"/>
        <v>74</v>
      </c>
      <c r="G53" s="30">
        <f t="shared" si="0"/>
        <v>35</v>
      </c>
      <c r="H53" s="29">
        <v>35</v>
      </c>
      <c r="I53" s="29">
        <v>34</v>
      </c>
      <c r="J53" s="125">
        <f t="shared" si="1"/>
        <v>97.142857142857139</v>
      </c>
      <c r="K53" s="30">
        <v>39</v>
      </c>
      <c r="L53" s="30">
        <v>1</v>
      </c>
      <c r="M53" s="125">
        <f t="shared" si="2"/>
        <v>2.5641025641025639</v>
      </c>
      <c r="N53" s="125">
        <f t="shared" si="3"/>
        <v>97.142857142857139</v>
      </c>
      <c r="O53" s="81">
        <f t="shared" si="4"/>
        <v>2.8571428571428572</v>
      </c>
    </row>
    <row r="59" spans="1:15" ht="12.75" customHeight="1"/>
    <row r="60" spans="1:15" ht="12.75" customHeight="1"/>
    <row r="61" spans="1:15">
      <c r="D61" s="149"/>
    </row>
    <row r="71" spans="4:4">
      <c r="D71" s="149"/>
    </row>
    <row r="75" spans="4:4">
      <c r="D75" s="149"/>
    </row>
    <row r="79" spans="4:4">
      <c r="D79" s="149"/>
    </row>
    <row r="81" spans="4:4">
      <c r="D81" s="149"/>
    </row>
    <row r="83" spans="4:4">
      <c r="D83" s="149"/>
    </row>
    <row r="85" spans="4:4">
      <c r="D85" s="149"/>
    </row>
    <row r="87" spans="4:4" ht="13.5" customHeight="1">
      <c r="D87" s="150"/>
    </row>
    <row r="88" spans="4:4" ht="13.5" customHeight="1"/>
    <row r="89" spans="4:4">
      <c r="D89" s="149"/>
    </row>
    <row r="91" spans="4:4">
      <c r="D91" s="149"/>
    </row>
    <row r="93" spans="4:4">
      <c r="D93" s="149"/>
    </row>
    <row r="95" spans="4:4">
      <c r="D95" s="149"/>
    </row>
    <row r="99" ht="12.75" customHeight="1"/>
    <row r="100" ht="12.75" customHeight="1"/>
  </sheetData>
  <mergeCells count="25">
    <mergeCell ref="N3:O3"/>
    <mergeCell ref="F4:F6"/>
    <mergeCell ref="G4:G6"/>
    <mergeCell ref="N4:N6"/>
    <mergeCell ref="O4:O6"/>
    <mergeCell ref="H3:H6"/>
    <mergeCell ref="K3:K6"/>
    <mergeCell ref="I3:J3"/>
    <mergeCell ref="M4:M6"/>
    <mergeCell ref="I4:I6"/>
    <mergeCell ref="J4:J6"/>
    <mergeCell ref="L4:L6"/>
    <mergeCell ref="L3:M3"/>
    <mergeCell ref="A13:A53"/>
    <mergeCell ref="B13:B37"/>
    <mergeCell ref="B38:B53"/>
    <mergeCell ref="F3:G3"/>
    <mergeCell ref="A7:E7"/>
    <mergeCell ref="A3:E6"/>
    <mergeCell ref="A8:A12"/>
    <mergeCell ref="B12:E12"/>
    <mergeCell ref="B9:E9"/>
    <mergeCell ref="B10:E10"/>
    <mergeCell ref="B11:E11"/>
    <mergeCell ref="B8:E8"/>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O53"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524</v>
      </c>
    </row>
    <row r="3" spans="1:12" ht="13.5" customHeight="1">
      <c r="A3" s="161" t="s">
        <v>64</v>
      </c>
      <c r="B3" s="162"/>
      <c r="C3" s="162"/>
      <c r="D3" s="162"/>
      <c r="E3" s="163"/>
      <c r="F3" s="170" t="s">
        <v>63</v>
      </c>
      <c r="G3" s="247" t="s">
        <v>164</v>
      </c>
      <c r="H3" s="247"/>
      <c r="I3" s="213" t="s">
        <v>163</v>
      </c>
      <c r="J3" s="213"/>
      <c r="K3" s="213" t="s">
        <v>158</v>
      </c>
      <c r="L3" s="213"/>
    </row>
    <row r="4" spans="1:12" ht="42" customHeight="1">
      <c r="A4" s="164"/>
      <c r="B4" s="165"/>
      <c r="C4" s="165"/>
      <c r="D4" s="165"/>
      <c r="E4" s="166"/>
      <c r="F4" s="171"/>
      <c r="G4" s="247"/>
      <c r="H4" s="247"/>
      <c r="I4" s="213"/>
      <c r="J4" s="213"/>
      <c r="K4" s="213"/>
      <c r="L4" s="213"/>
    </row>
    <row r="5" spans="1:12" ht="15" customHeight="1">
      <c r="A5" s="164"/>
      <c r="B5" s="165"/>
      <c r="C5" s="165"/>
      <c r="D5" s="165"/>
      <c r="E5" s="166"/>
      <c r="F5" s="153"/>
      <c r="G5" s="154" t="s">
        <v>52</v>
      </c>
      <c r="H5" s="156" t="s">
        <v>51</v>
      </c>
      <c r="I5" s="154" t="s">
        <v>52</v>
      </c>
      <c r="J5" s="156" t="s">
        <v>51</v>
      </c>
      <c r="K5" s="154" t="s">
        <v>52</v>
      </c>
      <c r="L5" s="156" t="s">
        <v>51</v>
      </c>
    </row>
    <row r="6" spans="1:12" ht="15" customHeight="1">
      <c r="A6" s="167"/>
      <c r="B6" s="168"/>
      <c r="C6" s="168"/>
      <c r="D6" s="168"/>
      <c r="E6" s="169"/>
      <c r="F6" s="153"/>
      <c r="G6" s="155"/>
      <c r="H6" s="157"/>
      <c r="I6" s="155"/>
      <c r="J6" s="157"/>
      <c r="K6" s="155"/>
      <c r="L6" s="157"/>
    </row>
    <row r="7" spans="1:12" ht="23.1" customHeight="1">
      <c r="A7" s="158" t="s">
        <v>50</v>
      </c>
      <c r="B7" s="159"/>
      <c r="C7" s="159"/>
      <c r="D7" s="159"/>
      <c r="E7" s="160"/>
      <c r="F7" s="10">
        <f t="shared" ref="F7:F53" si="0">SUM(G7,I7,K7)</f>
        <v>945</v>
      </c>
      <c r="G7" s="9">
        <f>SUM(G8:G12)</f>
        <v>469</v>
      </c>
      <c r="H7" s="8">
        <f t="shared" ref="H7:H53" si="1">IF(G7=0,0,G7/$F7*100)</f>
        <v>49.629629629629626</v>
      </c>
      <c r="I7" s="9">
        <f>SUM(I8:I12)</f>
        <v>461</v>
      </c>
      <c r="J7" s="8">
        <f t="shared" ref="J7:J53" si="2">IF(I7=0,0,I7/$F7*100)</f>
        <v>48.783068783068785</v>
      </c>
      <c r="K7" s="9">
        <f>SUM(K8:K12)</f>
        <v>15</v>
      </c>
      <c r="L7" s="8">
        <f t="shared" ref="L7:L53" si="3">IF(K7=0,0,K7/$F7*100)</f>
        <v>1.5873015873015872</v>
      </c>
    </row>
    <row r="8" spans="1:12" ht="23.1" customHeight="1">
      <c r="A8" s="177" t="s">
        <v>49</v>
      </c>
      <c r="B8" s="180" t="s">
        <v>48</v>
      </c>
      <c r="C8" s="181"/>
      <c r="D8" s="181"/>
      <c r="E8" s="182"/>
      <c r="F8" s="10">
        <f t="shared" si="0"/>
        <v>295</v>
      </c>
      <c r="G8" s="9">
        <v>64</v>
      </c>
      <c r="H8" s="8">
        <f t="shared" si="1"/>
        <v>21.694915254237287</v>
      </c>
      <c r="I8" s="9">
        <v>223</v>
      </c>
      <c r="J8" s="8">
        <f t="shared" si="2"/>
        <v>75.593220338983045</v>
      </c>
      <c r="K8" s="9">
        <v>8</v>
      </c>
      <c r="L8" s="8">
        <f t="shared" si="3"/>
        <v>2.7118644067796609</v>
      </c>
    </row>
    <row r="9" spans="1:12" ht="23.1" customHeight="1">
      <c r="A9" s="178"/>
      <c r="B9" s="180" t="s">
        <v>47</v>
      </c>
      <c r="C9" s="181"/>
      <c r="D9" s="181"/>
      <c r="E9" s="182"/>
      <c r="F9" s="10">
        <f t="shared" si="0"/>
        <v>143</v>
      </c>
      <c r="G9" s="9">
        <v>53</v>
      </c>
      <c r="H9" s="8">
        <f t="shared" si="1"/>
        <v>37.06293706293706</v>
      </c>
      <c r="I9" s="9">
        <v>88</v>
      </c>
      <c r="J9" s="8">
        <f t="shared" si="2"/>
        <v>61.53846153846154</v>
      </c>
      <c r="K9" s="9">
        <v>2</v>
      </c>
      <c r="L9" s="8">
        <f t="shared" si="3"/>
        <v>1.3986013986013985</v>
      </c>
    </row>
    <row r="10" spans="1:12" ht="23.1" customHeight="1">
      <c r="A10" s="178"/>
      <c r="B10" s="180" t="s">
        <v>46</v>
      </c>
      <c r="C10" s="181"/>
      <c r="D10" s="181"/>
      <c r="E10" s="182"/>
      <c r="F10" s="10">
        <f t="shared" si="0"/>
        <v>227</v>
      </c>
      <c r="G10" s="9">
        <v>150</v>
      </c>
      <c r="H10" s="8">
        <f t="shared" si="1"/>
        <v>66.079295154185019</v>
      </c>
      <c r="I10" s="9">
        <v>74</v>
      </c>
      <c r="J10" s="8">
        <f t="shared" si="2"/>
        <v>32.599118942731273</v>
      </c>
      <c r="K10" s="9">
        <v>3</v>
      </c>
      <c r="L10" s="8">
        <f t="shared" si="3"/>
        <v>1.3215859030837005</v>
      </c>
    </row>
    <row r="11" spans="1:12" ht="23.1" customHeight="1">
      <c r="A11" s="178"/>
      <c r="B11" s="180" t="s">
        <v>45</v>
      </c>
      <c r="C11" s="181"/>
      <c r="D11" s="181"/>
      <c r="E11" s="182"/>
      <c r="F11" s="10">
        <f t="shared" si="0"/>
        <v>75</v>
      </c>
      <c r="G11" s="9">
        <v>55</v>
      </c>
      <c r="H11" s="8">
        <f t="shared" si="1"/>
        <v>73.333333333333329</v>
      </c>
      <c r="I11" s="9">
        <v>19</v>
      </c>
      <c r="J11" s="8">
        <f t="shared" si="2"/>
        <v>25.333333333333336</v>
      </c>
      <c r="K11" s="9">
        <v>1</v>
      </c>
      <c r="L11" s="8">
        <f t="shared" si="3"/>
        <v>1.3333333333333335</v>
      </c>
    </row>
    <row r="12" spans="1:12" ht="23.1" customHeight="1">
      <c r="A12" s="179"/>
      <c r="B12" s="180" t="s">
        <v>44</v>
      </c>
      <c r="C12" s="181"/>
      <c r="D12" s="181"/>
      <c r="E12" s="182"/>
      <c r="F12" s="10">
        <f t="shared" si="0"/>
        <v>205</v>
      </c>
      <c r="G12" s="9">
        <v>147</v>
      </c>
      <c r="H12" s="8">
        <f t="shared" si="1"/>
        <v>71.707317073170728</v>
      </c>
      <c r="I12" s="9">
        <v>57</v>
      </c>
      <c r="J12" s="8">
        <f t="shared" si="2"/>
        <v>27.804878048780491</v>
      </c>
      <c r="K12" s="9">
        <v>1</v>
      </c>
      <c r="L12" s="8">
        <f t="shared" si="3"/>
        <v>0.48780487804878048</v>
      </c>
    </row>
    <row r="13" spans="1:12" ht="23.1" customHeight="1">
      <c r="A13" s="174" t="s">
        <v>43</v>
      </c>
      <c r="B13" s="174" t="s">
        <v>42</v>
      </c>
      <c r="C13" s="13"/>
      <c r="D13" s="14" t="s">
        <v>16</v>
      </c>
      <c r="E13" s="11"/>
      <c r="F13" s="10">
        <f t="shared" si="0"/>
        <v>230</v>
      </c>
      <c r="G13" s="9">
        <f>SUM(G14:G37)</f>
        <v>142</v>
      </c>
      <c r="H13" s="8">
        <f t="shared" si="1"/>
        <v>61.739130434782609</v>
      </c>
      <c r="I13" s="9">
        <f>SUM(I14:I37)</f>
        <v>84</v>
      </c>
      <c r="J13" s="8">
        <f t="shared" si="2"/>
        <v>36.521739130434781</v>
      </c>
      <c r="K13" s="9">
        <f>SUM(K14:K37)</f>
        <v>4</v>
      </c>
      <c r="L13" s="8">
        <f t="shared" si="3"/>
        <v>1.7391304347826086</v>
      </c>
    </row>
    <row r="14" spans="1:12" ht="23.1" customHeight="1">
      <c r="A14" s="175"/>
      <c r="B14" s="175"/>
      <c r="C14" s="13"/>
      <c r="D14" s="14" t="s">
        <v>41</v>
      </c>
      <c r="E14" s="11"/>
      <c r="F14" s="10">
        <f t="shared" si="0"/>
        <v>31</v>
      </c>
      <c r="G14" s="9">
        <v>18</v>
      </c>
      <c r="H14" s="8">
        <f t="shared" si="1"/>
        <v>58.064516129032263</v>
      </c>
      <c r="I14" s="9">
        <v>11</v>
      </c>
      <c r="J14" s="8">
        <f t="shared" si="2"/>
        <v>35.483870967741936</v>
      </c>
      <c r="K14" s="9">
        <v>2</v>
      </c>
      <c r="L14" s="8">
        <f t="shared" si="3"/>
        <v>6.4516129032258061</v>
      </c>
    </row>
    <row r="15" spans="1:12" ht="23.1" customHeight="1">
      <c r="A15" s="175"/>
      <c r="B15" s="175"/>
      <c r="C15" s="13"/>
      <c r="D15" s="14" t="s">
        <v>40</v>
      </c>
      <c r="E15" s="11"/>
      <c r="F15" s="10">
        <f t="shared" si="0"/>
        <v>4</v>
      </c>
      <c r="G15" s="9">
        <v>0</v>
      </c>
      <c r="H15" s="8">
        <f t="shared" si="1"/>
        <v>0</v>
      </c>
      <c r="I15" s="9">
        <v>4</v>
      </c>
      <c r="J15" s="8">
        <f t="shared" si="2"/>
        <v>100</v>
      </c>
      <c r="K15" s="9">
        <v>0</v>
      </c>
      <c r="L15" s="8">
        <f t="shared" si="3"/>
        <v>0</v>
      </c>
    </row>
    <row r="16" spans="1:12" ht="23.1" customHeight="1">
      <c r="A16" s="175"/>
      <c r="B16" s="175"/>
      <c r="C16" s="13"/>
      <c r="D16" s="14" t="s">
        <v>39</v>
      </c>
      <c r="E16" s="11"/>
      <c r="F16" s="10">
        <f t="shared" si="0"/>
        <v>20</v>
      </c>
      <c r="G16" s="9">
        <v>7</v>
      </c>
      <c r="H16" s="8">
        <f t="shared" si="1"/>
        <v>35</v>
      </c>
      <c r="I16" s="9">
        <v>12</v>
      </c>
      <c r="J16" s="8">
        <f t="shared" si="2"/>
        <v>60</v>
      </c>
      <c r="K16" s="9">
        <v>1</v>
      </c>
      <c r="L16" s="8">
        <f t="shared" si="3"/>
        <v>5</v>
      </c>
    </row>
    <row r="17" spans="1:12" ht="23.1" customHeight="1">
      <c r="A17" s="175"/>
      <c r="B17" s="175"/>
      <c r="C17" s="13"/>
      <c r="D17" s="14" t="s">
        <v>38</v>
      </c>
      <c r="E17" s="11"/>
      <c r="F17" s="10">
        <f t="shared" si="0"/>
        <v>2</v>
      </c>
      <c r="G17" s="9">
        <v>0</v>
      </c>
      <c r="H17" s="8">
        <f t="shared" si="1"/>
        <v>0</v>
      </c>
      <c r="I17" s="9">
        <v>2</v>
      </c>
      <c r="J17" s="8">
        <f t="shared" si="2"/>
        <v>100</v>
      </c>
      <c r="K17" s="9">
        <v>0</v>
      </c>
      <c r="L17" s="8">
        <f t="shared" si="3"/>
        <v>0</v>
      </c>
    </row>
    <row r="18" spans="1:12" ht="23.1" customHeight="1">
      <c r="A18" s="175"/>
      <c r="B18" s="175"/>
      <c r="C18" s="13"/>
      <c r="D18" s="14" t="s">
        <v>37</v>
      </c>
      <c r="E18" s="11"/>
      <c r="F18" s="10">
        <f t="shared" si="0"/>
        <v>6</v>
      </c>
      <c r="G18" s="9">
        <v>3</v>
      </c>
      <c r="H18" s="8">
        <f t="shared" si="1"/>
        <v>50</v>
      </c>
      <c r="I18" s="9">
        <v>3</v>
      </c>
      <c r="J18" s="8">
        <f t="shared" si="2"/>
        <v>50</v>
      </c>
      <c r="K18" s="9">
        <v>0</v>
      </c>
      <c r="L18" s="8">
        <f t="shared" si="3"/>
        <v>0</v>
      </c>
    </row>
    <row r="19" spans="1:12" ht="23.1" customHeight="1">
      <c r="A19" s="175"/>
      <c r="B19" s="175"/>
      <c r="C19" s="13"/>
      <c r="D19" s="14" t="s">
        <v>36</v>
      </c>
      <c r="E19" s="11"/>
      <c r="F19" s="10">
        <f t="shared" si="0"/>
        <v>2</v>
      </c>
      <c r="G19" s="9">
        <v>1</v>
      </c>
      <c r="H19" s="8">
        <f t="shared" si="1"/>
        <v>50</v>
      </c>
      <c r="I19" s="9">
        <v>1</v>
      </c>
      <c r="J19" s="8">
        <f t="shared" si="2"/>
        <v>50</v>
      </c>
      <c r="K19" s="9">
        <v>0</v>
      </c>
      <c r="L19" s="8">
        <f t="shared" si="3"/>
        <v>0</v>
      </c>
    </row>
    <row r="20" spans="1:12" ht="23.1" customHeight="1">
      <c r="A20" s="175"/>
      <c r="B20" s="175"/>
      <c r="C20" s="13"/>
      <c r="D20" s="14" t="s">
        <v>35</v>
      </c>
      <c r="E20" s="11"/>
      <c r="F20" s="10">
        <f t="shared" si="0"/>
        <v>6</v>
      </c>
      <c r="G20" s="9">
        <v>3</v>
      </c>
      <c r="H20" s="8">
        <f t="shared" si="1"/>
        <v>50</v>
      </c>
      <c r="I20" s="9">
        <v>3</v>
      </c>
      <c r="J20" s="8">
        <f t="shared" si="2"/>
        <v>50</v>
      </c>
      <c r="K20" s="9">
        <v>0</v>
      </c>
      <c r="L20" s="8">
        <f t="shared" si="3"/>
        <v>0</v>
      </c>
    </row>
    <row r="21" spans="1:12" ht="23.1" customHeight="1">
      <c r="A21" s="175"/>
      <c r="B21" s="175"/>
      <c r="C21" s="13"/>
      <c r="D21" s="14" t="s">
        <v>34</v>
      </c>
      <c r="E21" s="11"/>
      <c r="F21" s="10">
        <f t="shared" si="0"/>
        <v>9</v>
      </c>
      <c r="G21" s="9">
        <v>9</v>
      </c>
      <c r="H21" s="8">
        <f t="shared" si="1"/>
        <v>100</v>
      </c>
      <c r="I21" s="9">
        <v>0</v>
      </c>
      <c r="J21" s="8">
        <f t="shared" si="2"/>
        <v>0</v>
      </c>
      <c r="K21" s="9">
        <v>0</v>
      </c>
      <c r="L21" s="8">
        <f t="shared" si="3"/>
        <v>0</v>
      </c>
    </row>
    <row r="22" spans="1:12" ht="23.1" customHeight="1">
      <c r="A22" s="175"/>
      <c r="B22" s="175"/>
      <c r="C22" s="13"/>
      <c r="D22" s="14" t="s">
        <v>33</v>
      </c>
      <c r="E22" s="11"/>
      <c r="F22" s="10">
        <f t="shared" si="0"/>
        <v>1</v>
      </c>
      <c r="G22" s="9">
        <v>0</v>
      </c>
      <c r="H22" s="8">
        <f t="shared" si="1"/>
        <v>0</v>
      </c>
      <c r="I22" s="9">
        <v>1</v>
      </c>
      <c r="J22" s="8">
        <f t="shared" si="2"/>
        <v>100</v>
      </c>
      <c r="K22" s="9">
        <v>0</v>
      </c>
      <c r="L22" s="8">
        <f t="shared" si="3"/>
        <v>0</v>
      </c>
    </row>
    <row r="23" spans="1:12" ht="23.1" customHeight="1">
      <c r="A23" s="175"/>
      <c r="B23" s="175"/>
      <c r="C23" s="13"/>
      <c r="D23" s="14" t="s">
        <v>32</v>
      </c>
      <c r="E23" s="11"/>
      <c r="F23" s="10">
        <f t="shared" si="0"/>
        <v>7</v>
      </c>
      <c r="G23" s="9">
        <v>4</v>
      </c>
      <c r="H23" s="8">
        <f t="shared" si="1"/>
        <v>57.142857142857139</v>
      </c>
      <c r="I23" s="9">
        <v>3</v>
      </c>
      <c r="J23" s="8">
        <f t="shared" si="2"/>
        <v>42.857142857142854</v>
      </c>
      <c r="K23" s="9">
        <v>0</v>
      </c>
      <c r="L23" s="8">
        <f t="shared" si="3"/>
        <v>0</v>
      </c>
    </row>
    <row r="24" spans="1:12" ht="23.1" customHeight="1">
      <c r="A24" s="175"/>
      <c r="B24" s="175"/>
      <c r="C24" s="13"/>
      <c r="D24" s="14" t="s">
        <v>31</v>
      </c>
      <c r="E24" s="11"/>
      <c r="F24" s="10">
        <f t="shared" si="0"/>
        <v>0</v>
      </c>
      <c r="G24" s="33" t="s">
        <v>497</v>
      </c>
      <c r="H24" s="80" t="s">
        <v>497</v>
      </c>
      <c r="I24" s="33" t="s">
        <v>497</v>
      </c>
      <c r="J24" s="80" t="s">
        <v>497</v>
      </c>
      <c r="K24" s="33" t="s">
        <v>497</v>
      </c>
      <c r="L24" s="80" t="s">
        <v>497</v>
      </c>
    </row>
    <row r="25" spans="1:12" ht="23.1" customHeight="1">
      <c r="A25" s="175"/>
      <c r="B25" s="175"/>
      <c r="C25" s="13"/>
      <c r="D25" s="124" t="s">
        <v>30</v>
      </c>
      <c r="E25" s="121"/>
      <c r="F25" s="31">
        <f t="shared" si="0"/>
        <v>1</v>
      </c>
      <c r="G25" s="30">
        <v>1</v>
      </c>
      <c r="H25" s="122">
        <f t="shared" si="1"/>
        <v>100</v>
      </c>
      <c r="I25" s="9">
        <v>0</v>
      </c>
      <c r="J25" s="8">
        <f t="shared" si="2"/>
        <v>0</v>
      </c>
      <c r="K25" s="9">
        <v>0</v>
      </c>
      <c r="L25" s="8">
        <f t="shared" si="3"/>
        <v>0</v>
      </c>
    </row>
    <row r="26" spans="1:12" ht="23.1" customHeight="1">
      <c r="A26" s="175"/>
      <c r="B26" s="175"/>
      <c r="C26" s="13"/>
      <c r="D26" s="120" t="s">
        <v>29</v>
      </c>
      <c r="E26" s="121"/>
      <c r="F26" s="31">
        <f t="shared" si="0"/>
        <v>7</v>
      </c>
      <c r="G26" s="30">
        <v>3</v>
      </c>
      <c r="H26" s="122">
        <f t="shared" si="1"/>
        <v>42.857142857142854</v>
      </c>
      <c r="I26" s="9">
        <v>3</v>
      </c>
      <c r="J26" s="8">
        <f t="shared" si="2"/>
        <v>42.857142857142854</v>
      </c>
      <c r="K26" s="9">
        <v>1</v>
      </c>
      <c r="L26" s="8">
        <f t="shared" si="3"/>
        <v>14.285714285714285</v>
      </c>
    </row>
    <row r="27" spans="1:12" ht="23.1" customHeight="1">
      <c r="A27" s="175"/>
      <c r="B27" s="175"/>
      <c r="C27" s="13"/>
      <c r="D27" s="14" t="s">
        <v>28</v>
      </c>
      <c r="E27" s="11"/>
      <c r="F27" s="10">
        <f t="shared" si="0"/>
        <v>2</v>
      </c>
      <c r="G27" s="9">
        <v>1</v>
      </c>
      <c r="H27" s="8">
        <f t="shared" si="1"/>
        <v>50</v>
      </c>
      <c r="I27" s="9">
        <v>1</v>
      </c>
      <c r="J27" s="8">
        <f t="shared" si="2"/>
        <v>50</v>
      </c>
      <c r="K27" s="9">
        <v>0</v>
      </c>
      <c r="L27" s="8">
        <f t="shared" si="3"/>
        <v>0</v>
      </c>
    </row>
    <row r="28" spans="1:12" ht="23.1" customHeight="1">
      <c r="A28" s="175"/>
      <c r="B28" s="175"/>
      <c r="C28" s="13"/>
      <c r="D28" s="14" t="s">
        <v>27</v>
      </c>
      <c r="E28" s="11"/>
      <c r="F28" s="10">
        <f t="shared" si="0"/>
        <v>3</v>
      </c>
      <c r="G28" s="9">
        <v>2</v>
      </c>
      <c r="H28" s="8">
        <f t="shared" si="1"/>
        <v>66.666666666666657</v>
      </c>
      <c r="I28" s="9">
        <v>1</v>
      </c>
      <c r="J28" s="8">
        <f t="shared" si="2"/>
        <v>33.333333333333329</v>
      </c>
      <c r="K28" s="9">
        <v>0</v>
      </c>
      <c r="L28" s="8">
        <f t="shared" si="3"/>
        <v>0</v>
      </c>
    </row>
    <row r="29" spans="1:12" ht="23.1" customHeight="1">
      <c r="A29" s="175"/>
      <c r="B29" s="175"/>
      <c r="C29" s="13"/>
      <c r="D29" s="14" t="s">
        <v>26</v>
      </c>
      <c r="E29" s="11"/>
      <c r="F29" s="10">
        <f t="shared" si="0"/>
        <v>15</v>
      </c>
      <c r="G29" s="9">
        <v>10</v>
      </c>
      <c r="H29" s="8">
        <f t="shared" si="1"/>
        <v>66.666666666666657</v>
      </c>
      <c r="I29" s="9">
        <v>5</v>
      </c>
      <c r="J29" s="8">
        <f t="shared" si="2"/>
        <v>33.333333333333329</v>
      </c>
      <c r="K29" s="9">
        <v>0</v>
      </c>
      <c r="L29" s="8">
        <f t="shared" si="3"/>
        <v>0</v>
      </c>
    </row>
    <row r="30" spans="1:12" ht="23.1" customHeight="1">
      <c r="A30" s="175"/>
      <c r="B30" s="175"/>
      <c r="C30" s="13"/>
      <c r="D30" s="14" t="s">
        <v>25</v>
      </c>
      <c r="E30" s="11"/>
      <c r="F30" s="10">
        <f t="shared" si="0"/>
        <v>6</v>
      </c>
      <c r="G30" s="9">
        <v>4</v>
      </c>
      <c r="H30" s="8">
        <f t="shared" si="1"/>
        <v>66.666666666666657</v>
      </c>
      <c r="I30" s="9">
        <v>2</v>
      </c>
      <c r="J30" s="8">
        <f t="shared" si="2"/>
        <v>33.333333333333329</v>
      </c>
      <c r="K30" s="9">
        <v>0</v>
      </c>
      <c r="L30" s="8">
        <f t="shared" si="3"/>
        <v>0</v>
      </c>
    </row>
    <row r="31" spans="1:12" ht="23.1" customHeight="1">
      <c r="A31" s="175"/>
      <c r="B31" s="175"/>
      <c r="C31" s="13"/>
      <c r="D31" s="14" t="s">
        <v>24</v>
      </c>
      <c r="E31" s="11"/>
      <c r="F31" s="10">
        <f t="shared" si="0"/>
        <v>31</v>
      </c>
      <c r="G31" s="9">
        <v>18</v>
      </c>
      <c r="H31" s="8">
        <f t="shared" si="1"/>
        <v>58.064516129032263</v>
      </c>
      <c r="I31" s="9">
        <v>13</v>
      </c>
      <c r="J31" s="8">
        <f t="shared" si="2"/>
        <v>41.935483870967744</v>
      </c>
      <c r="K31" s="9">
        <v>0</v>
      </c>
      <c r="L31" s="8">
        <f t="shared" si="3"/>
        <v>0</v>
      </c>
    </row>
    <row r="32" spans="1:12" ht="23.1" customHeight="1">
      <c r="A32" s="175"/>
      <c r="B32" s="175"/>
      <c r="C32" s="13"/>
      <c r="D32" s="14" t="s">
        <v>23</v>
      </c>
      <c r="E32" s="11"/>
      <c r="F32" s="10">
        <f t="shared" si="0"/>
        <v>7</v>
      </c>
      <c r="G32" s="9">
        <v>4</v>
      </c>
      <c r="H32" s="8">
        <f t="shared" si="1"/>
        <v>57.142857142857139</v>
      </c>
      <c r="I32" s="9">
        <v>3</v>
      </c>
      <c r="J32" s="8">
        <f t="shared" si="2"/>
        <v>42.857142857142854</v>
      </c>
      <c r="K32" s="9">
        <v>0</v>
      </c>
      <c r="L32" s="8">
        <f t="shared" si="3"/>
        <v>0</v>
      </c>
    </row>
    <row r="33" spans="1:12" ht="24" customHeight="1">
      <c r="A33" s="175"/>
      <c r="B33" s="175"/>
      <c r="C33" s="13"/>
      <c r="D33" s="14" t="s">
        <v>22</v>
      </c>
      <c r="E33" s="11"/>
      <c r="F33" s="10">
        <f t="shared" si="0"/>
        <v>28</v>
      </c>
      <c r="G33" s="9">
        <v>19</v>
      </c>
      <c r="H33" s="8">
        <f t="shared" si="1"/>
        <v>67.857142857142861</v>
      </c>
      <c r="I33" s="9">
        <v>9</v>
      </c>
      <c r="J33" s="8">
        <f t="shared" si="2"/>
        <v>32.142857142857146</v>
      </c>
      <c r="K33" s="9">
        <v>0</v>
      </c>
      <c r="L33" s="8">
        <f t="shared" si="3"/>
        <v>0</v>
      </c>
    </row>
    <row r="34" spans="1:12" ht="23.1" customHeight="1">
      <c r="A34" s="175"/>
      <c r="B34" s="175"/>
      <c r="C34" s="13"/>
      <c r="D34" s="14" t="s">
        <v>21</v>
      </c>
      <c r="E34" s="11"/>
      <c r="F34" s="10">
        <f t="shared" si="0"/>
        <v>14</v>
      </c>
      <c r="G34" s="9">
        <v>13</v>
      </c>
      <c r="H34" s="8">
        <f t="shared" si="1"/>
        <v>92.857142857142861</v>
      </c>
      <c r="I34" s="9">
        <v>1</v>
      </c>
      <c r="J34" s="8">
        <f t="shared" si="2"/>
        <v>7.1428571428571423</v>
      </c>
      <c r="K34" s="9">
        <v>0</v>
      </c>
      <c r="L34" s="8">
        <f t="shared" si="3"/>
        <v>0</v>
      </c>
    </row>
    <row r="35" spans="1:12" ht="23.1" customHeight="1">
      <c r="A35" s="175"/>
      <c r="B35" s="175"/>
      <c r="C35" s="13"/>
      <c r="D35" s="14" t="s">
        <v>20</v>
      </c>
      <c r="E35" s="11"/>
      <c r="F35" s="10">
        <f t="shared" si="0"/>
        <v>7</v>
      </c>
      <c r="G35" s="9">
        <v>7</v>
      </c>
      <c r="H35" s="8">
        <f t="shared" si="1"/>
        <v>100</v>
      </c>
      <c r="I35" s="9">
        <v>0</v>
      </c>
      <c r="J35" s="8">
        <f t="shared" si="2"/>
        <v>0</v>
      </c>
      <c r="K35" s="9">
        <v>0</v>
      </c>
      <c r="L35" s="8">
        <f t="shared" si="3"/>
        <v>0</v>
      </c>
    </row>
    <row r="36" spans="1:12" ht="23.1" customHeight="1">
      <c r="A36" s="175"/>
      <c r="B36" s="175"/>
      <c r="C36" s="13"/>
      <c r="D36" s="14" t="s">
        <v>19</v>
      </c>
      <c r="E36" s="11"/>
      <c r="F36" s="10">
        <f t="shared" si="0"/>
        <v>17</v>
      </c>
      <c r="G36" s="9">
        <v>13</v>
      </c>
      <c r="H36" s="8">
        <f t="shared" si="1"/>
        <v>76.470588235294116</v>
      </c>
      <c r="I36" s="9">
        <v>4</v>
      </c>
      <c r="J36" s="8">
        <f t="shared" si="2"/>
        <v>23.52941176470588</v>
      </c>
      <c r="K36" s="9">
        <v>0</v>
      </c>
      <c r="L36" s="8">
        <f t="shared" si="3"/>
        <v>0</v>
      </c>
    </row>
    <row r="37" spans="1:12" ht="23.1" customHeight="1">
      <c r="A37" s="175"/>
      <c r="B37" s="176"/>
      <c r="C37" s="13"/>
      <c r="D37" s="14" t="s">
        <v>18</v>
      </c>
      <c r="E37" s="11"/>
      <c r="F37" s="10">
        <f t="shared" si="0"/>
        <v>4</v>
      </c>
      <c r="G37" s="9">
        <v>2</v>
      </c>
      <c r="H37" s="8">
        <f t="shared" si="1"/>
        <v>50</v>
      </c>
      <c r="I37" s="9">
        <v>2</v>
      </c>
      <c r="J37" s="8">
        <f t="shared" si="2"/>
        <v>50</v>
      </c>
      <c r="K37" s="9">
        <v>0</v>
      </c>
      <c r="L37" s="8">
        <f t="shared" si="3"/>
        <v>0</v>
      </c>
    </row>
    <row r="38" spans="1:12" ht="23.1" customHeight="1">
      <c r="A38" s="175"/>
      <c r="B38" s="174" t="s">
        <v>17</v>
      </c>
      <c r="C38" s="13"/>
      <c r="D38" s="14" t="s">
        <v>16</v>
      </c>
      <c r="E38" s="11"/>
      <c r="F38" s="10">
        <f t="shared" si="0"/>
        <v>715</v>
      </c>
      <c r="G38" s="9">
        <f>SUM(G39:G53)</f>
        <v>327</v>
      </c>
      <c r="H38" s="8">
        <f t="shared" si="1"/>
        <v>45.734265734265733</v>
      </c>
      <c r="I38" s="9">
        <f>SUM(I39:I53)</f>
        <v>377</v>
      </c>
      <c r="J38" s="8">
        <f t="shared" si="2"/>
        <v>52.72727272727272</v>
      </c>
      <c r="K38" s="9">
        <f>SUM(K39:K53)</f>
        <v>11</v>
      </c>
      <c r="L38" s="8">
        <f t="shared" si="3"/>
        <v>1.5384615384615385</v>
      </c>
    </row>
    <row r="39" spans="1:12" ht="23.1" customHeight="1">
      <c r="A39" s="175"/>
      <c r="B39" s="175"/>
      <c r="C39" s="13"/>
      <c r="D39" s="14" t="s">
        <v>15</v>
      </c>
      <c r="E39" s="11"/>
      <c r="F39" s="10">
        <f t="shared" si="0"/>
        <v>7</v>
      </c>
      <c r="G39" s="9">
        <v>3</v>
      </c>
      <c r="H39" s="8">
        <f t="shared" si="1"/>
        <v>42.857142857142854</v>
      </c>
      <c r="I39" s="9">
        <v>4</v>
      </c>
      <c r="J39" s="8">
        <f t="shared" si="2"/>
        <v>57.142857142857139</v>
      </c>
      <c r="K39" s="9">
        <v>0</v>
      </c>
      <c r="L39" s="8">
        <f t="shared" si="3"/>
        <v>0</v>
      </c>
    </row>
    <row r="40" spans="1:12" ht="23.1" customHeight="1">
      <c r="A40" s="175"/>
      <c r="B40" s="175"/>
      <c r="C40" s="13"/>
      <c r="D40" s="14" t="s">
        <v>14</v>
      </c>
      <c r="E40" s="11"/>
      <c r="F40" s="10">
        <f t="shared" si="0"/>
        <v>81</v>
      </c>
      <c r="G40" s="9">
        <v>25</v>
      </c>
      <c r="H40" s="8">
        <f t="shared" si="1"/>
        <v>30.864197530864196</v>
      </c>
      <c r="I40" s="9">
        <v>56</v>
      </c>
      <c r="J40" s="8">
        <f t="shared" si="2"/>
        <v>69.135802469135797</v>
      </c>
      <c r="K40" s="9">
        <v>0</v>
      </c>
      <c r="L40" s="8">
        <f t="shared" si="3"/>
        <v>0</v>
      </c>
    </row>
    <row r="41" spans="1:12" ht="23.1" customHeight="1">
      <c r="A41" s="175"/>
      <c r="B41" s="175"/>
      <c r="C41" s="13"/>
      <c r="D41" s="14" t="s">
        <v>13</v>
      </c>
      <c r="E41" s="11"/>
      <c r="F41" s="10">
        <f t="shared" si="0"/>
        <v>20</v>
      </c>
      <c r="G41" s="9">
        <v>14</v>
      </c>
      <c r="H41" s="8">
        <f t="shared" si="1"/>
        <v>70</v>
      </c>
      <c r="I41" s="9">
        <v>6</v>
      </c>
      <c r="J41" s="8">
        <f t="shared" si="2"/>
        <v>30</v>
      </c>
      <c r="K41" s="9">
        <v>0</v>
      </c>
      <c r="L41" s="8">
        <f t="shared" si="3"/>
        <v>0</v>
      </c>
    </row>
    <row r="42" spans="1:12" ht="23.1" customHeight="1">
      <c r="A42" s="175"/>
      <c r="B42" s="175"/>
      <c r="C42" s="13"/>
      <c r="D42" s="14" t="s">
        <v>12</v>
      </c>
      <c r="E42" s="11"/>
      <c r="F42" s="10">
        <f t="shared" si="0"/>
        <v>13</v>
      </c>
      <c r="G42" s="9">
        <v>8</v>
      </c>
      <c r="H42" s="8">
        <f t="shared" si="1"/>
        <v>61.53846153846154</v>
      </c>
      <c r="I42" s="9">
        <v>5</v>
      </c>
      <c r="J42" s="8">
        <f t="shared" si="2"/>
        <v>38.461538461538467</v>
      </c>
      <c r="K42" s="9">
        <v>0</v>
      </c>
      <c r="L42" s="8">
        <f t="shared" si="3"/>
        <v>0</v>
      </c>
    </row>
    <row r="43" spans="1:12" ht="23.1" customHeight="1">
      <c r="A43" s="175"/>
      <c r="B43" s="175"/>
      <c r="C43" s="13"/>
      <c r="D43" s="14" t="s">
        <v>11</v>
      </c>
      <c r="E43" s="11"/>
      <c r="F43" s="10">
        <f t="shared" si="0"/>
        <v>35</v>
      </c>
      <c r="G43" s="9">
        <v>17</v>
      </c>
      <c r="H43" s="8">
        <f t="shared" si="1"/>
        <v>48.571428571428569</v>
      </c>
      <c r="I43" s="9">
        <v>18</v>
      </c>
      <c r="J43" s="8">
        <f t="shared" si="2"/>
        <v>51.428571428571423</v>
      </c>
      <c r="K43" s="9">
        <v>0</v>
      </c>
      <c r="L43" s="8">
        <f t="shared" si="3"/>
        <v>0</v>
      </c>
    </row>
    <row r="44" spans="1:12" ht="23.1" customHeight="1">
      <c r="A44" s="175"/>
      <c r="B44" s="175"/>
      <c r="C44" s="13"/>
      <c r="D44" s="14" t="s">
        <v>10</v>
      </c>
      <c r="E44" s="11"/>
      <c r="F44" s="10">
        <f t="shared" si="0"/>
        <v>182</v>
      </c>
      <c r="G44" s="9">
        <v>69</v>
      </c>
      <c r="H44" s="8">
        <f t="shared" si="1"/>
        <v>37.912087912087912</v>
      </c>
      <c r="I44" s="9">
        <v>108</v>
      </c>
      <c r="J44" s="8">
        <f t="shared" si="2"/>
        <v>59.340659340659343</v>
      </c>
      <c r="K44" s="9">
        <v>5</v>
      </c>
      <c r="L44" s="8">
        <f t="shared" si="3"/>
        <v>2.7472527472527473</v>
      </c>
    </row>
    <row r="45" spans="1:12" ht="23.1" customHeight="1">
      <c r="A45" s="175"/>
      <c r="B45" s="175"/>
      <c r="C45" s="13"/>
      <c r="D45" s="14" t="s">
        <v>9</v>
      </c>
      <c r="E45" s="11"/>
      <c r="F45" s="10">
        <f t="shared" si="0"/>
        <v>18</v>
      </c>
      <c r="G45" s="9">
        <v>11</v>
      </c>
      <c r="H45" s="8">
        <f t="shared" si="1"/>
        <v>61.111111111111114</v>
      </c>
      <c r="I45" s="9">
        <v>7</v>
      </c>
      <c r="J45" s="8">
        <f t="shared" si="2"/>
        <v>38.888888888888893</v>
      </c>
      <c r="K45" s="9">
        <v>0</v>
      </c>
      <c r="L45" s="8">
        <f t="shared" si="3"/>
        <v>0</v>
      </c>
    </row>
    <row r="46" spans="1:12" ht="23.1" customHeight="1">
      <c r="A46" s="175"/>
      <c r="B46" s="175"/>
      <c r="C46" s="13"/>
      <c r="D46" s="14" t="s">
        <v>8</v>
      </c>
      <c r="E46" s="11"/>
      <c r="F46" s="10">
        <f t="shared" si="0"/>
        <v>11</v>
      </c>
      <c r="G46" s="9">
        <v>3</v>
      </c>
      <c r="H46" s="8">
        <f t="shared" si="1"/>
        <v>27.27272727272727</v>
      </c>
      <c r="I46" s="9">
        <v>8</v>
      </c>
      <c r="J46" s="8">
        <f t="shared" si="2"/>
        <v>72.727272727272734</v>
      </c>
      <c r="K46" s="9">
        <v>0</v>
      </c>
      <c r="L46" s="8">
        <f t="shared" si="3"/>
        <v>0</v>
      </c>
    </row>
    <row r="47" spans="1:12" ht="24" customHeight="1">
      <c r="A47" s="175"/>
      <c r="B47" s="175"/>
      <c r="C47" s="13"/>
      <c r="D47" s="12" t="s">
        <v>7</v>
      </c>
      <c r="E47" s="11"/>
      <c r="F47" s="10">
        <f t="shared" si="0"/>
        <v>16</v>
      </c>
      <c r="G47" s="9">
        <v>8</v>
      </c>
      <c r="H47" s="8">
        <f t="shared" si="1"/>
        <v>50</v>
      </c>
      <c r="I47" s="9">
        <v>8</v>
      </c>
      <c r="J47" s="8">
        <f t="shared" si="2"/>
        <v>50</v>
      </c>
      <c r="K47" s="9">
        <v>0</v>
      </c>
      <c r="L47" s="8">
        <f t="shared" si="3"/>
        <v>0</v>
      </c>
    </row>
    <row r="48" spans="1:12" ht="23.1" customHeight="1">
      <c r="A48" s="175"/>
      <c r="B48" s="175"/>
      <c r="C48" s="13"/>
      <c r="D48" s="14" t="s">
        <v>6</v>
      </c>
      <c r="E48" s="11"/>
      <c r="F48" s="10">
        <f t="shared" si="0"/>
        <v>57</v>
      </c>
      <c r="G48" s="9">
        <v>15</v>
      </c>
      <c r="H48" s="8">
        <f t="shared" si="1"/>
        <v>26.315789473684209</v>
      </c>
      <c r="I48" s="9">
        <v>40</v>
      </c>
      <c r="J48" s="8">
        <f t="shared" si="2"/>
        <v>70.175438596491219</v>
      </c>
      <c r="K48" s="9">
        <v>2</v>
      </c>
      <c r="L48" s="8">
        <f t="shared" si="3"/>
        <v>3.5087719298245612</v>
      </c>
    </row>
    <row r="49" spans="1:12" ht="23.1" customHeight="1">
      <c r="A49" s="175"/>
      <c r="B49" s="175"/>
      <c r="C49" s="13"/>
      <c r="D49" s="14" t="s">
        <v>5</v>
      </c>
      <c r="E49" s="11"/>
      <c r="F49" s="10">
        <f t="shared" si="0"/>
        <v>16</v>
      </c>
      <c r="G49" s="9">
        <v>9</v>
      </c>
      <c r="H49" s="8">
        <f t="shared" si="1"/>
        <v>56.25</v>
      </c>
      <c r="I49" s="9">
        <v>7</v>
      </c>
      <c r="J49" s="8">
        <f t="shared" si="2"/>
        <v>43.75</v>
      </c>
      <c r="K49" s="9">
        <v>0</v>
      </c>
      <c r="L49" s="8">
        <f t="shared" si="3"/>
        <v>0</v>
      </c>
    </row>
    <row r="50" spans="1:12" ht="23.1" customHeight="1">
      <c r="A50" s="175"/>
      <c r="B50" s="175"/>
      <c r="C50" s="13"/>
      <c r="D50" s="14" t="s">
        <v>4</v>
      </c>
      <c r="E50" s="11"/>
      <c r="F50" s="10">
        <f t="shared" si="0"/>
        <v>21</v>
      </c>
      <c r="G50" s="9">
        <v>13</v>
      </c>
      <c r="H50" s="8">
        <f t="shared" si="1"/>
        <v>61.904761904761905</v>
      </c>
      <c r="I50" s="9">
        <v>8</v>
      </c>
      <c r="J50" s="8">
        <f t="shared" si="2"/>
        <v>38.095238095238095</v>
      </c>
      <c r="K50" s="9">
        <v>0</v>
      </c>
      <c r="L50" s="8">
        <f t="shared" si="3"/>
        <v>0</v>
      </c>
    </row>
    <row r="51" spans="1:12" ht="23.1" customHeight="1">
      <c r="A51" s="175"/>
      <c r="B51" s="175"/>
      <c r="C51" s="13"/>
      <c r="D51" s="14" t="s">
        <v>3</v>
      </c>
      <c r="E51" s="11"/>
      <c r="F51" s="10">
        <f t="shared" si="0"/>
        <v>157</v>
      </c>
      <c r="G51" s="9">
        <v>87</v>
      </c>
      <c r="H51" s="8">
        <f t="shared" si="1"/>
        <v>55.414012738853501</v>
      </c>
      <c r="I51" s="9">
        <v>68</v>
      </c>
      <c r="J51" s="8">
        <f t="shared" si="2"/>
        <v>43.312101910828027</v>
      </c>
      <c r="K51" s="9">
        <v>2</v>
      </c>
      <c r="L51" s="8">
        <f t="shared" si="3"/>
        <v>1.2738853503184715</v>
      </c>
    </row>
    <row r="52" spans="1:12" ht="23.1" customHeight="1">
      <c r="A52" s="175"/>
      <c r="B52" s="175"/>
      <c r="C52" s="13"/>
      <c r="D52" s="14" t="s">
        <v>2</v>
      </c>
      <c r="E52" s="11"/>
      <c r="F52" s="10">
        <f t="shared" si="0"/>
        <v>22</v>
      </c>
      <c r="G52" s="9">
        <v>20</v>
      </c>
      <c r="H52" s="8">
        <f t="shared" si="1"/>
        <v>90.909090909090907</v>
      </c>
      <c r="I52" s="9">
        <v>0</v>
      </c>
      <c r="J52" s="8">
        <f t="shared" si="2"/>
        <v>0</v>
      </c>
      <c r="K52" s="9">
        <v>2</v>
      </c>
      <c r="L52" s="8">
        <f t="shared" si="3"/>
        <v>9.0909090909090917</v>
      </c>
    </row>
    <row r="53" spans="1:12" ht="24" customHeight="1">
      <c r="A53" s="176"/>
      <c r="B53" s="176"/>
      <c r="C53" s="13"/>
      <c r="D53" s="12" t="s">
        <v>1</v>
      </c>
      <c r="E53" s="11"/>
      <c r="F53" s="10">
        <f t="shared" si="0"/>
        <v>59</v>
      </c>
      <c r="G53" s="9">
        <v>25</v>
      </c>
      <c r="H53" s="8">
        <f t="shared" si="1"/>
        <v>42.372881355932201</v>
      </c>
      <c r="I53" s="9">
        <v>34</v>
      </c>
      <c r="J53" s="8">
        <f t="shared" si="2"/>
        <v>57.627118644067799</v>
      </c>
      <c r="K53" s="9">
        <v>0</v>
      </c>
      <c r="L53" s="8">
        <f t="shared" si="3"/>
        <v>0</v>
      </c>
    </row>
    <row r="55" spans="1:12" ht="12.75" customHeight="1"/>
    <row r="56" spans="1:12" ht="12.75" customHeight="1"/>
    <row r="57" spans="1:12">
      <c r="D57" s="5"/>
    </row>
    <row r="67" spans="4:4">
      <c r="D67" s="5"/>
    </row>
    <row r="71" spans="4:4">
      <c r="D71" s="5"/>
    </row>
    <row r="75" spans="4:4">
      <c r="D75" s="5"/>
    </row>
    <row r="77" spans="4:4">
      <c r="D77" s="5"/>
    </row>
    <row r="79" spans="4:4">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1">
    <mergeCell ref="K3:L4"/>
    <mergeCell ref="A7:E7"/>
    <mergeCell ref="A8:A12"/>
    <mergeCell ref="G3:H4"/>
    <mergeCell ref="J5:J6"/>
    <mergeCell ref="H5:H6"/>
    <mergeCell ref="L5:L6"/>
    <mergeCell ref="K5:K6"/>
    <mergeCell ref="B9:E9"/>
    <mergeCell ref="F3:F6"/>
    <mergeCell ref="I5:I6"/>
    <mergeCell ref="B10:E10"/>
    <mergeCell ref="A3:E6"/>
    <mergeCell ref="I3:J4"/>
    <mergeCell ref="B12:E12"/>
    <mergeCell ref="G5:G6"/>
    <mergeCell ref="B11:E11"/>
    <mergeCell ref="B8:E8"/>
    <mergeCell ref="A13:A53"/>
    <mergeCell ref="B13:B37"/>
    <mergeCell ref="B38:B53"/>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showGridLines="0" zoomScaleNormal="100" zoomScaleSheetLayoutView="100" workbookViewId="0">
      <selection activeCell="F75" sqref="F75"/>
    </sheetView>
  </sheetViews>
  <sheetFormatPr defaultRowHeight="13.5"/>
  <cols>
    <col min="1" max="2" width="2.625" style="133" customWidth="1"/>
    <col min="3" max="3" width="1.375" style="133" customWidth="1"/>
    <col min="4" max="4" width="27.625" style="133" customWidth="1"/>
    <col min="5" max="5" width="1.375" style="133" customWidth="1"/>
    <col min="6" max="16" width="8.625" style="108" customWidth="1"/>
    <col min="17" max="16384" width="9" style="108"/>
  </cols>
  <sheetData>
    <row r="1" spans="1:19" ht="14.25">
      <c r="A1" s="132" t="s">
        <v>525</v>
      </c>
    </row>
    <row r="2" spans="1:19">
      <c r="P2" s="135" t="s">
        <v>173</v>
      </c>
    </row>
    <row r="3" spans="1:19" ht="24" customHeight="1">
      <c r="A3" s="301" t="s">
        <v>64</v>
      </c>
      <c r="B3" s="302"/>
      <c r="C3" s="302"/>
      <c r="D3" s="302"/>
      <c r="E3" s="303"/>
      <c r="F3" s="260" t="s">
        <v>63</v>
      </c>
      <c r="G3" s="225" t="s">
        <v>183</v>
      </c>
      <c r="H3" s="225" t="s">
        <v>182</v>
      </c>
      <c r="I3" s="225" t="s">
        <v>174</v>
      </c>
      <c r="J3" s="247" t="s">
        <v>181</v>
      </c>
      <c r="K3" s="247"/>
      <c r="L3" s="247"/>
      <c r="M3" s="247"/>
      <c r="N3" s="299" t="s">
        <v>180</v>
      </c>
      <c r="O3" s="299" t="s">
        <v>179</v>
      </c>
      <c r="P3" s="299" t="s">
        <v>178</v>
      </c>
    </row>
    <row r="4" spans="1:19" ht="30" customHeight="1">
      <c r="A4" s="304"/>
      <c r="B4" s="305"/>
      <c r="C4" s="305"/>
      <c r="D4" s="305"/>
      <c r="E4" s="306"/>
      <c r="F4" s="310"/>
      <c r="G4" s="226"/>
      <c r="H4" s="226"/>
      <c r="I4" s="226"/>
      <c r="J4" s="247" t="s">
        <v>177</v>
      </c>
      <c r="K4" s="247" t="s">
        <v>176</v>
      </c>
      <c r="L4" s="247" t="s">
        <v>175</v>
      </c>
      <c r="M4" s="247" t="s">
        <v>174</v>
      </c>
      <c r="N4" s="255"/>
      <c r="O4" s="255"/>
      <c r="P4" s="255"/>
    </row>
    <row r="5" spans="1:19" ht="14.25" customHeight="1">
      <c r="A5" s="304"/>
      <c r="B5" s="305"/>
      <c r="C5" s="305"/>
      <c r="D5" s="305"/>
      <c r="E5" s="306"/>
      <c r="F5" s="310"/>
      <c r="G5" s="226"/>
      <c r="H5" s="226"/>
      <c r="I5" s="226"/>
      <c r="J5" s="247"/>
      <c r="K5" s="247"/>
      <c r="L5" s="247"/>
      <c r="M5" s="247"/>
      <c r="N5" s="255"/>
      <c r="O5" s="255"/>
      <c r="P5" s="255"/>
    </row>
    <row r="6" spans="1:19" ht="21" customHeight="1">
      <c r="A6" s="307"/>
      <c r="B6" s="308"/>
      <c r="C6" s="308"/>
      <c r="D6" s="308"/>
      <c r="E6" s="309"/>
      <c r="F6" s="311"/>
      <c r="G6" s="227"/>
      <c r="H6" s="227"/>
      <c r="I6" s="227"/>
      <c r="J6" s="247"/>
      <c r="K6" s="247"/>
      <c r="L6" s="247"/>
      <c r="M6" s="247"/>
      <c r="N6" s="256"/>
      <c r="O6" s="256"/>
      <c r="P6" s="256"/>
      <c r="Q6" s="134"/>
      <c r="R6" s="134"/>
    </row>
    <row r="7" spans="1:19" ht="12" customHeight="1">
      <c r="A7" s="265" t="s">
        <v>50</v>
      </c>
      <c r="B7" s="266"/>
      <c r="C7" s="266"/>
      <c r="D7" s="266"/>
      <c r="E7" s="267"/>
      <c r="F7" s="112">
        <f>IF(SUM(G7:I7)=SUM(J7:M7),SUM(G7:I7),"確認")</f>
        <v>469</v>
      </c>
      <c r="G7" s="112">
        <f t="shared" ref="G7:L7" si="0">SUM(G9,G11,G13,G15,G17)</f>
        <v>395</v>
      </c>
      <c r="H7" s="112">
        <f t="shared" si="0"/>
        <v>56</v>
      </c>
      <c r="I7" s="112">
        <f t="shared" si="0"/>
        <v>18</v>
      </c>
      <c r="J7" s="112">
        <f t="shared" si="0"/>
        <v>372</v>
      </c>
      <c r="K7" s="112">
        <f t="shared" si="0"/>
        <v>50</v>
      </c>
      <c r="L7" s="112">
        <f t="shared" si="0"/>
        <v>2</v>
      </c>
      <c r="M7" s="112">
        <f>SUM(M9,M11,M13,M15,M17)</f>
        <v>45</v>
      </c>
      <c r="N7" s="289">
        <f t="shared" ref="N7" si="1">SUM(N9,N11,N13,N15,N17)</f>
        <v>852</v>
      </c>
      <c r="O7" s="289">
        <f t="shared" ref="O7" si="2">SUM(O9,O11,O13,O15,O17)</f>
        <v>430</v>
      </c>
      <c r="P7" s="291">
        <f>IF(O7=0,0,O7/N7)*100</f>
        <v>50.469483568075113</v>
      </c>
      <c r="S7" s="146"/>
    </row>
    <row r="8" spans="1:19" ht="12" customHeight="1">
      <c r="A8" s="268"/>
      <c r="B8" s="269"/>
      <c r="C8" s="269"/>
      <c r="D8" s="269"/>
      <c r="E8" s="270"/>
      <c r="F8" s="128">
        <f>SUM(G8:I8)</f>
        <v>1</v>
      </c>
      <c r="G8" s="115">
        <f t="shared" ref="G8:M8" si="3">IF(G7=0,0,G7/$F7)</f>
        <v>0.84221748400852881</v>
      </c>
      <c r="H8" s="115">
        <f t="shared" si="3"/>
        <v>0.11940298507462686</v>
      </c>
      <c r="I8" s="115">
        <f t="shared" si="3"/>
        <v>3.8379530916844352E-2</v>
      </c>
      <c r="J8" s="115">
        <f t="shared" si="3"/>
        <v>0.7931769722814499</v>
      </c>
      <c r="K8" s="115">
        <f t="shared" si="3"/>
        <v>0.10660980810234541</v>
      </c>
      <c r="L8" s="115">
        <f t="shared" si="3"/>
        <v>4.2643923240938165E-3</v>
      </c>
      <c r="M8" s="115">
        <f t="shared" si="3"/>
        <v>9.5948827292110878E-2</v>
      </c>
      <c r="N8" s="290"/>
      <c r="O8" s="290"/>
      <c r="P8" s="292"/>
      <c r="S8" s="146"/>
    </row>
    <row r="9" spans="1:19" ht="12" customHeight="1">
      <c r="A9" s="274" t="s">
        <v>49</v>
      </c>
      <c r="B9" s="293" t="s">
        <v>48</v>
      </c>
      <c r="C9" s="294"/>
      <c r="D9" s="294"/>
      <c r="E9" s="295"/>
      <c r="F9" s="112">
        <f>IF(SUM(G9:I9)=SUM(J9:M9),SUM(G9:I9),"確認")</f>
        <v>64</v>
      </c>
      <c r="G9" s="112">
        <v>39</v>
      </c>
      <c r="H9" s="112">
        <v>18</v>
      </c>
      <c r="I9" s="112">
        <v>7</v>
      </c>
      <c r="J9" s="112">
        <v>44</v>
      </c>
      <c r="K9" s="112">
        <v>2</v>
      </c>
      <c r="L9" s="112">
        <v>1</v>
      </c>
      <c r="M9" s="112">
        <v>17</v>
      </c>
      <c r="N9" s="289">
        <v>44</v>
      </c>
      <c r="O9" s="289">
        <v>12</v>
      </c>
      <c r="P9" s="291">
        <f>IF(O9=0,0,O9/N9)*100</f>
        <v>27.27272727272727</v>
      </c>
      <c r="S9" s="146"/>
    </row>
    <row r="10" spans="1:19" ht="12" customHeight="1">
      <c r="A10" s="275"/>
      <c r="B10" s="296"/>
      <c r="C10" s="297"/>
      <c r="D10" s="297"/>
      <c r="E10" s="298"/>
      <c r="F10" s="128">
        <f>SUM(G10:I10)</f>
        <v>1</v>
      </c>
      <c r="G10" s="115">
        <f t="shared" ref="G10:M10" si="4">IF(G9=0,0,G9/$F9)</f>
        <v>0.609375</v>
      </c>
      <c r="H10" s="115">
        <f t="shared" si="4"/>
        <v>0.28125</v>
      </c>
      <c r="I10" s="115">
        <f t="shared" si="4"/>
        <v>0.109375</v>
      </c>
      <c r="J10" s="115">
        <f t="shared" si="4"/>
        <v>0.6875</v>
      </c>
      <c r="K10" s="115">
        <f t="shared" si="4"/>
        <v>3.125E-2</v>
      </c>
      <c r="L10" s="115">
        <f t="shared" si="4"/>
        <v>1.5625E-2</v>
      </c>
      <c r="M10" s="115">
        <f t="shared" si="4"/>
        <v>0.265625</v>
      </c>
      <c r="N10" s="290"/>
      <c r="O10" s="290"/>
      <c r="P10" s="292"/>
      <c r="S10" s="146"/>
    </row>
    <row r="11" spans="1:19" ht="12" customHeight="1">
      <c r="A11" s="275"/>
      <c r="B11" s="293" t="s">
        <v>47</v>
      </c>
      <c r="C11" s="294"/>
      <c r="D11" s="294"/>
      <c r="E11" s="295"/>
      <c r="F11" s="112">
        <f>IF(SUM(G11:I11)=SUM(J11:M11),SUM(G11:I11),"確認")</f>
        <v>53</v>
      </c>
      <c r="G11" s="112">
        <v>38</v>
      </c>
      <c r="H11" s="112">
        <v>12</v>
      </c>
      <c r="I11" s="112">
        <v>3</v>
      </c>
      <c r="J11" s="112">
        <v>41</v>
      </c>
      <c r="K11" s="112">
        <v>4</v>
      </c>
      <c r="L11" s="112">
        <v>0</v>
      </c>
      <c r="M11" s="112">
        <v>8</v>
      </c>
      <c r="N11" s="289">
        <v>51</v>
      </c>
      <c r="O11" s="289">
        <v>14</v>
      </c>
      <c r="P11" s="291">
        <f>IF(O11=0,0,O11/N11)*100</f>
        <v>27.450980392156865</v>
      </c>
      <c r="S11" s="146"/>
    </row>
    <row r="12" spans="1:19" ht="12" customHeight="1">
      <c r="A12" s="275"/>
      <c r="B12" s="296"/>
      <c r="C12" s="297"/>
      <c r="D12" s="297"/>
      <c r="E12" s="298"/>
      <c r="F12" s="128">
        <f>SUM(G12:I12)</f>
        <v>1</v>
      </c>
      <c r="G12" s="115">
        <f t="shared" ref="G12:M12" si="5">IF(G11=0,0,G11/$F11)</f>
        <v>0.71698113207547165</v>
      </c>
      <c r="H12" s="115">
        <f t="shared" si="5"/>
        <v>0.22641509433962265</v>
      </c>
      <c r="I12" s="115">
        <f t="shared" si="5"/>
        <v>5.6603773584905662E-2</v>
      </c>
      <c r="J12" s="115">
        <f t="shared" si="5"/>
        <v>0.77358490566037741</v>
      </c>
      <c r="K12" s="115">
        <f t="shared" si="5"/>
        <v>7.5471698113207544E-2</v>
      </c>
      <c r="L12" s="115">
        <f t="shared" si="5"/>
        <v>0</v>
      </c>
      <c r="M12" s="115">
        <f t="shared" si="5"/>
        <v>0.15094339622641509</v>
      </c>
      <c r="N12" s="290"/>
      <c r="O12" s="290"/>
      <c r="P12" s="292"/>
      <c r="S12" s="146"/>
    </row>
    <row r="13" spans="1:19" ht="12" customHeight="1">
      <c r="A13" s="275"/>
      <c r="B13" s="293" t="s">
        <v>46</v>
      </c>
      <c r="C13" s="294"/>
      <c r="D13" s="294"/>
      <c r="E13" s="295"/>
      <c r="F13" s="112">
        <f>IF(SUM(G13:I13)=SUM(J13:M13),SUM(G13:I13),"確認")</f>
        <v>150</v>
      </c>
      <c r="G13" s="112">
        <v>133</v>
      </c>
      <c r="H13" s="112">
        <v>13</v>
      </c>
      <c r="I13" s="112">
        <v>4</v>
      </c>
      <c r="J13" s="112">
        <v>128</v>
      </c>
      <c r="K13" s="112">
        <v>12</v>
      </c>
      <c r="L13" s="112">
        <v>1</v>
      </c>
      <c r="M13" s="112">
        <v>9</v>
      </c>
      <c r="N13" s="289">
        <v>274</v>
      </c>
      <c r="O13" s="289">
        <v>142</v>
      </c>
      <c r="P13" s="291">
        <f>IF(O13=0,0,O13/N13)*100</f>
        <v>51.824817518248182</v>
      </c>
      <c r="S13" s="146"/>
    </row>
    <row r="14" spans="1:19" ht="12" customHeight="1">
      <c r="A14" s="275"/>
      <c r="B14" s="296"/>
      <c r="C14" s="297"/>
      <c r="D14" s="297"/>
      <c r="E14" s="298"/>
      <c r="F14" s="128">
        <f>SUM(G14:I14)</f>
        <v>1</v>
      </c>
      <c r="G14" s="115">
        <f t="shared" ref="G14:M14" si="6">IF(G13=0,0,G13/$F13)</f>
        <v>0.88666666666666671</v>
      </c>
      <c r="H14" s="115">
        <f t="shared" si="6"/>
        <v>8.666666666666667E-2</v>
      </c>
      <c r="I14" s="115">
        <f t="shared" si="6"/>
        <v>2.6666666666666668E-2</v>
      </c>
      <c r="J14" s="115">
        <f t="shared" si="6"/>
        <v>0.85333333333333339</v>
      </c>
      <c r="K14" s="115">
        <f t="shared" si="6"/>
        <v>0.08</v>
      </c>
      <c r="L14" s="115">
        <f t="shared" si="6"/>
        <v>6.6666666666666671E-3</v>
      </c>
      <c r="M14" s="115">
        <f t="shared" si="6"/>
        <v>0.06</v>
      </c>
      <c r="N14" s="290"/>
      <c r="O14" s="290"/>
      <c r="P14" s="292"/>
      <c r="S14" s="146"/>
    </row>
    <row r="15" spans="1:19" ht="12" customHeight="1">
      <c r="A15" s="275"/>
      <c r="B15" s="293" t="s">
        <v>45</v>
      </c>
      <c r="C15" s="294"/>
      <c r="D15" s="294"/>
      <c r="E15" s="295"/>
      <c r="F15" s="112">
        <f>IF(SUM(G15:I15)=SUM(J15:M15),SUM(G15:I15),"確認")</f>
        <v>55</v>
      </c>
      <c r="G15" s="112">
        <v>53</v>
      </c>
      <c r="H15" s="112">
        <v>2</v>
      </c>
      <c r="I15" s="112">
        <v>0</v>
      </c>
      <c r="J15" s="112">
        <v>46</v>
      </c>
      <c r="K15" s="112">
        <v>9</v>
      </c>
      <c r="L15" s="112">
        <v>0</v>
      </c>
      <c r="M15" s="112">
        <v>0</v>
      </c>
      <c r="N15" s="289">
        <v>167</v>
      </c>
      <c r="O15" s="289">
        <v>88</v>
      </c>
      <c r="P15" s="291">
        <f>IF(O15=0,0,O15/N15)*100</f>
        <v>52.694610778443121</v>
      </c>
      <c r="S15" s="146"/>
    </row>
    <row r="16" spans="1:19" ht="12" customHeight="1">
      <c r="A16" s="275"/>
      <c r="B16" s="296"/>
      <c r="C16" s="297"/>
      <c r="D16" s="297"/>
      <c r="E16" s="298"/>
      <c r="F16" s="128">
        <f>SUM(G16:I16)</f>
        <v>1</v>
      </c>
      <c r="G16" s="115">
        <f t="shared" ref="G16:M16" si="7">IF(G15=0,0,G15/$F15)</f>
        <v>0.96363636363636362</v>
      </c>
      <c r="H16" s="115">
        <f t="shared" si="7"/>
        <v>3.6363636363636362E-2</v>
      </c>
      <c r="I16" s="115">
        <f t="shared" si="7"/>
        <v>0</v>
      </c>
      <c r="J16" s="115">
        <f t="shared" si="7"/>
        <v>0.83636363636363631</v>
      </c>
      <c r="K16" s="115">
        <f t="shared" si="7"/>
        <v>0.16363636363636364</v>
      </c>
      <c r="L16" s="115">
        <f t="shared" si="7"/>
        <v>0</v>
      </c>
      <c r="M16" s="115">
        <f t="shared" si="7"/>
        <v>0</v>
      </c>
      <c r="N16" s="290"/>
      <c r="O16" s="290"/>
      <c r="P16" s="292"/>
      <c r="S16" s="146"/>
    </row>
    <row r="17" spans="1:19" ht="12" customHeight="1">
      <c r="A17" s="275"/>
      <c r="B17" s="293" t="s">
        <v>44</v>
      </c>
      <c r="C17" s="294"/>
      <c r="D17" s="294"/>
      <c r="E17" s="295"/>
      <c r="F17" s="112">
        <f>IF(SUM(G17:I17)=SUM(J17:M17),SUM(G17:I17),"確認")</f>
        <v>147</v>
      </c>
      <c r="G17" s="112">
        <v>132</v>
      </c>
      <c r="H17" s="112">
        <v>11</v>
      </c>
      <c r="I17" s="112">
        <v>4</v>
      </c>
      <c r="J17" s="112">
        <v>113</v>
      </c>
      <c r="K17" s="112">
        <v>23</v>
      </c>
      <c r="L17" s="112">
        <v>0</v>
      </c>
      <c r="M17" s="112">
        <v>11</v>
      </c>
      <c r="N17" s="289">
        <v>316</v>
      </c>
      <c r="O17" s="289">
        <v>174</v>
      </c>
      <c r="P17" s="291">
        <f>IF(O17=0,0,O17/N17)*100</f>
        <v>55.063291139240512</v>
      </c>
      <c r="S17" s="146"/>
    </row>
    <row r="18" spans="1:19" ht="12" customHeight="1">
      <c r="A18" s="276"/>
      <c r="B18" s="296"/>
      <c r="C18" s="297"/>
      <c r="D18" s="297"/>
      <c r="E18" s="298"/>
      <c r="F18" s="128">
        <f>SUM(G18:I18)</f>
        <v>1</v>
      </c>
      <c r="G18" s="115">
        <f t="shared" ref="G18:M18" si="8">IF(G17=0,0,G17/$F17)</f>
        <v>0.89795918367346939</v>
      </c>
      <c r="H18" s="115">
        <f t="shared" si="8"/>
        <v>7.4829931972789115E-2</v>
      </c>
      <c r="I18" s="115">
        <f t="shared" si="8"/>
        <v>2.7210884353741496E-2</v>
      </c>
      <c r="J18" s="115">
        <f t="shared" si="8"/>
        <v>0.76870748299319724</v>
      </c>
      <c r="K18" s="115">
        <f t="shared" si="8"/>
        <v>0.15646258503401361</v>
      </c>
      <c r="L18" s="115">
        <f t="shared" si="8"/>
        <v>0</v>
      </c>
      <c r="M18" s="115">
        <f t="shared" si="8"/>
        <v>7.4829931972789115E-2</v>
      </c>
      <c r="N18" s="290"/>
      <c r="O18" s="290"/>
      <c r="P18" s="292"/>
      <c r="S18" s="146"/>
    </row>
    <row r="19" spans="1:19" ht="12" customHeight="1">
      <c r="A19" s="257" t="s">
        <v>43</v>
      </c>
      <c r="B19" s="257" t="s">
        <v>42</v>
      </c>
      <c r="C19" s="137"/>
      <c r="D19" s="223" t="s">
        <v>16</v>
      </c>
      <c r="E19" s="126"/>
      <c r="F19" s="112">
        <f>IF(SUM(G19:I19)=SUM(J19:M19),SUM(G19:I19),"確認")</f>
        <v>142</v>
      </c>
      <c r="G19" s="112">
        <f t="shared" ref="G19:L19" si="9">SUM(G21,G23,G25,G27,G29,G31,G33,G35,G37,G39,G41,G43,G45,G47,G49,G51,G53,G55,G57,G59,G61,G63,G65,G67)</f>
        <v>123</v>
      </c>
      <c r="H19" s="112">
        <f t="shared" si="9"/>
        <v>13</v>
      </c>
      <c r="I19" s="112">
        <f t="shared" si="9"/>
        <v>6</v>
      </c>
      <c r="J19" s="112">
        <f t="shared" si="9"/>
        <v>114</v>
      </c>
      <c r="K19" s="112">
        <f t="shared" si="9"/>
        <v>17</v>
      </c>
      <c r="L19" s="112">
        <f t="shared" si="9"/>
        <v>0</v>
      </c>
      <c r="M19" s="112">
        <f>SUM(M21,M23,M25,M27,M29,M31,M33,M35,M37,M39,M41,M43,M45,M47,M49,M51,M53,M55,M57,M59,M61,M63,M65,M67)</f>
        <v>11</v>
      </c>
      <c r="N19" s="289">
        <f t="shared" ref="N19" si="10">SUM(N21,N23,N25,N27,N29,N31,N33,N35,N37,N39,N41,N43,N45,N47,N49,N51,N53,N55,N57,N59,N61,N63,N65,N67)</f>
        <v>486</v>
      </c>
      <c r="O19" s="289">
        <f t="shared" ref="O19" si="11">SUM(O21,O23,O25,O27,O29,O31,O33,O35,O37,O39,O41,O43,O45,O47,O49,O51,O53,O55,O57,O59,O61,O63,O65,O67)</f>
        <v>249</v>
      </c>
      <c r="P19" s="291">
        <f>IF(O19=0,0,O19/N19)*100</f>
        <v>51.23456790123457</v>
      </c>
      <c r="Q19" s="134"/>
      <c r="R19" s="134"/>
      <c r="S19" s="146"/>
    </row>
    <row r="20" spans="1:19" ht="12" customHeight="1">
      <c r="A20" s="258"/>
      <c r="B20" s="258"/>
      <c r="C20" s="138"/>
      <c r="D20" s="224"/>
      <c r="E20" s="127"/>
      <c r="F20" s="128">
        <f>SUM(G20:I20)</f>
        <v>1</v>
      </c>
      <c r="G20" s="115">
        <f t="shared" ref="G20:M20" si="12">IF(G19=0,0,G19/$F19)</f>
        <v>0.86619718309859151</v>
      </c>
      <c r="H20" s="115">
        <f t="shared" si="12"/>
        <v>9.154929577464789E-2</v>
      </c>
      <c r="I20" s="115">
        <f t="shared" si="12"/>
        <v>4.2253521126760563E-2</v>
      </c>
      <c r="J20" s="115">
        <f t="shared" si="12"/>
        <v>0.80281690140845074</v>
      </c>
      <c r="K20" s="115">
        <f t="shared" si="12"/>
        <v>0.11971830985915492</v>
      </c>
      <c r="L20" s="115">
        <f t="shared" si="12"/>
        <v>0</v>
      </c>
      <c r="M20" s="115">
        <f t="shared" si="12"/>
        <v>7.746478873239436E-2</v>
      </c>
      <c r="N20" s="290"/>
      <c r="O20" s="290"/>
      <c r="P20" s="292"/>
      <c r="S20" s="146"/>
    </row>
    <row r="21" spans="1:19" ht="12" customHeight="1">
      <c r="A21" s="258"/>
      <c r="B21" s="258"/>
      <c r="C21" s="137"/>
      <c r="D21" s="223" t="s">
        <v>467</v>
      </c>
      <c r="E21" s="126"/>
      <c r="F21" s="112">
        <f>IF(SUM(G21:I21)=SUM(J21:M21),SUM(G21:I21),"確認")</f>
        <v>18</v>
      </c>
      <c r="G21" s="112">
        <v>15</v>
      </c>
      <c r="H21" s="112">
        <v>2</v>
      </c>
      <c r="I21" s="112">
        <v>1</v>
      </c>
      <c r="J21" s="112">
        <v>12</v>
      </c>
      <c r="K21" s="112">
        <v>4</v>
      </c>
      <c r="L21" s="112">
        <v>0</v>
      </c>
      <c r="M21" s="112">
        <v>2</v>
      </c>
      <c r="N21" s="289">
        <v>29</v>
      </c>
      <c r="O21" s="289">
        <v>17</v>
      </c>
      <c r="P21" s="291">
        <f>IF(O21=0,0,O21/N21)*100</f>
        <v>58.620689655172406</v>
      </c>
      <c r="S21" s="146"/>
    </row>
    <row r="22" spans="1:19" ht="12" customHeight="1">
      <c r="A22" s="258"/>
      <c r="B22" s="258"/>
      <c r="C22" s="138"/>
      <c r="D22" s="224"/>
      <c r="E22" s="127"/>
      <c r="F22" s="128">
        <f>SUM(G22:I22)</f>
        <v>1</v>
      </c>
      <c r="G22" s="115">
        <f t="shared" ref="G22:M22" si="13">IF(G21=0,0,G21/$F21)</f>
        <v>0.83333333333333337</v>
      </c>
      <c r="H22" s="115">
        <f t="shared" si="13"/>
        <v>0.1111111111111111</v>
      </c>
      <c r="I22" s="115">
        <f t="shared" si="13"/>
        <v>5.5555555555555552E-2</v>
      </c>
      <c r="J22" s="115">
        <f t="shared" si="13"/>
        <v>0.66666666666666663</v>
      </c>
      <c r="K22" s="115">
        <f t="shared" si="13"/>
        <v>0.22222222222222221</v>
      </c>
      <c r="L22" s="115">
        <f t="shared" si="13"/>
        <v>0</v>
      </c>
      <c r="M22" s="115">
        <f t="shared" si="13"/>
        <v>0.1111111111111111</v>
      </c>
      <c r="N22" s="290"/>
      <c r="O22" s="290"/>
      <c r="P22" s="292"/>
      <c r="S22" s="146"/>
    </row>
    <row r="23" spans="1:19" ht="12" customHeight="1">
      <c r="A23" s="258"/>
      <c r="B23" s="258"/>
      <c r="C23" s="137"/>
      <c r="D23" s="223" t="s">
        <v>468</v>
      </c>
      <c r="E23" s="126"/>
      <c r="F23" s="112">
        <f>IF(SUM(G23:I23)=SUM(J23:M23),SUM(G23:I23),"確認")</f>
        <v>0</v>
      </c>
      <c r="G23" s="112">
        <v>0</v>
      </c>
      <c r="H23" s="112">
        <v>0</v>
      </c>
      <c r="I23" s="112">
        <v>0</v>
      </c>
      <c r="J23" s="112">
        <v>0</v>
      </c>
      <c r="K23" s="112">
        <v>0</v>
      </c>
      <c r="L23" s="112">
        <v>0</v>
      </c>
      <c r="M23" s="112">
        <v>0</v>
      </c>
      <c r="N23" s="289">
        <v>2</v>
      </c>
      <c r="O23" s="289">
        <v>0</v>
      </c>
      <c r="P23" s="291">
        <f>IF(O23=0,0,O23/N23)*100</f>
        <v>0</v>
      </c>
      <c r="S23" s="146"/>
    </row>
    <row r="24" spans="1:19" ht="12" customHeight="1">
      <c r="A24" s="258"/>
      <c r="B24" s="258"/>
      <c r="C24" s="138"/>
      <c r="D24" s="224"/>
      <c r="E24" s="127"/>
      <c r="F24" s="128">
        <f>SUM(G24:I24)</f>
        <v>0</v>
      </c>
      <c r="G24" s="115">
        <f t="shared" ref="G24:M24" si="14">IF(G23=0,0,G23/$F23)</f>
        <v>0</v>
      </c>
      <c r="H24" s="115">
        <f t="shared" si="14"/>
        <v>0</v>
      </c>
      <c r="I24" s="115">
        <f t="shared" si="14"/>
        <v>0</v>
      </c>
      <c r="J24" s="115">
        <f t="shared" si="14"/>
        <v>0</v>
      </c>
      <c r="K24" s="115">
        <f t="shared" si="14"/>
        <v>0</v>
      </c>
      <c r="L24" s="115">
        <f t="shared" si="14"/>
        <v>0</v>
      </c>
      <c r="M24" s="115">
        <f t="shared" si="14"/>
        <v>0</v>
      </c>
      <c r="N24" s="290"/>
      <c r="O24" s="290"/>
      <c r="P24" s="292"/>
      <c r="S24" s="146"/>
    </row>
    <row r="25" spans="1:19" ht="12" customHeight="1">
      <c r="A25" s="258"/>
      <c r="B25" s="258"/>
      <c r="C25" s="137"/>
      <c r="D25" s="223" t="s">
        <v>469</v>
      </c>
      <c r="E25" s="126"/>
      <c r="F25" s="112">
        <f>IF(SUM(G25:I25)=SUM(J25:M25),SUM(G25:I25),"確認")</f>
        <v>7</v>
      </c>
      <c r="G25" s="112">
        <v>5</v>
      </c>
      <c r="H25" s="112">
        <v>2</v>
      </c>
      <c r="I25" s="112">
        <v>0</v>
      </c>
      <c r="J25" s="112">
        <v>6</v>
      </c>
      <c r="K25" s="112">
        <v>0</v>
      </c>
      <c r="L25" s="112">
        <v>0</v>
      </c>
      <c r="M25" s="112">
        <v>1</v>
      </c>
      <c r="N25" s="289">
        <v>2</v>
      </c>
      <c r="O25" s="289">
        <v>2</v>
      </c>
      <c r="P25" s="291">
        <f>IF(O25=0,0,O25/N25)*100</f>
        <v>100</v>
      </c>
      <c r="S25" s="146"/>
    </row>
    <row r="26" spans="1:19" ht="12" customHeight="1">
      <c r="A26" s="258"/>
      <c r="B26" s="258"/>
      <c r="C26" s="138"/>
      <c r="D26" s="224"/>
      <c r="E26" s="127"/>
      <c r="F26" s="128">
        <f>SUM(G26:I26)</f>
        <v>1</v>
      </c>
      <c r="G26" s="115">
        <f t="shared" ref="G26:M26" si="15">IF(G25=0,0,G25/$F25)</f>
        <v>0.7142857142857143</v>
      </c>
      <c r="H26" s="115">
        <f t="shared" si="15"/>
        <v>0.2857142857142857</v>
      </c>
      <c r="I26" s="115">
        <f t="shared" si="15"/>
        <v>0</v>
      </c>
      <c r="J26" s="115">
        <f t="shared" si="15"/>
        <v>0.8571428571428571</v>
      </c>
      <c r="K26" s="115">
        <f t="shared" si="15"/>
        <v>0</v>
      </c>
      <c r="L26" s="115">
        <f t="shared" si="15"/>
        <v>0</v>
      </c>
      <c r="M26" s="115">
        <f t="shared" si="15"/>
        <v>0.14285714285714285</v>
      </c>
      <c r="N26" s="290"/>
      <c r="O26" s="290"/>
      <c r="P26" s="292"/>
      <c r="S26" s="146"/>
    </row>
    <row r="27" spans="1:19" ht="12" customHeight="1">
      <c r="A27" s="258"/>
      <c r="B27" s="258"/>
      <c r="C27" s="137"/>
      <c r="D27" s="223" t="s">
        <v>470</v>
      </c>
      <c r="E27" s="126"/>
      <c r="F27" s="112">
        <f>IF(SUM(G27:I27)=SUM(J27:M27),SUM(G27:I27),"確認")</f>
        <v>0</v>
      </c>
      <c r="G27" s="112">
        <v>0</v>
      </c>
      <c r="H27" s="112">
        <v>0</v>
      </c>
      <c r="I27" s="112">
        <v>0</v>
      </c>
      <c r="J27" s="112">
        <v>0</v>
      </c>
      <c r="K27" s="112">
        <v>0</v>
      </c>
      <c r="L27" s="112">
        <v>0</v>
      </c>
      <c r="M27" s="112">
        <v>0</v>
      </c>
      <c r="N27" s="289">
        <v>0</v>
      </c>
      <c r="O27" s="289">
        <v>0</v>
      </c>
      <c r="P27" s="291">
        <f>IF(O27=0,0,O27/N27)*100</f>
        <v>0</v>
      </c>
      <c r="S27" s="146"/>
    </row>
    <row r="28" spans="1:19" ht="12" customHeight="1">
      <c r="A28" s="258"/>
      <c r="B28" s="258"/>
      <c r="C28" s="138"/>
      <c r="D28" s="224"/>
      <c r="E28" s="127"/>
      <c r="F28" s="128">
        <f>SUM(G28:I28)</f>
        <v>0</v>
      </c>
      <c r="G28" s="115">
        <f t="shared" ref="G28:M28" si="16">IF(G27=0,0,G27/$F27)</f>
        <v>0</v>
      </c>
      <c r="H28" s="115">
        <f t="shared" si="16"/>
        <v>0</v>
      </c>
      <c r="I28" s="115">
        <f t="shared" si="16"/>
        <v>0</v>
      </c>
      <c r="J28" s="115">
        <f t="shared" si="16"/>
        <v>0</v>
      </c>
      <c r="K28" s="115">
        <f t="shared" si="16"/>
        <v>0</v>
      </c>
      <c r="L28" s="115">
        <f t="shared" si="16"/>
        <v>0</v>
      </c>
      <c r="M28" s="115">
        <f t="shared" si="16"/>
        <v>0</v>
      </c>
      <c r="N28" s="290"/>
      <c r="O28" s="290"/>
      <c r="P28" s="292"/>
      <c r="S28" s="146"/>
    </row>
    <row r="29" spans="1:19" ht="12" customHeight="1">
      <c r="A29" s="258"/>
      <c r="B29" s="258"/>
      <c r="C29" s="137"/>
      <c r="D29" s="223" t="s">
        <v>471</v>
      </c>
      <c r="E29" s="126"/>
      <c r="F29" s="112">
        <f>IF(SUM(G29:I29)=SUM(J29:M29),SUM(G29:I29),"確認")</f>
        <v>3</v>
      </c>
      <c r="G29" s="112">
        <v>3</v>
      </c>
      <c r="H29" s="112">
        <v>0</v>
      </c>
      <c r="I29" s="112">
        <v>0</v>
      </c>
      <c r="J29" s="112">
        <v>3</v>
      </c>
      <c r="K29" s="112">
        <v>0</v>
      </c>
      <c r="L29" s="112">
        <v>0</v>
      </c>
      <c r="M29" s="112">
        <v>0</v>
      </c>
      <c r="N29" s="289">
        <v>8</v>
      </c>
      <c r="O29" s="289">
        <v>6</v>
      </c>
      <c r="P29" s="291">
        <f>IF(O29=0,0,O29/N29)*100</f>
        <v>75</v>
      </c>
      <c r="S29" s="146"/>
    </row>
    <row r="30" spans="1:19" ht="12" customHeight="1">
      <c r="A30" s="258"/>
      <c r="B30" s="258"/>
      <c r="C30" s="138"/>
      <c r="D30" s="224"/>
      <c r="E30" s="127"/>
      <c r="F30" s="128">
        <f>SUM(G30:I30)</f>
        <v>1</v>
      </c>
      <c r="G30" s="115">
        <f t="shared" ref="G30:M30" si="17">IF(G29=0,0,G29/$F29)</f>
        <v>1</v>
      </c>
      <c r="H30" s="115">
        <f t="shared" si="17"/>
        <v>0</v>
      </c>
      <c r="I30" s="115">
        <f t="shared" si="17"/>
        <v>0</v>
      </c>
      <c r="J30" s="115">
        <f t="shared" si="17"/>
        <v>1</v>
      </c>
      <c r="K30" s="115">
        <f t="shared" si="17"/>
        <v>0</v>
      </c>
      <c r="L30" s="115">
        <f t="shared" si="17"/>
        <v>0</v>
      </c>
      <c r="M30" s="115">
        <f t="shared" si="17"/>
        <v>0</v>
      </c>
      <c r="N30" s="290"/>
      <c r="O30" s="290"/>
      <c r="P30" s="292"/>
      <c r="S30" s="146"/>
    </row>
    <row r="31" spans="1:19" ht="12" customHeight="1">
      <c r="A31" s="258"/>
      <c r="B31" s="258"/>
      <c r="C31" s="137"/>
      <c r="D31" s="223" t="s">
        <v>472</v>
      </c>
      <c r="E31" s="126"/>
      <c r="F31" s="112">
        <f>IF(SUM(G31:I31)=SUM(J31:M31),SUM(G31:I31),"確認")</f>
        <v>1</v>
      </c>
      <c r="G31" s="112">
        <v>1</v>
      </c>
      <c r="H31" s="112">
        <v>0</v>
      </c>
      <c r="I31" s="112">
        <v>0</v>
      </c>
      <c r="J31" s="112">
        <v>1</v>
      </c>
      <c r="K31" s="112">
        <v>0</v>
      </c>
      <c r="L31" s="112">
        <v>0</v>
      </c>
      <c r="M31" s="112">
        <v>0</v>
      </c>
      <c r="N31" s="289">
        <v>3</v>
      </c>
      <c r="O31" s="289">
        <v>3</v>
      </c>
      <c r="P31" s="291">
        <f>IF(O31=0,0,O31/N31)*100</f>
        <v>100</v>
      </c>
      <c r="S31" s="146"/>
    </row>
    <row r="32" spans="1:19" ht="12" customHeight="1">
      <c r="A32" s="258"/>
      <c r="B32" s="258"/>
      <c r="C32" s="138"/>
      <c r="D32" s="224"/>
      <c r="E32" s="127"/>
      <c r="F32" s="128">
        <f>SUM(G32:I32)</f>
        <v>1</v>
      </c>
      <c r="G32" s="115">
        <f t="shared" ref="G32:M32" si="18">IF(G31=0,0,G31/$F31)</f>
        <v>1</v>
      </c>
      <c r="H32" s="115">
        <f t="shared" si="18"/>
        <v>0</v>
      </c>
      <c r="I32" s="115">
        <f t="shared" si="18"/>
        <v>0</v>
      </c>
      <c r="J32" s="115">
        <f t="shared" si="18"/>
        <v>1</v>
      </c>
      <c r="K32" s="115">
        <f t="shared" si="18"/>
        <v>0</v>
      </c>
      <c r="L32" s="115">
        <f t="shared" si="18"/>
        <v>0</v>
      </c>
      <c r="M32" s="115">
        <f t="shared" si="18"/>
        <v>0</v>
      </c>
      <c r="N32" s="290"/>
      <c r="O32" s="290"/>
      <c r="P32" s="292"/>
      <c r="S32" s="146"/>
    </row>
    <row r="33" spans="1:19" ht="12" customHeight="1">
      <c r="A33" s="258"/>
      <c r="B33" s="258"/>
      <c r="C33" s="137"/>
      <c r="D33" s="223" t="s">
        <v>473</v>
      </c>
      <c r="E33" s="126"/>
      <c r="F33" s="112">
        <f>IF(SUM(G33:I33)=SUM(J33:M33),SUM(G33:I33),"確認")</f>
        <v>3</v>
      </c>
      <c r="G33" s="112">
        <v>2</v>
      </c>
      <c r="H33" s="112">
        <v>1</v>
      </c>
      <c r="I33" s="112">
        <v>0</v>
      </c>
      <c r="J33" s="112">
        <v>2</v>
      </c>
      <c r="K33" s="112">
        <v>1</v>
      </c>
      <c r="L33" s="112">
        <v>0</v>
      </c>
      <c r="M33" s="112">
        <v>0</v>
      </c>
      <c r="N33" s="289">
        <v>7</v>
      </c>
      <c r="O33" s="289">
        <v>1</v>
      </c>
      <c r="P33" s="291">
        <f>IF(O33=0,0,O33/N33)*100</f>
        <v>14.285714285714285</v>
      </c>
      <c r="S33" s="146"/>
    </row>
    <row r="34" spans="1:19" ht="12" customHeight="1">
      <c r="A34" s="258"/>
      <c r="B34" s="258"/>
      <c r="C34" s="138"/>
      <c r="D34" s="224"/>
      <c r="E34" s="127"/>
      <c r="F34" s="128">
        <f>SUM(G34:I34)</f>
        <v>1</v>
      </c>
      <c r="G34" s="115">
        <f t="shared" ref="G34:M34" si="19">IF(G33=0,0,G33/$F33)</f>
        <v>0.66666666666666663</v>
      </c>
      <c r="H34" s="115">
        <f t="shared" si="19"/>
        <v>0.33333333333333331</v>
      </c>
      <c r="I34" s="115">
        <f t="shared" si="19"/>
        <v>0</v>
      </c>
      <c r="J34" s="115">
        <f t="shared" si="19"/>
        <v>0.66666666666666663</v>
      </c>
      <c r="K34" s="115">
        <f t="shared" si="19"/>
        <v>0.33333333333333331</v>
      </c>
      <c r="L34" s="115">
        <f t="shared" si="19"/>
        <v>0</v>
      </c>
      <c r="M34" s="115">
        <f t="shared" si="19"/>
        <v>0</v>
      </c>
      <c r="N34" s="290"/>
      <c r="O34" s="290"/>
      <c r="P34" s="292"/>
      <c r="S34" s="146"/>
    </row>
    <row r="35" spans="1:19" ht="12" customHeight="1">
      <c r="A35" s="258"/>
      <c r="B35" s="258"/>
      <c r="C35" s="137"/>
      <c r="D35" s="223" t="s">
        <v>474</v>
      </c>
      <c r="E35" s="126"/>
      <c r="F35" s="112">
        <f>IF(SUM(G35:I35)=SUM(J35:M35),SUM(G35:I35),"確認")</f>
        <v>9</v>
      </c>
      <c r="G35" s="112">
        <v>9</v>
      </c>
      <c r="H35" s="112">
        <v>0</v>
      </c>
      <c r="I35" s="112">
        <v>0</v>
      </c>
      <c r="J35" s="112">
        <v>8</v>
      </c>
      <c r="K35" s="112">
        <v>1</v>
      </c>
      <c r="L35" s="112">
        <v>0</v>
      </c>
      <c r="M35" s="112">
        <v>0</v>
      </c>
      <c r="N35" s="289">
        <v>49</v>
      </c>
      <c r="O35" s="289">
        <v>28</v>
      </c>
      <c r="P35" s="291">
        <f>IF(O35=0,0,O35/N35)*100</f>
        <v>57.142857142857139</v>
      </c>
      <c r="S35" s="146"/>
    </row>
    <row r="36" spans="1:19" ht="12" customHeight="1">
      <c r="A36" s="258"/>
      <c r="B36" s="258"/>
      <c r="C36" s="138"/>
      <c r="D36" s="224"/>
      <c r="E36" s="127"/>
      <c r="F36" s="128">
        <f>SUM(G36:I36)</f>
        <v>1</v>
      </c>
      <c r="G36" s="115">
        <f t="shared" ref="G36:M36" si="20">IF(G35=0,0,G35/$F35)</f>
        <v>1</v>
      </c>
      <c r="H36" s="115">
        <f t="shared" si="20"/>
        <v>0</v>
      </c>
      <c r="I36" s="115">
        <f t="shared" si="20"/>
        <v>0</v>
      </c>
      <c r="J36" s="115">
        <f t="shared" si="20"/>
        <v>0.88888888888888884</v>
      </c>
      <c r="K36" s="115">
        <f t="shared" si="20"/>
        <v>0.1111111111111111</v>
      </c>
      <c r="L36" s="115">
        <f t="shared" si="20"/>
        <v>0</v>
      </c>
      <c r="M36" s="115">
        <f t="shared" si="20"/>
        <v>0</v>
      </c>
      <c r="N36" s="290"/>
      <c r="O36" s="290"/>
      <c r="P36" s="292"/>
      <c r="S36" s="146"/>
    </row>
    <row r="37" spans="1:19" ht="12" customHeight="1">
      <c r="A37" s="258"/>
      <c r="B37" s="258"/>
      <c r="C37" s="137"/>
      <c r="D37" s="223" t="s">
        <v>475</v>
      </c>
      <c r="E37" s="126"/>
      <c r="F37" s="112">
        <f>IF(SUM(G37:I37)=SUM(J37:M37),SUM(G37:I37),"確認")</f>
        <v>0</v>
      </c>
      <c r="G37" s="112">
        <v>0</v>
      </c>
      <c r="H37" s="112">
        <v>0</v>
      </c>
      <c r="I37" s="112">
        <v>0</v>
      </c>
      <c r="J37" s="112">
        <v>0</v>
      </c>
      <c r="K37" s="112">
        <v>0</v>
      </c>
      <c r="L37" s="112">
        <v>0</v>
      </c>
      <c r="M37" s="112">
        <v>0</v>
      </c>
      <c r="N37" s="289">
        <v>0</v>
      </c>
      <c r="O37" s="289">
        <v>0</v>
      </c>
      <c r="P37" s="291">
        <f>IF(O37=0,0,O37/N37)*100</f>
        <v>0</v>
      </c>
      <c r="S37" s="146"/>
    </row>
    <row r="38" spans="1:19" ht="12" customHeight="1">
      <c r="A38" s="258"/>
      <c r="B38" s="258"/>
      <c r="C38" s="138"/>
      <c r="D38" s="224"/>
      <c r="E38" s="127"/>
      <c r="F38" s="128">
        <f>SUM(G38:I38)</f>
        <v>0</v>
      </c>
      <c r="G38" s="115">
        <f t="shared" ref="G38:M38" si="21">IF(G37=0,0,G37/$F37)</f>
        <v>0</v>
      </c>
      <c r="H38" s="115">
        <f t="shared" si="21"/>
        <v>0</v>
      </c>
      <c r="I38" s="115">
        <f t="shared" si="21"/>
        <v>0</v>
      </c>
      <c r="J38" s="115">
        <f t="shared" si="21"/>
        <v>0</v>
      </c>
      <c r="K38" s="115">
        <f t="shared" si="21"/>
        <v>0</v>
      </c>
      <c r="L38" s="115">
        <f t="shared" si="21"/>
        <v>0</v>
      </c>
      <c r="M38" s="115">
        <f t="shared" si="21"/>
        <v>0</v>
      </c>
      <c r="N38" s="290"/>
      <c r="O38" s="290"/>
      <c r="P38" s="292"/>
      <c r="S38" s="146"/>
    </row>
    <row r="39" spans="1:19" ht="12" customHeight="1">
      <c r="A39" s="258"/>
      <c r="B39" s="258"/>
      <c r="C39" s="137"/>
      <c r="D39" s="223" t="s">
        <v>476</v>
      </c>
      <c r="E39" s="126"/>
      <c r="F39" s="112">
        <f>IF(SUM(G39:I39)=SUM(J39:M39),SUM(G39:I39),"確認")</f>
        <v>4</v>
      </c>
      <c r="G39" s="112">
        <v>3</v>
      </c>
      <c r="H39" s="112">
        <v>1</v>
      </c>
      <c r="I39" s="112">
        <v>0</v>
      </c>
      <c r="J39" s="112">
        <v>4</v>
      </c>
      <c r="K39" s="112">
        <v>0</v>
      </c>
      <c r="L39" s="112">
        <v>0</v>
      </c>
      <c r="M39" s="112">
        <v>0</v>
      </c>
      <c r="N39" s="289">
        <v>17</v>
      </c>
      <c r="O39" s="289">
        <v>3</v>
      </c>
      <c r="P39" s="291">
        <f>IF(O39=0,0,O39/N39)*100</f>
        <v>17.647058823529413</v>
      </c>
      <c r="S39" s="146"/>
    </row>
    <row r="40" spans="1:19" ht="12" customHeight="1">
      <c r="A40" s="258"/>
      <c r="B40" s="258"/>
      <c r="C40" s="138"/>
      <c r="D40" s="224"/>
      <c r="E40" s="127"/>
      <c r="F40" s="128">
        <f>SUM(G40:I40)</f>
        <v>1</v>
      </c>
      <c r="G40" s="115">
        <f t="shared" ref="G40:M40" si="22">IF(G39=0,0,G39/$F39)</f>
        <v>0.75</v>
      </c>
      <c r="H40" s="115">
        <f t="shared" si="22"/>
        <v>0.25</v>
      </c>
      <c r="I40" s="115">
        <f t="shared" si="22"/>
        <v>0</v>
      </c>
      <c r="J40" s="115">
        <f t="shared" si="22"/>
        <v>1</v>
      </c>
      <c r="K40" s="115">
        <f t="shared" si="22"/>
        <v>0</v>
      </c>
      <c r="L40" s="115">
        <f t="shared" si="22"/>
        <v>0</v>
      </c>
      <c r="M40" s="115">
        <f t="shared" si="22"/>
        <v>0</v>
      </c>
      <c r="N40" s="290"/>
      <c r="O40" s="290"/>
      <c r="P40" s="292"/>
      <c r="S40" s="146"/>
    </row>
    <row r="41" spans="1:19" ht="12" customHeight="1">
      <c r="A41" s="258"/>
      <c r="B41" s="258"/>
      <c r="C41" s="137"/>
      <c r="D41" s="223" t="s">
        <v>477</v>
      </c>
      <c r="E41" s="126"/>
      <c r="F41" s="112">
        <f>IF(SUM(G41:I41)=SUM(J41:M41),SUM(G41:I41),"確認")</f>
        <v>0</v>
      </c>
      <c r="G41" s="131" t="s">
        <v>497</v>
      </c>
      <c r="H41" s="131" t="s">
        <v>497</v>
      </c>
      <c r="I41" s="131" t="s">
        <v>497</v>
      </c>
      <c r="J41" s="131" t="s">
        <v>497</v>
      </c>
      <c r="K41" s="131" t="s">
        <v>497</v>
      </c>
      <c r="L41" s="131" t="s">
        <v>497</v>
      </c>
      <c r="M41" s="131" t="s">
        <v>497</v>
      </c>
      <c r="N41" s="289">
        <v>0</v>
      </c>
      <c r="O41" s="289">
        <v>0</v>
      </c>
      <c r="P41" s="291" t="s">
        <v>497</v>
      </c>
      <c r="S41" s="146"/>
    </row>
    <row r="42" spans="1:19" ht="12" customHeight="1">
      <c r="A42" s="258"/>
      <c r="B42" s="258"/>
      <c r="C42" s="138"/>
      <c r="D42" s="224"/>
      <c r="E42" s="127"/>
      <c r="F42" s="128">
        <f>SUM(G42:I42)</f>
        <v>0</v>
      </c>
      <c r="G42" s="142" t="s">
        <v>497</v>
      </c>
      <c r="H42" s="142" t="s">
        <v>497</v>
      </c>
      <c r="I42" s="142" t="s">
        <v>497</v>
      </c>
      <c r="J42" s="142" t="s">
        <v>497</v>
      </c>
      <c r="K42" s="142" t="s">
        <v>497</v>
      </c>
      <c r="L42" s="142" t="s">
        <v>497</v>
      </c>
      <c r="M42" s="142" t="s">
        <v>497</v>
      </c>
      <c r="N42" s="290"/>
      <c r="O42" s="290"/>
      <c r="P42" s="292"/>
      <c r="S42" s="146"/>
    </row>
    <row r="43" spans="1:19" ht="12" customHeight="1">
      <c r="A43" s="258"/>
      <c r="B43" s="258"/>
      <c r="C43" s="137"/>
      <c r="D43" s="223" t="s">
        <v>478</v>
      </c>
      <c r="E43" s="126"/>
      <c r="F43" s="112">
        <f>IF(SUM(G43:I43)=SUM(J43:M43),SUM(G43:I43),"確認")</f>
        <v>1</v>
      </c>
      <c r="G43" s="112">
        <v>1</v>
      </c>
      <c r="H43" s="112">
        <v>0</v>
      </c>
      <c r="I43" s="112">
        <v>0</v>
      </c>
      <c r="J43" s="112">
        <v>1</v>
      </c>
      <c r="K43" s="112">
        <v>0</v>
      </c>
      <c r="L43" s="112">
        <v>0</v>
      </c>
      <c r="M43" s="112">
        <v>0</v>
      </c>
      <c r="N43" s="289">
        <v>2</v>
      </c>
      <c r="O43" s="289">
        <v>2</v>
      </c>
      <c r="P43" s="291">
        <f>IF(O43=0,0,O43/N43)*100</f>
        <v>100</v>
      </c>
      <c r="S43" s="146"/>
    </row>
    <row r="44" spans="1:19" ht="12" customHeight="1">
      <c r="A44" s="258"/>
      <c r="B44" s="258"/>
      <c r="C44" s="138"/>
      <c r="D44" s="224"/>
      <c r="E44" s="127"/>
      <c r="F44" s="128">
        <f>SUM(G44:I44)</f>
        <v>1</v>
      </c>
      <c r="G44" s="115">
        <f t="shared" ref="G44:M44" si="23">IF(G43=0,0,G43/$F43)</f>
        <v>1</v>
      </c>
      <c r="H44" s="115">
        <f t="shared" si="23"/>
        <v>0</v>
      </c>
      <c r="I44" s="115">
        <f t="shared" si="23"/>
        <v>0</v>
      </c>
      <c r="J44" s="115">
        <f t="shared" si="23"/>
        <v>1</v>
      </c>
      <c r="K44" s="115">
        <f t="shared" si="23"/>
        <v>0</v>
      </c>
      <c r="L44" s="115">
        <f t="shared" si="23"/>
        <v>0</v>
      </c>
      <c r="M44" s="115">
        <f t="shared" si="23"/>
        <v>0</v>
      </c>
      <c r="N44" s="290"/>
      <c r="O44" s="290"/>
      <c r="P44" s="292"/>
      <c r="S44" s="146"/>
    </row>
    <row r="45" spans="1:19" ht="12" customHeight="1">
      <c r="A45" s="258"/>
      <c r="B45" s="258"/>
      <c r="C45" s="137"/>
      <c r="D45" s="223" t="s">
        <v>479</v>
      </c>
      <c r="E45" s="126"/>
      <c r="F45" s="112">
        <f>IF(SUM(G45:I45)=SUM(J45:M45),SUM(G45:I45),"確認")</f>
        <v>3</v>
      </c>
      <c r="G45" s="112">
        <v>3</v>
      </c>
      <c r="H45" s="112">
        <v>0</v>
      </c>
      <c r="I45" s="112">
        <v>0</v>
      </c>
      <c r="J45" s="112">
        <v>2</v>
      </c>
      <c r="K45" s="112">
        <v>1</v>
      </c>
      <c r="L45" s="112">
        <v>0</v>
      </c>
      <c r="M45" s="112">
        <v>0</v>
      </c>
      <c r="N45" s="289">
        <v>29</v>
      </c>
      <c r="O45" s="289">
        <v>1</v>
      </c>
      <c r="P45" s="291">
        <f>IF(O45=0,0,O45/N45)*100</f>
        <v>3.4482758620689653</v>
      </c>
      <c r="S45" s="146"/>
    </row>
    <row r="46" spans="1:19" ht="12" customHeight="1">
      <c r="A46" s="258"/>
      <c r="B46" s="258"/>
      <c r="C46" s="138"/>
      <c r="D46" s="224"/>
      <c r="E46" s="127"/>
      <c r="F46" s="128">
        <f>SUM(G46:I46)</f>
        <v>1</v>
      </c>
      <c r="G46" s="115">
        <f t="shared" ref="G46:M46" si="24">IF(G45=0,0,G45/$F45)</f>
        <v>1</v>
      </c>
      <c r="H46" s="115">
        <f t="shared" si="24"/>
        <v>0</v>
      </c>
      <c r="I46" s="115">
        <f t="shared" si="24"/>
        <v>0</v>
      </c>
      <c r="J46" s="115">
        <f t="shared" si="24"/>
        <v>0.66666666666666663</v>
      </c>
      <c r="K46" s="115">
        <f t="shared" si="24"/>
        <v>0.33333333333333331</v>
      </c>
      <c r="L46" s="115">
        <f t="shared" si="24"/>
        <v>0</v>
      </c>
      <c r="M46" s="115">
        <f t="shared" si="24"/>
        <v>0</v>
      </c>
      <c r="N46" s="290"/>
      <c r="O46" s="290"/>
      <c r="P46" s="292"/>
      <c r="S46" s="146"/>
    </row>
    <row r="47" spans="1:19" ht="12" customHeight="1">
      <c r="A47" s="258"/>
      <c r="B47" s="258"/>
      <c r="C47" s="137"/>
      <c r="D47" s="223" t="s">
        <v>480</v>
      </c>
      <c r="E47" s="126"/>
      <c r="F47" s="112">
        <f>IF(SUM(G47:I47)=SUM(J47:M47),SUM(G47:I47),"確認")</f>
        <v>1</v>
      </c>
      <c r="G47" s="112">
        <v>1</v>
      </c>
      <c r="H47" s="112">
        <v>0</v>
      </c>
      <c r="I47" s="112">
        <v>0</v>
      </c>
      <c r="J47" s="112">
        <v>1</v>
      </c>
      <c r="K47" s="112">
        <v>0</v>
      </c>
      <c r="L47" s="112">
        <v>0</v>
      </c>
      <c r="M47" s="112">
        <v>0</v>
      </c>
      <c r="N47" s="289">
        <v>0</v>
      </c>
      <c r="O47" s="289">
        <v>0</v>
      </c>
      <c r="P47" s="291">
        <f>IF(O47=0,0,O47/N47)*100</f>
        <v>0</v>
      </c>
      <c r="S47" s="146"/>
    </row>
    <row r="48" spans="1:19" ht="12" customHeight="1">
      <c r="A48" s="258"/>
      <c r="B48" s="258"/>
      <c r="C48" s="138"/>
      <c r="D48" s="224"/>
      <c r="E48" s="127"/>
      <c r="F48" s="128">
        <f>SUM(G48:I48)</f>
        <v>1</v>
      </c>
      <c r="G48" s="115">
        <f t="shared" ref="G48:M48" si="25">IF(G47=0,0,G47/$F47)</f>
        <v>1</v>
      </c>
      <c r="H48" s="115">
        <f t="shared" si="25"/>
        <v>0</v>
      </c>
      <c r="I48" s="115">
        <f t="shared" si="25"/>
        <v>0</v>
      </c>
      <c r="J48" s="115">
        <f t="shared" si="25"/>
        <v>1</v>
      </c>
      <c r="K48" s="115">
        <f t="shared" si="25"/>
        <v>0</v>
      </c>
      <c r="L48" s="115">
        <f t="shared" si="25"/>
        <v>0</v>
      </c>
      <c r="M48" s="115">
        <f t="shared" si="25"/>
        <v>0</v>
      </c>
      <c r="N48" s="290"/>
      <c r="O48" s="290"/>
      <c r="P48" s="292"/>
      <c r="S48" s="146"/>
    </row>
    <row r="49" spans="1:19" ht="12" customHeight="1">
      <c r="A49" s="258"/>
      <c r="B49" s="258"/>
      <c r="C49" s="137"/>
      <c r="D49" s="223" t="s">
        <v>481</v>
      </c>
      <c r="E49" s="126"/>
      <c r="F49" s="112">
        <f>IF(SUM(G49:I49)=SUM(J49:M49),SUM(G49:I49),"確認")</f>
        <v>2</v>
      </c>
      <c r="G49" s="112">
        <v>2</v>
      </c>
      <c r="H49" s="112">
        <v>0</v>
      </c>
      <c r="I49" s="112">
        <v>0</v>
      </c>
      <c r="J49" s="112">
        <v>2</v>
      </c>
      <c r="K49" s="112">
        <v>0</v>
      </c>
      <c r="L49" s="112">
        <v>0</v>
      </c>
      <c r="M49" s="112">
        <v>0</v>
      </c>
      <c r="N49" s="289">
        <v>13</v>
      </c>
      <c r="O49" s="289">
        <v>13</v>
      </c>
      <c r="P49" s="291">
        <f>IF(O49=0,0,O49/N49)*100</f>
        <v>100</v>
      </c>
      <c r="S49" s="146"/>
    </row>
    <row r="50" spans="1:19" ht="12" customHeight="1">
      <c r="A50" s="258"/>
      <c r="B50" s="258"/>
      <c r="C50" s="138"/>
      <c r="D50" s="224"/>
      <c r="E50" s="127"/>
      <c r="F50" s="128">
        <f>SUM(G50:I50)</f>
        <v>1</v>
      </c>
      <c r="G50" s="115">
        <f t="shared" ref="G50:M50" si="26">IF(G49=0,0,G49/$F49)</f>
        <v>1</v>
      </c>
      <c r="H50" s="115">
        <f t="shared" si="26"/>
        <v>0</v>
      </c>
      <c r="I50" s="115">
        <f t="shared" si="26"/>
        <v>0</v>
      </c>
      <c r="J50" s="115">
        <f t="shared" si="26"/>
        <v>1</v>
      </c>
      <c r="K50" s="115">
        <f t="shared" si="26"/>
        <v>0</v>
      </c>
      <c r="L50" s="115">
        <f t="shared" si="26"/>
        <v>0</v>
      </c>
      <c r="M50" s="115">
        <f t="shared" si="26"/>
        <v>0</v>
      </c>
      <c r="N50" s="290"/>
      <c r="O50" s="290"/>
      <c r="P50" s="292"/>
      <c r="S50" s="146"/>
    </row>
    <row r="51" spans="1:19" ht="12" customHeight="1">
      <c r="A51" s="258"/>
      <c r="B51" s="258"/>
      <c r="C51" s="137"/>
      <c r="D51" s="223" t="s">
        <v>482</v>
      </c>
      <c r="E51" s="126"/>
      <c r="F51" s="112">
        <f>IF(SUM(G51:I51)=SUM(J51:M51),SUM(G51:I51),"確認")</f>
        <v>10</v>
      </c>
      <c r="G51" s="112">
        <v>6</v>
      </c>
      <c r="H51" s="112">
        <v>3</v>
      </c>
      <c r="I51" s="112">
        <v>1</v>
      </c>
      <c r="J51" s="112">
        <v>7</v>
      </c>
      <c r="K51" s="112">
        <v>0</v>
      </c>
      <c r="L51" s="112">
        <v>0</v>
      </c>
      <c r="M51" s="112">
        <v>3</v>
      </c>
      <c r="N51" s="289">
        <v>12</v>
      </c>
      <c r="O51" s="289">
        <v>4</v>
      </c>
      <c r="P51" s="291">
        <f>IF(O51=0,0,O51/N51)*100</f>
        <v>33.333333333333329</v>
      </c>
      <c r="S51" s="146"/>
    </row>
    <row r="52" spans="1:19" ht="12" customHeight="1">
      <c r="A52" s="258"/>
      <c r="B52" s="258"/>
      <c r="C52" s="138"/>
      <c r="D52" s="224"/>
      <c r="E52" s="127"/>
      <c r="F52" s="128">
        <f>SUM(G52:I52)</f>
        <v>0.99999999999999989</v>
      </c>
      <c r="G52" s="115">
        <f t="shared" ref="G52:M52" si="27">IF(G51=0,0,G51/$F51)</f>
        <v>0.6</v>
      </c>
      <c r="H52" s="115">
        <f t="shared" si="27"/>
        <v>0.3</v>
      </c>
      <c r="I52" s="115">
        <f t="shared" si="27"/>
        <v>0.1</v>
      </c>
      <c r="J52" s="115">
        <f t="shared" si="27"/>
        <v>0.7</v>
      </c>
      <c r="K52" s="115">
        <f t="shared" si="27"/>
        <v>0</v>
      </c>
      <c r="L52" s="115">
        <f t="shared" si="27"/>
        <v>0</v>
      </c>
      <c r="M52" s="115">
        <f t="shared" si="27"/>
        <v>0.3</v>
      </c>
      <c r="N52" s="290"/>
      <c r="O52" s="290"/>
      <c r="P52" s="292"/>
      <c r="S52" s="146"/>
    </row>
    <row r="53" spans="1:19" ht="12" customHeight="1">
      <c r="A53" s="258"/>
      <c r="B53" s="258"/>
      <c r="C53" s="137"/>
      <c r="D53" s="223" t="s">
        <v>483</v>
      </c>
      <c r="E53" s="126"/>
      <c r="F53" s="112">
        <f>IF(SUM(G53:I53)=SUM(J53:M53),SUM(G53:I53),"確認")</f>
        <v>4</v>
      </c>
      <c r="G53" s="112">
        <v>4</v>
      </c>
      <c r="H53" s="112">
        <v>0</v>
      </c>
      <c r="I53" s="112">
        <v>0</v>
      </c>
      <c r="J53" s="112">
        <v>4</v>
      </c>
      <c r="K53" s="112">
        <v>0</v>
      </c>
      <c r="L53" s="112">
        <v>0</v>
      </c>
      <c r="M53" s="112">
        <v>0</v>
      </c>
      <c r="N53" s="289">
        <v>31</v>
      </c>
      <c r="O53" s="289">
        <v>26</v>
      </c>
      <c r="P53" s="291">
        <f>IF(O53=0,0,O53/N53)*100</f>
        <v>83.870967741935488</v>
      </c>
      <c r="S53" s="146"/>
    </row>
    <row r="54" spans="1:19" ht="12" customHeight="1">
      <c r="A54" s="258"/>
      <c r="B54" s="258"/>
      <c r="C54" s="138"/>
      <c r="D54" s="224"/>
      <c r="E54" s="127"/>
      <c r="F54" s="128">
        <f>SUM(G54:I54)</f>
        <v>1</v>
      </c>
      <c r="G54" s="115">
        <f t="shared" ref="G54:M54" si="28">IF(G53=0,0,G53/$F53)</f>
        <v>1</v>
      </c>
      <c r="H54" s="115">
        <f t="shared" si="28"/>
        <v>0</v>
      </c>
      <c r="I54" s="115">
        <f t="shared" si="28"/>
        <v>0</v>
      </c>
      <c r="J54" s="115">
        <f t="shared" si="28"/>
        <v>1</v>
      </c>
      <c r="K54" s="115">
        <f t="shared" si="28"/>
        <v>0</v>
      </c>
      <c r="L54" s="115">
        <f t="shared" si="28"/>
        <v>0</v>
      </c>
      <c r="M54" s="115">
        <f t="shared" si="28"/>
        <v>0</v>
      </c>
      <c r="N54" s="290"/>
      <c r="O54" s="290"/>
      <c r="P54" s="292"/>
      <c r="S54" s="146"/>
    </row>
    <row r="55" spans="1:19" ht="12" customHeight="1">
      <c r="A55" s="258"/>
      <c r="B55" s="258"/>
      <c r="C55" s="137"/>
      <c r="D55" s="223" t="s">
        <v>484</v>
      </c>
      <c r="E55" s="126"/>
      <c r="F55" s="112">
        <f>IF(SUM(G55:I55)=SUM(J55:M55),SUM(G55:I55),"確認")</f>
        <v>18</v>
      </c>
      <c r="G55" s="112">
        <v>16</v>
      </c>
      <c r="H55" s="112">
        <v>1</v>
      </c>
      <c r="I55" s="112">
        <v>1</v>
      </c>
      <c r="J55" s="112">
        <v>16</v>
      </c>
      <c r="K55" s="112">
        <v>1</v>
      </c>
      <c r="L55" s="112">
        <v>0</v>
      </c>
      <c r="M55" s="112">
        <v>1</v>
      </c>
      <c r="N55" s="289">
        <v>60</v>
      </c>
      <c r="O55" s="289">
        <v>33</v>
      </c>
      <c r="P55" s="291">
        <f>IF(O55=0,0,O55/N55)*100</f>
        <v>55.000000000000007</v>
      </c>
      <c r="S55" s="146"/>
    </row>
    <row r="56" spans="1:19" ht="12" customHeight="1">
      <c r="A56" s="258"/>
      <c r="B56" s="258"/>
      <c r="C56" s="138"/>
      <c r="D56" s="224"/>
      <c r="E56" s="127"/>
      <c r="F56" s="128">
        <f>SUM(G56:I56)</f>
        <v>1</v>
      </c>
      <c r="G56" s="115">
        <f t="shared" ref="G56:M56" si="29">IF(G55=0,0,G55/$F55)</f>
        <v>0.88888888888888884</v>
      </c>
      <c r="H56" s="115">
        <f t="shared" si="29"/>
        <v>5.5555555555555552E-2</v>
      </c>
      <c r="I56" s="115">
        <f t="shared" si="29"/>
        <v>5.5555555555555552E-2</v>
      </c>
      <c r="J56" s="115">
        <f t="shared" si="29"/>
        <v>0.88888888888888884</v>
      </c>
      <c r="K56" s="115">
        <f t="shared" si="29"/>
        <v>5.5555555555555552E-2</v>
      </c>
      <c r="L56" s="115">
        <f t="shared" si="29"/>
        <v>0</v>
      </c>
      <c r="M56" s="115">
        <f t="shared" si="29"/>
        <v>5.5555555555555552E-2</v>
      </c>
      <c r="N56" s="290"/>
      <c r="O56" s="290"/>
      <c r="P56" s="292"/>
      <c r="S56" s="146"/>
    </row>
    <row r="57" spans="1:19" ht="12" customHeight="1">
      <c r="A57" s="258"/>
      <c r="B57" s="258"/>
      <c r="C57" s="137"/>
      <c r="D57" s="223" t="s">
        <v>485</v>
      </c>
      <c r="E57" s="126"/>
      <c r="F57" s="112">
        <f>IF(SUM(G57:I57)=SUM(J57:M57),SUM(G57:I57),"確認")</f>
        <v>4</v>
      </c>
      <c r="G57" s="112">
        <v>4</v>
      </c>
      <c r="H57" s="112">
        <v>0</v>
      </c>
      <c r="I57" s="112">
        <v>0</v>
      </c>
      <c r="J57" s="112">
        <v>4</v>
      </c>
      <c r="K57" s="112">
        <v>0</v>
      </c>
      <c r="L57" s="112">
        <v>0</v>
      </c>
      <c r="M57" s="112">
        <v>0</v>
      </c>
      <c r="N57" s="289">
        <v>14</v>
      </c>
      <c r="O57" s="289">
        <v>10</v>
      </c>
      <c r="P57" s="291">
        <f>IF(O57=0,0,O57/N57)*100</f>
        <v>71.428571428571431</v>
      </c>
      <c r="S57" s="146"/>
    </row>
    <row r="58" spans="1:19" ht="12" customHeight="1">
      <c r="A58" s="258"/>
      <c r="B58" s="258"/>
      <c r="C58" s="138"/>
      <c r="D58" s="224"/>
      <c r="E58" s="127"/>
      <c r="F58" s="128">
        <f>SUM(G58:I58)</f>
        <v>1</v>
      </c>
      <c r="G58" s="115">
        <f t="shared" ref="G58:M58" si="30">IF(G57=0,0,G57/$F57)</f>
        <v>1</v>
      </c>
      <c r="H58" s="115">
        <f t="shared" si="30"/>
        <v>0</v>
      </c>
      <c r="I58" s="115">
        <f t="shared" si="30"/>
        <v>0</v>
      </c>
      <c r="J58" s="115">
        <f t="shared" si="30"/>
        <v>1</v>
      </c>
      <c r="K58" s="115">
        <f t="shared" si="30"/>
        <v>0</v>
      </c>
      <c r="L58" s="115">
        <f t="shared" si="30"/>
        <v>0</v>
      </c>
      <c r="M58" s="115">
        <f t="shared" si="30"/>
        <v>0</v>
      </c>
      <c r="N58" s="290"/>
      <c r="O58" s="290"/>
      <c r="P58" s="292"/>
      <c r="S58" s="146"/>
    </row>
    <row r="59" spans="1:19" ht="12.75" customHeight="1">
      <c r="A59" s="258"/>
      <c r="B59" s="258"/>
      <c r="C59" s="137"/>
      <c r="D59" s="223" t="s">
        <v>486</v>
      </c>
      <c r="E59" s="126"/>
      <c r="F59" s="112">
        <f>IF(SUM(G59:I59)=SUM(J59:M59),SUM(G59:I59),"確認")</f>
        <v>19</v>
      </c>
      <c r="G59" s="112">
        <v>16</v>
      </c>
      <c r="H59" s="112">
        <v>0</v>
      </c>
      <c r="I59" s="112">
        <v>3</v>
      </c>
      <c r="J59" s="112">
        <v>12</v>
      </c>
      <c r="K59" s="112">
        <v>5</v>
      </c>
      <c r="L59" s="112">
        <v>0</v>
      </c>
      <c r="M59" s="112">
        <v>2</v>
      </c>
      <c r="N59" s="289">
        <v>105</v>
      </c>
      <c r="O59" s="289">
        <v>38</v>
      </c>
      <c r="P59" s="291">
        <f>IF(O59=0,0,O59/N59)*100</f>
        <v>36.19047619047619</v>
      </c>
      <c r="S59" s="146"/>
    </row>
    <row r="60" spans="1:19" ht="12.75" customHeight="1">
      <c r="A60" s="258"/>
      <c r="B60" s="258"/>
      <c r="C60" s="138"/>
      <c r="D60" s="224"/>
      <c r="E60" s="127"/>
      <c r="F60" s="128">
        <f>SUM(G60:I60)</f>
        <v>1</v>
      </c>
      <c r="G60" s="115">
        <f t="shared" ref="G60:M60" si="31">IF(G59=0,0,G59/$F59)</f>
        <v>0.84210526315789469</v>
      </c>
      <c r="H60" s="115">
        <f t="shared" si="31"/>
        <v>0</v>
      </c>
      <c r="I60" s="115">
        <f t="shared" si="31"/>
        <v>0.15789473684210525</v>
      </c>
      <c r="J60" s="115">
        <f t="shared" si="31"/>
        <v>0.63157894736842102</v>
      </c>
      <c r="K60" s="115">
        <f t="shared" si="31"/>
        <v>0.26315789473684209</v>
      </c>
      <c r="L60" s="115">
        <f t="shared" si="31"/>
        <v>0</v>
      </c>
      <c r="M60" s="115">
        <f t="shared" si="31"/>
        <v>0.10526315789473684</v>
      </c>
      <c r="N60" s="290"/>
      <c r="O60" s="290"/>
      <c r="P60" s="292"/>
      <c r="S60" s="146"/>
    </row>
    <row r="61" spans="1:19" ht="12" customHeight="1">
      <c r="A61" s="258"/>
      <c r="B61" s="258"/>
      <c r="C61" s="137"/>
      <c r="D61" s="223" t="s">
        <v>21</v>
      </c>
      <c r="E61" s="126"/>
      <c r="F61" s="112">
        <f>IF(SUM(G61:I61)=SUM(J61:M61),SUM(G61:I61),"確認")</f>
        <v>13</v>
      </c>
      <c r="G61" s="112">
        <v>13</v>
      </c>
      <c r="H61" s="112">
        <v>0</v>
      </c>
      <c r="I61" s="112">
        <v>0</v>
      </c>
      <c r="J61" s="112">
        <v>12</v>
      </c>
      <c r="K61" s="112">
        <v>1</v>
      </c>
      <c r="L61" s="112">
        <v>0</v>
      </c>
      <c r="M61" s="112">
        <v>0</v>
      </c>
      <c r="N61" s="289">
        <v>29</v>
      </c>
      <c r="O61" s="289">
        <v>23</v>
      </c>
      <c r="P61" s="291">
        <f>IF(O61=0,0,O61/N61)*100</f>
        <v>79.310344827586206</v>
      </c>
      <c r="S61" s="146"/>
    </row>
    <row r="62" spans="1:19" ht="12" customHeight="1">
      <c r="A62" s="258"/>
      <c r="B62" s="258"/>
      <c r="C62" s="138"/>
      <c r="D62" s="224"/>
      <c r="E62" s="127"/>
      <c r="F62" s="128">
        <f>SUM(G62:I62)</f>
        <v>1</v>
      </c>
      <c r="G62" s="115">
        <f t="shared" ref="G62:M62" si="32">IF(G61=0,0,G61/$F61)</f>
        <v>1</v>
      </c>
      <c r="H62" s="115">
        <f t="shared" si="32"/>
        <v>0</v>
      </c>
      <c r="I62" s="115">
        <f t="shared" si="32"/>
        <v>0</v>
      </c>
      <c r="J62" s="115">
        <f t="shared" si="32"/>
        <v>0.92307692307692313</v>
      </c>
      <c r="K62" s="115">
        <f t="shared" si="32"/>
        <v>7.6923076923076927E-2</v>
      </c>
      <c r="L62" s="115">
        <f t="shared" si="32"/>
        <v>0</v>
      </c>
      <c r="M62" s="115">
        <f t="shared" si="32"/>
        <v>0</v>
      </c>
      <c r="N62" s="290"/>
      <c r="O62" s="290"/>
      <c r="P62" s="292"/>
      <c r="S62" s="146"/>
    </row>
    <row r="63" spans="1:19" ht="12" customHeight="1">
      <c r="A63" s="258"/>
      <c r="B63" s="258"/>
      <c r="C63" s="137"/>
      <c r="D63" s="223" t="s">
        <v>487</v>
      </c>
      <c r="E63" s="126"/>
      <c r="F63" s="112">
        <f>IF(SUM(G63:I63)=SUM(J63:M63),SUM(G63:I63),"確認")</f>
        <v>7</v>
      </c>
      <c r="G63" s="112">
        <v>6</v>
      </c>
      <c r="H63" s="112">
        <v>1</v>
      </c>
      <c r="I63" s="112">
        <v>0</v>
      </c>
      <c r="J63" s="112">
        <v>5</v>
      </c>
      <c r="K63" s="112">
        <v>2</v>
      </c>
      <c r="L63" s="112">
        <v>0</v>
      </c>
      <c r="M63" s="112">
        <v>0</v>
      </c>
      <c r="N63" s="289">
        <v>19</v>
      </c>
      <c r="O63" s="289">
        <v>8</v>
      </c>
      <c r="P63" s="291">
        <f>IF(O63=0,0,O63/N63)*100</f>
        <v>42.105263157894733</v>
      </c>
      <c r="S63" s="146"/>
    </row>
    <row r="64" spans="1:19" ht="12" customHeight="1">
      <c r="A64" s="258"/>
      <c r="B64" s="258"/>
      <c r="C64" s="138"/>
      <c r="D64" s="224"/>
      <c r="E64" s="127"/>
      <c r="F64" s="128">
        <f>SUM(G64:I64)</f>
        <v>1</v>
      </c>
      <c r="G64" s="115">
        <f t="shared" ref="G64:M64" si="33">IF(G63=0,0,G63/$F63)</f>
        <v>0.8571428571428571</v>
      </c>
      <c r="H64" s="115">
        <f t="shared" si="33"/>
        <v>0.14285714285714285</v>
      </c>
      <c r="I64" s="115">
        <f t="shared" si="33"/>
        <v>0</v>
      </c>
      <c r="J64" s="115">
        <f t="shared" si="33"/>
        <v>0.7142857142857143</v>
      </c>
      <c r="K64" s="115">
        <f t="shared" si="33"/>
        <v>0.2857142857142857</v>
      </c>
      <c r="L64" s="115">
        <f t="shared" si="33"/>
        <v>0</v>
      </c>
      <c r="M64" s="115">
        <f t="shared" si="33"/>
        <v>0</v>
      </c>
      <c r="N64" s="290"/>
      <c r="O64" s="290"/>
      <c r="P64" s="292"/>
      <c r="S64" s="146"/>
    </row>
    <row r="65" spans="1:19" ht="12" customHeight="1">
      <c r="A65" s="258"/>
      <c r="B65" s="258"/>
      <c r="C65" s="137"/>
      <c r="D65" s="223" t="s">
        <v>488</v>
      </c>
      <c r="E65" s="126"/>
      <c r="F65" s="112">
        <f>IF(SUM(G65:I65)=SUM(J65:M65),SUM(G65:I65),"確認")</f>
        <v>13</v>
      </c>
      <c r="G65" s="112">
        <v>12</v>
      </c>
      <c r="H65" s="112">
        <v>1</v>
      </c>
      <c r="I65" s="112">
        <v>0</v>
      </c>
      <c r="J65" s="112">
        <v>10</v>
      </c>
      <c r="K65" s="112">
        <v>1</v>
      </c>
      <c r="L65" s="112">
        <v>0</v>
      </c>
      <c r="M65" s="112">
        <v>2</v>
      </c>
      <c r="N65" s="289">
        <v>50</v>
      </c>
      <c r="O65" s="289">
        <v>26</v>
      </c>
      <c r="P65" s="291">
        <f>IF(O65=0,0,O65/N65)*100</f>
        <v>52</v>
      </c>
      <c r="S65" s="146"/>
    </row>
    <row r="66" spans="1:19" ht="12" customHeight="1">
      <c r="A66" s="258"/>
      <c r="B66" s="258"/>
      <c r="C66" s="138"/>
      <c r="D66" s="224"/>
      <c r="E66" s="127"/>
      <c r="F66" s="128">
        <f>SUM(G66:I66)</f>
        <v>1</v>
      </c>
      <c r="G66" s="115">
        <f t="shared" ref="G66:M66" si="34">IF(G65=0,0,G65/$F65)</f>
        <v>0.92307692307692313</v>
      </c>
      <c r="H66" s="115">
        <f t="shared" si="34"/>
        <v>7.6923076923076927E-2</v>
      </c>
      <c r="I66" s="115">
        <f t="shared" si="34"/>
        <v>0</v>
      </c>
      <c r="J66" s="115">
        <f t="shared" si="34"/>
        <v>0.76923076923076927</v>
      </c>
      <c r="K66" s="115">
        <f t="shared" si="34"/>
        <v>7.6923076923076927E-2</v>
      </c>
      <c r="L66" s="115">
        <f t="shared" si="34"/>
        <v>0</v>
      </c>
      <c r="M66" s="115">
        <f t="shared" si="34"/>
        <v>0.15384615384615385</v>
      </c>
      <c r="N66" s="290"/>
      <c r="O66" s="290"/>
      <c r="P66" s="292"/>
      <c r="S66" s="146"/>
    </row>
    <row r="67" spans="1:19" ht="12" customHeight="1">
      <c r="A67" s="258"/>
      <c r="B67" s="258"/>
      <c r="C67" s="137"/>
      <c r="D67" s="223" t="s">
        <v>489</v>
      </c>
      <c r="E67" s="126"/>
      <c r="F67" s="112">
        <f>IF(SUM(G67:I67)=SUM(J67:M67),SUM(G67:I67),"確認")</f>
        <v>2</v>
      </c>
      <c r="G67" s="112">
        <v>1</v>
      </c>
      <c r="H67" s="112">
        <v>1</v>
      </c>
      <c r="I67" s="112">
        <v>0</v>
      </c>
      <c r="J67" s="112">
        <v>2</v>
      </c>
      <c r="K67" s="112">
        <v>0</v>
      </c>
      <c r="L67" s="112">
        <v>0</v>
      </c>
      <c r="M67" s="112">
        <v>0</v>
      </c>
      <c r="N67" s="289">
        <v>5</v>
      </c>
      <c r="O67" s="289">
        <v>5</v>
      </c>
      <c r="P67" s="291">
        <f>IF(N67=0,0,IF(O67=0,0,O67/N67)*100)</f>
        <v>100</v>
      </c>
      <c r="S67" s="146"/>
    </row>
    <row r="68" spans="1:19" ht="12" customHeight="1">
      <c r="A68" s="258"/>
      <c r="B68" s="259"/>
      <c r="C68" s="138"/>
      <c r="D68" s="224"/>
      <c r="E68" s="127"/>
      <c r="F68" s="128">
        <f>SUM(G68:I68)</f>
        <v>1</v>
      </c>
      <c r="G68" s="115">
        <f t="shared" ref="G68:M68" si="35">IF(G67=0,0,G67/$F67)</f>
        <v>0.5</v>
      </c>
      <c r="H68" s="115">
        <f t="shared" si="35"/>
        <v>0.5</v>
      </c>
      <c r="I68" s="115">
        <f t="shared" si="35"/>
        <v>0</v>
      </c>
      <c r="J68" s="115">
        <f t="shared" si="35"/>
        <v>1</v>
      </c>
      <c r="K68" s="115">
        <f t="shared" si="35"/>
        <v>0</v>
      </c>
      <c r="L68" s="115">
        <f t="shared" si="35"/>
        <v>0</v>
      </c>
      <c r="M68" s="115">
        <f t="shared" si="35"/>
        <v>0</v>
      </c>
      <c r="N68" s="290"/>
      <c r="O68" s="290"/>
      <c r="P68" s="292"/>
      <c r="S68" s="146"/>
    </row>
    <row r="69" spans="1:19" ht="12" customHeight="1">
      <c r="A69" s="258"/>
      <c r="B69" s="257" t="s">
        <v>17</v>
      </c>
      <c r="C69" s="137"/>
      <c r="D69" s="223" t="s">
        <v>16</v>
      </c>
      <c r="E69" s="126"/>
      <c r="F69" s="112">
        <f>IF(SUM(G69:I69)=SUM(J69:M69),SUM(G69:I69),"確認")</f>
        <v>327</v>
      </c>
      <c r="G69" s="112">
        <f t="shared" ref="G69:L69" si="36">SUM(G71,G73,G75,G77,G79,G81,G83,G85,G87,G89,G91,G93,G95,G97,G99)</f>
        <v>272</v>
      </c>
      <c r="H69" s="112">
        <f t="shared" si="36"/>
        <v>43</v>
      </c>
      <c r="I69" s="112">
        <f t="shared" si="36"/>
        <v>12</v>
      </c>
      <c r="J69" s="112">
        <f t="shared" si="36"/>
        <v>258</v>
      </c>
      <c r="K69" s="112">
        <f t="shared" si="36"/>
        <v>33</v>
      </c>
      <c r="L69" s="112">
        <f t="shared" si="36"/>
        <v>2</v>
      </c>
      <c r="M69" s="112">
        <f>SUM(M71,M73,M75,M77,M79,M81,M83,M85,M87,M89,M91,M93,M95,M97,M99)</f>
        <v>34</v>
      </c>
      <c r="N69" s="289">
        <f t="shared" ref="N69" si="37">SUM(N71,N73,N75,N77,N79,N81,N83,N85,N87,N89,N91,N93,N95,N97,N99)</f>
        <v>366</v>
      </c>
      <c r="O69" s="289">
        <f t="shared" ref="O69" si="38">SUM(O71,O73,O75,O77,O79,O81,O83,O85,O87,O89,O91,O93,O95,O97,O99)</f>
        <v>181</v>
      </c>
      <c r="P69" s="291">
        <f>IF(O69=0,0,O69/N69)*100</f>
        <v>49.453551912568308</v>
      </c>
      <c r="Q69" s="134"/>
      <c r="R69" s="134"/>
      <c r="S69" s="146"/>
    </row>
    <row r="70" spans="1:19" ht="12" customHeight="1">
      <c r="A70" s="258"/>
      <c r="B70" s="258"/>
      <c r="C70" s="138"/>
      <c r="D70" s="224"/>
      <c r="E70" s="127"/>
      <c r="F70" s="128">
        <f>SUM(G70:I70)</f>
        <v>1</v>
      </c>
      <c r="G70" s="115">
        <f t="shared" ref="G70:M70" si="39">IF(G69=0,0,G69/$F69)</f>
        <v>0.83180428134556572</v>
      </c>
      <c r="H70" s="115">
        <f t="shared" si="39"/>
        <v>0.13149847094801223</v>
      </c>
      <c r="I70" s="115">
        <f t="shared" si="39"/>
        <v>3.669724770642202E-2</v>
      </c>
      <c r="J70" s="115">
        <f t="shared" si="39"/>
        <v>0.78899082568807344</v>
      </c>
      <c r="K70" s="115">
        <f t="shared" si="39"/>
        <v>0.10091743119266056</v>
      </c>
      <c r="L70" s="115">
        <f t="shared" si="39"/>
        <v>6.1162079510703364E-3</v>
      </c>
      <c r="M70" s="115">
        <f t="shared" si="39"/>
        <v>0.10397553516819572</v>
      </c>
      <c r="N70" s="290"/>
      <c r="O70" s="290"/>
      <c r="P70" s="292"/>
      <c r="S70" s="146"/>
    </row>
    <row r="71" spans="1:19" ht="12" customHeight="1">
      <c r="A71" s="258"/>
      <c r="B71" s="258"/>
      <c r="C71" s="137"/>
      <c r="D71" s="223" t="s">
        <v>140</v>
      </c>
      <c r="E71" s="126"/>
      <c r="F71" s="112">
        <f>IF(SUM(G71:I71)=SUM(J71:M71),SUM(G71:I71),"確認")</f>
        <v>3</v>
      </c>
      <c r="G71" s="112">
        <v>3</v>
      </c>
      <c r="H71" s="112">
        <v>0</v>
      </c>
      <c r="I71" s="112">
        <v>0</v>
      </c>
      <c r="J71" s="112">
        <v>3</v>
      </c>
      <c r="K71" s="112">
        <v>0</v>
      </c>
      <c r="L71" s="112">
        <v>0</v>
      </c>
      <c r="M71" s="112">
        <v>0</v>
      </c>
      <c r="N71" s="289">
        <v>1</v>
      </c>
      <c r="O71" s="289">
        <v>0</v>
      </c>
      <c r="P71" s="291">
        <f>IF(O71=0,0,O71/N71)*100</f>
        <v>0</v>
      </c>
      <c r="S71" s="146"/>
    </row>
    <row r="72" spans="1:19" ht="12" customHeight="1">
      <c r="A72" s="258"/>
      <c r="B72" s="258"/>
      <c r="C72" s="138"/>
      <c r="D72" s="224"/>
      <c r="E72" s="127"/>
      <c r="F72" s="128">
        <f>SUM(G72:I72)</f>
        <v>1</v>
      </c>
      <c r="G72" s="115">
        <f t="shared" ref="G72:M72" si="40">IF(G71=0,0,G71/$F71)</f>
        <v>1</v>
      </c>
      <c r="H72" s="115">
        <f t="shared" si="40"/>
        <v>0</v>
      </c>
      <c r="I72" s="115">
        <f t="shared" si="40"/>
        <v>0</v>
      </c>
      <c r="J72" s="115">
        <f t="shared" si="40"/>
        <v>1</v>
      </c>
      <c r="K72" s="115">
        <f t="shared" si="40"/>
        <v>0</v>
      </c>
      <c r="L72" s="115">
        <f t="shared" si="40"/>
        <v>0</v>
      </c>
      <c r="M72" s="115">
        <f t="shared" si="40"/>
        <v>0</v>
      </c>
      <c r="N72" s="290"/>
      <c r="O72" s="290"/>
      <c r="P72" s="292"/>
      <c r="S72" s="146"/>
    </row>
    <row r="73" spans="1:19" ht="12" customHeight="1">
      <c r="A73" s="258"/>
      <c r="B73" s="258"/>
      <c r="C73" s="137"/>
      <c r="D73" s="223" t="s">
        <v>14</v>
      </c>
      <c r="E73" s="126"/>
      <c r="F73" s="112">
        <f>IF(SUM(G73:I73)=SUM(J73:M73),SUM(G73:I73),"確認")</f>
        <v>25</v>
      </c>
      <c r="G73" s="112">
        <v>18</v>
      </c>
      <c r="H73" s="112">
        <v>6</v>
      </c>
      <c r="I73" s="112">
        <v>1</v>
      </c>
      <c r="J73" s="112">
        <v>22</v>
      </c>
      <c r="K73" s="112">
        <v>1</v>
      </c>
      <c r="L73" s="112">
        <v>0</v>
      </c>
      <c r="M73" s="112">
        <v>2</v>
      </c>
      <c r="N73" s="289">
        <v>34</v>
      </c>
      <c r="O73" s="289">
        <v>13</v>
      </c>
      <c r="P73" s="291">
        <f>IF(O73=0,0,O73/N73)*100</f>
        <v>38.235294117647058</v>
      </c>
      <c r="S73" s="146"/>
    </row>
    <row r="74" spans="1:19" ht="12" customHeight="1">
      <c r="A74" s="258"/>
      <c r="B74" s="258"/>
      <c r="C74" s="138"/>
      <c r="D74" s="224"/>
      <c r="E74" s="127"/>
      <c r="F74" s="128">
        <f>SUM(G74:I74)</f>
        <v>1</v>
      </c>
      <c r="G74" s="115">
        <f t="shared" ref="G74:M74" si="41">IF(G73=0,0,G73/$F73)</f>
        <v>0.72</v>
      </c>
      <c r="H74" s="115">
        <f t="shared" si="41"/>
        <v>0.24</v>
      </c>
      <c r="I74" s="115">
        <f t="shared" si="41"/>
        <v>0.04</v>
      </c>
      <c r="J74" s="115">
        <f t="shared" si="41"/>
        <v>0.88</v>
      </c>
      <c r="K74" s="115">
        <f t="shared" si="41"/>
        <v>0.04</v>
      </c>
      <c r="L74" s="115">
        <f t="shared" si="41"/>
        <v>0</v>
      </c>
      <c r="M74" s="115">
        <f t="shared" si="41"/>
        <v>0.08</v>
      </c>
      <c r="N74" s="290"/>
      <c r="O74" s="290"/>
      <c r="P74" s="292"/>
      <c r="S74" s="146"/>
    </row>
    <row r="75" spans="1:19" ht="12" customHeight="1">
      <c r="A75" s="258"/>
      <c r="B75" s="258"/>
      <c r="C75" s="137"/>
      <c r="D75" s="223" t="s">
        <v>13</v>
      </c>
      <c r="E75" s="126"/>
      <c r="F75" s="112">
        <f>IF(SUM(G75:I75)=SUM(J75:M75),SUM(G75:I75),"確認")</f>
        <v>14</v>
      </c>
      <c r="G75" s="112">
        <v>14</v>
      </c>
      <c r="H75" s="112">
        <v>0</v>
      </c>
      <c r="I75" s="112">
        <v>0</v>
      </c>
      <c r="J75" s="112">
        <v>6</v>
      </c>
      <c r="K75" s="112">
        <v>8</v>
      </c>
      <c r="L75" s="112">
        <v>0</v>
      </c>
      <c r="M75" s="112">
        <v>0</v>
      </c>
      <c r="N75" s="289">
        <v>5</v>
      </c>
      <c r="O75" s="289">
        <v>5</v>
      </c>
      <c r="P75" s="291">
        <f>IF(O75=0,0,O75/N75)*100</f>
        <v>100</v>
      </c>
      <c r="S75" s="146"/>
    </row>
    <row r="76" spans="1:19" ht="12" customHeight="1">
      <c r="A76" s="258"/>
      <c r="B76" s="258"/>
      <c r="C76" s="138"/>
      <c r="D76" s="224"/>
      <c r="E76" s="127"/>
      <c r="F76" s="128">
        <f>SUM(G76:I76)</f>
        <v>1</v>
      </c>
      <c r="G76" s="115">
        <f t="shared" ref="G76:M76" si="42">IF(G75=0,0,G75/$F75)</f>
        <v>1</v>
      </c>
      <c r="H76" s="115">
        <f t="shared" si="42"/>
        <v>0</v>
      </c>
      <c r="I76" s="115">
        <f t="shared" si="42"/>
        <v>0</v>
      </c>
      <c r="J76" s="115">
        <f t="shared" si="42"/>
        <v>0.42857142857142855</v>
      </c>
      <c r="K76" s="115">
        <f t="shared" si="42"/>
        <v>0.5714285714285714</v>
      </c>
      <c r="L76" s="115">
        <f t="shared" si="42"/>
        <v>0</v>
      </c>
      <c r="M76" s="115">
        <f t="shared" si="42"/>
        <v>0</v>
      </c>
      <c r="N76" s="290"/>
      <c r="O76" s="290"/>
      <c r="P76" s="292"/>
      <c r="S76" s="146"/>
    </row>
    <row r="77" spans="1:19" ht="12" customHeight="1">
      <c r="A77" s="258"/>
      <c r="B77" s="258"/>
      <c r="C77" s="137"/>
      <c r="D77" s="223" t="s">
        <v>12</v>
      </c>
      <c r="E77" s="126"/>
      <c r="F77" s="112">
        <f>IF(SUM(G77:I77)=SUM(J77:M77),SUM(G77:I77),"確認")</f>
        <v>8</v>
      </c>
      <c r="G77" s="112">
        <v>5</v>
      </c>
      <c r="H77" s="112">
        <v>2</v>
      </c>
      <c r="I77" s="112">
        <v>1</v>
      </c>
      <c r="J77" s="112">
        <v>2</v>
      </c>
      <c r="K77" s="112">
        <v>6</v>
      </c>
      <c r="L77" s="112">
        <v>0</v>
      </c>
      <c r="M77" s="112">
        <v>0</v>
      </c>
      <c r="N77" s="289">
        <v>19</v>
      </c>
      <c r="O77" s="289">
        <v>9</v>
      </c>
      <c r="P77" s="291">
        <f>IF(O77=0,0,O77/N77)*100</f>
        <v>47.368421052631575</v>
      </c>
      <c r="S77" s="146"/>
    </row>
    <row r="78" spans="1:19" ht="12" customHeight="1">
      <c r="A78" s="258"/>
      <c r="B78" s="258"/>
      <c r="C78" s="138"/>
      <c r="D78" s="224"/>
      <c r="E78" s="127"/>
      <c r="F78" s="128">
        <f>SUM(G78:I78)</f>
        <v>1</v>
      </c>
      <c r="G78" s="115">
        <f t="shared" ref="G78:M78" si="43">IF(G77=0,0,G77/$F77)</f>
        <v>0.625</v>
      </c>
      <c r="H78" s="115">
        <f t="shared" si="43"/>
        <v>0.25</v>
      </c>
      <c r="I78" s="115">
        <f t="shared" si="43"/>
        <v>0.125</v>
      </c>
      <c r="J78" s="115">
        <f t="shared" si="43"/>
        <v>0.25</v>
      </c>
      <c r="K78" s="115">
        <f t="shared" si="43"/>
        <v>0.75</v>
      </c>
      <c r="L78" s="115">
        <f t="shared" si="43"/>
        <v>0</v>
      </c>
      <c r="M78" s="115">
        <f t="shared" si="43"/>
        <v>0</v>
      </c>
      <c r="N78" s="290"/>
      <c r="O78" s="290"/>
      <c r="P78" s="292"/>
      <c r="S78" s="146"/>
    </row>
    <row r="79" spans="1:19" ht="12" customHeight="1">
      <c r="A79" s="258"/>
      <c r="B79" s="258"/>
      <c r="C79" s="137"/>
      <c r="D79" s="223" t="s">
        <v>11</v>
      </c>
      <c r="E79" s="126"/>
      <c r="F79" s="112">
        <f>IF(SUM(G79:I79)=SUM(J79:M79),SUM(G79:I79),"確認")</f>
        <v>17</v>
      </c>
      <c r="G79" s="112">
        <v>13</v>
      </c>
      <c r="H79" s="112">
        <v>3</v>
      </c>
      <c r="I79" s="112">
        <v>1</v>
      </c>
      <c r="J79" s="112">
        <v>13</v>
      </c>
      <c r="K79" s="112">
        <v>0</v>
      </c>
      <c r="L79" s="112">
        <v>0</v>
      </c>
      <c r="M79" s="112">
        <v>4</v>
      </c>
      <c r="N79" s="289">
        <v>28</v>
      </c>
      <c r="O79" s="289">
        <v>6</v>
      </c>
      <c r="P79" s="291">
        <f>IF(O79=0,0,O79/N79)*100</f>
        <v>21.428571428571427</v>
      </c>
      <c r="S79" s="146"/>
    </row>
    <row r="80" spans="1:19" ht="12" customHeight="1">
      <c r="A80" s="258"/>
      <c r="B80" s="258"/>
      <c r="C80" s="138"/>
      <c r="D80" s="224"/>
      <c r="E80" s="127"/>
      <c r="F80" s="128">
        <f>SUM(G80:I80)</f>
        <v>1</v>
      </c>
      <c r="G80" s="115">
        <f t="shared" ref="G80:M80" si="44">IF(G79=0,0,G79/$F79)</f>
        <v>0.76470588235294112</v>
      </c>
      <c r="H80" s="115">
        <f t="shared" si="44"/>
        <v>0.17647058823529413</v>
      </c>
      <c r="I80" s="115">
        <f t="shared" si="44"/>
        <v>5.8823529411764705E-2</v>
      </c>
      <c r="J80" s="115">
        <f t="shared" si="44"/>
        <v>0.76470588235294112</v>
      </c>
      <c r="K80" s="115">
        <f t="shared" si="44"/>
        <v>0</v>
      </c>
      <c r="L80" s="115">
        <f t="shared" si="44"/>
        <v>0</v>
      </c>
      <c r="M80" s="115">
        <f t="shared" si="44"/>
        <v>0.23529411764705882</v>
      </c>
      <c r="N80" s="290"/>
      <c r="O80" s="290"/>
      <c r="P80" s="292"/>
      <c r="S80" s="146"/>
    </row>
    <row r="81" spans="1:19" ht="12" customHeight="1">
      <c r="A81" s="258"/>
      <c r="B81" s="258"/>
      <c r="C81" s="137"/>
      <c r="D81" s="223" t="s">
        <v>10</v>
      </c>
      <c r="E81" s="126"/>
      <c r="F81" s="112">
        <f>IF(SUM(G81:I81)=SUM(J81:M81),SUM(G81:I81),"確認")</f>
        <v>69</v>
      </c>
      <c r="G81" s="112">
        <v>48</v>
      </c>
      <c r="H81" s="112">
        <v>18</v>
      </c>
      <c r="I81" s="112">
        <v>3</v>
      </c>
      <c r="J81" s="112">
        <v>48</v>
      </c>
      <c r="K81" s="112">
        <v>5</v>
      </c>
      <c r="L81" s="112">
        <v>0</v>
      </c>
      <c r="M81" s="112">
        <v>16</v>
      </c>
      <c r="N81" s="289">
        <v>60</v>
      </c>
      <c r="O81" s="289">
        <v>20</v>
      </c>
      <c r="P81" s="291">
        <f>IF(O81=0,0,O81/N81)*100</f>
        <v>33.333333333333329</v>
      </c>
      <c r="S81" s="146"/>
    </row>
    <row r="82" spans="1:19" ht="12" customHeight="1">
      <c r="A82" s="258"/>
      <c r="B82" s="258"/>
      <c r="C82" s="138"/>
      <c r="D82" s="224"/>
      <c r="E82" s="127"/>
      <c r="F82" s="128">
        <f>SUM(G82:I82)</f>
        <v>1</v>
      </c>
      <c r="G82" s="115">
        <f t="shared" ref="G82:M82" si="45">IF(G81=0,0,G81/$F81)</f>
        <v>0.69565217391304346</v>
      </c>
      <c r="H82" s="115">
        <f t="shared" si="45"/>
        <v>0.2608695652173913</v>
      </c>
      <c r="I82" s="115">
        <f t="shared" si="45"/>
        <v>4.3478260869565216E-2</v>
      </c>
      <c r="J82" s="115">
        <f t="shared" si="45"/>
        <v>0.69565217391304346</v>
      </c>
      <c r="K82" s="115">
        <f t="shared" si="45"/>
        <v>7.2463768115942032E-2</v>
      </c>
      <c r="L82" s="115">
        <f t="shared" si="45"/>
        <v>0</v>
      </c>
      <c r="M82" s="115">
        <f t="shared" si="45"/>
        <v>0.2318840579710145</v>
      </c>
      <c r="N82" s="290"/>
      <c r="O82" s="290"/>
      <c r="P82" s="292"/>
      <c r="S82" s="146"/>
    </row>
    <row r="83" spans="1:19" ht="12" customHeight="1">
      <c r="A83" s="258"/>
      <c r="B83" s="258"/>
      <c r="C83" s="137"/>
      <c r="D83" s="223" t="s">
        <v>9</v>
      </c>
      <c r="E83" s="126"/>
      <c r="F83" s="112">
        <f>IF(SUM(G83:I83)=SUM(J83:M83),SUM(G83:I83),"確認")</f>
        <v>11</v>
      </c>
      <c r="G83" s="112">
        <v>9</v>
      </c>
      <c r="H83" s="112">
        <v>0</v>
      </c>
      <c r="I83" s="112">
        <v>2</v>
      </c>
      <c r="J83" s="112">
        <v>9</v>
      </c>
      <c r="K83" s="112">
        <v>0</v>
      </c>
      <c r="L83" s="112">
        <v>0</v>
      </c>
      <c r="M83" s="112">
        <v>2</v>
      </c>
      <c r="N83" s="289">
        <v>3</v>
      </c>
      <c r="O83" s="289">
        <v>1</v>
      </c>
      <c r="P83" s="291">
        <f>IF(O83=0,0,O83/N83)*100</f>
        <v>33.333333333333329</v>
      </c>
      <c r="S83" s="146"/>
    </row>
    <row r="84" spans="1:19" ht="12" customHeight="1">
      <c r="A84" s="258"/>
      <c r="B84" s="258"/>
      <c r="C84" s="138"/>
      <c r="D84" s="224"/>
      <c r="E84" s="127"/>
      <c r="F84" s="128">
        <f>SUM(G84:I84)</f>
        <v>1</v>
      </c>
      <c r="G84" s="115">
        <f t="shared" ref="G84:M84" si="46">IF(G83=0,0,G83/$F83)</f>
        <v>0.81818181818181823</v>
      </c>
      <c r="H84" s="115">
        <f t="shared" si="46"/>
        <v>0</v>
      </c>
      <c r="I84" s="115">
        <f t="shared" si="46"/>
        <v>0.18181818181818182</v>
      </c>
      <c r="J84" s="115">
        <f t="shared" si="46"/>
        <v>0.81818181818181823</v>
      </c>
      <c r="K84" s="115">
        <f t="shared" si="46"/>
        <v>0</v>
      </c>
      <c r="L84" s="115">
        <f t="shared" si="46"/>
        <v>0</v>
      </c>
      <c r="M84" s="115">
        <f t="shared" si="46"/>
        <v>0.18181818181818182</v>
      </c>
      <c r="N84" s="290"/>
      <c r="O84" s="290"/>
      <c r="P84" s="292"/>
      <c r="S84" s="146"/>
    </row>
    <row r="85" spans="1:19" ht="12" customHeight="1">
      <c r="A85" s="258"/>
      <c r="B85" s="258"/>
      <c r="C85" s="137"/>
      <c r="D85" s="223" t="s">
        <v>8</v>
      </c>
      <c r="E85" s="126"/>
      <c r="F85" s="112">
        <f>IF(SUM(G85:I85)=SUM(J85:M85),SUM(G85:I85),"確認")</f>
        <v>3</v>
      </c>
      <c r="G85" s="112">
        <v>3</v>
      </c>
      <c r="H85" s="112">
        <v>0</v>
      </c>
      <c r="I85" s="112">
        <v>0</v>
      </c>
      <c r="J85" s="112">
        <v>3</v>
      </c>
      <c r="K85" s="112">
        <v>0</v>
      </c>
      <c r="L85" s="112">
        <v>0</v>
      </c>
      <c r="M85" s="112">
        <v>0</v>
      </c>
      <c r="N85" s="289">
        <v>0</v>
      </c>
      <c r="O85" s="289">
        <v>0</v>
      </c>
      <c r="P85" s="291">
        <f>IF(O85=0,0,O85/N85)*100</f>
        <v>0</v>
      </c>
      <c r="S85" s="146"/>
    </row>
    <row r="86" spans="1:19" ht="12" customHeight="1">
      <c r="A86" s="258"/>
      <c r="B86" s="258"/>
      <c r="C86" s="138"/>
      <c r="D86" s="224"/>
      <c r="E86" s="127"/>
      <c r="F86" s="128">
        <f>SUM(G86:I86)</f>
        <v>1</v>
      </c>
      <c r="G86" s="115">
        <f t="shared" ref="G86:M86" si="47">IF(G85=0,0,G85/$F85)</f>
        <v>1</v>
      </c>
      <c r="H86" s="115">
        <f t="shared" si="47"/>
        <v>0</v>
      </c>
      <c r="I86" s="115">
        <f t="shared" si="47"/>
        <v>0</v>
      </c>
      <c r="J86" s="115">
        <f t="shared" si="47"/>
        <v>1</v>
      </c>
      <c r="K86" s="115">
        <f t="shared" si="47"/>
        <v>0</v>
      </c>
      <c r="L86" s="115">
        <f t="shared" si="47"/>
        <v>0</v>
      </c>
      <c r="M86" s="115">
        <f t="shared" si="47"/>
        <v>0</v>
      </c>
      <c r="N86" s="290"/>
      <c r="O86" s="290"/>
      <c r="P86" s="292"/>
      <c r="S86" s="146"/>
    </row>
    <row r="87" spans="1:19" ht="13.5" customHeight="1">
      <c r="A87" s="258"/>
      <c r="B87" s="258"/>
      <c r="C87" s="137"/>
      <c r="D87" s="300" t="s">
        <v>139</v>
      </c>
      <c r="E87" s="126"/>
      <c r="F87" s="112">
        <f>IF(SUM(G87:I87)=SUM(J87:M87),SUM(G87:I87),"確認")</f>
        <v>8</v>
      </c>
      <c r="G87" s="112">
        <v>7</v>
      </c>
      <c r="H87" s="112">
        <v>1</v>
      </c>
      <c r="I87" s="112">
        <v>0</v>
      </c>
      <c r="J87" s="112">
        <v>7</v>
      </c>
      <c r="K87" s="112">
        <v>1</v>
      </c>
      <c r="L87" s="112">
        <v>0</v>
      </c>
      <c r="M87" s="112">
        <v>0</v>
      </c>
      <c r="N87" s="289">
        <v>5</v>
      </c>
      <c r="O87" s="289">
        <v>1</v>
      </c>
      <c r="P87" s="291">
        <f>IF(O87=0,0,O87/N87)*100</f>
        <v>20</v>
      </c>
      <c r="S87" s="146"/>
    </row>
    <row r="88" spans="1:19" ht="13.5" customHeight="1">
      <c r="A88" s="258"/>
      <c r="B88" s="258"/>
      <c r="C88" s="138"/>
      <c r="D88" s="224"/>
      <c r="E88" s="127"/>
      <c r="F88" s="128">
        <f>SUM(G88:I88)</f>
        <v>1</v>
      </c>
      <c r="G88" s="115">
        <f t="shared" ref="G88:M88" si="48">IF(G87=0,0,G87/$F87)</f>
        <v>0.875</v>
      </c>
      <c r="H88" s="115">
        <f t="shared" si="48"/>
        <v>0.125</v>
      </c>
      <c r="I88" s="115">
        <f t="shared" si="48"/>
        <v>0</v>
      </c>
      <c r="J88" s="115">
        <f t="shared" si="48"/>
        <v>0.875</v>
      </c>
      <c r="K88" s="115">
        <f t="shared" si="48"/>
        <v>0.125</v>
      </c>
      <c r="L88" s="115">
        <f t="shared" si="48"/>
        <v>0</v>
      </c>
      <c r="M88" s="115">
        <f t="shared" si="48"/>
        <v>0</v>
      </c>
      <c r="N88" s="290"/>
      <c r="O88" s="290"/>
      <c r="P88" s="292"/>
      <c r="S88" s="146"/>
    </row>
    <row r="89" spans="1:19" ht="12" customHeight="1">
      <c r="A89" s="258"/>
      <c r="B89" s="258"/>
      <c r="C89" s="137"/>
      <c r="D89" s="223" t="s">
        <v>6</v>
      </c>
      <c r="E89" s="126"/>
      <c r="F89" s="112">
        <f>IF(SUM(G89:I89)=SUM(J89:M89),SUM(G89:I89),"確認")</f>
        <v>15</v>
      </c>
      <c r="G89" s="112">
        <v>11</v>
      </c>
      <c r="H89" s="112">
        <v>2</v>
      </c>
      <c r="I89" s="112">
        <v>2</v>
      </c>
      <c r="J89" s="112">
        <v>8</v>
      </c>
      <c r="K89" s="112">
        <v>0</v>
      </c>
      <c r="L89" s="112">
        <v>1</v>
      </c>
      <c r="M89" s="112">
        <v>6</v>
      </c>
      <c r="N89" s="289">
        <v>7</v>
      </c>
      <c r="O89" s="289">
        <v>0</v>
      </c>
      <c r="P89" s="291">
        <f>IF(O89=0,0,O89/N89)*100</f>
        <v>0</v>
      </c>
      <c r="S89" s="146"/>
    </row>
    <row r="90" spans="1:19" ht="12" customHeight="1">
      <c r="A90" s="258"/>
      <c r="B90" s="258"/>
      <c r="C90" s="138"/>
      <c r="D90" s="224"/>
      <c r="E90" s="127"/>
      <c r="F90" s="128">
        <f>SUM(G90:I90)</f>
        <v>0.99999999999999989</v>
      </c>
      <c r="G90" s="115">
        <f t="shared" ref="G90:M90" si="49">IF(G89=0,0,G89/$F89)</f>
        <v>0.73333333333333328</v>
      </c>
      <c r="H90" s="115">
        <f t="shared" si="49"/>
        <v>0.13333333333333333</v>
      </c>
      <c r="I90" s="115">
        <f t="shared" si="49"/>
        <v>0.13333333333333333</v>
      </c>
      <c r="J90" s="115">
        <f t="shared" si="49"/>
        <v>0.53333333333333333</v>
      </c>
      <c r="K90" s="115">
        <f t="shared" si="49"/>
        <v>0</v>
      </c>
      <c r="L90" s="115">
        <f t="shared" si="49"/>
        <v>6.6666666666666666E-2</v>
      </c>
      <c r="M90" s="115">
        <f t="shared" si="49"/>
        <v>0.4</v>
      </c>
      <c r="N90" s="290"/>
      <c r="O90" s="290"/>
      <c r="P90" s="292"/>
      <c r="S90" s="146"/>
    </row>
    <row r="91" spans="1:19" ht="12" customHeight="1">
      <c r="A91" s="258"/>
      <c r="B91" s="258"/>
      <c r="C91" s="137"/>
      <c r="D91" s="223" t="s">
        <v>5</v>
      </c>
      <c r="E91" s="126"/>
      <c r="F91" s="112">
        <f>IF(SUM(G91:I91)=SUM(J91:M91),SUM(G91:I91),"確認")</f>
        <v>9</v>
      </c>
      <c r="G91" s="112">
        <v>6</v>
      </c>
      <c r="H91" s="112">
        <v>3</v>
      </c>
      <c r="I91" s="112">
        <v>0</v>
      </c>
      <c r="J91" s="112">
        <v>7</v>
      </c>
      <c r="K91" s="112">
        <v>2</v>
      </c>
      <c r="L91" s="112">
        <v>0</v>
      </c>
      <c r="M91" s="112">
        <v>0</v>
      </c>
      <c r="N91" s="289">
        <v>3</v>
      </c>
      <c r="O91" s="289">
        <v>2</v>
      </c>
      <c r="P91" s="291">
        <f>IF(O91=0,0,O91/N91)*100</f>
        <v>66.666666666666657</v>
      </c>
      <c r="S91" s="146"/>
    </row>
    <row r="92" spans="1:19" ht="12" customHeight="1">
      <c r="A92" s="258"/>
      <c r="B92" s="258"/>
      <c r="C92" s="138"/>
      <c r="D92" s="224"/>
      <c r="E92" s="127"/>
      <c r="F92" s="128">
        <f>SUM(G92:I92)</f>
        <v>1</v>
      </c>
      <c r="G92" s="115">
        <f t="shared" ref="G92:M92" si="50">IF(G91=0,0,G91/$F91)</f>
        <v>0.66666666666666663</v>
      </c>
      <c r="H92" s="115">
        <f t="shared" si="50"/>
        <v>0.33333333333333331</v>
      </c>
      <c r="I92" s="115">
        <f t="shared" si="50"/>
        <v>0</v>
      </c>
      <c r="J92" s="115">
        <f t="shared" si="50"/>
        <v>0.77777777777777779</v>
      </c>
      <c r="K92" s="115">
        <f t="shared" si="50"/>
        <v>0.22222222222222221</v>
      </c>
      <c r="L92" s="115">
        <f t="shared" si="50"/>
        <v>0</v>
      </c>
      <c r="M92" s="115">
        <f t="shared" si="50"/>
        <v>0</v>
      </c>
      <c r="N92" s="290"/>
      <c r="O92" s="290"/>
      <c r="P92" s="292"/>
      <c r="S92" s="146"/>
    </row>
    <row r="93" spans="1:19" ht="12" customHeight="1">
      <c r="A93" s="258"/>
      <c r="B93" s="258"/>
      <c r="C93" s="137"/>
      <c r="D93" s="223" t="s">
        <v>4</v>
      </c>
      <c r="E93" s="126"/>
      <c r="F93" s="112">
        <f>IF(SUM(G93:I93)=SUM(J93:M93),SUM(G93:I93),"確認")</f>
        <v>13</v>
      </c>
      <c r="G93" s="112">
        <v>12</v>
      </c>
      <c r="H93" s="112">
        <v>1</v>
      </c>
      <c r="I93" s="112">
        <v>0</v>
      </c>
      <c r="J93" s="112">
        <v>11</v>
      </c>
      <c r="K93" s="112">
        <v>1</v>
      </c>
      <c r="L93" s="112">
        <v>0</v>
      </c>
      <c r="M93" s="112">
        <v>1</v>
      </c>
      <c r="N93" s="289">
        <v>9</v>
      </c>
      <c r="O93" s="289">
        <v>6</v>
      </c>
      <c r="P93" s="291">
        <f>IF(O93=0,0,O93/N93)*100</f>
        <v>66.666666666666657</v>
      </c>
      <c r="S93" s="146"/>
    </row>
    <row r="94" spans="1:19" ht="12" customHeight="1">
      <c r="A94" s="258"/>
      <c r="B94" s="258"/>
      <c r="C94" s="138"/>
      <c r="D94" s="224"/>
      <c r="E94" s="127"/>
      <c r="F94" s="128">
        <f>SUM(G94:I94)</f>
        <v>1</v>
      </c>
      <c r="G94" s="115">
        <f t="shared" ref="G94:M94" si="51">IF(G93=0,0,G93/$F93)</f>
        <v>0.92307692307692313</v>
      </c>
      <c r="H94" s="115">
        <f t="shared" si="51"/>
        <v>7.6923076923076927E-2</v>
      </c>
      <c r="I94" s="115">
        <f t="shared" si="51"/>
        <v>0</v>
      </c>
      <c r="J94" s="115">
        <f t="shared" si="51"/>
        <v>0.84615384615384615</v>
      </c>
      <c r="K94" s="115">
        <f t="shared" si="51"/>
        <v>7.6923076923076927E-2</v>
      </c>
      <c r="L94" s="115">
        <f t="shared" si="51"/>
        <v>0</v>
      </c>
      <c r="M94" s="115">
        <f t="shared" si="51"/>
        <v>7.6923076923076927E-2</v>
      </c>
      <c r="N94" s="290"/>
      <c r="O94" s="290"/>
      <c r="P94" s="292"/>
      <c r="S94" s="146"/>
    </row>
    <row r="95" spans="1:19" ht="12" customHeight="1">
      <c r="A95" s="258"/>
      <c r="B95" s="258"/>
      <c r="C95" s="137"/>
      <c r="D95" s="223" t="s">
        <v>3</v>
      </c>
      <c r="E95" s="126"/>
      <c r="F95" s="112">
        <f>IF(SUM(G95:I95)=SUM(J95:M95),SUM(G95:I95),"確認")</f>
        <v>87</v>
      </c>
      <c r="G95" s="112">
        <v>82</v>
      </c>
      <c r="H95" s="112">
        <v>3</v>
      </c>
      <c r="I95" s="112">
        <v>2</v>
      </c>
      <c r="J95" s="112">
        <v>78</v>
      </c>
      <c r="K95" s="112">
        <v>6</v>
      </c>
      <c r="L95" s="112">
        <v>1</v>
      </c>
      <c r="M95" s="112">
        <v>2</v>
      </c>
      <c r="N95" s="289">
        <v>132</v>
      </c>
      <c r="O95" s="289">
        <v>96</v>
      </c>
      <c r="P95" s="291">
        <f>IF(O95=0,0,O95/N95)*100</f>
        <v>72.727272727272734</v>
      </c>
      <c r="S95" s="146"/>
    </row>
    <row r="96" spans="1:19" ht="12" customHeight="1">
      <c r="A96" s="258"/>
      <c r="B96" s="258"/>
      <c r="C96" s="138"/>
      <c r="D96" s="224"/>
      <c r="E96" s="127"/>
      <c r="F96" s="128">
        <f>SUM(G96:I96)</f>
        <v>0.99999999999999989</v>
      </c>
      <c r="G96" s="115">
        <f t="shared" ref="G96:M96" si="52">IF(G95=0,0,G95/$F95)</f>
        <v>0.94252873563218387</v>
      </c>
      <c r="H96" s="115">
        <f t="shared" si="52"/>
        <v>3.4482758620689655E-2</v>
      </c>
      <c r="I96" s="115">
        <f t="shared" si="52"/>
        <v>2.2988505747126436E-2</v>
      </c>
      <c r="J96" s="115">
        <f t="shared" si="52"/>
        <v>0.89655172413793105</v>
      </c>
      <c r="K96" s="115">
        <f t="shared" si="52"/>
        <v>6.8965517241379309E-2</v>
      </c>
      <c r="L96" s="115">
        <f t="shared" si="52"/>
        <v>1.1494252873563218E-2</v>
      </c>
      <c r="M96" s="115">
        <f t="shared" si="52"/>
        <v>2.2988505747126436E-2</v>
      </c>
      <c r="N96" s="290"/>
      <c r="O96" s="290"/>
      <c r="P96" s="292"/>
      <c r="S96" s="146"/>
    </row>
    <row r="97" spans="1:19" ht="12" customHeight="1">
      <c r="A97" s="258"/>
      <c r="B97" s="258"/>
      <c r="C97" s="137"/>
      <c r="D97" s="223" t="s">
        <v>2</v>
      </c>
      <c r="E97" s="126"/>
      <c r="F97" s="112">
        <f>IF(SUM(G97:I97)=SUM(J97:M97),SUM(G97:I97),"確認")</f>
        <v>20</v>
      </c>
      <c r="G97" s="112">
        <v>19</v>
      </c>
      <c r="H97" s="112">
        <v>1</v>
      </c>
      <c r="I97" s="112">
        <v>0</v>
      </c>
      <c r="J97" s="112">
        <v>17</v>
      </c>
      <c r="K97" s="112">
        <v>2</v>
      </c>
      <c r="L97" s="112">
        <v>0</v>
      </c>
      <c r="M97" s="112">
        <v>1</v>
      </c>
      <c r="N97" s="289">
        <v>21</v>
      </c>
      <c r="O97" s="289">
        <v>7</v>
      </c>
      <c r="P97" s="291">
        <f>IF(O97=0,0,O97/N97)*100</f>
        <v>33.333333333333329</v>
      </c>
      <c r="S97" s="146"/>
    </row>
    <row r="98" spans="1:19" ht="12" customHeight="1">
      <c r="A98" s="258"/>
      <c r="B98" s="258"/>
      <c r="C98" s="138"/>
      <c r="D98" s="224"/>
      <c r="E98" s="127"/>
      <c r="F98" s="128">
        <f>SUM(G98:I98)</f>
        <v>1</v>
      </c>
      <c r="G98" s="115">
        <f t="shared" ref="G98:M98" si="53">IF(G97=0,0,G97/$F97)</f>
        <v>0.95</v>
      </c>
      <c r="H98" s="115">
        <f t="shared" si="53"/>
        <v>0.05</v>
      </c>
      <c r="I98" s="115">
        <f t="shared" si="53"/>
        <v>0</v>
      </c>
      <c r="J98" s="115">
        <f t="shared" si="53"/>
        <v>0.85</v>
      </c>
      <c r="K98" s="115">
        <f t="shared" si="53"/>
        <v>0.1</v>
      </c>
      <c r="L98" s="115">
        <f t="shared" si="53"/>
        <v>0</v>
      </c>
      <c r="M98" s="115">
        <f t="shared" si="53"/>
        <v>0.05</v>
      </c>
      <c r="N98" s="290"/>
      <c r="O98" s="290"/>
      <c r="P98" s="292"/>
      <c r="S98" s="146"/>
    </row>
    <row r="99" spans="1:19" ht="12.75" customHeight="1">
      <c r="A99" s="258"/>
      <c r="B99" s="258"/>
      <c r="C99" s="137"/>
      <c r="D99" s="223" t="s">
        <v>1</v>
      </c>
      <c r="E99" s="126"/>
      <c r="F99" s="112">
        <f>IF(SUM(G99:I99)=SUM(J99:M99),SUM(G99:I99),"確認")</f>
        <v>25</v>
      </c>
      <c r="G99" s="112">
        <v>22</v>
      </c>
      <c r="H99" s="112">
        <v>3</v>
      </c>
      <c r="I99" s="112">
        <v>0</v>
      </c>
      <c r="J99" s="112">
        <v>24</v>
      </c>
      <c r="K99" s="112">
        <v>1</v>
      </c>
      <c r="L99" s="112">
        <v>0</v>
      </c>
      <c r="M99" s="112">
        <v>0</v>
      </c>
      <c r="N99" s="289">
        <v>39</v>
      </c>
      <c r="O99" s="289">
        <v>15</v>
      </c>
      <c r="P99" s="291">
        <f>IF(O99=0,0,O99/N99)*100</f>
        <v>38.461538461538467</v>
      </c>
      <c r="S99" s="146"/>
    </row>
    <row r="100" spans="1:19" ht="12.75" customHeight="1">
      <c r="A100" s="259"/>
      <c r="B100" s="259"/>
      <c r="C100" s="138"/>
      <c r="D100" s="224"/>
      <c r="E100" s="127"/>
      <c r="F100" s="145">
        <f>SUM(G100:I100)</f>
        <v>1</v>
      </c>
      <c r="G100" s="115">
        <f t="shared" ref="G100:M100" si="54">IF(G99=0,0,G99/$F99)</f>
        <v>0.88</v>
      </c>
      <c r="H100" s="115">
        <f t="shared" si="54"/>
        <v>0.12</v>
      </c>
      <c r="I100" s="115">
        <f t="shared" si="54"/>
        <v>0</v>
      </c>
      <c r="J100" s="115">
        <f t="shared" si="54"/>
        <v>0.96</v>
      </c>
      <c r="K100" s="115">
        <f t="shared" si="54"/>
        <v>0.04</v>
      </c>
      <c r="L100" s="115">
        <f t="shared" si="54"/>
        <v>0</v>
      </c>
      <c r="M100" s="115">
        <f t="shared" si="54"/>
        <v>0</v>
      </c>
      <c r="N100" s="290"/>
      <c r="O100" s="290"/>
      <c r="P100" s="292"/>
    </row>
    <row r="101" spans="1:19">
      <c r="N101" s="134"/>
      <c r="O101" s="134"/>
    </row>
  </sheetData>
  <mergeCells count="205">
    <mergeCell ref="P91:P92"/>
    <mergeCell ref="P93:P94"/>
    <mergeCell ref="P99:P100"/>
    <mergeCell ref="P95:P96"/>
    <mergeCell ref="P97:P98"/>
    <mergeCell ref="P85:P86"/>
    <mergeCell ref="P87:P88"/>
    <mergeCell ref="P89:P90"/>
    <mergeCell ref="P81:P82"/>
    <mergeCell ref="P83:P84"/>
    <mergeCell ref="A3:E6"/>
    <mergeCell ref="F3:F6"/>
    <mergeCell ref="A7:E8"/>
    <mergeCell ref="A9:A18"/>
    <mergeCell ref="B9:E10"/>
    <mergeCell ref="B11:E12"/>
    <mergeCell ref="B13:E14"/>
    <mergeCell ref="A19:A100"/>
    <mergeCell ref="B19:B68"/>
    <mergeCell ref="D19:D20"/>
    <mergeCell ref="D21:D22"/>
    <mergeCell ref="D23:D24"/>
    <mergeCell ref="D25:D26"/>
    <mergeCell ref="D27:D28"/>
    <mergeCell ref="D29:D30"/>
    <mergeCell ref="D31:D32"/>
    <mergeCell ref="D33:D34"/>
    <mergeCell ref="D43:D44"/>
    <mergeCell ref="D45:D46"/>
    <mergeCell ref="D77:D78"/>
    <mergeCell ref="D79:D80"/>
    <mergeCell ref="D35:D36"/>
    <mergeCell ref="D37:D38"/>
    <mergeCell ref="D39:D40"/>
    <mergeCell ref="D41:D42"/>
    <mergeCell ref="B69:B100"/>
    <mergeCell ref="D69:D70"/>
    <mergeCell ref="D71:D72"/>
    <mergeCell ref="D73:D74"/>
    <mergeCell ref="D75:D76"/>
    <mergeCell ref="D99:D100"/>
    <mergeCell ref="D93:D94"/>
    <mergeCell ref="D95:D96"/>
    <mergeCell ref="D97:D98"/>
    <mergeCell ref="D83:D84"/>
    <mergeCell ref="D87:D88"/>
    <mergeCell ref="D81:D82"/>
    <mergeCell ref="D85:D86"/>
    <mergeCell ref="D89:D90"/>
    <mergeCell ref="D91:D92"/>
    <mergeCell ref="D49:D50"/>
    <mergeCell ref="D51:D52"/>
    <mergeCell ref="D53:D54"/>
    <mergeCell ref="D55:D56"/>
    <mergeCell ref="D57:D58"/>
    <mergeCell ref="D67:D68"/>
    <mergeCell ref="D59:D60"/>
    <mergeCell ref="D61:D62"/>
    <mergeCell ref="P3:P6"/>
    <mergeCell ref="G3:G6"/>
    <mergeCell ref="H3:H6"/>
    <mergeCell ref="I3:I6"/>
    <mergeCell ref="J3:M3"/>
    <mergeCell ref="J4:J6"/>
    <mergeCell ref="K4:K6"/>
    <mergeCell ref="L4:L6"/>
    <mergeCell ref="D47:D48"/>
    <mergeCell ref="M4:M6"/>
    <mergeCell ref="N3:N6"/>
    <mergeCell ref="O3:O6"/>
    <mergeCell ref="P11:P12"/>
    <mergeCell ref="P13:P14"/>
    <mergeCell ref="P7:P8"/>
    <mergeCell ref="P9:P10"/>
    <mergeCell ref="P45:P46"/>
    <mergeCell ref="P39:P40"/>
    <mergeCell ref="P41:P42"/>
    <mergeCell ref="N7:N8"/>
    <mergeCell ref="N9:N10"/>
    <mergeCell ref="N11:N12"/>
    <mergeCell ref="N13:N14"/>
    <mergeCell ref="N15:N16"/>
    <mergeCell ref="D63:D64"/>
    <mergeCell ref="D65:D66"/>
    <mergeCell ref="B15:E16"/>
    <mergeCell ref="B17:E18"/>
    <mergeCell ref="P79:P80"/>
    <mergeCell ref="P19:P20"/>
    <mergeCell ref="P21:P22"/>
    <mergeCell ref="P15:P16"/>
    <mergeCell ref="P17:P18"/>
    <mergeCell ref="P27:P28"/>
    <mergeCell ref="P29:P30"/>
    <mergeCell ref="P23:P24"/>
    <mergeCell ref="P25:P26"/>
    <mergeCell ref="P47:P48"/>
    <mergeCell ref="P49:P50"/>
    <mergeCell ref="P59:P60"/>
    <mergeCell ref="P61:P62"/>
    <mergeCell ref="P55:P56"/>
    <mergeCell ref="P57:P58"/>
    <mergeCell ref="P35:P36"/>
    <mergeCell ref="P37:P38"/>
    <mergeCell ref="P31:P32"/>
    <mergeCell ref="P33:P34"/>
    <mergeCell ref="P43:P44"/>
    <mergeCell ref="P67:P68"/>
    <mergeCell ref="P69:P70"/>
    <mergeCell ref="P63:P64"/>
    <mergeCell ref="P65:P66"/>
    <mergeCell ref="P75:P76"/>
    <mergeCell ref="P77:P78"/>
    <mergeCell ref="P71:P72"/>
    <mergeCell ref="P73:P74"/>
    <mergeCell ref="P51:P52"/>
    <mergeCell ref="P53:P54"/>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97:O98"/>
    <mergeCell ref="O99:O100"/>
    <mergeCell ref="O79:O80"/>
    <mergeCell ref="O81:O82"/>
    <mergeCell ref="O83:O84"/>
    <mergeCell ref="O85:O86"/>
    <mergeCell ref="O87:O88"/>
    <mergeCell ref="O89:O90"/>
    <mergeCell ref="O91:O92"/>
    <mergeCell ref="O93:O94"/>
    <mergeCell ref="O95:O9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7:P42 F43:P90 F91:P10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opLeftCell="A4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526</v>
      </c>
    </row>
    <row r="3" spans="1:12" ht="13.5" customHeight="1">
      <c r="A3" s="161" t="s">
        <v>64</v>
      </c>
      <c r="B3" s="162"/>
      <c r="C3" s="162"/>
      <c r="D3" s="162"/>
      <c r="E3" s="163"/>
      <c r="F3" s="170" t="s">
        <v>63</v>
      </c>
      <c r="G3" s="247" t="s">
        <v>164</v>
      </c>
      <c r="H3" s="247"/>
      <c r="I3" s="213" t="s">
        <v>163</v>
      </c>
      <c r="J3" s="213"/>
      <c r="K3" s="213" t="s">
        <v>158</v>
      </c>
      <c r="L3" s="213"/>
    </row>
    <row r="4" spans="1:12" ht="42" customHeight="1">
      <c r="A4" s="164"/>
      <c r="B4" s="165"/>
      <c r="C4" s="165"/>
      <c r="D4" s="165"/>
      <c r="E4" s="166"/>
      <c r="F4" s="171"/>
      <c r="G4" s="247"/>
      <c r="H4" s="247"/>
      <c r="I4" s="213"/>
      <c r="J4" s="213"/>
      <c r="K4" s="213"/>
      <c r="L4" s="213"/>
    </row>
    <row r="5" spans="1:12" ht="15" customHeight="1">
      <c r="A5" s="164"/>
      <c r="B5" s="165"/>
      <c r="C5" s="165"/>
      <c r="D5" s="165"/>
      <c r="E5" s="166"/>
      <c r="F5" s="153"/>
      <c r="G5" s="154" t="s">
        <v>52</v>
      </c>
      <c r="H5" s="156" t="s">
        <v>51</v>
      </c>
      <c r="I5" s="154" t="s">
        <v>52</v>
      </c>
      <c r="J5" s="156" t="s">
        <v>51</v>
      </c>
      <c r="K5" s="154" t="s">
        <v>52</v>
      </c>
      <c r="L5" s="156" t="s">
        <v>51</v>
      </c>
    </row>
    <row r="6" spans="1:12" ht="15" customHeight="1">
      <c r="A6" s="167"/>
      <c r="B6" s="168"/>
      <c r="C6" s="168"/>
      <c r="D6" s="168"/>
      <c r="E6" s="169"/>
      <c r="F6" s="153"/>
      <c r="G6" s="155"/>
      <c r="H6" s="157"/>
      <c r="I6" s="155"/>
      <c r="J6" s="157"/>
      <c r="K6" s="155"/>
      <c r="L6" s="157"/>
    </row>
    <row r="7" spans="1:12" ht="23.1" customHeight="1">
      <c r="A7" s="158" t="s">
        <v>50</v>
      </c>
      <c r="B7" s="159"/>
      <c r="C7" s="159"/>
      <c r="D7" s="159"/>
      <c r="E7" s="160"/>
      <c r="F7" s="10">
        <f t="shared" ref="F7:F53" si="0">SUM(G7,I7,K7)</f>
        <v>945</v>
      </c>
      <c r="G7" s="9">
        <f>SUM(G8:G12)</f>
        <v>620</v>
      </c>
      <c r="H7" s="8">
        <f t="shared" ref="H7:H53" si="1">IF(G7=0,0,G7/$F7*100)</f>
        <v>65.608465608465607</v>
      </c>
      <c r="I7" s="9">
        <f>SUM(I8:I12)</f>
        <v>308</v>
      </c>
      <c r="J7" s="8">
        <f t="shared" ref="J7:J53" si="2">IF(I7=0,0,I7/$F7*100)</f>
        <v>32.592592592592595</v>
      </c>
      <c r="K7" s="9">
        <f>SUM(K8:K12)</f>
        <v>17</v>
      </c>
      <c r="L7" s="8">
        <f t="shared" ref="L7:L53" si="3">IF(K7=0,0,K7/$F7*100)</f>
        <v>1.7989417989417988</v>
      </c>
    </row>
    <row r="8" spans="1:12" ht="23.1" customHeight="1">
      <c r="A8" s="177" t="s">
        <v>49</v>
      </c>
      <c r="B8" s="180" t="s">
        <v>48</v>
      </c>
      <c r="C8" s="181"/>
      <c r="D8" s="181"/>
      <c r="E8" s="182"/>
      <c r="F8" s="10">
        <f t="shared" si="0"/>
        <v>295</v>
      </c>
      <c r="G8" s="9">
        <v>87</v>
      </c>
      <c r="H8" s="8">
        <f t="shared" si="1"/>
        <v>29.491525423728817</v>
      </c>
      <c r="I8" s="9">
        <v>197</v>
      </c>
      <c r="J8" s="8">
        <f t="shared" si="2"/>
        <v>66.779661016949149</v>
      </c>
      <c r="K8" s="9">
        <v>11</v>
      </c>
      <c r="L8" s="8">
        <f t="shared" si="3"/>
        <v>3.7288135593220342</v>
      </c>
    </row>
    <row r="9" spans="1:12" ht="23.1" customHeight="1">
      <c r="A9" s="178"/>
      <c r="B9" s="180" t="s">
        <v>47</v>
      </c>
      <c r="C9" s="181"/>
      <c r="D9" s="181"/>
      <c r="E9" s="182"/>
      <c r="F9" s="10">
        <f t="shared" si="0"/>
        <v>143</v>
      </c>
      <c r="G9" s="9">
        <v>86</v>
      </c>
      <c r="H9" s="8">
        <f t="shared" si="1"/>
        <v>60.139860139860133</v>
      </c>
      <c r="I9" s="9">
        <v>55</v>
      </c>
      <c r="J9" s="8">
        <f t="shared" si="2"/>
        <v>38.461538461538467</v>
      </c>
      <c r="K9" s="9">
        <v>2</v>
      </c>
      <c r="L9" s="8">
        <f t="shared" si="3"/>
        <v>1.3986013986013985</v>
      </c>
    </row>
    <row r="10" spans="1:12" ht="23.1" customHeight="1">
      <c r="A10" s="178"/>
      <c r="B10" s="180" t="s">
        <v>46</v>
      </c>
      <c r="C10" s="181"/>
      <c r="D10" s="181"/>
      <c r="E10" s="182"/>
      <c r="F10" s="10">
        <f t="shared" si="0"/>
        <v>227</v>
      </c>
      <c r="G10" s="9">
        <v>195</v>
      </c>
      <c r="H10" s="8">
        <f t="shared" si="1"/>
        <v>85.903083700440533</v>
      </c>
      <c r="I10" s="9">
        <v>30</v>
      </c>
      <c r="J10" s="8">
        <f t="shared" si="2"/>
        <v>13.215859030837004</v>
      </c>
      <c r="K10" s="9">
        <v>2</v>
      </c>
      <c r="L10" s="8">
        <f t="shared" si="3"/>
        <v>0.88105726872246704</v>
      </c>
    </row>
    <row r="11" spans="1:12" ht="23.1" customHeight="1">
      <c r="A11" s="178"/>
      <c r="B11" s="180" t="s">
        <v>45</v>
      </c>
      <c r="C11" s="181"/>
      <c r="D11" s="181"/>
      <c r="E11" s="182"/>
      <c r="F11" s="10">
        <f t="shared" si="0"/>
        <v>75</v>
      </c>
      <c r="G11" s="9">
        <v>66</v>
      </c>
      <c r="H11" s="8">
        <f t="shared" si="1"/>
        <v>88</v>
      </c>
      <c r="I11" s="9">
        <v>8</v>
      </c>
      <c r="J11" s="8">
        <f t="shared" si="2"/>
        <v>10.666666666666668</v>
      </c>
      <c r="K11" s="9">
        <v>1</v>
      </c>
      <c r="L11" s="8">
        <f t="shared" si="3"/>
        <v>1.3333333333333335</v>
      </c>
    </row>
    <row r="12" spans="1:12" ht="23.1" customHeight="1">
      <c r="A12" s="179"/>
      <c r="B12" s="180" t="s">
        <v>44</v>
      </c>
      <c r="C12" s="181"/>
      <c r="D12" s="181"/>
      <c r="E12" s="182"/>
      <c r="F12" s="10">
        <f t="shared" si="0"/>
        <v>205</v>
      </c>
      <c r="G12" s="9">
        <v>186</v>
      </c>
      <c r="H12" s="8">
        <f t="shared" si="1"/>
        <v>90.731707317073173</v>
      </c>
      <c r="I12" s="9">
        <v>18</v>
      </c>
      <c r="J12" s="8">
        <f t="shared" si="2"/>
        <v>8.7804878048780477</v>
      </c>
      <c r="K12" s="9">
        <v>1</v>
      </c>
      <c r="L12" s="8">
        <f t="shared" si="3"/>
        <v>0.48780487804878048</v>
      </c>
    </row>
    <row r="13" spans="1:12" ht="23.1" customHeight="1">
      <c r="A13" s="174" t="s">
        <v>43</v>
      </c>
      <c r="B13" s="174" t="s">
        <v>42</v>
      </c>
      <c r="C13" s="13"/>
      <c r="D13" s="14" t="s">
        <v>16</v>
      </c>
      <c r="E13" s="11"/>
      <c r="F13" s="10">
        <f t="shared" si="0"/>
        <v>230</v>
      </c>
      <c r="G13" s="9">
        <f>SUM(G14:G37)</f>
        <v>173</v>
      </c>
      <c r="H13" s="8">
        <f t="shared" si="1"/>
        <v>75.217391304347828</v>
      </c>
      <c r="I13" s="9">
        <f>SUM(I14:I37)</f>
        <v>53</v>
      </c>
      <c r="J13" s="8">
        <f t="shared" si="2"/>
        <v>23.043478260869566</v>
      </c>
      <c r="K13" s="9">
        <f>SUM(K14:K37)</f>
        <v>4</v>
      </c>
      <c r="L13" s="8">
        <f t="shared" si="3"/>
        <v>1.7391304347826086</v>
      </c>
    </row>
    <row r="14" spans="1:12" ht="23.1" customHeight="1">
      <c r="A14" s="175"/>
      <c r="B14" s="175"/>
      <c r="C14" s="13"/>
      <c r="D14" s="14" t="s">
        <v>41</v>
      </c>
      <c r="E14" s="11"/>
      <c r="F14" s="10">
        <f t="shared" si="0"/>
        <v>31</v>
      </c>
      <c r="G14" s="9">
        <v>21</v>
      </c>
      <c r="H14" s="8">
        <f t="shared" si="1"/>
        <v>67.741935483870961</v>
      </c>
      <c r="I14" s="9">
        <v>9</v>
      </c>
      <c r="J14" s="8">
        <f t="shared" si="2"/>
        <v>29.032258064516132</v>
      </c>
      <c r="K14" s="9">
        <v>1</v>
      </c>
      <c r="L14" s="8">
        <f t="shared" si="3"/>
        <v>3.225806451612903</v>
      </c>
    </row>
    <row r="15" spans="1:12" ht="23.1" customHeight="1">
      <c r="A15" s="175"/>
      <c r="B15" s="175"/>
      <c r="C15" s="13"/>
      <c r="D15" s="14" t="s">
        <v>40</v>
      </c>
      <c r="E15" s="11"/>
      <c r="F15" s="10">
        <f t="shared" si="0"/>
        <v>4</v>
      </c>
      <c r="G15" s="9">
        <v>2</v>
      </c>
      <c r="H15" s="8">
        <f t="shared" si="1"/>
        <v>50</v>
      </c>
      <c r="I15" s="9">
        <v>1</v>
      </c>
      <c r="J15" s="8">
        <f t="shared" si="2"/>
        <v>25</v>
      </c>
      <c r="K15" s="9">
        <v>1</v>
      </c>
      <c r="L15" s="8">
        <f t="shared" si="3"/>
        <v>25</v>
      </c>
    </row>
    <row r="16" spans="1:12" ht="23.1" customHeight="1">
      <c r="A16" s="175"/>
      <c r="B16" s="175"/>
      <c r="C16" s="13"/>
      <c r="D16" s="14" t="s">
        <v>39</v>
      </c>
      <c r="E16" s="11"/>
      <c r="F16" s="10">
        <f t="shared" si="0"/>
        <v>20</v>
      </c>
      <c r="G16" s="9">
        <v>13</v>
      </c>
      <c r="H16" s="8">
        <f t="shared" si="1"/>
        <v>65</v>
      </c>
      <c r="I16" s="9">
        <v>6</v>
      </c>
      <c r="J16" s="8">
        <f t="shared" si="2"/>
        <v>30</v>
      </c>
      <c r="K16" s="9">
        <v>1</v>
      </c>
      <c r="L16" s="8">
        <f t="shared" si="3"/>
        <v>5</v>
      </c>
    </row>
    <row r="17" spans="1:12" ht="23.1" customHeight="1">
      <c r="A17" s="175"/>
      <c r="B17" s="175"/>
      <c r="C17" s="13"/>
      <c r="D17" s="14" t="s">
        <v>38</v>
      </c>
      <c r="E17" s="11"/>
      <c r="F17" s="10">
        <f t="shared" si="0"/>
        <v>2</v>
      </c>
      <c r="G17" s="9">
        <v>1</v>
      </c>
      <c r="H17" s="8">
        <f t="shared" si="1"/>
        <v>50</v>
      </c>
      <c r="I17" s="9">
        <v>1</v>
      </c>
      <c r="J17" s="8">
        <f t="shared" si="2"/>
        <v>50</v>
      </c>
      <c r="K17" s="9">
        <v>0</v>
      </c>
      <c r="L17" s="8">
        <f t="shared" si="3"/>
        <v>0</v>
      </c>
    </row>
    <row r="18" spans="1:12" ht="23.1" customHeight="1">
      <c r="A18" s="175"/>
      <c r="B18" s="175"/>
      <c r="C18" s="13"/>
      <c r="D18" s="14" t="s">
        <v>37</v>
      </c>
      <c r="E18" s="11"/>
      <c r="F18" s="10">
        <f t="shared" si="0"/>
        <v>6</v>
      </c>
      <c r="G18" s="9">
        <v>4</v>
      </c>
      <c r="H18" s="8">
        <f t="shared" si="1"/>
        <v>66.666666666666657</v>
      </c>
      <c r="I18" s="9">
        <v>2</v>
      </c>
      <c r="J18" s="8">
        <f t="shared" si="2"/>
        <v>33.333333333333329</v>
      </c>
      <c r="K18" s="9">
        <v>0</v>
      </c>
      <c r="L18" s="8">
        <f t="shared" si="3"/>
        <v>0</v>
      </c>
    </row>
    <row r="19" spans="1:12" ht="23.1" customHeight="1">
      <c r="A19" s="175"/>
      <c r="B19" s="175"/>
      <c r="C19" s="13"/>
      <c r="D19" s="14" t="s">
        <v>36</v>
      </c>
      <c r="E19" s="11"/>
      <c r="F19" s="10">
        <f t="shared" si="0"/>
        <v>2</v>
      </c>
      <c r="G19" s="9">
        <v>1</v>
      </c>
      <c r="H19" s="8">
        <f t="shared" si="1"/>
        <v>50</v>
      </c>
      <c r="I19" s="9">
        <v>1</v>
      </c>
      <c r="J19" s="8">
        <f t="shared" si="2"/>
        <v>50</v>
      </c>
      <c r="K19" s="9">
        <v>0</v>
      </c>
      <c r="L19" s="8">
        <f t="shared" si="3"/>
        <v>0</v>
      </c>
    </row>
    <row r="20" spans="1:12" ht="23.1" customHeight="1">
      <c r="A20" s="175"/>
      <c r="B20" s="175"/>
      <c r="C20" s="13"/>
      <c r="D20" s="14" t="s">
        <v>35</v>
      </c>
      <c r="E20" s="11"/>
      <c r="F20" s="10">
        <f t="shared" si="0"/>
        <v>6</v>
      </c>
      <c r="G20" s="9">
        <v>5</v>
      </c>
      <c r="H20" s="8">
        <f t="shared" si="1"/>
        <v>83.333333333333343</v>
      </c>
      <c r="I20" s="9">
        <v>1</v>
      </c>
      <c r="J20" s="8">
        <f t="shared" si="2"/>
        <v>16.666666666666664</v>
      </c>
      <c r="K20" s="9">
        <v>0</v>
      </c>
      <c r="L20" s="8">
        <f t="shared" si="3"/>
        <v>0</v>
      </c>
    </row>
    <row r="21" spans="1:12" ht="23.1" customHeight="1">
      <c r="A21" s="175"/>
      <c r="B21" s="175"/>
      <c r="C21" s="13"/>
      <c r="D21" s="14" t="s">
        <v>34</v>
      </c>
      <c r="E21" s="11"/>
      <c r="F21" s="10">
        <f t="shared" si="0"/>
        <v>9</v>
      </c>
      <c r="G21" s="9">
        <v>8</v>
      </c>
      <c r="H21" s="8">
        <f t="shared" si="1"/>
        <v>88.888888888888886</v>
      </c>
      <c r="I21" s="9">
        <v>1</v>
      </c>
      <c r="J21" s="8">
        <f t="shared" si="2"/>
        <v>11.111111111111111</v>
      </c>
      <c r="K21" s="9">
        <v>0</v>
      </c>
      <c r="L21" s="8">
        <f t="shared" si="3"/>
        <v>0</v>
      </c>
    </row>
    <row r="22" spans="1:12" ht="23.1" customHeight="1">
      <c r="A22" s="175"/>
      <c r="B22" s="175"/>
      <c r="C22" s="13"/>
      <c r="D22" s="14" t="s">
        <v>33</v>
      </c>
      <c r="E22" s="11"/>
      <c r="F22" s="10">
        <f t="shared" si="0"/>
        <v>1</v>
      </c>
      <c r="G22" s="9">
        <v>0</v>
      </c>
      <c r="H22" s="8">
        <f t="shared" si="1"/>
        <v>0</v>
      </c>
      <c r="I22" s="9">
        <v>1</v>
      </c>
      <c r="J22" s="8">
        <f t="shared" si="2"/>
        <v>100</v>
      </c>
      <c r="K22" s="9">
        <v>0</v>
      </c>
      <c r="L22" s="8">
        <f t="shared" si="3"/>
        <v>0</v>
      </c>
    </row>
    <row r="23" spans="1:12" ht="23.1" customHeight="1">
      <c r="A23" s="175"/>
      <c r="B23" s="175"/>
      <c r="C23" s="13"/>
      <c r="D23" s="14" t="s">
        <v>32</v>
      </c>
      <c r="E23" s="11"/>
      <c r="F23" s="10">
        <f t="shared" si="0"/>
        <v>7</v>
      </c>
      <c r="G23" s="9">
        <v>6</v>
      </c>
      <c r="H23" s="8">
        <f t="shared" si="1"/>
        <v>85.714285714285708</v>
      </c>
      <c r="I23" s="9">
        <v>1</v>
      </c>
      <c r="J23" s="8">
        <f t="shared" si="2"/>
        <v>14.285714285714285</v>
      </c>
      <c r="K23" s="9">
        <v>0</v>
      </c>
      <c r="L23" s="8">
        <f t="shared" si="3"/>
        <v>0</v>
      </c>
    </row>
    <row r="24" spans="1:12" ht="23.1" customHeight="1">
      <c r="A24" s="175"/>
      <c r="B24" s="175"/>
      <c r="C24" s="13"/>
      <c r="D24" s="14" t="s">
        <v>31</v>
      </c>
      <c r="E24" s="11"/>
      <c r="F24" s="10">
        <f t="shared" si="0"/>
        <v>0</v>
      </c>
      <c r="G24" s="33" t="s">
        <v>497</v>
      </c>
      <c r="H24" s="80" t="s">
        <v>497</v>
      </c>
      <c r="I24" s="33" t="s">
        <v>497</v>
      </c>
      <c r="J24" s="80" t="s">
        <v>497</v>
      </c>
      <c r="K24" s="33" t="s">
        <v>497</v>
      </c>
      <c r="L24" s="80" t="s">
        <v>497</v>
      </c>
    </row>
    <row r="25" spans="1:12" ht="23.1" customHeight="1">
      <c r="A25" s="175"/>
      <c r="B25" s="175"/>
      <c r="C25" s="13"/>
      <c r="D25" s="12" t="s">
        <v>30</v>
      </c>
      <c r="E25" s="11"/>
      <c r="F25" s="10">
        <f t="shared" si="0"/>
        <v>1</v>
      </c>
      <c r="G25" s="9">
        <v>1</v>
      </c>
      <c r="H25" s="8">
        <f t="shared" si="1"/>
        <v>100</v>
      </c>
      <c r="I25" s="9">
        <v>0</v>
      </c>
      <c r="J25" s="8">
        <f t="shared" si="2"/>
        <v>0</v>
      </c>
      <c r="K25" s="9">
        <v>0</v>
      </c>
      <c r="L25" s="8">
        <f t="shared" si="3"/>
        <v>0</v>
      </c>
    </row>
    <row r="26" spans="1:12" ht="23.1" customHeight="1">
      <c r="A26" s="175"/>
      <c r="B26" s="175"/>
      <c r="C26" s="13"/>
      <c r="D26" s="120" t="s">
        <v>29</v>
      </c>
      <c r="E26" s="121"/>
      <c r="F26" s="31">
        <f t="shared" si="0"/>
        <v>7</v>
      </c>
      <c r="G26" s="30">
        <v>6</v>
      </c>
      <c r="H26" s="122">
        <f t="shared" si="1"/>
        <v>85.714285714285708</v>
      </c>
      <c r="I26" s="9">
        <v>1</v>
      </c>
      <c r="J26" s="8">
        <f t="shared" si="2"/>
        <v>14.285714285714285</v>
      </c>
      <c r="K26" s="9">
        <v>0</v>
      </c>
      <c r="L26" s="8">
        <f t="shared" si="3"/>
        <v>0</v>
      </c>
    </row>
    <row r="27" spans="1:12" ht="23.1" customHeight="1">
      <c r="A27" s="175"/>
      <c r="B27" s="175"/>
      <c r="C27" s="13"/>
      <c r="D27" s="14" t="s">
        <v>28</v>
      </c>
      <c r="E27" s="11"/>
      <c r="F27" s="10">
        <f t="shared" si="0"/>
        <v>2</v>
      </c>
      <c r="G27" s="9">
        <v>2</v>
      </c>
      <c r="H27" s="8">
        <f t="shared" si="1"/>
        <v>100</v>
      </c>
      <c r="I27" s="9">
        <v>0</v>
      </c>
      <c r="J27" s="8">
        <f t="shared" si="2"/>
        <v>0</v>
      </c>
      <c r="K27" s="9">
        <v>0</v>
      </c>
      <c r="L27" s="8">
        <f t="shared" si="3"/>
        <v>0</v>
      </c>
    </row>
    <row r="28" spans="1:12" ht="23.1" customHeight="1">
      <c r="A28" s="175"/>
      <c r="B28" s="175"/>
      <c r="C28" s="13"/>
      <c r="D28" s="14" t="s">
        <v>27</v>
      </c>
      <c r="E28" s="11"/>
      <c r="F28" s="10">
        <f t="shared" si="0"/>
        <v>3</v>
      </c>
      <c r="G28" s="9">
        <v>2</v>
      </c>
      <c r="H28" s="8">
        <f t="shared" si="1"/>
        <v>66.666666666666657</v>
      </c>
      <c r="I28" s="9">
        <v>1</v>
      </c>
      <c r="J28" s="8">
        <f t="shared" si="2"/>
        <v>33.333333333333329</v>
      </c>
      <c r="K28" s="9">
        <v>0</v>
      </c>
      <c r="L28" s="8">
        <f t="shared" si="3"/>
        <v>0</v>
      </c>
    </row>
    <row r="29" spans="1:12" ht="23.1" customHeight="1">
      <c r="A29" s="175"/>
      <c r="B29" s="175"/>
      <c r="C29" s="13"/>
      <c r="D29" s="14" t="s">
        <v>26</v>
      </c>
      <c r="E29" s="11"/>
      <c r="F29" s="10">
        <f t="shared" si="0"/>
        <v>15</v>
      </c>
      <c r="G29" s="9">
        <v>10</v>
      </c>
      <c r="H29" s="8">
        <f t="shared" si="1"/>
        <v>66.666666666666657</v>
      </c>
      <c r="I29" s="9">
        <v>5</v>
      </c>
      <c r="J29" s="8">
        <f t="shared" si="2"/>
        <v>33.333333333333329</v>
      </c>
      <c r="K29" s="9">
        <v>0</v>
      </c>
      <c r="L29" s="8">
        <f t="shared" si="3"/>
        <v>0</v>
      </c>
    </row>
    <row r="30" spans="1:12" ht="23.1" customHeight="1">
      <c r="A30" s="175"/>
      <c r="B30" s="175"/>
      <c r="C30" s="13"/>
      <c r="D30" s="14" t="s">
        <v>25</v>
      </c>
      <c r="E30" s="11"/>
      <c r="F30" s="10">
        <f t="shared" si="0"/>
        <v>6</v>
      </c>
      <c r="G30" s="9">
        <v>5</v>
      </c>
      <c r="H30" s="8">
        <f t="shared" si="1"/>
        <v>83.333333333333343</v>
      </c>
      <c r="I30" s="9">
        <v>1</v>
      </c>
      <c r="J30" s="8">
        <f t="shared" si="2"/>
        <v>16.666666666666664</v>
      </c>
      <c r="K30" s="9">
        <v>0</v>
      </c>
      <c r="L30" s="8">
        <f t="shared" si="3"/>
        <v>0</v>
      </c>
    </row>
    <row r="31" spans="1:12" ht="23.1" customHeight="1">
      <c r="A31" s="175"/>
      <c r="B31" s="175"/>
      <c r="C31" s="13"/>
      <c r="D31" s="14" t="s">
        <v>24</v>
      </c>
      <c r="E31" s="11"/>
      <c r="F31" s="10">
        <f t="shared" si="0"/>
        <v>31</v>
      </c>
      <c r="G31" s="9">
        <v>20</v>
      </c>
      <c r="H31" s="8">
        <f t="shared" si="1"/>
        <v>64.516129032258064</v>
      </c>
      <c r="I31" s="9">
        <v>11</v>
      </c>
      <c r="J31" s="8">
        <f t="shared" si="2"/>
        <v>35.483870967741936</v>
      </c>
      <c r="K31" s="9">
        <v>0</v>
      </c>
      <c r="L31" s="8">
        <f t="shared" si="3"/>
        <v>0</v>
      </c>
    </row>
    <row r="32" spans="1:12" ht="23.1" customHeight="1">
      <c r="A32" s="175"/>
      <c r="B32" s="175"/>
      <c r="C32" s="13"/>
      <c r="D32" s="14" t="s">
        <v>23</v>
      </c>
      <c r="E32" s="11"/>
      <c r="F32" s="10">
        <f t="shared" si="0"/>
        <v>7</v>
      </c>
      <c r="G32" s="9">
        <v>5</v>
      </c>
      <c r="H32" s="8">
        <f t="shared" si="1"/>
        <v>71.428571428571431</v>
      </c>
      <c r="I32" s="9">
        <v>2</v>
      </c>
      <c r="J32" s="8">
        <f t="shared" si="2"/>
        <v>28.571428571428569</v>
      </c>
      <c r="K32" s="9">
        <v>0</v>
      </c>
      <c r="L32" s="8">
        <f t="shared" si="3"/>
        <v>0</v>
      </c>
    </row>
    <row r="33" spans="1:12" ht="24" customHeight="1">
      <c r="A33" s="175"/>
      <c r="B33" s="175"/>
      <c r="C33" s="13"/>
      <c r="D33" s="14" t="s">
        <v>22</v>
      </c>
      <c r="E33" s="11"/>
      <c r="F33" s="10">
        <f t="shared" si="0"/>
        <v>28</v>
      </c>
      <c r="G33" s="9">
        <v>24</v>
      </c>
      <c r="H33" s="8">
        <f t="shared" si="1"/>
        <v>85.714285714285708</v>
      </c>
      <c r="I33" s="9">
        <v>3</v>
      </c>
      <c r="J33" s="8">
        <f t="shared" si="2"/>
        <v>10.714285714285714</v>
      </c>
      <c r="K33" s="9">
        <v>1</v>
      </c>
      <c r="L33" s="8">
        <f t="shared" si="3"/>
        <v>3.5714285714285712</v>
      </c>
    </row>
    <row r="34" spans="1:12" ht="23.1" customHeight="1">
      <c r="A34" s="175"/>
      <c r="B34" s="175"/>
      <c r="C34" s="13"/>
      <c r="D34" s="14" t="s">
        <v>21</v>
      </c>
      <c r="E34" s="11"/>
      <c r="F34" s="10">
        <f t="shared" si="0"/>
        <v>14</v>
      </c>
      <c r="G34" s="9">
        <v>13</v>
      </c>
      <c r="H34" s="8">
        <f t="shared" si="1"/>
        <v>92.857142857142861</v>
      </c>
      <c r="I34" s="9">
        <v>1</v>
      </c>
      <c r="J34" s="8">
        <f t="shared" si="2"/>
        <v>7.1428571428571423</v>
      </c>
      <c r="K34" s="9">
        <v>0</v>
      </c>
      <c r="L34" s="8">
        <f t="shared" si="3"/>
        <v>0</v>
      </c>
    </row>
    <row r="35" spans="1:12" ht="23.1" customHeight="1">
      <c r="A35" s="175"/>
      <c r="B35" s="175"/>
      <c r="C35" s="13"/>
      <c r="D35" s="14" t="s">
        <v>20</v>
      </c>
      <c r="E35" s="11"/>
      <c r="F35" s="10">
        <f t="shared" si="0"/>
        <v>7</v>
      </c>
      <c r="G35" s="9">
        <v>7</v>
      </c>
      <c r="H35" s="8">
        <f t="shared" si="1"/>
        <v>100</v>
      </c>
      <c r="I35" s="9">
        <v>0</v>
      </c>
      <c r="J35" s="8">
        <f t="shared" si="2"/>
        <v>0</v>
      </c>
      <c r="K35" s="9">
        <v>0</v>
      </c>
      <c r="L35" s="8">
        <f t="shared" si="3"/>
        <v>0</v>
      </c>
    </row>
    <row r="36" spans="1:12" ht="23.1" customHeight="1">
      <c r="A36" s="175"/>
      <c r="B36" s="175"/>
      <c r="C36" s="13"/>
      <c r="D36" s="14" t="s">
        <v>19</v>
      </c>
      <c r="E36" s="11"/>
      <c r="F36" s="10">
        <f t="shared" si="0"/>
        <v>17</v>
      </c>
      <c r="G36" s="9">
        <v>15</v>
      </c>
      <c r="H36" s="8">
        <f t="shared" si="1"/>
        <v>88.235294117647058</v>
      </c>
      <c r="I36" s="9">
        <v>2</v>
      </c>
      <c r="J36" s="8">
        <f t="shared" si="2"/>
        <v>11.76470588235294</v>
      </c>
      <c r="K36" s="9">
        <v>0</v>
      </c>
      <c r="L36" s="8">
        <f t="shared" si="3"/>
        <v>0</v>
      </c>
    </row>
    <row r="37" spans="1:12" ht="23.1" customHeight="1">
      <c r="A37" s="175"/>
      <c r="B37" s="176"/>
      <c r="C37" s="13"/>
      <c r="D37" s="14" t="s">
        <v>18</v>
      </c>
      <c r="E37" s="11"/>
      <c r="F37" s="10">
        <f t="shared" si="0"/>
        <v>4</v>
      </c>
      <c r="G37" s="9">
        <v>2</v>
      </c>
      <c r="H37" s="8">
        <f t="shared" si="1"/>
        <v>50</v>
      </c>
      <c r="I37" s="9">
        <v>2</v>
      </c>
      <c r="J37" s="8">
        <f t="shared" si="2"/>
        <v>50</v>
      </c>
      <c r="K37" s="9">
        <v>0</v>
      </c>
      <c r="L37" s="8">
        <f t="shared" si="3"/>
        <v>0</v>
      </c>
    </row>
    <row r="38" spans="1:12" ht="23.1" customHeight="1">
      <c r="A38" s="175"/>
      <c r="B38" s="174" t="s">
        <v>17</v>
      </c>
      <c r="C38" s="13"/>
      <c r="D38" s="14" t="s">
        <v>16</v>
      </c>
      <c r="E38" s="11"/>
      <c r="F38" s="10">
        <f t="shared" si="0"/>
        <v>715</v>
      </c>
      <c r="G38" s="9">
        <f>SUM(G39:G53)</f>
        <v>447</v>
      </c>
      <c r="H38" s="8">
        <f t="shared" si="1"/>
        <v>62.517482517482513</v>
      </c>
      <c r="I38" s="9">
        <f>SUM(I39:I53)</f>
        <v>255</v>
      </c>
      <c r="J38" s="8">
        <f t="shared" si="2"/>
        <v>35.664335664335667</v>
      </c>
      <c r="K38" s="9">
        <f>SUM(K39:K53)</f>
        <v>13</v>
      </c>
      <c r="L38" s="8">
        <f t="shared" si="3"/>
        <v>1.8181818181818181</v>
      </c>
    </row>
    <row r="39" spans="1:12" ht="23.1" customHeight="1">
      <c r="A39" s="175"/>
      <c r="B39" s="175"/>
      <c r="C39" s="13"/>
      <c r="D39" s="14" t="s">
        <v>15</v>
      </c>
      <c r="E39" s="11"/>
      <c r="F39" s="10">
        <f t="shared" si="0"/>
        <v>7</v>
      </c>
      <c r="G39" s="9">
        <v>3</v>
      </c>
      <c r="H39" s="8">
        <f t="shared" si="1"/>
        <v>42.857142857142854</v>
      </c>
      <c r="I39" s="9">
        <v>4</v>
      </c>
      <c r="J39" s="8">
        <f t="shared" si="2"/>
        <v>57.142857142857139</v>
      </c>
      <c r="K39" s="9">
        <v>0</v>
      </c>
      <c r="L39" s="8">
        <f t="shared" si="3"/>
        <v>0</v>
      </c>
    </row>
    <row r="40" spans="1:12" ht="23.1" customHeight="1">
      <c r="A40" s="175"/>
      <c r="B40" s="175"/>
      <c r="C40" s="13"/>
      <c r="D40" s="14" t="s">
        <v>14</v>
      </c>
      <c r="E40" s="11"/>
      <c r="F40" s="10">
        <f t="shared" si="0"/>
        <v>81</v>
      </c>
      <c r="G40" s="9">
        <v>37</v>
      </c>
      <c r="H40" s="8">
        <f t="shared" si="1"/>
        <v>45.679012345679013</v>
      </c>
      <c r="I40" s="9">
        <v>43</v>
      </c>
      <c r="J40" s="8">
        <f t="shared" si="2"/>
        <v>53.086419753086425</v>
      </c>
      <c r="K40" s="9">
        <v>1</v>
      </c>
      <c r="L40" s="8">
        <f t="shared" si="3"/>
        <v>1.2345679012345678</v>
      </c>
    </row>
    <row r="41" spans="1:12" ht="23.1" customHeight="1">
      <c r="A41" s="175"/>
      <c r="B41" s="175"/>
      <c r="C41" s="13"/>
      <c r="D41" s="14" t="s">
        <v>13</v>
      </c>
      <c r="E41" s="11"/>
      <c r="F41" s="10">
        <f t="shared" si="0"/>
        <v>20</v>
      </c>
      <c r="G41" s="9">
        <v>13</v>
      </c>
      <c r="H41" s="8">
        <f t="shared" si="1"/>
        <v>65</v>
      </c>
      <c r="I41" s="9">
        <v>7</v>
      </c>
      <c r="J41" s="8">
        <f t="shared" si="2"/>
        <v>35</v>
      </c>
      <c r="K41" s="9">
        <v>0</v>
      </c>
      <c r="L41" s="8">
        <f t="shared" si="3"/>
        <v>0</v>
      </c>
    </row>
    <row r="42" spans="1:12" ht="23.1" customHeight="1">
      <c r="A42" s="175"/>
      <c r="B42" s="175"/>
      <c r="C42" s="13"/>
      <c r="D42" s="14" t="s">
        <v>12</v>
      </c>
      <c r="E42" s="11"/>
      <c r="F42" s="10">
        <f t="shared" si="0"/>
        <v>13</v>
      </c>
      <c r="G42" s="9">
        <v>11</v>
      </c>
      <c r="H42" s="8">
        <f t="shared" si="1"/>
        <v>84.615384615384613</v>
      </c>
      <c r="I42" s="9">
        <v>2</v>
      </c>
      <c r="J42" s="8">
        <f t="shared" si="2"/>
        <v>15.384615384615385</v>
      </c>
      <c r="K42" s="9">
        <v>0</v>
      </c>
      <c r="L42" s="8">
        <f t="shared" si="3"/>
        <v>0</v>
      </c>
    </row>
    <row r="43" spans="1:12" ht="23.1" customHeight="1">
      <c r="A43" s="175"/>
      <c r="B43" s="175"/>
      <c r="C43" s="13"/>
      <c r="D43" s="14" t="s">
        <v>11</v>
      </c>
      <c r="E43" s="11"/>
      <c r="F43" s="10">
        <f t="shared" si="0"/>
        <v>35</v>
      </c>
      <c r="G43" s="9">
        <v>22</v>
      </c>
      <c r="H43" s="8">
        <f t="shared" si="1"/>
        <v>62.857142857142854</v>
      </c>
      <c r="I43" s="9">
        <v>13</v>
      </c>
      <c r="J43" s="8">
        <f t="shared" si="2"/>
        <v>37.142857142857146</v>
      </c>
      <c r="K43" s="9">
        <v>0</v>
      </c>
      <c r="L43" s="8">
        <f t="shared" si="3"/>
        <v>0</v>
      </c>
    </row>
    <row r="44" spans="1:12" ht="23.1" customHeight="1">
      <c r="A44" s="175"/>
      <c r="B44" s="175"/>
      <c r="C44" s="13"/>
      <c r="D44" s="14" t="s">
        <v>10</v>
      </c>
      <c r="E44" s="11"/>
      <c r="F44" s="10">
        <f t="shared" si="0"/>
        <v>182</v>
      </c>
      <c r="G44" s="9">
        <v>106</v>
      </c>
      <c r="H44" s="8">
        <f t="shared" si="1"/>
        <v>58.241758241758248</v>
      </c>
      <c r="I44" s="9">
        <v>72</v>
      </c>
      <c r="J44" s="8">
        <f t="shared" si="2"/>
        <v>39.560439560439562</v>
      </c>
      <c r="K44" s="9">
        <v>4</v>
      </c>
      <c r="L44" s="8">
        <f t="shared" si="3"/>
        <v>2.197802197802198</v>
      </c>
    </row>
    <row r="45" spans="1:12" ht="23.1" customHeight="1">
      <c r="A45" s="175"/>
      <c r="B45" s="175"/>
      <c r="C45" s="13"/>
      <c r="D45" s="14" t="s">
        <v>9</v>
      </c>
      <c r="E45" s="11"/>
      <c r="F45" s="10">
        <f t="shared" si="0"/>
        <v>18</v>
      </c>
      <c r="G45" s="9">
        <v>16</v>
      </c>
      <c r="H45" s="8">
        <f t="shared" si="1"/>
        <v>88.888888888888886</v>
      </c>
      <c r="I45" s="9">
        <v>2</v>
      </c>
      <c r="J45" s="8">
        <f t="shared" si="2"/>
        <v>11.111111111111111</v>
      </c>
      <c r="K45" s="9">
        <v>0</v>
      </c>
      <c r="L45" s="8">
        <f t="shared" si="3"/>
        <v>0</v>
      </c>
    </row>
    <row r="46" spans="1:12" ht="23.1" customHeight="1">
      <c r="A46" s="175"/>
      <c r="B46" s="175"/>
      <c r="C46" s="13"/>
      <c r="D46" s="14" t="s">
        <v>8</v>
      </c>
      <c r="E46" s="11"/>
      <c r="F46" s="10">
        <f t="shared" si="0"/>
        <v>11</v>
      </c>
      <c r="G46" s="9">
        <v>5</v>
      </c>
      <c r="H46" s="8">
        <f t="shared" si="1"/>
        <v>45.454545454545453</v>
      </c>
      <c r="I46" s="9">
        <v>6</v>
      </c>
      <c r="J46" s="8">
        <f t="shared" si="2"/>
        <v>54.54545454545454</v>
      </c>
      <c r="K46" s="9">
        <v>0</v>
      </c>
      <c r="L46" s="8">
        <f t="shared" si="3"/>
        <v>0</v>
      </c>
    </row>
    <row r="47" spans="1:12" ht="24" customHeight="1">
      <c r="A47" s="175"/>
      <c r="B47" s="175"/>
      <c r="C47" s="13"/>
      <c r="D47" s="12" t="s">
        <v>7</v>
      </c>
      <c r="E47" s="11"/>
      <c r="F47" s="10">
        <f t="shared" si="0"/>
        <v>16</v>
      </c>
      <c r="G47" s="9">
        <v>11</v>
      </c>
      <c r="H47" s="8">
        <f t="shared" si="1"/>
        <v>68.75</v>
      </c>
      <c r="I47" s="9">
        <v>5</v>
      </c>
      <c r="J47" s="8">
        <f t="shared" si="2"/>
        <v>31.25</v>
      </c>
      <c r="K47" s="9">
        <v>0</v>
      </c>
      <c r="L47" s="8">
        <f t="shared" si="3"/>
        <v>0</v>
      </c>
    </row>
    <row r="48" spans="1:12" ht="23.1" customHeight="1">
      <c r="A48" s="175"/>
      <c r="B48" s="175"/>
      <c r="C48" s="13"/>
      <c r="D48" s="14" t="s">
        <v>6</v>
      </c>
      <c r="E48" s="11"/>
      <c r="F48" s="10">
        <f t="shared" si="0"/>
        <v>57</v>
      </c>
      <c r="G48" s="9">
        <v>34</v>
      </c>
      <c r="H48" s="8">
        <f t="shared" si="1"/>
        <v>59.649122807017541</v>
      </c>
      <c r="I48" s="9">
        <v>20</v>
      </c>
      <c r="J48" s="8">
        <f t="shared" si="2"/>
        <v>35.087719298245609</v>
      </c>
      <c r="K48" s="9">
        <v>3</v>
      </c>
      <c r="L48" s="8">
        <f t="shared" si="3"/>
        <v>5.2631578947368416</v>
      </c>
    </row>
    <row r="49" spans="1:12" ht="23.1" customHeight="1">
      <c r="A49" s="175"/>
      <c r="B49" s="175"/>
      <c r="C49" s="13"/>
      <c r="D49" s="14" t="s">
        <v>5</v>
      </c>
      <c r="E49" s="11"/>
      <c r="F49" s="10">
        <f t="shared" si="0"/>
        <v>16</v>
      </c>
      <c r="G49" s="9">
        <v>9</v>
      </c>
      <c r="H49" s="8">
        <f t="shared" si="1"/>
        <v>56.25</v>
      </c>
      <c r="I49" s="9">
        <v>7</v>
      </c>
      <c r="J49" s="8">
        <f t="shared" si="2"/>
        <v>43.75</v>
      </c>
      <c r="K49" s="9">
        <v>0</v>
      </c>
      <c r="L49" s="8">
        <f t="shared" si="3"/>
        <v>0</v>
      </c>
    </row>
    <row r="50" spans="1:12" ht="23.1" customHeight="1">
      <c r="A50" s="175"/>
      <c r="B50" s="175"/>
      <c r="C50" s="13"/>
      <c r="D50" s="14" t="s">
        <v>4</v>
      </c>
      <c r="E50" s="11"/>
      <c r="F50" s="10">
        <f t="shared" si="0"/>
        <v>21</v>
      </c>
      <c r="G50" s="9">
        <v>13</v>
      </c>
      <c r="H50" s="8">
        <f t="shared" si="1"/>
        <v>61.904761904761905</v>
      </c>
      <c r="I50" s="9">
        <v>7</v>
      </c>
      <c r="J50" s="8">
        <f t="shared" si="2"/>
        <v>33.333333333333329</v>
      </c>
      <c r="K50" s="9">
        <v>1</v>
      </c>
      <c r="L50" s="8">
        <f t="shared" si="3"/>
        <v>4.7619047619047619</v>
      </c>
    </row>
    <row r="51" spans="1:12" ht="23.1" customHeight="1">
      <c r="A51" s="175"/>
      <c r="B51" s="175"/>
      <c r="C51" s="13"/>
      <c r="D51" s="14" t="s">
        <v>3</v>
      </c>
      <c r="E51" s="11"/>
      <c r="F51" s="10">
        <f t="shared" si="0"/>
        <v>157</v>
      </c>
      <c r="G51" s="9">
        <v>111</v>
      </c>
      <c r="H51" s="8">
        <f t="shared" si="1"/>
        <v>70.70063694267516</v>
      </c>
      <c r="I51" s="9">
        <v>44</v>
      </c>
      <c r="J51" s="8">
        <f t="shared" si="2"/>
        <v>28.02547770700637</v>
      </c>
      <c r="K51" s="9">
        <v>2</v>
      </c>
      <c r="L51" s="8">
        <f t="shared" si="3"/>
        <v>1.2738853503184715</v>
      </c>
    </row>
    <row r="52" spans="1:12" ht="23.1" customHeight="1">
      <c r="A52" s="175"/>
      <c r="B52" s="175"/>
      <c r="C52" s="13"/>
      <c r="D52" s="14" t="s">
        <v>2</v>
      </c>
      <c r="E52" s="11"/>
      <c r="F52" s="10">
        <f t="shared" si="0"/>
        <v>22</v>
      </c>
      <c r="G52" s="9">
        <v>19</v>
      </c>
      <c r="H52" s="8">
        <f t="shared" si="1"/>
        <v>86.36363636363636</v>
      </c>
      <c r="I52" s="9">
        <v>2</v>
      </c>
      <c r="J52" s="8">
        <f t="shared" si="2"/>
        <v>9.0909090909090917</v>
      </c>
      <c r="K52" s="9">
        <v>1</v>
      </c>
      <c r="L52" s="8">
        <f t="shared" si="3"/>
        <v>4.5454545454545459</v>
      </c>
    </row>
    <row r="53" spans="1:12" ht="24" customHeight="1">
      <c r="A53" s="176"/>
      <c r="B53" s="176"/>
      <c r="C53" s="13"/>
      <c r="D53" s="12" t="s">
        <v>1</v>
      </c>
      <c r="E53" s="11"/>
      <c r="F53" s="10">
        <f t="shared" si="0"/>
        <v>59</v>
      </c>
      <c r="G53" s="9">
        <v>37</v>
      </c>
      <c r="H53" s="8">
        <f t="shared" si="1"/>
        <v>62.711864406779661</v>
      </c>
      <c r="I53" s="9">
        <v>21</v>
      </c>
      <c r="J53" s="8">
        <f t="shared" si="2"/>
        <v>35.593220338983052</v>
      </c>
      <c r="K53" s="9">
        <v>1</v>
      </c>
      <c r="L53" s="8">
        <f t="shared" si="3"/>
        <v>1.6949152542372881</v>
      </c>
    </row>
    <row r="55" spans="1:12">
      <c r="D55" s="5"/>
    </row>
    <row r="65" spans="4:4">
      <c r="D65" s="5"/>
    </row>
    <row r="69" spans="4:4">
      <c r="D69" s="5"/>
    </row>
    <row r="73" spans="4:4">
      <c r="D73" s="5"/>
    </row>
    <row r="75" spans="4:4">
      <c r="D75" s="5"/>
    </row>
    <row r="77" spans="4:4">
      <c r="D77" s="5"/>
    </row>
    <row r="79" spans="4:4">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8.625" style="3" customWidth="1"/>
    <col min="7" max="12" width="10.625" style="3" customWidth="1"/>
    <col min="13" max="16384" width="9" style="3"/>
  </cols>
  <sheetData>
    <row r="1" spans="1:12" ht="14.25">
      <c r="A1" s="18" t="s">
        <v>527</v>
      </c>
    </row>
    <row r="3" spans="1:12" ht="13.5" customHeight="1">
      <c r="A3" s="161" t="s">
        <v>64</v>
      </c>
      <c r="B3" s="162"/>
      <c r="C3" s="162"/>
      <c r="D3" s="162"/>
      <c r="E3" s="163"/>
      <c r="F3" s="216" t="s">
        <v>63</v>
      </c>
      <c r="G3" s="247" t="s">
        <v>186</v>
      </c>
      <c r="H3" s="247"/>
      <c r="I3" s="213" t="s">
        <v>185</v>
      </c>
      <c r="J3" s="213"/>
      <c r="K3" s="213" t="s">
        <v>184</v>
      </c>
      <c r="L3" s="213"/>
    </row>
    <row r="4" spans="1:12" ht="42" customHeight="1">
      <c r="A4" s="164"/>
      <c r="B4" s="165"/>
      <c r="C4" s="165"/>
      <c r="D4" s="165"/>
      <c r="E4" s="166"/>
      <c r="F4" s="184"/>
      <c r="G4" s="247"/>
      <c r="H4" s="247"/>
      <c r="I4" s="213"/>
      <c r="J4" s="213"/>
      <c r="K4" s="213"/>
      <c r="L4" s="213"/>
    </row>
    <row r="5" spans="1:12" ht="15" customHeight="1">
      <c r="A5" s="164"/>
      <c r="B5" s="165"/>
      <c r="C5" s="165"/>
      <c r="D5" s="165"/>
      <c r="E5" s="166"/>
      <c r="F5" s="183"/>
      <c r="G5" s="154" t="s">
        <v>52</v>
      </c>
      <c r="H5" s="156" t="s">
        <v>51</v>
      </c>
      <c r="I5" s="154" t="s">
        <v>52</v>
      </c>
      <c r="J5" s="156" t="s">
        <v>51</v>
      </c>
      <c r="K5" s="154" t="s">
        <v>52</v>
      </c>
      <c r="L5" s="156" t="s">
        <v>51</v>
      </c>
    </row>
    <row r="6" spans="1:12" ht="15" customHeight="1">
      <c r="A6" s="167"/>
      <c r="B6" s="168"/>
      <c r="C6" s="168"/>
      <c r="D6" s="168"/>
      <c r="E6" s="169"/>
      <c r="F6" s="183"/>
      <c r="G6" s="155"/>
      <c r="H6" s="157"/>
      <c r="I6" s="155"/>
      <c r="J6" s="157"/>
      <c r="K6" s="155"/>
      <c r="L6" s="157"/>
    </row>
    <row r="7" spans="1:12" ht="23.1" customHeight="1">
      <c r="A7" s="158" t="s">
        <v>50</v>
      </c>
      <c r="B7" s="159"/>
      <c r="C7" s="159"/>
      <c r="D7" s="159"/>
      <c r="E7" s="160"/>
      <c r="F7" s="10">
        <v>620</v>
      </c>
      <c r="G7" s="9">
        <f>SUM(G8:G12)</f>
        <v>558</v>
      </c>
      <c r="H7" s="8">
        <f t="shared" ref="H7:H53" si="0">IF(G7=0,0,G7/$F7*100)</f>
        <v>90</v>
      </c>
      <c r="I7" s="9">
        <f>SUM(I8:I12)</f>
        <v>88</v>
      </c>
      <c r="J7" s="8">
        <f t="shared" ref="J7:J53" si="1">IF(I7=0,0,I7/$F7*100)</f>
        <v>14.193548387096774</v>
      </c>
      <c r="K7" s="9">
        <f>SUM(K8:K12)</f>
        <v>14</v>
      </c>
      <c r="L7" s="8">
        <f t="shared" ref="L7:L53" si="2">IF(K7=0,0,K7/$F7*100)</f>
        <v>2.258064516129032</v>
      </c>
    </row>
    <row r="8" spans="1:12" ht="23.1" customHeight="1">
      <c r="A8" s="177" t="s">
        <v>49</v>
      </c>
      <c r="B8" s="180" t="s">
        <v>48</v>
      </c>
      <c r="C8" s="181"/>
      <c r="D8" s="181"/>
      <c r="E8" s="182"/>
      <c r="F8" s="10">
        <v>87</v>
      </c>
      <c r="G8" s="9">
        <v>76</v>
      </c>
      <c r="H8" s="8">
        <f t="shared" si="0"/>
        <v>87.356321839080465</v>
      </c>
      <c r="I8" s="9">
        <v>13</v>
      </c>
      <c r="J8" s="8">
        <f t="shared" si="1"/>
        <v>14.942528735632186</v>
      </c>
      <c r="K8" s="9">
        <v>2</v>
      </c>
      <c r="L8" s="8">
        <f t="shared" si="2"/>
        <v>2.2988505747126435</v>
      </c>
    </row>
    <row r="9" spans="1:12" ht="23.1" customHeight="1">
      <c r="A9" s="178"/>
      <c r="B9" s="180" t="s">
        <v>47</v>
      </c>
      <c r="C9" s="181"/>
      <c r="D9" s="181"/>
      <c r="E9" s="182"/>
      <c r="F9" s="10">
        <v>86</v>
      </c>
      <c r="G9" s="9">
        <v>80</v>
      </c>
      <c r="H9" s="8">
        <f t="shared" si="0"/>
        <v>93.023255813953483</v>
      </c>
      <c r="I9" s="9">
        <v>6</v>
      </c>
      <c r="J9" s="8">
        <f t="shared" si="1"/>
        <v>6.9767441860465116</v>
      </c>
      <c r="K9" s="9">
        <v>3</v>
      </c>
      <c r="L9" s="8">
        <f t="shared" si="2"/>
        <v>3.4883720930232558</v>
      </c>
    </row>
    <row r="10" spans="1:12" ht="23.1" customHeight="1">
      <c r="A10" s="178"/>
      <c r="B10" s="180" t="s">
        <v>46</v>
      </c>
      <c r="C10" s="181"/>
      <c r="D10" s="181"/>
      <c r="E10" s="182"/>
      <c r="F10" s="10">
        <v>195</v>
      </c>
      <c r="G10" s="9">
        <v>179</v>
      </c>
      <c r="H10" s="8">
        <f t="shared" si="0"/>
        <v>91.794871794871796</v>
      </c>
      <c r="I10" s="9">
        <v>22</v>
      </c>
      <c r="J10" s="8">
        <f t="shared" si="1"/>
        <v>11.282051282051283</v>
      </c>
      <c r="K10" s="9">
        <v>4</v>
      </c>
      <c r="L10" s="8">
        <f t="shared" si="2"/>
        <v>2.0512820512820511</v>
      </c>
    </row>
    <row r="11" spans="1:12" ht="23.1" customHeight="1">
      <c r="A11" s="178"/>
      <c r="B11" s="180" t="s">
        <v>45</v>
      </c>
      <c r="C11" s="181"/>
      <c r="D11" s="181"/>
      <c r="E11" s="182"/>
      <c r="F11" s="10">
        <v>66</v>
      </c>
      <c r="G11" s="9">
        <v>59</v>
      </c>
      <c r="H11" s="8">
        <f t="shared" si="0"/>
        <v>89.393939393939391</v>
      </c>
      <c r="I11" s="9">
        <v>8</v>
      </c>
      <c r="J11" s="8">
        <f t="shared" si="1"/>
        <v>12.121212121212121</v>
      </c>
      <c r="K11" s="9">
        <v>4</v>
      </c>
      <c r="L11" s="8">
        <f t="shared" si="2"/>
        <v>6.0606060606060606</v>
      </c>
    </row>
    <row r="12" spans="1:12" ht="23.1" customHeight="1">
      <c r="A12" s="179"/>
      <c r="B12" s="180" t="s">
        <v>44</v>
      </c>
      <c r="C12" s="181"/>
      <c r="D12" s="181"/>
      <c r="E12" s="182"/>
      <c r="F12" s="10">
        <v>186</v>
      </c>
      <c r="G12" s="9">
        <v>164</v>
      </c>
      <c r="H12" s="8">
        <f t="shared" si="0"/>
        <v>88.172043010752688</v>
      </c>
      <c r="I12" s="9">
        <v>39</v>
      </c>
      <c r="J12" s="8">
        <f t="shared" si="1"/>
        <v>20.967741935483872</v>
      </c>
      <c r="K12" s="9">
        <v>1</v>
      </c>
      <c r="L12" s="8">
        <f t="shared" si="2"/>
        <v>0.53763440860215062</v>
      </c>
    </row>
    <row r="13" spans="1:12" ht="23.1" customHeight="1">
      <c r="A13" s="174" t="s">
        <v>43</v>
      </c>
      <c r="B13" s="174" t="s">
        <v>42</v>
      </c>
      <c r="C13" s="13"/>
      <c r="D13" s="14" t="s">
        <v>16</v>
      </c>
      <c r="E13" s="11"/>
      <c r="F13" s="10">
        <v>173</v>
      </c>
      <c r="G13" s="9">
        <f>SUM(G14:G37)</f>
        <v>154</v>
      </c>
      <c r="H13" s="8">
        <f t="shared" si="0"/>
        <v>89.017341040462426</v>
      </c>
      <c r="I13" s="9">
        <f>SUM(I14:I37)</f>
        <v>20</v>
      </c>
      <c r="J13" s="8">
        <f t="shared" si="1"/>
        <v>11.560693641618498</v>
      </c>
      <c r="K13" s="9">
        <f>SUM(K14:K37)</f>
        <v>5</v>
      </c>
      <c r="L13" s="8">
        <f t="shared" si="2"/>
        <v>2.8901734104046244</v>
      </c>
    </row>
    <row r="14" spans="1:12" ht="23.1" customHeight="1">
      <c r="A14" s="175"/>
      <c r="B14" s="175"/>
      <c r="C14" s="13"/>
      <c r="D14" s="14" t="s">
        <v>41</v>
      </c>
      <c r="E14" s="11"/>
      <c r="F14" s="10">
        <v>21</v>
      </c>
      <c r="G14" s="9">
        <v>18</v>
      </c>
      <c r="H14" s="8">
        <f t="shared" si="0"/>
        <v>85.714285714285708</v>
      </c>
      <c r="I14" s="9">
        <v>3</v>
      </c>
      <c r="J14" s="8">
        <f t="shared" si="1"/>
        <v>14.285714285714285</v>
      </c>
      <c r="K14" s="9">
        <v>1</v>
      </c>
      <c r="L14" s="8">
        <f t="shared" si="2"/>
        <v>4.7619047619047619</v>
      </c>
    </row>
    <row r="15" spans="1:12" ht="23.1" customHeight="1">
      <c r="A15" s="175"/>
      <c r="B15" s="175"/>
      <c r="C15" s="13"/>
      <c r="D15" s="14" t="s">
        <v>40</v>
      </c>
      <c r="E15" s="11"/>
      <c r="F15" s="10">
        <v>2</v>
      </c>
      <c r="G15" s="9">
        <v>2</v>
      </c>
      <c r="H15" s="8">
        <f t="shared" si="0"/>
        <v>100</v>
      </c>
      <c r="I15" s="9">
        <v>0</v>
      </c>
      <c r="J15" s="8">
        <f t="shared" si="1"/>
        <v>0</v>
      </c>
      <c r="K15" s="9">
        <v>0</v>
      </c>
      <c r="L15" s="8">
        <f t="shared" si="2"/>
        <v>0</v>
      </c>
    </row>
    <row r="16" spans="1:12" ht="23.1" customHeight="1">
      <c r="A16" s="175"/>
      <c r="B16" s="175"/>
      <c r="C16" s="13"/>
      <c r="D16" s="14" t="s">
        <v>39</v>
      </c>
      <c r="E16" s="11"/>
      <c r="F16" s="10">
        <v>13</v>
      </c>
      <c r="G16" s="9">
        <v>12</v>
      </c>
      <c r="H16" s="8">
        <f t="shared" si="0"/>
        <v>92.307692307692307</v>
      </c>
      <c r="I16" s="9">
        <v>1</v>
      </c>
      <c r="J16" s="8">
        <f t="shared" si="1"/>
        <v>7.6923076923076925</v>
      </c>
      <c r="K16" s="9">
        <v>0</v>
      </c>
      <c r="L16" s="8">
        <f t="shared" si="2"/>
        <v>0</v>
      </c>
    </row>
    <row r="17" spans="1:12" ht="23.1" customHeight="1">
      <c r="A17" s="175"/>
      <c r="B17" s="175"/>
      <c r="C17" s="13"/>
      <c r="D17" s="14" t="s">
        <v>38</v>
      </c>
      <c r="E17" s="11"/>
      <c r="F17" s="10">
        <v>1</v>
      </c>
      <c r="G17" s="9">
        <v>1</v>
      </c>
      <c r="H17" s="8">
        <f t="shared" si="0"/>
        <v>100</v>
      </c>
      <c r="I17" s="9">
        <v>0</v>
      </c>
      <c r="J17" s="8">
        <f t="shared" si="1"/>
        <v>0</v>
      </c>
      <c r="K17" s="9">
        <v>0</v>
      </c>
      <c r="L17" s="8">
        <f t="shared" si="2"/>
        <v>0</v>
      </c>
    </row>
    <row r="18" spans="1:12" ht="23.1" customHeight="1">
      <c r="A18" s="175"/>
      <c r="B18" s="175"/>
      <c r="C18" s="13"/>
      <c r="D18" s="14" t="s">
        <v>37</v>
      </c>
      <c r="E18" s="11"/>
      <c r="F18" s="10">
        <v>4</v>
      </c>
      <c r="G18" s="9">
        <v>4</v>
      </c>
      <c r="H18" s="8">
        <f t="shared" si="0"/>
        <v>100</v>
      </c>
      <c r="I18" s="9">
        <v>0</v>
      </c>
      <c r="J18" s="8">
        <f t="shared" si="1"/>
        <v>0</v>
      </c>
      <c r="K18" s="9">
        <v>0</v>
      </c>
      <c r="L18" s="8">
        <f t="shared" si="2"/>
        <v>0</v>
      </c>
    </row>
    <row r="19" spans="1:12" ht="23.1" customHeight="1">
      <c r="A19" s="175"/>
      <c r="B19" s="175"/>
      <c r="C19" s="13"/>
      <c r="D19" s="14" t="s">
        <v>36</v>
      </c>
      <c r="E19" s="11"/>
      <c r="F19" s="10">
        <v>1</v>
      </c>
      <c r="G19" s="9">
        <v>1</v>
      </c>
      <c r="H19" s="8">
        <f t="shared" si="0"/>
        <v>100</v>
      </c>
      <c r="I19" s="9">
        <v>0</v>
      </c>
      <c r="J19" s="8">
        <f t="shared" si="1"/>
        <v>0</v>
      </c>
      <c r="K19" s="9">
        <v>0</v>
      </c>
      <c r="L19" s="8">
        <f t="shared" si="2"/>
        <v>0</v>
      </c>
    </row>
    <row r="20" spans="1:12" ht="23.1" customHeight="1">
      <c r="A20" s="175"/>
      <c r="B20" s="175"/>
      <c r="C20" s="13"/>
      <c r="D20" s="14" t="s">
        <v>35</v>
      </c>
      <c r="E20" s="11"/>
      <c r="F20" s="10">
        <v>5</v>
      </c>
      <c r="G20" s="9">
        <v>5</v>
      </c>
      <c r="H20" s="8">
        <f t="shared" si="0"/>
        <v>100</v>
      </c>
      <c r="I20" s="9">
        <v>0</v>
      </c>
      <c r="J20" s="8">
        <f t="shared" si="1"/>
        <v>0</v>
      </c>
      <c r="K20" s="9">
        <v>0</v>
      </c>
      <c r="L20" s="8">
        <f t="shared" si="2"/>
        <v>0</v>
      </c>
    </row>
    <row r="21" spans="1:12" ht="23.1" customHeight="1">
      <c r="A21" s="175"/>
      <c r="B21" s="175"/>
      <c r="C21" s="13"/>
      <c r="D21" s="14" t="s">
        <v>34</v>
      </c>
      <c r="E21" s="11"/>
      <c r="F21" s="10">
        <v>8</v>
      </c>
      <c r="G21" s="9">
        <v>6</v>
      </c>
      <c r="H21" s="8">
        <f t="shared" si="0"/>
        <v>75</v>
      </c>
      <c r="I21" s="9">
        <v>2</v>
      </c>
      <c r="J21" s="8">
        <f t="shared" si="1"/>
        <v>25</v>
      </c>
      <c r="K21" s="9">
        <v>0</v>
      </c>
      <c r="L21" s="8">
        <f t="shared" si="2"/>
        <v>0</v>
      </c>
    </row>
    <row r="22" spans="1:12" ht="23.1" customHeight="1">
      <c r="A22" s="175"/>
      <c r="B22" s="175"/>
      <c r="C22" s="13"/>
      <c r="D22" s="14" t="s">
        <v>33</v>
      </c>
      <c r="E22" s="11"/>
      <c r="F22" s="10">
        <v>0</v>
      </c>
      <c r="G22" s="9">
        <v>0</v>
      </c>
      <c r="H22" s="8">
        <f t="shared" si="0"/>
        <v>0</v>
      </c>
      <c r="I22" s="9">
        <v>0</v>
      </c>
      <c r="J22" s="8">
        <f t="shared" si="1"/>
        <v>0</v>
      </c>
      <c r="K22" s="9">
        <v>0</v>
      </c>
      <c r="L22" s="8">
        <f t="shared" si="2"/>
        <v>0</v>
      </c>
    </row>
    <row r="23" spans="1:12" ht="23.1" customHeight="1">
      <c r="A23" s="175"/>
      <c r="B23" s="175"/>
      <c r="C23" s="13"/>
      <c r="D23" s="14" t="s">
        <v>32</v>
      </c>
      <c r="E23" s="11"/>
      <c r="F23" s="10">
        <v>6</v>
      </c>
      <c r="G23" s="9">
        <v>6</v>
      </c>
      <c r="H23" s="8">
        <f t="shared" si="0"/>
        <v>100</v>
      </c>
      <c r="I23" s="9">
        <v>0</v>
      </c>
      <c r="J23" s="8">
        <f t="shared" si="1"/>
        <v>0</v>
      </c>
      <c r="K23" s="9">
        <v>0</v>
      </c>
      <c r="L23" s="8">
        <f t="shared" si="2"/>
        <v>0</v>
      </c>
    </row>
    <row r="24" spans="1:12" ht="23.1" customHeight="1">
      <c r="A24" s="175"/>
      <c r="B24" s="175"/>
      <c r="C24" s="13"/>
      <c r="D24" s="14" t="s">
        <v>31</v>
      </c>
      <c r="E24" s="11"/>
      <c r="F24" s="10">
        <v>0</v>
      </c>
      <c r="G24" s="33" t="s">
        <v>497</v>
      </c>
      <c r="H24" s="80" t="s">
        <v>497</v>
      </c>
      <c r="I24" s="33" t="s">
        <v>497</v>
      </c>
      <c r="J24" s="80" t="s">
        <v>497</v>
      </c>
      <c r="K24" s="33" t="s">
        <v>497</v>
      </c>
      <c r="L24" s="80" t="s">
        <v>497</v>
      </c>
    </row>
    <row r="25" spans="1:12" ht="23.1" customHeight="1">
      <c r="A25" s="175"/>
      <c r="B25" s="175"/>
      <c r="C25" s="13"/>
      <c r="D25" s="12" t="s">
        <v>30</v>
      </c>
      <c r="E25" s="11"/>
      <c r="F25" s="10">
        <v>1</v>
      </c>
      <c r="G25" s="9">
        <v>1</v>
      </c>
      <c r="H25" s="8">
        <f t="shared" si="0"/>
        <v>100</v>
      </c>
      <c r="I25" s="9">
        <v>0</v>
      </c>
      <c r="J25" s="8">
        <f t="shared" si="1"/>
        <v>0</v>
      </c>
      <c r="K25" s="9">
        <v>0</v>
      </c>
      <c r="L25" s="8">
        <f t="shared" si="2"/>
        <v>0</v>
      </c>
    </row>
    <row r="26" spans="1:12" ht="23.1" customHeight="1">
      <c r="A26" s="175"/>
      <c r="B26" s="175"/>
      <c r="C26" s="13"/>
      <c r="D26" s="120" t="s">
        <v>29</v>
      </c>
      <c r="E26" s="121"/>
      <c r="F26" s="31">
        <v>6</v>
      </c>
      <c r="G26" s="30">
        <v>4</v>
      </c>
      <c r="H26" s="122">
        <f t="shared" si="0"/>
        <v>66.666666666666657</v>
      </c>
      <c r="I26" s="9">
        <v>2</v>
      </c>
      <c r="J26" s="8">
        <f t="shared" si="1"/>
        <v>33.333333333333329</v>
      </c>
      <c r="K26" s="9">
        <v>1</v>
      </c>
      <c r="L26" s="8">
        <f t="shared" si="2"/>
        <v>16.666666666666664</v>
      </c>
    </row>
    <row r="27" spans="1:12" ht="23.1" customHeight="1">
      <c r="A27" s="175"/>
      <c r="B27" s="175"/>
      <c r="C27" s="13"/>
      <c r="D27" s="14" t="s">
        <v>28</v>
      </c>
      <c r="E27" s="11"/>
      <c r="F27" s="10">
        <v>2</v>
      </c>
      <c r="G27" s="9">
        <v>2</v>
      </c>
      <c r="H27" s="8">
        <f t="shared" si="0"/>
        <v>100</v>
      </c>
      <c r="I27" s="9">
        <v>0</v>
      </c>
      <c r="J27" s="8">
        <f t="shared" si="1"/>
        <v>0</v>
      </c>
      <c r="K27" s="9">
        <v>0</v>
      </c>
      <c r="L27" s="8">
        <f t="shared" si="2"/>
        <v>0</v>
      </c>
    </row>
    <row r="28" spans="1:12" ht="23.1" customHeight="1">
      <c r="A28" s="175"/>
      <c r="B28" s="175"/>
      <c r="C28" s="13"/>
      <c r="D28" s="14" t="s">
        <v>27</v>
      </c>
      <c r="E28" s="11"/>
      <c r="F28" s="10">
        <v>2</v>
      </c>
      <c r="G28" s="9">
        <v>2</v>
      </c>
      <c r="H28" s="8">
        <f t="shared" si="0"/>
        <v>100</v>
      </c>
      <c r="I28" s="9">
        <v>0</v>
      </c>
      <c r="J28" s="8">
        <f t="shared" si="1"/>
        <v>0</v>
      </c>
      <c r="K28" s="9">
        <v>0</v>
      </c>
      <c r="L28" s="8">
        <f t="shared" si="2"/>
        <v>0</v>
      </c>
    </row>
    <row r="29" spans="1:12" ht="23.1" customHeight="1">
      <c r="A29" s="175"/>
      <c r="B29" s="175"/>
      <c r="C29" s="13"/>
      <c r="D29" s="14" t="s">
        <v>26</v>
      </c>
      <c r="E29" s="11"/>
      <c r="F29" s="10">
        <v>10</v>
      </c>
      <c r="G29" s="9">
        <v>9</v>
      </c>
      <c r="H29" s="8">
        <f t="shared" si="0"/>
        <v>90</v>
      </c>
      <c r="I29" s="9">
        <v>1</v>
      </c>
      <c r="J29" s="8">
        <f t="shared" si="1"/>
        <v>10</v>
      </c>
      <c r="K29" s="9">
        <v>0</v>
      </c>
      <c r="L29" s="8">
        <f t="shared" si="2"/>
        <v>0</v>
      </c>
    </row>
    <row r="30" spans="1:12" ht="23.1" customHeight="1">
      <c r="A30" s="175"/>
      <c r="B30" s="175"/>
      <c r="C30" s="13"/>
      <c r="D30" s="14" t="s">
        <v>25</v>
      </c>
      <c r="E30" s="11"/>
      <c r="F30" s="10">
        <v>5</v>
      </c>
      <c r="G30" s="9">
        <v>4</v>
      </c>
      <c r="H30" s="8">
        <f t="shared" si="0"/>
        <v>80</v>
      </c>
      <c r="I30" s="9">
        <v>0</v>
      </c>
      <c r="J30" s="8">
        <f t="shared" si="1"/>
        <v>0</v>
      </c>
      <c r="K30" s="9">
        <v>1</v>
      </c>
      <c r="L30" s="8">
        <f t="shared" si="2"/>
        <v>20</v>
      </c>
    </row>
    <row r="31" spans="1:12" ht="23.1" customHeight="1">
      <c r="A31" s="175"/>
      <c r="B31" s="175"/>
      <c r="C31" s="13"/>
      <c r="D31" s="14" t="s">
        <v>24</v>
      </c>
      <c r="E31" s="11"/>
      <c r="F31" s="10">
        <v>20</v>
      </c>
      <c r="G31" s="9">
        <v>20</v>
      </c>
      <c r="H31" s="8">
        <f t="shared" si="0"/>
        <v>100</v>
      </c>
      <c r="I31" s="9">
        <v>1</v>
      </c>
      <c r="J31" s="8">
        <f t="shared" si="1"/>
        <v>5</v>
      </c>
      <c r="K31" s="9">
        <v>0</v>
      </c>
      <c r="L31" s="8">
        <f t="shared" si="2"/>
        <v>0</v>
      </c>
    </row>
    <row r="32" spans="1:12" ht="23.1" customHeight="1">
      <c r="A32" s="175"/>
      <c r="B32" s="175"/>
      <c r="C32" s="13"/>
      <c r="D32" s="14" t="s">
        <v>23</v>
      </c>
      <c r="E32" s="11"/>
      <c r="F32" s="10">
        <v>5</v>
      </c>
      <c r="G32" s="9">
        <v>5</v>
      </c>
      <c r="H32" s="8">
        <f t="shared" si="0"/>
        <v>100</v>
      </c>
      <c r="I32" s="9">
        <v>0</v>
      </c>
      <c r="J32" s="8">
        <f t="shared" si="1"/>
        <v>0</v>
      </c>
      <c r="K32" s="9">
        <v>0</v>
      </c>
      <c r="L32" s="8">
        <f t="shared" si="2"/>
        <v>0</v>
      </c>
    </row>
    <row r="33" spans="1:12" ht="24" customHeight="1">
      <c r="A33" s="175"/>
      <c r="B33" s="175"/>
      <c r="C33" s="13"/>
      <c r="D33" s="14" t="s">
        <v>22</v>
      </c>
      <c r="E33" s="11"/>
      <c r="F33" s="10">
        <v>24</v>
      </c>
      <c r="G33" s="9">
        <v>23</v>
      </c>
      <c r="H33" s="8">
        <f t="shared" si="0"/>
        <v>95.833333333333343</v>
      </c>
      <c r="I33" s="9">
        <v>3</v>
      </c>
      <c r="J33" s="8">
        <f t="shared" si="1"/>
        <v>12.5</v>
      </c>
      <c r="K33" s="9">
        <v>1</v>
      </c>
      <c r="L33" s="8">
        <f t="shared" si="2"/>
        <v>4.1666666666666661</v>
      </c>
    </row>
    <row r="34" spans="1:12" ht="23.1" customHeight="1">
      <c r="A34" s="175"/>
      <c r="B34" s="175"/>
      <c r="C34" s="13"/>
      <c r="D34" s="14" t="s">
        <v>21</v>
      </c>
      <c r="E34" s="11"/>
      <c r="F34" s="10">
        <v>13</v>
      </c>
      <c r="G34" s="9">
        <v>12</v>
      </c>
      <c r="H34" s="8">
        <f t="shared" si="0"/>
        <v>92.307692307692307</v>
      </c>
      <c r="I34" s="9">
        <v>1</v>
      </c>
      <c r="J34" s="8">
        <f t="shared" si="1"/>
        <v>7.6923076923076925</v>
      </c>
      <c r="K34" s="9">
        <v>0</v>
      </c>
      <c r="L34" s="8">
        <f t="shared" si="2"/>
        <v>0</v>
      </c>
    </row>
    <row r="35" spans="1:12" ht="23.1" customHeight="1">
      <c r="A35" s="175"/>
      <c r="B35" s="175"/>
      <c r="C35" s="13"/>
      <c r="D35" s="14" t="s">
        <v>20</v>
      </c>
      <c r="E35" s="11"/>
      <c r="F35" s="10">
        <v>7</v>
      </c>
      <c r="G35" s="9">
        <v>5</v>
      </c>
      <c r="H35" s="8">
        <f t="shared" si="0"/>
        <v>71.428571428571431</v>
      </c>
      <c r="I35" s="9">
        <v>2</v>
      </c>
      <c r="J35" s="8">
        <f t="shared" si="1"/>
        <v>28.571428571428569</v>
      </c>
      <c r="K35" s="9">
        <v>0</v>
      </c>
      <c r="L35" s="8">
        <f t="shared" si="2"/>
        <v>0</v>
      </c>
    </row>
    <row r="36" spans="1:12" ht="23.1" customHeight="1">
      <c r="A36" s="175"/>
      <c r="B36" s="175"/>
      <c r="C36" s="13"/>
      <c r="D36" s="14" t="s">
        <v>19</v>
      </c>
      <c r="E36" s="11"/>
      <c r="F36" s="10">
        <v>15</v>
      </c>
      <c r="G36" s="9">
        <v>10</v>
      </c>
      <c r="H36" s="8">
        <f t="shared" si="0"/>
        <v>66.666666666666657</v>
      </c>
      <c r="I36" s="9">
        <v>4</v>
      </c>
      <c r="J36" s="8">
        <f t="shared" si="1"/>
        <v>26.666666666666668</v>
      </c>
      <c r="K36" s="9">
        <v>1</v>
      </c>
      <c r="L36" s="8">
        <f t="shared" si="2"/>
        <v>6.666666666666667</v>
      </c>
    </row>
    <row r="37" spans="1:12" ht="23.1" customHeight="1">
      <c r="A37" s="175"/>
      <c r="B37" s="176"/>
      <c r="C37" s="13"/>
      <c r="D37" s="14" t="s">
        <v>18</v>
      </c>
      <c r="E37" s="11"/>
      <c r="F37" s="10">
        <v>2</v>
      </c>
      <c r="G37" s="9">
        <v>2</v>
      </c>
      <c r="H37" s="8">
        <f t="shared" si="0"/>
        <v>100</v>
      </c>
      <c r="I37" s="9">
        <v>0</v>
      </c>
      <c r="J37" s="8">
        <f t="shared" si="1"/>
        <v>0</v>
      </c>
      <c r="K37" s="9">
        <v>0</v>
      </c>
      <c r="L37" s="8">
        <f t="shared" si="2"/>
        <v>0</v>
      </c>
    </row>
    <row r="38" spans="1:12" ht="23.1" customHeight="1">
      <c r="A38" s="175"/>
      <c r="B38" s="174" t="s">
        <v>17</v>
      </c>
      <c r="C38" s="13"/>
      <c r="D38" s="14" t="s">
        <v>16</v>
      </c>
      <c r="E38" s="11"/>
      <c r="F38" s="10">
        <v>447</v>
      </c>
      <c r="G38" s="9">
        <f>SUM(G39:G53)</f>
        <v>404</v>
      </c>
      <c r="H38" s="8">
        <f t="shared" si="0"/>
        <v>90.380313199105146</v>
      </c>
      <c r="I38" s="9">
        <f>SUM(I39:I53)</f>
        <v>68</v>
      </c>
      <c r="J38" s="8">
        <f t="shared" si="1"/>
        <v>15.212527964205815</v>
      </c>
      <c r="K38" s="9">
        <f>SUM(K39:K53)</f>
        <v>9</v>
      </c>
      <c r="L38" s="8">
        <f t="shared" si="2"/>
        <v>2.0134228187919461</v>
      </c>
    </row>
    <row r="39" spans="1:12" ht="23.1" customHeight="1">
      <c r="A39" s="175"/>
      <c r="B39" s="175"/>
      <c r="C39" s="13"/>
      <c r="D39" s="14" t="s">
        <v>15</v>
      </c>
      <c r="E39" s="11"/>
      <c r="F39" s="10">
        <v>3</v>
      </c>
      <c r="G39" s="9">
        <v>3</v>
      </c>
      <c r="H39" s="8">
        <f t="shared" si="0"/>
        <v>100</v>
      </c>
      <c r="I39" s="9">
        <v>0</v>
      </c>
      <c r="J39" s="8">
        <f t="shared" si="1"/>
        <v>0</v>
      </c>
      <c r="K39" s="9">
        <v>0</v>
      </c>
      <c r="L39" s="8">
        <f t="shared" si="2"/>
        <v>0</v>
      </c>
    </row>
    <row r="40" spans="1:12" ht="23.1" customHeight="1">
      <c r="A40" s="175"/>
      <c r="B40" s="175"/>
      <c r="C40" s="13"/>
      <c r="D40" s="14" t="s">
        <v>14</v>
      </c>
      <c r="E40" s="11"/>
      <c r="F40" s="10">
        <v>37</v>
      </c>
      <c r="G40" s="9">
        <v>30</v>
      </c>
      <c r="H40" s="8">
        <f t="shared" si="0"/>
        <v>81.081081081081081</v>
      </c>
      <c r="I40" s="9">
        <v>7</v>
      </c>
      <c r="J40" s="8">
        <f t="shared" si="1"/>
        <v>18.918918918918919</v>
      </c>
      <c r="K40" s="9">
        <v>2</v>
      </c>
      <c r="L40" s="8">
        <f t="shared" si="2"/>
        <v>5.4054054054054053</v>
      </c>
    </row>
    <row r="41" spans="1:12" ht="23.1" customHeight="1">
      <c r="A41" s="175"/>
      <c r="B41" s="175"/>
      <c r="C41" s="13"/>
      <c r="D41" s="14" t="s">
        <v>13</v>
      </c>
      <c r="E41" s="11"/>
      <c r="F41" s="10">
        <v>13</v>
      </c>
      <c r="G41" s="9">
        <v>13</v>
      </c>
      <c r="H41" s="8">
        <f t="shared" si="0"/>
        <v>100</v>
      </c>
      <c r="I41" s="9">
        <v>1</v>
      </c>
      <c r="J41" s="8">
        <f t="shared" si="1"/>
        <v>7.6923076923076925</v>
      </c>
      <c r="K41" s="9">
        <v>0</v>
      </c>
      <c r="L41" s="8">
        <f t="shared" si="2"/>
        <v>0</v>
      </c>
    </row>
    <row r="42" spans="1:12" ht="23.1" customHeight="1">
      <c r="A42" s="175"/>
      <c r="B42" s="175"/>
      <c r="C42" s="13"/>
      <c r="D42" s="14" t="s">
        <v>12</v>
      </c>
      <c r="E42" s="11"/>
      <c r="F42" s="10">
        <v>11</v>
      </c>
      <c r="G42" s="9">
        <v>9</v>
      </c>
      <c r="H42" s="8">
        <f t="shared" si="0"/>
        <v>81.818181818181827</v>
      </c>
      <c r="I42" s="9">
        <v>2</v>
      </c>
      <c r="J42" s="8">
        <f t="shared" si="1"/>
        <v>18.181818181818183</v>
      </c>
      <c r="K42" s="9">
        <v>1</v>
      </c>
      <c r="L42" s="8">
        <f t="shared" si="2"/>
        <v>9.0909090909090917</v>
      </c>
    </row>
    <row r="43" spans="1:12" ht="23.1" customHeight="1">
      <c r="A43" s="175"/>
      <c r="B43" s="175"/>
      <c r="C43" s="13"/>
      <c r="D43" s="14" t="s">
        <v>11</v>
      </c>
      <c r="E43" s="11"/>
      <c r="F43" s="10">
        <v>22</v>
      </c>
      <c r="G43" s="9">
        <v>18</v>
      </c>
      <c r="H43" s="8">
        <f t="shared" si="0"/>
        <v>81.818181818181827</v>
      </c>
      <c r="I43" s="9">
        <v>5</v>
      </c>
      <c r="J43" s="8">
        <f t="shared" si="1"/>
        <v>22.727272727272727</v>
      </c>
      <c r="K43" s="9">
        <v>0</v>
      </c>
      <c r="L43" s="8">
        <f t="shared" si="2"/>
        <v>0</v>
      </c>
    </row>
    <row r="44" spans="1:12" ht="23.1" customHeight="1">
      <c r="A44" s="175"/>
      <c r="B44" s="175"/>
      <c r="C44" s="13"/>
      <c r="D44" s="14" t="s">
        <v>10</v>
      </c>
      <c r="E44" s="11"/>
      <c r="F44" s="10">
        <v>106</v>
      </c>
      <c r="G44" s="9">
        <v>95</v>
      </c>
      <c r="H44" s="8">
        <f t="shared" si="0"/>
        <v>89.622641509433961</v>
      </c>
      <c r="I44" s="9">
        <v>18</v>
      </c>
      <c r="J44" s="8">
        <f t="shared" si="1"/>
        <v>16.981132075471699</v>
      </c>
      <c r="K44" s="9">
        <v>1</v>
      </c>
      <c r="L44" s="8">
        <f t="shared" si="2"/>
        <v>0.94339622641509435</v>
      </c>
    </row>
    <row r="45" spans="1:12" ht="23.1" customHeight="1">
      <c r="A45" s="175"/>
      <c r="B45" s="175"/>
      <c r="C45" s="13"/>
      <c r="D45" s="14" t="s">
        <v>9</v>
      </c>
      <c r="E45" s="11"/>
      <c r="F45" s="10">
        <v>16</v>
      </c>
      <c r="G45" s="9">
        <v>15</v>
      </c>
      <c r="H45" s="8">
        <f t="shared" si="0"/>
        <v>93.75</v>
      </c>
      <c r="I45" s="9">
        <v>7</v>
      </c>
      <c r="J45" s="8">
        <f t="shared" si="1"/>
        <v>43.75</v>
      </c>
      <c r="K45" s="9">
        <v>0</v>
      </c>
      <c r="L45" s="8">
        <f t="shared" si="2"/>
        <v>0</v>
      </c>
    </row>
    <row r="46" spans="1:12" ht="23.1" customHeight="1">
      <c r="A46" s="175"/>
      <c r="B46" s="175"/>
      <c r="C46" s="13"/>
      <c r="D46" s="14" t="s">
        <v>8</v>
      </c>
      <c r="E46" s="11"/>
      <c r="F46" s="10">
        <v>5</v>
      </c>
      <c r="G46" s="9">
        <v>5</v>
      </c>
      <c r="H46" s="8">
        <f t="shared" si="0"/>
        <v>100</v>
      </c>
      <c r="I46" s="9">
        <v>1</v>
      </c>
      <c r="J46" s="8">
        <f t="shared" si="1"/>
        <v>20</v>
      </c>
      <c r="K46" s="9">
        <v>0</v>
      </c>
      <c r="L46" s="8">
        <f t="shared" si="2"/>
        <v>0</v>
      </c>
    </row>
    <row r="47" spans="1:12" ht="24" customHeight="1">
      <c r="A47" s="175"/>
      <c r="B47" s="175"/>
      <c r="C47" s="13"/>
      <c r="D47" s="12" t="s">
        <v>7</v>
      </c>
      <c r="E47" s="11"/>
      <c r="F47" s="10">
        <v>11</v>
      </c>
      <c r="G47" s="9">
        <v>10</v>
      </c>
      <c r="H47" s="8">
        <f t="shared" si="0"/>
        <v>90.909090909090907</v>
      </c>
      <c r="I47" s="9">
        <v>3</v>
      </c>
      <c r="J47" s="8">
        <f t="shared" si="1"/>
        <v>27.27272727272727</v>
      </c>
      <c r="K47" s="9">
        <v>0</v>
      </c>
      <c r="L47" s="8">
        <f t="shared" si="2"/>
        <v>0</v>
      </c>
    </row>
    <row r="48" spans="1:12" ht="23.1" customHeight="1">
      <c r="A48" s="175"/>
      <c r="B48" s="175"/>
      <c r="C48" s="13"/>
      <c r="D48" s="14" t="s">
        <v>6</v>
      </c>
      <c r="E48" s="11"/>
      <c r="F48" s="10">
        <v>34</v>
      </c>
      <c r="G48" s="9">
        <v>32</v>
      </c>
      <c r="H48" s="8">
        <f t="shared" si="0"/>
        <v>94.117647058823522</v>
      </c>
      <c r="I48" s="9">
        <v>2</v>
      </c>
      <c r="J48" s="8">
        <f t="shared" si="1"/>
        <v>5.8823529411764701</v>
      </c>
      <c r="K48" s="9">
        <v>1</v>
      </c>
      <c r="L48" s="8">
        <f t="shared" si="2"/>
        <v>2.9411764705882351</v>
      </c>
    </row>
    <row r="49" spans="1:12" ht="23.1" customHeight="1">
      <c r="A49" s="175"/>
      <c r="B49" s="175"/>
      <c r="C49" s="13"/>
      <c r="D49" s="14" t="s">
        <v>5</v>
      </c>
      <c r="E49" s="11"/>
      <c r="F49" s="10">
        <v>9</v>
      </c>
      <c r="G49" s="9">
        <v>7</v>
      </c>
      <c r="H49" s="8">
        <f t="shared" si="0"/>
        <v>77.777777777777786</v>
      </c>
      <c r="I49" s="9">
        <v>0</v>
      </c>
      <c r="J49" s="8">
        <f t="shared" si="1"/>
        <v>0</v>
      </c>
      <c r="K49" s="9">
        <v>2</v>
      </c>
      <c r="L49" s="8">
        <f t="shared" si="2"/>
        <v>22.222222222222221</v>
      </c>
    </row>
    <row r="50" spans="1:12" ht="23.1" customHeight="1">
      <c r="A50" s="175"/>
      <c r="B50" s="175"/>
      <c r="C50" s="13"/>
      <c r="D50" s="14" t="s">
        <v>4</v>
      </c>
      <c r="E50" s="11"/>
      <c r="F50" s="10">
        <v>13</v>
      </c>
      <c r="G50" s="9">
        <v>11</v>
      </c>
      <c r="H50" s="8">
        <f t="shared" si="0"/>
        <v>84.615384615384613</v>
      </c>
      <c r="I50" s="9">
        <v>5</v>
      </c>
      <c r="J50" s="8">
        <f t="shared" si="1"/>
        <v>38.461538461538467</v>
      </c>
      <c r="K50" s="9">
        <v>0</v>
      </c>
      <c r="L50" s="8">
        <f t="shared" si="2"/>
        <v>0</v>
      </c>
    </row>
    <row r="51" spans="1:12" ht="23.1" customHeight="1">
      <c r="A51" s="175"/>
      <c r="B51" s="175"/>
      <c r="C51" s="13"/>
      <c r="D51" s="14" t="s">
        <v>3</v>
      </c>
      <c r="E51" s="11"/>
      <c r="F51" s="10">
        <v>111</v>
      </c>
      <c r="G51" s="9">
        <v>105</v>
      </c>
      <c r="H51" s="8">
        <f t="shared" si="0"/>
        <v>94.594594594594597</v>
      </c>
      <c r="I51" s="9">
        <v>9</v>
      </c>
      <c r="J51" s="8">
        <f t="shared" si="1"/>
        <v>8.1081081081081088</v>
      </c>
      <c r="K51" s="9">
        <v>1</v>
      </c>
      <c r="L51" s="8">
        <f t="shared" si="2"/>
        <v>0.90090090090090091</v>
      </c>
    </row>
    <row r="52" spans="1:12" ht="23.1" customHeight="1">
      <c r="A52" s="175"/>
      <c r="B52" s="175"/>
      <c r="C52" s="13"/>
      <c r="D52" s="14" t="s">
        <v>2</v>
      </c>
      <c r="E52" s="11"/>
      <c r="F52" s="10">
        <v>19</v>
      </c>
      <c r="G52" s="9">
        <v>17</v>
      </c>
      <c r="H52" s="8">
        <f t="shared" si="0"/>
        <v>89.473684210526315</v>
      </c>
      <c r="I52" s="9">
        <v>3</v>
      </c>
      <c r="J52" s="8">
        <f t="shared" si="1"/>
        <v>15.789473684210526</v>
      </c>
      <c r="K52" s="9">
        <v>1</v>
      </c>
      <c r="L52" s="8">
        <f t="shared" si="2"/>
        <v>5.2631578947368416</v>
      </c>
    </row>
    <row r="53" spans="1:12" ht="24" customHeight="1">
      <c r="A53" s="176"/>
      <c r="B53" s="176"/>
      <c r="C53" s="13"/>
      <c r="D53" s="12" t="s">
        <v>1</v>
      </c>
      <c r="E53" s="11"/>
      <c r="F53" s="10">
        <v>37</v>
      </c>
      <c r="G53" s="9">
        <v>34</v>
      </c>
      <c r="H53" s="8">
        <f t="shared" si="0"/>
        <v>91.891891891891902</v>
      </c>
      <c r="I53" s="9">
        <v>5</v>
      </c>
      <c r="J53" s="8">
        <f t="shared" si="1"/>
        <v>13.513513513513514</v>
      </c>
      <c r="K53" s="9">
        <v>0</v>
      </c>
      <c r="L53" s="8">
        <f t="shared" si="2"/>
        <v>0</v>
      </c>
    </row>
    <row r="55" spans="1:12" ht="12.75" customHeight="1"/>
    <row r="56" spans="1:12" ht="12.75" customHeight="1"/>
    <row r="57" spans="1:12">
      <c r="D57" s="5"/>
    </row>
    <row r="67" spans="4:4">
      <c r="D67" s="5"/>
    </row>
    <row r="71" spans="4:4">
      <c r="D71" s="5"/>
    </row>
    <row r="75" spans="4:4">
      <c r="D75" s="5"/>
    </row>
    <row r="77" spans="4:4">
      <c r="D77" s="5"/>
    </row>
    <row r="79" spans="4:4">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529</v>
      </c>
    </row>
    <row r="3" spans="1:14" ht="14.25" customHeight="1">
      <c r="A3" s="161" t="s">
        <v>64</v>
      </c>
      <c r="B3" s="162"/>
      <c r="C3" s="162"/>
      <c r="D3" s="162"/>
      <c r="E3" s="163"/>
      <c r="F3" s="170" t="s">
        <v>63</v>
      </c>
      <c r="G3" s="247" t="s">
        <v>157</v>
      </c>
      <c r="H3" s="247"/>
      <c r="I3" s="213" t="s">
        <v>156</v>
      </c>
      <c r="J3" s="213"/>
      <c r="K3" s="213" t="s">
        <v>155</v>
      </c>
      <c r="L3" s="213"/>
      <c r="M3" s="187" t="s">
        <v>154</v>
      </c>
      <c r="N3" s="188"/>
    </row>
    <row r="4" spans="1:14" ht="42" customHeight="1">
      <c r="A4" s="164"/>
      <c r="B4" s="165"/>
      <c r="C4" s="165"/>
      <c r="D4" s="165"/>
      <c r="E4" s="166"/>
      <c r="F4" s="171"/>
      <c r="G4" s="247"/>
      <c r="H4" s="247"/>
      <c r="I4" s="213"/>
      <c r="J4" s="213"/>
      <c r="K4" s="213"/>
      <c r="L4" s="213"/>
      <c r="M4" s="189"/>
      <c r="N4" s="190"/>
    </row>
    <row r="5" spans="1:14" ht="15" customHeight="1">
      <c r="A5" s="164"/>
      <c r="B5" s="165"/>
      <c r="C5" s="165"/>
      <c r="D5" s="165"/>
      <c r="E5" s="166"/>
      <c r="F5" s="153"/>
      <c r="G5" s="154" t="s">
        <v>52</v>
      </c>
      <c r="H5" s="156" t="s">
        <v>51</v>
      </c>
      <c r="I5" s="154" t="s">
        <v>52</v>
      </c>
      <c r="J5" s="156" t="s">
        <v>51</v>
      </c>
      <c r="K5" s="154" t="s">
        <v>52</v>
      </c>
      <c r="L5" s="156" t="s">
        <v>51</v>
      </c>
      <c r="M5" s="154" t="s">
        <v>52</v>
      </c>
      <c r="N5" s="156" t="s">
        <v>51</v>
      </c>
    </row>
    <row r="6" spans="1:14" ht="15" customHeight="1">
      <c r="A6" s="167"/>
      <c r="B6" s="168"/>
      <c r="C6" s="168"/>
      <c r="D6" s="168"/>
      <c r="E6" s="169"/>
      <c r="F6" s="153"/>
      <c r="G6" s="155"/>
      <c r="H6" s="157"/>
      <c r="I6" s="155"/>
      <c r="J6" s="157"/>
      <c r="K6" s="155"/>
      <c r="L6" s="157"/>
      <c r="M6" s="155"/>
      <c r="N6" s="157"/>
    </row>
    <row r="7" spans="1:14" ht="23.1" customHeight="1">
      <c r="A7" s="158" t="s">
        <v>50</v>
      </c>
      <c r="B7" s="159"/>
      <c r="C7" s="159"/>
      <c r="D7" s="159"/>
      <c r="E7" s="160"/>
      <c r="F7" s="10">
        <f t="shared" ref="F7:F53" si="0">SUM(G7,I7,K7,M7)</f>
        <v>945</v>
      </c>
      <c r="G7" s="9">
        <f>SUM(G8:G12)</f>
        <v>644</v>
      </c>
      <c r="H7" s="8">
        <f t="shared" ref="H7:H53" si="1">IF(G7=0,0,G7/$F7*100)</f>
        <v>68.148148148148152</v>
      </c>
      <c r="I7" s="9">
        <f>SUM(I8:I12)</f>
        <v>112</v>
      </c>
      <c r="J7" s="8">
        <f t="shared" ref="J7:J53" si="2">IF(I7=0,0,I7/$F7*100)</f>
        <v>11.851851851851853</v>
      </c>
      <c r="K7" s="9">
        <f>SUM(K8:K12)</f>
        <v>167</v>
      </c>
      <c r="L7" s="8">
        <f t="shared" ref="L7:L53" si="3">IF(K7=0,0,K7/$F7*100)</f>
        <v>17.671957671957671</v>
      </c>
      <c r="M7" s="9">
        <f>SUM(M8:M12)</f>
        <v>22</v>
      </c>
      <c r="N7" s="8">
        <f t="shared" ref="N7:N53" si="4">IF(M7=0,0,M7/$F7*100)</f>
        <v>2.3280423280423279</v>
      </c>
    </row>
    <row r="8" spans="1:14" ht="23.1" customHeight="1">
      <c r="A8" s="177" t="s">
        <v>49</v>
      </c>
      <c r="B8" s="180" t="s">
        <v>48</v>
      </c>
      <c r="C8" s="181"/>
      <c r="D8" s="181"/>
      <c r="E8" s="182"/>
      <c r="F8" s="10">
        <f t="shared" si="0"/>
        <v>295</v>
      </c>
      <c r="G8" s="9">
        <v>101</v>
      </c>
      <c r="H8" s="8">
        <f t="shared" si="1"/>
        <v>34.237288135593218</v>
      </c>
      <c r="I8" s="9">
        <v>66</v>
      </c>
      <c r="J8" s="8">
        <f t="shared" si="2"/>
        <v>22.372881355932204</v>
      </c>
      <c r="K8" s="9">
        <v>116</v>
      </c>
      <c r="L8" s="8">
        <f t="shared" si="3"/>
        <v>39.322033898305087</v>
      </c>
      <c r="M8" s="9">
        <v>12</v>
      </c>
      <c r="N8" s="8">
        <f t="shared" si="4"/>
        <v>4.0677966101694913</v>
      </c>
    </row>
    <row r="9" spans="1:14" ht="23.1" customHeight="1">
      <c r="A9" s="178"/>
      <c r="B9" s="180" t="s">
        <v>47</v>
      </c>
      <c r="C9" s="181"/>
      <c r="D9" s="181"/>
      <c r="E9" s="182"/>
      <c r="F9" s="10">
        <f t="shared" si="0"/>
        <v>143</v>
      </c>
      <c r="G9" s="9">
        <v>96</v>
      </c>
      <c r="H9" s="8">
        <f t="shared" si="1"/>
        <v>67.132867132867133</v>
      </c>
      <c r="I9" s="9">
        <v>25</v>
      </c>
      <c r="J9" s="8">
        <f t="shared" si="2"/>
        <v>17.482517482517483</v>
      </c>
      <c r="K9" s="9">
        <v>17</v>
      </c>
      <c r="L9" s="8">
        <f t="shared" si="3"/>
        <v>11.888111888111888</v>
      </c>
      <c r="M9" s="9">
        <v>5</v>
      </c>
      <c r="N9" s="8">
        <f t="shared" si="4"/>
        <v>3.4965034965034967</v>
      </c>
    </row>
    <row r="10" spans="1:14" ht="23.1" customHeight="1">
      <c r="A10" s="178"/>
      <c r="B10" s="180" t="s">
        <v>46</v>
      </c>
      <c r="C10" s="181"/>
      <c r="D10" s="181"/>
      <c r="E10" s="182"/>
      <c r="F10" s="10">
        <f t="shared" si="0"/>
        <v>227</v>
      </c>
      <c r="G10" s="9">
        <v>199</v>
      </c>
      <c r="H10" s="8">
        <f t="shared" si="1"/>
        <v>87.665198237885463</v>
      </c>
      <c r="I10" s="9">
        <v>8</v>
      </c>
      <c r="J10" s="8">
        <f t="shared" si="2"/>
        <v>3.5242290748898681</v>
      </c>
      <c r="K10" s="9">
        <v>18</v>
      </c>
      <c r="L10" s="8">
        <f t="shared" si="3"/>
        <v>7.929515418502203</v>
      </c>
      <c r="M10" s="9">
        <v>2</v>
      </c>
      <c r="N10" s="8">
        <f t="shared" si="4"/>
        <v>0.88105726872246704</v>
      </c>
    </row>
    <row r="11" spans="1:14" ht="23.1" customHeight="1">
      <c r="A11" s="178"/>
      <c r="B11" s="180" t="s">
        <v>45</v>
      </c>
      <c r="C11" s="181"/>
      <c r="D11" s="181"/>
      <c r="E11" s="182"/>
      <c r="F11" s="10">
        <f t="shared" si="0"/>
        <v>75</v>
      </c>
      <c r="G11" s="9">
        <v>68</v>
      </c>
      <c r="H11" s="8">
        <f t="shared" si="1"/>
        <v>90.666666666666657</v>
      </c>
      <c r="I11" s="9">
        <v>2</v>
      </c>
      <c r="J11" s="8">
        <f t="shared" si="2"/>
        <v>2.666666666666667</v>
      </c>
      <c r="K11" s="9">
        <v>3</v>
      </c>
      <c r="L11" s="8">
        <f t="shared" si="3"/>
        <v>4</v>
      </c>
      <c r="M11" s="9">
        <v>2</v>
      </c>
      <c r="N11" s="8">
        <f t="shared" si="4"/>
        <v>2.666666666666667</v>
      </c>
    </row>
    <row r="12" spans="1:14" ht="23.1" customHeight="1">
      <c r="A12" s="179"/>
      <c r="B12" s="180" t="s">
        <v>44</v>
      </c>
      <c r="C12" s="181"/>
      <c r="D12" s="181"/>
      <c r="E12" s="182"/>
      <c r="F12" s="10">
        <f t="shared" si="0"/>
        <v>205</v>
      </c>
      <c r="G12" s="9">
        <v>180</v>
      </c>
      <c r="H12" s="8">
        <f t="shared" si="1"/>
        <v>87.804878048780495</v>
      </c>
      <c r="I12" s="9">
        <v>11</v>
      </c>
      <c r="J12" s="8">
        <f t="shared" si="2"/>
        <v>5.3658536585365857</v>
      </c>
      <c r="K12" s="9">
        <v>13</v>
      </c>
      <c r="L12" s="8">
        <f t="shared" si="3"/>
        <v>6.3414634146341466</v>
      </c>
      <c r="M12" s="9">
        <v>1</v>
      </c>
      <c r="N12" s="8">
        <f t="shared" si="4"/>
        <v>0.48780487804878048</v>
      </c>
    </row>
    <row r="13" spans="1:14" ht="23.1" customHeight="1">
      <c r="A13" s="174" t="s">
        <v>43</v>
      </c>
      <c r="B13" s="174" t="s">
        <v>42</v>
      </c>
      <c r="C13" s="13"/>
      <c r="D13" s="14" t="s">
        <v>16</v>
      </c>
      <c r="E13" s="11"/>
      <c r="F13" s="10">
        <f t="shared" si="0"/>
        <v>230</v>
      </c>
      <c r="G13" s="9">
        <f>SUM(G14:G37)</f>
        <v>179</v>
      </c>
      <c r="H13" s="8">
        <f t="shared" si="1"/>
        <v>77.826086956521735</v>
      </c>
      <c r="I13" s="9">
        <f>SUM(I14:I37)</f>
        <v>23</v>
      </c>
      <c r="J13" s="8">
        <f t="shared" si="2"/>
        <v>10</v>
      </c>
      <c r="K13" s="9">
        <f>SUM(K14:K37)</f>
        <v>25</v>
      </c>
      <c r="L13" s="8">
        <f t="shared" si="3"/>
        <v>10.869565217391305</v>
      </c>
      <c r="M13" s="9">
        <f>SUM(M14:M37)</f>
        <v>3</v>
      </c>
      <c r="N13" s="8">
        <f t="shared" si="4"/>
        <v>1.3043478260869565</v>
      </c>
    </row>
    <row r="14" spans="1:14" ht="23.1" customHeight="1">
      <c r="A14" s="175"/>
      <c r="B14" s="175"/>
      <c r="C14" s="13"/>
      <c r="D14" s="14" t="s">
        <v>41</v>
      </c>
      <c r="E14" s="11"/>
      <c r="F14" s="10">
        <f t="shared" si="0"/>
        <v>31</v>
      </c>
      <c r="G14" s="9">
        <v>20</v>
      </c>
      <c r="H14" s="8">
        <f t="shared" si="1"/>
        <v>64.516129032258064</v>
      </c>
      <c r="I14" s="9">
        <v>6</v>
      </c>
      <c r="J14" s="8">
        <f t="shared" si="2"/>
        <v>19.35483870967742</v>
      </c>
      <c r="K14" s="9">
        <v>4</v>
      </c>
      <c r="L14" s="8">
        <f t="shared" si="3"/>
        <v>12.903225806451612</v>
      </c>
      <c r="M14" s="9">
        <v>1</v>
      </c>
      <c r="N14" s="8">
        <f t="shared" si="4"/>
        <v>3.225806451612903</v>
      </c>
    </row>
    <row r="15" spans="1:14" ht="23.1" customHeight="1">
      <c r="A15" s="175"/>
      <c r="B15" s="175"/>
      <c r="C15" s="13"/>
      <c r="D15" s="14" t="s">
        <v>40</v>
      </c>
      <c r="E15" s="11"/>
      <c r="F15" s="10">
        <f t="shared" si="0"/>
        <v>4</v>
      </c>
      <c r="G15" s="9">
        <v>2</v>
      </c>
      <c r="H15" s="8">
        <f t="shared" si="1"/>
        <v>50</v>
      </c>
      <c r="I15" s="9">
        <v>1</v>
      </c>
      <c r="J15" s="8">
        <f t="shared" si="2"/>
        <v>25</v>
      </c>
      <c r="K15" s="9">
        <v>0</v>
      </c>
      <c r="L15" s="8">
        <f t="shared" si="3"/>
        <v>0</v>
      </c>
      <c r="M15" s="9">
        <v>1</v>
      </c>
      <c r="N15" s="8">
        <f t="shared" si="4"/>
        <v>25</v>
      </c>
    </row>
    <row r="16" spans="1:14" ht="23.1" customHeight="1">
      <c r="A16" s="175"/>
      <c r="B16" s="175"/>
      <c r="C16" s="13"/>
      <c r="D16" s="14" t="s">
        <v>39</v>
      </c>
      <c r="E16" s="11"/>
      <c r="F16" s="10">
        <f t="shared" si="0"/>
        <v>20</v>
      </c>
      <c r="G16" s="9">
        <v>13</v>
      </c>
      <c r="H16" s="8">
        <f t="shared" si="1"/>
        <v>65</v>
      </c>
      <c r="I16" s="9">
        <v>2</v>
      </c>
      <c r="J16" s="8">
        <f t="shared" si="2"/>
        <v>10</v>
      </c>
      <c r="K16" s="9">
        <v>4</v>
      </c>
      <c r="L16" s="8">
        <f t="shared" si="3"/>
        <v>20</v>
      </c>
      <c r="M16" s="9">
        <v>1</v>
      </c>
      <c r="N16" s="8">
        <f t="shared" si="4"/>
        <v>5</v>
      </c>
    </row>
    <row r="17" spans="1:14" ht="23.1" customHeight="1">
      <c r="A17" s="175"/>
      <c r="B17" s="175"/>
      <c r="C17" s="13"/>
      <c r="D17" s="14" t="s">
        <v>38</v>
      </c>
      <c r="E17" s="11"/>
      <c r="F17" s="10">
        <f t="shared" si="0"/>
        <v>2</v>
      </c>
      <c r="G17" s="9">
        <v>2</v>
      </c>
      <c r="H17" s="8">
        <f t="shared" si="1"/>
        <v>100</v>
      </c>
      <c r="I17" s="9">
        <v>0</v>
      </c>
      <c r="J17" s="8">
        <f t="shared" si="2"/>
        <v>0</v>
      </c>
      <c r="K17" s="9">
        <v>0</v>
      </c>
      <c r="L17" s="8">
        <f t="shared" si="3"/>
        <v>0</v>
      </c>
      <c r="M17" s="9">
        <v>0</v>
      </c>
      <c r="N17" s="8">
        <f t="shared" si="4"/>
        <v>0</v>
      </c>
    </row>
    <row r="18" spans="1:14" ht="23.1" customHeight="1">
      <c r="A18" s="175"/>
      <c r="B18" s="175"/>
      <c r="C18" s="13"/>
      <c r="D18" s="14" t="s">
        <v>37</v>
      </c>
      <c r="E18" s="11"/>
      <c r="F18" s="10">
        <f t="shared" si="0"/>
        <v>6</v>
      </c>
      <c r="G18" s="9">
        <v>4</v>
      </c>
      <c r="H18" s="8">
        <f t="shared" si="1"/>
        <v>66.666666666666657</v>
      </c>
      <c r="I18" s="9">
        <v>1</v>
      </c>
      <c r="J18" s="8">
        <f t="shared" si="2"/>
        <v>16.666666666666664</v>
      </c>
      <c r="K18" s="9">
        <v>1</v>
      </c>
      <c r="L18" s="8">
        <f t="shared" si="3"/>
        <v>16.666666666666664</v>
      </c>
      <c r="M18" s="9">
        <v>0</v>
      </c>
      <c r="N18" s="8">
        <f t="shared" si="4"/>
        <v>0</v>
      </c>
    </row>
    <row r="19" spans="1:14" ht="23.1" customHeight="1">
      <c r="A19" s="175"/>
      <c r="B19" s="175"/>
      <c r="C19" s="13"/>
      <c r="D19" s="14" t="s">
        <v>36</v>
      </c>
      <c r="E19" s="11"/>
      <c r="F19" s="10">
        <f t="shared" si="0"/>
        <v>2</v>
      </c>
      <c r="G19" s="9">
        <v>1</v>
      </c>
      <c r="H19" s="8">
        <f t="shared" si="1"/>
        <v>50</v>
      </c>
      <c r="I19" s="9">
        <v>1</v>
      </c>
      <c r="J19" s="8">
        <f t="shared" si="2"/>
        <v>50</v>
      </c>
      <c r="K19" s="9">
        <v>0</v>
      </c>
      <c r="L19" s="8">
        <f t="shared" si="3"/>
        <v>0</v>
      </c>
      <c r="M19" s="9">
        <v>0</v>
      </c>
      <c r="N19" s="8">
        <f t="shared" si="4"/>
        <v>0</v>
      </c>
    </row>
    <row r="20" spans="1:14" ht="23.1" customHeight="1">
      <c r="A20" s="175"/>
      <c r="B20" s="175"/>
      <c r="C20" s="13"/>
      <c r="D20" s="14" t="s">
        <v>35</v>
      </c>
      <c r="E20" s="11"/>
      <c r="F20" s="10">
        <f t="shared" si="0"/>
        <v>6</v>
      </c>
      <c r="G20" s="9">
        <v>5</v>
      </c>
      <c r="H20" s="8">
        <f t="shared" si="1"/>
        <v>83.333333333333343</v>
      </c>
      <c r="I20" s="9">
        <v>0</v>
      </c>
      <c r="J20" s="8">
        <f t="shared" si="2"/>
        <v>0</v>
      </c>
      <c r="K20" s="9">
        <v>1</v>
      </c>
      <c r="L20" s="8">
        <f t="shared" si="3"/>
        <v>16.666666666666664</v>
      </c>
      <c r="M20" s="9">
        <v>0</v>
      </c>
      <c r="N20" s="8">
        <f t="shared" si="4"/>
        <v>0</v>
      </c>
    </row>
    <row r="21" spans="1:14" ht="23.1" customHeight="1">
      <c r="A21" s="175"/>
      <c r="B21" s="175"/>
      <c r="C21" s="13"/>
      <c r="D21" s="14" t="s">
        <v>34</v>
      </c>
      <c r="E21" s="11"/>
      <c r="F21" s="10">
        <f t="shared" si="0"/>
        <v>9</v>
      </c>
      <c r="G21" s="9">
        <v>8</v>
      </c>
      <c r="H21" s="8">
        <f t="shared" si="1"/>
        <v>88.888888888888886</v>
      </c>
      <c r="I21" s="9">
        <v>0</v>
      </c>
      <c r="J21" s="8">
        <f t="shared" si="2"/>
        <v>0</v>
      </c>
      <c r="K21" s="9">
        <v>1</v>
      </c>
      <c r="L21" s="8">
        <f t="shared" si="3"/>
        <v>11.111111111111111</v>
      </c>
      <c r="M21" s="9">
        <v>0</v>
      </c>
      <c r="N21" s="8">
        <f t="shared" si="4"/>
        <v>0</v>
      </c>
    </row>
    <row r="22" spans="1:14" ht="23.1" customHeight="1">
      <c r="A22" s="175"/>
      <c r="B22" s="175"/>
      <c r="C22" s="13"/>
      <c r="D22" s="14" t="s">
        <v>33</v>
      </c>
      <c r="E22" s="11"/>
      <c r="F22" s="10">
        <f t="shared" si="0"/>
        <v>1</v>
      </c>
      <c r="G22" s="9">
        <v>0</v>
      </c>
      <c r="H22" s="8">
        <f t="shared" si="1"/>
        <v>0</v>
      </c>
      <c r="I22" s="9">
        <v>1</v>
      </c>
      <c r="J22" s="8">
        <f t="shared" si="2"/>
        <v>100</v>
      </c>
      <c r="K22" s="9">
        <v>0</v>
      </c>
      <c r="L22" s="8">
        <f t="shared" si="3"/>
        <v>0</v>
      </c>
      <c r="M22" s="9">
        <v>0</v>
      </c>
      <c r="N22" s="8">
        <f t="shared" si="4"/>
        <v>0</v>
      </c>
    </row>
    <row r="23" spans="1:14" ht="23.1" customHeight="1">
      <c r="A23" s="175"/>
      <c r="B23" s="175"/>
      <c r="C23" s="13"/>
      <c r="D23" s="14" t="s">
        <v>32</v>
      </c>
      <c r="E23" s="11"/>
      <c r="F23" s="10">
        <f t="shared" si="0"/>
        <v>7</v>
      </c>
      <c r="G23" s="9">
        <v>5</v>
      </c>
      <c r="H23" s="8">
        <f t="shared" si="1"/>
        <v>71.428571428571431</v>
      </c>
      <c r="I23" s="9">
        <v>1</v>
      </c>
      <c r="J23" s="8">
        <f t="shared" si="2"/>
        <v>14.285714285714285</v>
      </c>
      <c r="K23" s="9">
        <v>1</v>
      </c>
      <c r="L23" s="8">
        <f t="shared" si="3"/>
        <v>14.285714285714285</v>
      </c>
      <c r="M23" s="9">
        <v>0</v>
      </c>
      <c r="N23" s="8">
        <f t="shared" si="4"/>
        <v>0</v>
      </c>
    </row>
    <row r="24" spans="1:14" ht="23.1" customHeight="1">
      <c r="A24" s="175"/>
      <c r="B24" s="175"/>
      <c r="C24" s="13"/>
      <c r="D24" s="14" t="s">
        <v>31</v>
      </c>
      <c r="E24" s="11"/>
      <c r="F24" s="10">
        <f t="shared" si="0"/>
        <v>0</v>
      </c>
      <c r="G24" s="33" t="s">
        <v>497</v>
      </c>
      <c r="H24" s="80" t="s">
        <v>497</v>
      </c>
      <c r="I24" s="33" t="s">
        <v>497</v>
      </c>
      <c r="J24" s="80" t="s">
        <v>497</v>
      </c>
      <c r="K24" s="33" t="s">
        <v>497</v>
      </c>
      <c r="L24" s="80" t="s">
        <v>497</v>
      </c>
      <c r="M24" s="33" t="s">
        <v>497</v>
      </c>
      <c r="N24" s="80" t="s">
        <v>497</v>
      </c>
    </row>
    <row r="25" spans="1:14" ht="23.1" customHeight="1">
      <c r="A25" s="175"/>
      <c r="B25" s="175"/>
      <c r="C25" s="13"/>
      <c r="D25" s="12" t="s">
        <v>30</v>
      </c>
      <c r="E25" s="11"/>
      <c r="F25" s="10">
        <f t="shared" si="0"/>
        <v>1</v>
      </c>
      <c r="G25" s="9">
        <v>1</v>
      </c>
      <c r="H25" s="8">
        <f t="shared" si="1"/>
        <v>100</v>
      </c>
      <c r="I25" s="9">
        <v>0</v>
      </c>
      <c r="J25" s="8">
        <f t="shared" si="2"/>
        <v>0</v>
      </c>
      <c r="K25" s="9">
        <v>0</v>
      </c>
      <c r="L25" s="8">
        <f t="shared" si="3"/>
        <v>0</v>
      </c>
      <c r="M25" s="9">
        <v>0</v>
      </c>
      <c r="N25" s="8">
        <f t="shared" si="4"/>
        <v>0</v>
      </c>
    </row>
    <row r="26" spans="1:14" ht="23.1" customHeight="1">
      <c r="A26" s="175"/>
      <c r="B26" s="175"/>
      <c r="C26" s="13"/>
      <c r="D26" s="120" t="s">
        <v>29</v>
      </c>
      <c r="E26" s="121"/>
      <c r="F26" s="31">
        <f t="shared" si="0"/>
        <v>7</v>
      </c>
      <c r="G26" s="30">
        <v>5</v>
      </c>
      <c r="H26" s="122">
        <f t="shared" si="1"/>
        <v>71.428571428571431</v>
      </c>
      <c r="I26" s="9">
        <v>1</v>
      </c>
      <c r="J26" s="8">
        <f t="shared" si="2"/>
        <v>14.285714285714285</v>
      </c>
      <c r="K26" s="9">
        <v>1</v>
      </c>
      <c r="L26" s="8">
        <f t="shared" si="3"/>
        <v>14.285714285714285</v>
      </c>
      <c r="M26" s="9">
        <v>0</v>
      </c>
      <c r="N26" s="8">
        <f t="shared" si="4"/>
        <v>0</v>
      </c>
    </row>
    <row r="27" spans="1:14" ht="23.1" customHeight="1">
      <c r="A27" s="175"/>
      <c r="B27" s="175"/>
      <c r="C27" s="13"/>
      <c r="D27" s="120" t="s">
        <v>28</v>
      </c>
      <c r="E27" s="121"/>
      <c r="F27" s="31">
        <f t="shared" si="0"/>
        <v>2</v>
      </c>
      <c r="G27" s="30">
        <v>2</v>
      </c>
      <c r="H27" s="122">
        <f t="shared" si="1"/>
        <v>100</v>
      </c>
      <c r="I27" s="9">
        <v>0</v>
      </c>
      <c r="J27" s="8">
        <f t="shared" si="2"/>
        <v>0</v>
      </c>
      <c r="K27" s="9">
        <v>0</v>
      </c>
      <c r="L27" s="8">
        <f t="shared" si="3"/>
        <v>0</v>
      </c>
      <c r="M27" s="9">
        <v>0</v>
      </c>
      <c r="N27" s="8">
        <f t="shared" si="4"/>
        <v>0</v>
      </c>
    </row>
    <row r="28" spans="1:14" ht="23.1" customHeight="1">
      <c r="A28" s="175"/>
      <c r="B28" s="175"/>
      <c r="C28" s="13"/>
      <c r="D28" s="14" t="s">
        <v>27</v>
      </c>
      <c r="E28" s="11"/>
      <c r="F28" s="10">
        <f t="shared" si="0"/>
        <v>3</v>
      </c>
      <c r="G28" s="9">
        <v>2</v>
      </c>
      <c r="H28" s="8">
        <f t="shared" si="1"/>
        <v>66.666666666666657</v>
      </c>
      <c r="I28" s="9">
        <v>0</v>
      </c>
      <c r="J28" s="8">
        <f t="shared" si="2"/>
        <v>0</v>
      </c>
      <c r="K28" s="9">
        <v>1</v>
      </c>
      <c r="L28" s="8">
        <f t="shared" si="3"/>
        <v>33.333333333333329</v>
      </c>
      <c r="M28" s="9">
        <v>0</v>
      </c>
      <c r="N28" s="8">
        <f t="shared" si="4"/>
        <v>0</v>
      </c>
    </row>
    <row r="29" spans="1:14" ht="23.1" customHeight="1">
      <c r="A29" s="175"/>
      <c r="B29" s="175"/>
      <c r="C29" s="13"/>
      <c r="D29" s="14" t="s">
        <v>26</v>
      </c>
      <c r="E29" s="11"/>
      <c r="F29" s="10">
        <f t="shared" si="0"/>
        <v>15</v>
      </c>
      <c r="G29" s="9">
        <v>11</v>
      </c>
      <c r="H29" s="8">
        <f t="shared" si="1"/>
        <v>73.333333333333329</v>
      </c>
      <c r="I29" s="9">
        <v>2</v>
      </c>
      <c r="J29" s="8">
        <f t="shared" si="2"/>
        <v>13.333333333333334</v>
      </c>
      <c r="K29" s="9">
        <v>2</v>
      </c>
      <c r="L29" s="8">
        <f t="shared" si="3"/>
        <v>13.333333333333334</v>
      </c>
      <c r="M29" s="9">
        <v>0</v>
      </c>
      <c r="N29" s="8">
        <f t="shared" si="4"/>
        <v>0</v>
      </c>
    </row>
    <row r="30" spans="1:14" ht="23.1" customHeight="1">
      <c r="A30" s="175"/>
      <c r="B30" s="175"/>
      <c r="C30" s="13"/>
      <c r="D30" s="14" t="s">
        <v>25</v>
      </c>
      <c r="E30" s="11"/>
      <c r="F30" s="10">
        <f t="shared" si="0"/>
        <v>6</v>
      </c>
      <c r="G30" s="9">
        <v>5</v>
      </c>
      <c r="H30" s="8">
        <f t="shared" si="1"/>
        <v>83.333333333333343</v>
      </c>
      <c r="I30" s="9">
        <v>1</v>
      </c>
      <c r="J30" s="8">
        <f t="shared" si="2"/>
        <v>16.666666666666664</v>
      </c>
      <c r="K30" s="9">
        <v>0</v>
      </c>
      <c r="L30" s="8">
        <f t="shared" si="3"/>
        <v>0</v>
      </c>
      <c r="M30" s="9">
        <v>0</v>
      </c>
      <c r="N30" s="8">
        <f t="shared" si="4"/>
        <v>0</v>
      </c>
    </row>
    <row r="31" spans="1:14" ht="23.1" customHeight="1">
      <c r="A31" s="175"/>
      <c r="B31" s="175"/>
      <c r="C31" s="13"/>
      <c r="D31" s="14" t="s">
        <v>24</v>
      </c>
      <c r="E31" s="11"/>
      <c r="F31" s="10">
        <f t="shared" si="0"/>
        <v>31</v>
      </c>
      <c r="G31" s="9">
        <v>22</v>
      </c>
      <c r="H31" s="8">
        <f t="shared" si="1"/>
        <v>70.967741935483872</v>
      </c>
      <c r="I31" s="9">
        <v>3</v>
      </c>
      <c r="J31" s="8">
        <f t="shared" si="2"/>
        <v>9.67741935483871</v>
      </c>
      <c r="K31" s="9">
        <v>6</v>
      </c>
      <c r="L31" s="8">
        <f t="shared" si="3"/>
        <v>19.35483870967742</v>
      </c>
      <c r="M31" s="9">
        <v>0</v>
      </c>
      <c r="N31" s="8">
        <f t="shared" si="4"/>
        <v>0</v>
      </c>
    </row>
    <row r="32" spans="1:14" ht="23.1" customHeight="1">
      <c r="A32" s="175"/>
      <c r="B32" s="175"/>
      <c r="C32" s="13"/>
      <c r="D32" s="14" t="s">
        <v>23</v>
      </c>
      <c r="E32" s="11"/>
      <c r="F32" s="10">
        <f t="shared" si="0"/>
        <v>7</v>
      </c>
      <c r="G32" s="9">
        <v>5</v>
      </c>
      <c r="H32" s="8">
        <f t="shared" si="1"/>
        <v>71.428571428571431</v>
      </c>
      <c r="I32" s="9">
        <v>0</v>
      </c>
      <c r="J32" s="8">
        <f t="shared" si="2"/>
        <v>0</v>
      </c>
      <c r="K32" s="9">
        <v>2</v>
      </c>
      <c r="L32" s="8">
        <f t="shared" si="3"/>
        <v>28.571428571428569</v>
      </c>
      <c r="M32" s="9">
        <v>0</v>
      </c>
      <c r="N32" s="8">
        <f t="shared" si="4"/>
        <v>0</v>
      </c>
    </row>
    <row r="33" spans="1:14" ht="24" customHeight="1">
      <c r="A33" s="175"/>
      <c r="B33" s="175"/>
      <c r="C33" s="13"/>
      <c r="D33" s="14" t="s">
        <v>22</v>
      </c>
      <c r="E33" s="11"/>
      <c r="F33" s="10">
        <f t="shared" si="0"/>
        <v>28</v>
      </c>
      <c r="G33" s="9">
        <v>26</v>
      </c>
      <c r="H33" s="8">
        <f t="shared" si="1"/>
        <v>92.857142857142861</v>
      </c>
      <c r="I33" s="9">
        <v>2</v>
      </c>
      <c r="J33" s="8">
        <f t="shared" si="2"/>
        <v>7.1428571428571423</v>
      </c>
      <c r="K33" s="9">
        <v>0</v>
      </c>
      <c r="L33" s="8">
        <f t="shared" si="3"/>
        <v>0</v>
      </c>
      <c r="M33" s="9">
        <v>0</v>
      </c>
      <c r="N33" s="8">
        <f t="shared" si="4"/>
        <v>0</v>
      </c>
    </row>
    <row r="34" spans="1:14" ht="23.1" customHeight="1">
      <c r="A34" s="175"/>
      <c r="B34" s="175"/>
      <c r="C34" s="13"/>
      <c r="D34" s="14" t="s">
        <v>21</v>
      </c>
      <c r="E34" s="11"/>
      <c r="F34" s="10">
        <f t="shared" si="0"/>
        <v>14</v>
      </c>
      <c r="G34" s="9">
        <v>13</v>
      </c>
      <c r="H34" s="8">
        <f t="shared" si="1"/>
        <v>92.857142857142861</v>
      </c>
      <c r="I34" s="9">
        <v>0</v>
      </c>
      <c r="J34" s="8">
        <f t="shared" si="2"/>
        <v>0</v>
      </c>
      <c r="K34" s="9">
        <v>1</v>
      </c>
      <c r="L34" s="8">
        <f t="shared" si="3"/>
        <v>7.1428571428571423</v>
      </c>
      <c r="M34" s="9">
        <v>0</v>
      </c>
      <c r="N34" s="8">
        <f t="shared" si="4"/>
        <v>0</v>
      </c>
    </row>
    <row r="35" spans="1:14" ht="23.1" customHeight="1">
      <c r="A35" s="175"/>
      <c r="B35" s="175"/>
      <c r="C35" s="13"/>
      <c r="D35" s="14" t="s">
        <v>20</v>
      </c>
      <c r="E35" s="11"/>
      <c r="F35" s="10">
        <f t="shared" si="0"/>
        <v>7</v>
      </c>
      <c r="G35" s="9">
        <v>7</v>
      </c>
      <c r="H35" s="8">
        <f t="shared" si="1"/>
        <v>100</v>
      </c>
      <c r="I35" s="9">
        <v>0</v>
      </c>
      <c r="J35" s="8">
        <f t="shared" si="2"/>
        <v>0</v>
      </c>
      <c r="K35" s="9">
        <v>0</v>
      </c>
      <c r="L35" s="8">
        <f t="shared" si="3"/>
        <v>0</v>
      </c>
      <c r="M35" s="9">
        <v>0</v>
      </c>
      <c r="N35" s="8">
        <f t="shared" si="4"/>
        <v>0</v>
      </c>
    </row>
    <row r="36" spans="1:14" ht="23.1" customHeight="1">
      <c r="A36" s="175"/>
      <c r="B36" s="175"/>
      <c r="C36" s="13"/>
      <c r="D36" s="14" t="s">
        <v>19</v>
      </c>
      <c r="E36" s="11"/>
      <c r="F36" s="10">
        <f t="shared" si="0"/>
        <v>17</v>
      </c>
      <c r="G36" s="9">
        <v>16</v>
      </c>
      <c r="H36" s="8">
        <f t="shared" si="1"/>
        <v>94.117647058823522</v>
      </c>
      <c r="I36" s="9">
        <v>1</v>
      </c>
      <c r="J36" s="8">
        <f t="shared" si="2"/>
        <v>5.8823529411764701</v>
      </c>
      <c r="K36" s="9">
        <v>0</v>
      </c>
      <c r="L36" s="8">
        <f t="shared" si="3"/>
        <v>0</v>
      </c>
      <c r="M36" s="9">
        <v>0</v>
      </c>
      <c r="N36" s="8">
        <f t="shared" si="4"/>
        <v>0</v>
      </c>
    </row>
    <row r="37" spans="1:14" ht="23.1" customHeight="1">
      <c r="A37" s="175"/>
      <c r="B37" s="176"/>
      <c r="C37" s="13"/>
      <c r="D37" s="14" t="s">
        <v>18</v>
      </c>
      <c r="E37" s="11"/>
      <c r="F37" s="10">
        <f t="shared" si="0"/>
        <v>4</v>
      </c>
      <c r="G37" s="9">
        <v>4</v>
      </c>
      <c r="H37" s="8">
        <f t="shared" si="1"/>
        <v>100</v>
      </c>
      <c r="I37" s="9">
        <v>0</v>
      </c>
      <c r="J37" s="8">
        <f t="shared" si="2"/>
        <v>0</v>
      </c>
      <c r="K37" s="9">
        <v>0</v>
      </c>
      <c r="L37" s="8">
        <f t="shared" si="3"/>
        <v>0</v>
      </c>
      <c r="M37" s="9">
        <v>0</v>
      </c>
      <c r="N37" s="8">
        <f t="shared" si="4"/>
        <v>0</v>
      </c>
    </row>
    <row r="38" spans="1:14" ht="23.1" customHeight="1">
      <c r="A38" s="175"/>
      <c r="B38" s="174" t="s">
        <v>17</v>
      </c>
      <c r="C38" s="13"/>
      <c r="D38" s="14" t="s">
        <v>16</v>
      </c>
      <c r="E38" s="11"/>
      <c r="F38" s="10">
        <f t="shared" si="0"/>
        <v>715</v>
      </c>
      <c r="G38" s="9">
        <f>SUM(G39:G53)</f>
        <v>465</v>
      </c>
      <c r="H38" s="8">
        <f t="shared" si="1"/>
        <v>65.034965034965026</v>
      </c>
      <c r="I38" s="9">
        <f>SUM(I39:I53)</f>
        <v>89</v>
      </c>
      <c r="J38" s="8">
        <f t="shared" si="2"/>
        <v>12.447552447552447</v>
      </c>
      <c r="K38" s="9">
        <f>SUM(K39:K53)</f>
        <v>142</v>
      </c>
      <c r="L38" s="8">
        <f t="shared" si="3"/>
        <v>19.86013986013986</v>
      </c>
      <c r="M38" s="9">
        <f>SUM(M39:M53)</f>
        <v>19</v>
      </c>
      <c r="N38" s="8">
        <f t="shared" si="4"/>
        <v>2.6573426573426575</v>
      </c>
    </row>
    <row r="39" spans="1:14" ht="23.1" customHeight="1">
      <c r="A39" s="175"/>
      <c r="B39" s="175"/>
      <c r="C39" s="13"/>
      <c r="D39" s="14" t="s">
        <v>15</v>
      </c>
      <c r="E39" s="11"/>
      <c r="F39" s="10">
        <f t="shared" si="0"/>
        <v>7</v>
      </c>
      <c r="G39" s="9">
        <v>4</v>
      </c>
      <c r="H39" s="8">
        <f t="shared" si="1"/>
        <v>57.142857142857139</v>
      </c>
      <c r="I39" s="9">
        <v>0</v>
      </c>
      <c r="J39" s="8">
        <f t="shared" si="2"/>
        <v>0</v>
      </c>
      <c r="K39" s="9">
        <v>3</v>
      </c>
      <c r="L39" s="8">
        <f t="shared" si="3"/>
        <v>42.857142857142854</v>
      </c>
      <c r="M39" s="9">
        <v>0</v>
      </c>
      <c r="N39" s="8">
        <f t="shared" si="4"/>
        <v>0</v>
      </c>
    </row>
    <row r="40" spans="1:14" ht="23.1" customHeight="1">
      <c r="A40" s="175"/>
      <c r="B40" s="175"/>
      <c r="C40" s="13"/>
      <c r="D40" s="14" t="s">
        <v>14</v>
      </c>
      <c r="E40" s="11"/>
      <c r="F40" s="10">
        <f t="shared" si="0"/>
        <v>81</v>
      </c>
      <c r="G40" s="9">
        <v>32</v>
      </c>
      <c r="H40" s="8">
        <f t="shared" si="1"/>
        <v>39.506172839506171</v>
      </c>
      <c r="I40" s="9">
        <v>23</v>
      </c>
      <c r="J40" s="8">
        <f t="shared" si="2"/>
        <v>28.39506172839506</v>
      </c>
      <c r="K40" s="9">
        <v>22</v>
      </c>
      <c r="L40" s="8">
        <f t="shared" si="3"/>
        <v>27.160493827160494</v>
      </c>
      <c r="M40" s="9">
        <v>4</v>
      </c>
      <c r="N40" s="8">
        <f t="shared" si="4"/>
        <v>4.9382716049382713</v>
      </c>
    </row>
    <row r="41" spans="1:14" ht="23.1" customHeight="1">
      <c r="A41" s="175"/>
      <c r="B41" s="175"/>
      <c r="C41" s="13"/>
      <c r="D41" s="14" t="s">
        <v>13</v>
      </c>
      <c r="E41" s="11"/>
      <c r="F41" s="10">
        <f t="shared" si="0"/>
        <v>20</v>
      </c>
      <c r="G41" s="9">
        <v>16</v>
      </c>
      <c r="H41" s="8">
        <f t="shared" si="1"/>
        <v>80</v>
      </c>
      <c r="I41" s="9">
        <v>0</v>
      </c>
      <c r="J41" s="8">
        <f t="shared" si="2"/>
        <v>0</v>
      </c>
      <c r="K41" s="9">
        <v>4</v>
      </c>
      <c r="L41" s="8">
        <f t="shared" si="3"/>
        <v>20</v>
      </c>
      <c r="M41" s="9">
        <v>0</v>
      </c>
      <c r="N41" s="8">
        <f t="shared" si="4"/>
        <v>0</v>
      </c>
    </row>
    <row r="42" spans="1:14" ht="23.1" customHeight="1">
      <c r="A42" s="175"/>
      <c r="B42" s="175"/>
      <c r="C42" s="13"/>
      <c r="D42" s="14" t="s">
        <v>207</v>
      </c>
      <c r="E42" s="11"/>
      <c r="F42" s="10">
        <f t="shared" si="0"/>
        <v>13</v>
      </c>
      <c r="G42" s="9">
        <v>12</v>
      </c>
      <c r="H42" s="8">
        <f t="shared" si="1"/>
        <v>92.307692307692307</v>
      </c>
      <c r="I42" s="9">
        <v>0</v>
      </c>
      <c r="J42" s="8">
        <f t="shared" si="2"/>
        <v>0</v>
      </c>
      <c r="K42" s="9">
        <v>1</v>
      </c>
      <c r="L42" s="8">
        <f t="shared" si="3"/>
        <v>7.6923076923076925</v>
      </c>
      <c r="M42" s="9">
        <v>0</v>
      </c>
      <c r="N42" s="8">
        <f t="shared" si="4"/>
        <v>0</v>
      </c>
    </row>
    <row r="43" spans="1:14" ht="23.1" customHeight="1">
      <c r="A43" s="175"/>
      <c r="B43" s="175"/>
      <c r="C43" s="13"/>
      <c r="D43" s="14" t="s">
        <v>206</v>
      </c>
      <c r="E43" s="11"/>
      <c r="F43" s="10">
        <f t="shared" si="0"/>
        <v>35</v>
      </c>
      <c r="G43" s="9">
        <v>20</v>
      </c>
      <c r="H43" s="8">
        <f t="shared" si="1"/>
        <v>57.142857142857139</v>
      </c>
      <c r="I43" s="9">
        <v>10</v>
      </c>
      <c r="J43" s="8">
        <f t="shared" si="2"/>
        <v>28.571428571428569</v>
      </c>
      <c r="K43" s="9">
        <v>4</v>
      </c>
      <c r="L43" s="8">
        <f t="shared" si="3"/>
        <v>11.428571428571429</v>
      </c>
      <c r="M43" s="9">
        <v>1</v>
      </c>
      <c r="N43" s="8">
        <f t="shared" si="4"/>
        <v>2.8571428571428572</v>
      </c>
    </row>
    <row r="44" spans="1:14" ht="23.1" customHeight="1">
      <c r="A44" s="175"/>
      <c r="B44" s="175"/>
      <c r="C44" s="13"/>
      <c r="D44" s="14" t="s">
        <v>10</v>
      </c>
      <c r="E44" s="11"/>
      <c r="F44" s="10">
        <f t="shared" si="0"/>
        <v>182</v>
      </c>
      <c r="G44" s="9">
        <v>109</v>
      </c>
      <c r="H44" s="8">
        <f t="shared" si="1"/>
        <v>59.890109890109891</v>
      </c>
      <c r="I44" s="9">
        <v>24</v>
      </c>
      <c r="J44" s="8">
        <f t="shared" si="2"/>
        <v>13.186813186813188</v>
      </c>
      <c r="K44" s="9">
        <v>43</v>
      </c>
      <c r="L44" s="8">
        <f t="shared" si="3"/>
        <v>23.626373626373624</v>
      </c>
      <c r="M44" s="9">
        <v>6</v>
      </c>
      <c r="N44" s="8">
        <f t="shared" si="4"/>
        <v>3.296703296703297</v>
      </c>
    </row>
    <row r="45" spans="1:14" ht="23.1" customHeight="1">
      <c r="A45" s="175"/>
      <c r="B45" s="175"/>
      <c r="C45" s="13"/>
      <c r="D45" s="14" t="s">
        <v>9</v>
      </c>
      <c r="E45" s="11"/>
      <c r="F45" s="10">
        <f t="shared" si="0"/>
        <v>18</v>
      </c>
      <c r="G45" s="9">
        <v>12</v>
      </c>
      <c r="H45" s="8">
        <f t="shared" si="1"/>
        <v>66.666666666666657</v>
      </c>
      <c r="I45" s="9">
        <v>3</v>
      </c>
      <c r="J45" s="8">
        <f t="shared" si="2"/>
        <v>16.666666666666664</v>
      </c>
      <c r="K45" s="9">
        <v>3</v>
      </c>
      <c r="L45" s="8">
        <f t="shared" si="3"/>
        <v>16.666666666666664</v>
      </c>
      <c r="M45" s="9">
        <v>0</v>
      </c>
      <c r="N45" s="8">
        <f t="shared" si="4"/>
        <v>0</v>
      </c>
    </row>
    <row r="46" spans="1:14" ht="23.1" customHeight="1">
      <c r="A46" s="175"/>
      <c r="B46" s="175"/>
      <c r="C46" s="13"/>
      <c r="D46" s="14" t="s">
        <v>205</v>
      </c>
      <c r="E46" s="11"/>
      <c r="F46" s="10">
        <f t="shared" si="0"/>
        <v>11</v>
      </c>
      <c r="G46" s="9">
        <v>5</v>
      </c>
      <c r="H46" s="8">
        <f t="shared" si="1"/>
        <v>45.454545454545453</v>
      </c>
      <c r="I46" s="9">
        <v>2</v>
      </c>
      <c r="J46" s="8">
        <f t="shared" si="2"/>
        <v>18.181818181818183</v>
      </c>
      <c r="K46" s="9">
        <v>4</v>
      </c>
      <c r="L46" s="8">
        <f t="shared" si="3"/>
        <v>36.363636363636367</v>
      </c>
      <c r="M46" s="9">
        <v>0</v>
      </c>
      <c r="N46" s="8">
        <f t="shared" si="4"/>
        <v>0</v>
      </c>
    </row>
    <row r="47" spans="1:14" ht="24" customHeight="1">
      <c r="A47" s="175"/>
      <c r="B47" s="175"/>
      <c r="C47" s="13"/>
      <c r="D47" s="12" t="s">
        <v>7</v>
      </c>
      <c r="E47" s="11"/>
      <c r="F47" s="10">
        <f t="shared" si="0"/>
        <v>16</v>
      </c>
      <c r="G47" s="9">
        <v>11</v>
      </c>
      <c r="H47" s="8">
        <f t="shared" si="1"/>
        <v>68.75</v>
      </c>
      <c r="I47" s="9">
        <v>1</v>
      </c>
      <c r="J47" s="8">
        <f t="shared" si="2"/>
        <v>6.25</v>
      </c>
      <c r="K47" s="9">
        <v>4</v>
      </c>
      <c r="L47" s="8">
        <f t="shared" si="3"/>
        <v>25</v>
      </c>
      <c r="M47" s="9">
        <v>0</v>
      </c>
      <c r="N47" s="8">
        <f t="shared" si="4"/>
        <v>0</v>
      </c>
    </row>
    <row r="48" spans="1:14" ht="23.1" customHeight="1">
      <c r="A48" s="175"/>
      <c r="B48" s="175"/>
      <c r="C48" s="13"/>
      <c r="D48" s="14" t="s">
        <v>204</v>
      </c>
      <c r="E48" s="11"/>
      <c r="F48" s="10">
        <f t="shared" si="0"/>
        <v>57</v>
      </c>
      <c r="G48" s="9">
        <v>26</v>
      </c>
      <c r="H48" s="8">
        <f t="shared" si="1"/>
        <v>45.614035087719294</v>
      </c>
      <c r="I48" s="9">
        <v>12</v>
      </c>
      <c r="J48" s="8">
        <f t="shared" si="2"/>
        <v>21.052631578947366</v>
      </c>
      <c r="K48" s="9">
        <v>16</v>
      </c>
      <c r="L48" s="8">
        <f t="shared" si="3"/>
        <v>28.07017543859649</v>
      </c>
      <c r="M48" s="9">
        <v>3</v>
      </c>
      <c r="N48" s="8">
        <f t="shared" si="4"/>
        <v>5.2631578947368416</v>
      </c>
    </row>
    <row r="49" spans="1:14" ht="23.1" customHeight="1">
      <c r="A49" s="175"/>
      <c r="B49" s="175"/>
      <c r="C49" s="13"/>
      <c r="D49" s="14" t="s">
        <v>203</v>
      </c>
      <c r="E49" s="11"/>
      <c r="F49" s="10">
        <f t="shared" si="0"/>
        <v>16</v>
      </c>
      <c r="G49" s="9">
        <v>8</v>
      </c>
      <c r="H49" s="8">
        <f t="shared" si="1"/>
        <v>50</v>
      </c>
      <c r="I49" s="9">
        <v>2</v>
      </c>
      <c r="J49" s="8">
        <f t="shared" si="2"/>
        <v>12.5</v>
      </c>
      <c r="K49" s="9">
        <v>5</v>
      </c>
      <c r="L49" s="8">
        <f t="shared" si="3"/>
        <v>31.25</v>
      </c>
      <c r="M49" s="9">
        <v>1</v>
      </c>
      <c r="N49" s="8">
        <f t="shared" si="4"/>
        <v>6.25</v>
      </c>
    </row>
    <row r="50" spans="1:14" ht="23.1" customHeight="1">
      <c r="A50" s="175"/>
      <c r="B50" s="175"/>
      <c r="C50" s="13"/>
      <c r="D50" s="14" t="s">
        <v>202</v>
      </c>
      <c r="E50" s="11"/>
      <c r="F50" s="10">
        <f t="shared" si="0"/>
        <v>21</v>
      </c>
      <c r="G50" s="9">
        <v>16</v>
      </c>
      <c r="H50" s="8">
        <f t="shared" si="1"/>
        <v>76.19047619047619</v>
      </c>
      <c r="I50" s="9">
        <v>1</v>
      </c>
      <c r="J50" s="8">
        <f t="shared" si="2"/>
        <v>4.7619047619047619</v>
      </c>
      <c r="K50" s="9">
        <v>4</v>
      </c>
      <c r="L50" s="8">
        <f t="shared" si="3"/>
        <v>19.047619047619047</v>
      </c>
      <c r="M50" s="9">
        <v>0</v>
      </c>
      <c r="N50" s="8">
        <f t="shared" si="4"/>
        <v>0</v>
      </c>
    </row>
    <row r="51" spans="1:14" ht="23.1" customHeight="1">
      <c r="A51" s="175"/>
      <c r="B51" s="175"/>
      <c r="C51" s="13"/>
      <c r="D51" s="14" t="s">
        <v>201</v>
      </c>
      <c r="E51" s="11"/>
      <c r="F51" s="10">
        <f t="shared" si="0"/>
        <v>157</v>
      </c>
      <c r="G51" s="9">
        <v>130</v>
      </c>
      <c r="H51" s="8">
        <f t="shared" si="1"/>
        <v>82.802547770700642</v>
      </c>
      <c r="I51" s="9">
        <v>7</v>
      </c>
      <c r="J51" s="8">
        <f t="shared" si="2"/>
        <v>4.4585987261146496</v>
      </c>
      <c r="K51" s="9">
        <v>20</v>
      </c>
      <c r="L51" s="8">
        <f t="shared" si="3"/>
        <v>12.738853503184714</v>
      </c>
      <c r="M51" s="9">
        <v>0</v>
      </c>
      <c r="N51" s="8">
        <f t="shared" si="4"/>
        <v>0</v>
      </c>
    </row>
    <row r="52" spans="1:14" ht="23.1" customHeight="1">
      <c r="A52" s="175"/>
      <c r="B52" s="175"/>
      <c r="C52" s="13"/>
      <c r="D52" s="14" t="s">
        <v>200</v>
      </c>
      <c r="E52" s="11"/>
      <c r="F52" s="10">
        <f t="shared" si="0"/>
        <v>22</v>
      </c>
      <c r="G52" s="9">
        <v>19</v>
      </c>
      <c r="H52" s="8">
        <f t="shared" si="1"/>
        <v>86.36363636363636</v>
      </c>
      <c r="I52" s="9">
        <v>0</v>
      </c>
      <c r="J52" s="8">
        <f t="shared" si="2"/>
        <v>0</v>
      </c>
      <c r="K52" s="9">
        <v>1</v>
      </c>
      <c r="L52" s="8">
        <f t="shared" si="3"/>
        <v>4.5454545454545459</v>
      </c>
      <c r="M52" s="9">
        <v>2</v>
      </c>
      <c r="N52" s="8">
        <f t="shared" si="4"/>
        <v>9.0909090909090917</v>
      </c>
    </row>
    <row r="53" spans="1:14" ht="24" customHeight="1">
      <c r="A53" s="176"/>
      <c r="B53" s="176"/>
      <c r="C53" s="13"/>
      <c r="D53" s="12" t="s">
        <v>199</v>
      </c>
      <c r="E53" s="11"/>
      <c r="F53" s="10">
        <f t="shared" si="0"/>
        <v>59</v>
      </c>
      <c r="G53" s="9">
        <v>45</v>
      </c>
      <c r="H53" s="8">
        <f t="shared" si="1"/>
        <v>76.271186440677965</v>
      </c>
      <c r="I53" s="9">
        <v>4</v>
      </c>
      <c r="J53" s="8">
        <f t="shared" si="2"/>
        <v>6.7796610169491522</v>
      </c>
      <c r="K53" s="9">
        <v>8</v>
      </c>
      <c r="L53" s="8">
        <f t="shared" si="3"/>
        <v>13.559322033898304</v>
      </c>
      <c r="M53" s="9">
        <v>2</v>
      </c>
      <c r="N53" s="8">
        <f t="shared" si="4"/>
        <v>3.3898305084745761</v>
      </c>
    </row>
    <row r="55" spans="1:14" ht="12.75" customHeight="1"/>
    <row r="56" spans="1:14" ht="12.75" customHeight="1"/>
    <row r="57" spans="1:14">
      <c r="D57" s="5"/>
    </row>
    <row r="67" spans="4:4">
      <c r="D67" s="5"/>
    </row>
    <row r="71" spans="4:4">
      <c r="D71" s="5"/>
    </row>
    <row r="75" spans="4:4">
      <c r="D75" s="5"/>
    </row>
    <row r="77" spans="4:4">
      <c r="D77" s="5"/>
    </row>
    <row r="79" spans="4:4">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4">
    <mergeCell ref="A3:E6"/>
    <mergeCell ref="F3:F6"/>
    <mergeCell ref="A7:E7"/>
    <mergeCell ref="A8:A12"/>
    <mergeCell ref="B12:E12"/>
    <mergeCell ref="B8:E8"/>
    <mergeCell ref="B9:E9"/>
    <mergeCell ref="A13:A53"/>
    <mergeCell ref="B13:B37"/>
    <mergeCell ref="B38:B53"/>
    <mergeCell ref="B10:E10"/>
    <mergeCell ref="B11:E11"/>
    <mergeCell ref="G3:H4"/>
    <mergeCell ref="I3:J4"/>
    <mergeCell ref="K5:K6"/>
    <mergeCell ref="K3:L4"/>
    <mergeCell ref="M3:N4"/>
    <mergeCell ref="J5:J6"/>
    <mergeCell ref="M5:M6"/>
    <mergeCell ref="L5:L6"/>
    <mergeCell ref="G5:G6"/>
    <mergeCell ref="H5:H6"/>
    <mergeCell ref="N5:N6"/>
    <mergeCell ref="I5:I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0.625" style="3" customWidth="1"/>
    <col min="14" max="16384" width="9" style="3"/>
  </cols>
  <sheetData>
    <row r="1" spans="1:14" ht="14.25">
      <c r="A1" s="18" t="s">
        <v>530</v>
      </c>
    </row>
    <row r="2" spans="1:14">
      <c r="M2" s="46" t="s">
        <v>173</v>
      </c>
    </row>
    <row r="3" spans="1:14">
      <c r="A3" s="230" t="s">
        <v>64</v>
      </c>
      <c r="B3" s="231"/>
      <c r="C3" s="231"/>
      <c r="D3" s="231"/>
      <c r="E3" s="232"/>
      <c r="F3" s="170" t="s">
        <v>150</v>
      </c>
      <c r="G3" s="282" t="s">
        <v>183</v>
      </c>
      <c r="H3" s="312"/>
      <c r="I3" s="312"/>
      <c r="J3" s="312"/>
      <c r="K3" s="313"/>
      <c r="L3" s="217" t="s">
        <v>182</v>
      </c>
      <c r="M3" s="217" t="s">
        <v>174</v>
      </c>
    </row>
    <row r="4" spans="1:14" ht="22.5" customHeight="1">
      <c r="A4" s="233"/>
      <c r="B4" s="234"/>
      <c r="C4" s="234"/>
      <c r="D4" s="234"/>
      <c r="E4" s="235"/>
      <c r="F4" s="171"/>
      <c r="G4" s="226"/>
      <c r="H4" s="312" t="s">
        <v>211</v>
      </c>
      <c r="I4" s="312"/>
      <c r="J4" s="312"/>
      <c r="K4" s="313"/>
      <c r="L4" s="228"/>
      <c r="M4" s="228"/>
    </row>
    <row r="5" spans="1:14" ht="14.25" customHeight="1">
      <c r="A5" s="233"/>
      <c r="B5" s="234"/>
      <c r="C5" s="234"/>
      <c r="D5" s="234"/>
      <c r="E5" s="235"/>
      <c r="F5" s="171"/>
      <c r="G5" s="226"/>
      <c r="H5" s="217" t="s">
        <v>210</v>
      </c>
      <c r="I5" s="217" t="s">
        <v>209</v>
      </c>
      <c r="J5" s="217" t="s">
        <v>208</v>
      </c>
      <c r="K5" s="217" t="s">
        <v>174</v>
      </c>
      <c r="L5" s="228"/>
      <c r="M5" s="228"/>
    </row>
    <row r="6" spans="1:14" ht="39" customHeight="1">
      <c r="A6" s="236"/>
      <c r="B6" s="237"/>
      <c r="C6" s="237"/>
      <c r="D6" s="237"/>
      <c r="E6" s="238"/>
      <c r="F6" s="153"/>
      <c r="G6" s="227"/>
      <c r="H6" s="229"/>
      <c r="I6" s="229"/>
      <c r="J6" s="229"/>
      <c r="K6" s="229"/>
      <c r="L6" s="229"/>
      <c r="M6" s="229"/>
    </row>
    <row r="7" spans="1:14" ht="12" customHeight="1">
      <c r="A7" s="161" t="s">
        <v>50</v>
      </c>
      <c r="B7" s="162"/>
      <c r="C7" s="162"/>
      <c r="D7" s="162"/>
      <c r="E7" s="163"/>
      <c r="F7" s="41">
        <f>SUM(G7,L7,M7)</f>
        <v>644</v>
      </c>
      <c r="G7" s="41">
        <f t="shared" ref="G7:M7" si="0">SUM(G9,G11,G13,G15,G17)</f>
        <v>244</v>
      </c>
      <c r="H7" s="41">
        <f t="shared" si="0"/>
        <v>7</v>
      </c>
      <c r="I7" s="41">
        <f t="shared" si="0"/>
        <v>117</v>
      </c>
      <c r="J7" s="41">
        <f t="shared" si="0"/>
        <v>58</v>
      </c>
      <c r="K7" s="41">
        <f t="shared" si="0"/>
        <v>62</v>
      </c>
      <c r="L7" s="41">
        <f t="shared" si="0"/>
        <v>383</v>
      </c>
      <c r="M7" s="41">
        <f t="shared" si="0"/>
        <v>17</v>
      </c>
    </row>
    <row r="8" spans="1:14" ht="12" customHeight="1">
      <c r="A8" s="164"/>
      <c r="B8" s="165"/>
      <c r="C8" s="165"/>
      <c r="D8" s="165"/>
      <c r="E8" s="166"/>
      <c r="F8" s="44">
        <f t="shared" ref="F8:F38" si="1">SUM(G8,L8,M8)</f>
        <v>1</v>
      </c>
      <c r="G8" s="37">
        <f>IF(G7=0,0,G7/$F7)</f>
        <v>0.37888198757763975</v>
      </c>
      <c r="H8" s="37">
        <f>IF(H7=0,0,H7/$G7)</f>
        <v>2.8688524590163935E-2</v>
      </c>
      <c r="I8" s="37">
        <f>IF(I7=0,0,I7/$G7)</f>
        <v>0.47950819672131145</v>
      </c>
      <c r="J8" s="37">
        <f>IF(J7=0,0,J7/$G7)</f>
        <v>0.23770491803278687</v>
      </c>
      <c r="K8" s="37">
        <f>IF(K7=0,0,K7/$G7)</f>
        <v>0.25409836065573771</v>
      </c>
      <c r="L8" s="37">
        <f>IF(L7=0,0,L7/$F7)</f>
        <v>0.59472049689440998</v>
      </c>
      <c r="M8" s="37">
        <f>IF(M7=0,0,M7/$F7)</f>
        <v>2.6397515527950312E-2</v>
      </c>
      <c r="N8" s="47"/>
    </row>
    <row r="9" spans="1:14" ht="12" customHeight="1">
      <c r="A9" s="177" t="s">
        <v>49</v>
      </c>
      <c r="B9" s="239" t="s">
        <v>48</v>
      </c>
      <c r="C9" s="240"/>
      <c r="D9" s="240"/>
      <c r="E9" s="241"/>
      <c r="F9" s="41">
        <f>SUM(G9,L9,M9)</f>
        <v>101</v>
      </c>
      <c r="G9" s="41">
        <v>39</v>
      </c>
      <c r="H9" s="41">
        <v>2</v>
      </c>
      <c r="I9" s="41">
        <v>19</v>
      </c>
      <c r="J9" s="41">
        <v>5</v>
      </c>
      <c r="K9" s="41">
        <v>13</v>
      </c>
      <c r="L9" s="41">
        <v>59</v>
      </c>
      <c r="M9" s="41">
        <v>3</v>
      </c>
    </row>
    <row r="10" spans="1:14" ht="12" customHeight="1">
      <c r="A10" s="178"/>
      <c r="B10" s="242"/>
      <c r="C10" s="243"/>
      <c r="D10" s="243"/>
      <c r="E10" s="244"/>
      <c r="F10" s="44">
        <f t="shared" si="1"/>
        <v>1</v>
      </c>
      <c r="G10" s="37">
        <f>IF(G9=0,0,G9/$F9)</f>
        <v>0.38613861386138615</v>
      </c>
      <c r="H10" s="37">
        <f>IF(H9=0,0,H9/$G9)</f>
        <v>5.128205128205128E-2</v>
      </c>
      <c r="I10" s="37">
        <f>IF(I9=0,0,I9/$G9)</f>
        <v>0.48717948717948717</v>
      </c>
      <c r="J10" s="37">
        <f>IF(J9=0,0,J9/$G9)</f>
        <v>0.12820512820512819</v>
      </c>
      <c r="K10" s="37">
        <f>IF(K9=0,0,K9/$G9)</f>
        <v>0.33333333333333331</v>
      </c>
      <c r="L10" s="37">
        <f>IF(L9=0,0,L9/$F9)</f>
        <v>0.58415841584158412</v>
      </c>
      <c r="M10" s="37">
        <f>IF(M9=0,0,M9/$F9)</f>
        <v>2.9702970297029702E-2</v>
      </c>
    </row>
    <row r="11" spans="1:14" ht="12" customHeight="1">
      <c r="A11" s="178"/>
      <c r="B11" s="239" t="s">
        <v>47</v>
      </c>
      <c r="C11" s="240"/>
      <c r="D11" s="240"/>
      <c r="E11" s="241"/>
      <c r="F11" s="41">
        <f t="shared" si="1"/>
        <v>96</v>
      </c>
      <c r="G11" s="41">
        <v>40</v>
      </c>
      <c r="H11" s="41">
        <v>1</v>
      </c>
      <c r="I11" s="41">
        <v>15</v>
      </c>
      <c r="J11" s="41">
        <v>11</v>
      </c>
      <c r="K11" s="41">
        <v>13</v>
      </c>
      <c r="L11" s="41">
        <v>51</v>
      </c>
      <c r="M11" s="41">
        <v>5</v>
      </c>
    </row>
    <row r="12" spans="1:14" ht="12" customHeight="1">
      <c r="A12" s="178"/>
      <c r="B12" s="242"/>
      <c r="C12" s="243"/>
      <c r="D12" s="243"/>
      <c r="E12" s="244"/>
      <c r="F12" s="44">
        <f t="shared" si="1"/>
        <v>1</v>
      </c>
      <c r="G12" s="37">
        <f>IF(G11=0,0,G11/$F11)</f>
        <v>0.41666666666666669</v>
      </c>
      <c r="H12" s="37">
        <f>IF(H11=0,0,H11/$G11)</f>
        <v>2.5000000000000001E-2</v>
      </c>
      <c r="I12" s="37">
        <f>IF(I11=0,0,I11/$G11)</f>
        <v>0.375</v>
      </c>
      <c r="J12" s="37">
        <f>IF(J11=0,0,J11/$G11)</f>
        <v>0.27500000000000002</v>
      </c>
      <c r="K12" s="37">
        <f>IF(K11=0,0,K11/$G11)</f>
        <v>0.32500000000000001</v>
      </c>
      <c r="L12" s="37">
        <f>IF(L11=0,0,L11/$F11)</f>
        <v>0.53125</v>
      </c>
      <c r="M12" s="37">
        <f>IF(M11=0,0,M11/$F11)</f>
        <v>5.2083333333333336E-2</v>
      </c>
    </row>
    <row r="13" spans="1:14" ht="12" customHeight="1">
      <c r="A13" s="178"/>
      <c r="B13" s="239" t="s">
        <v>46</v>
      </c>
      <c r="C13" s="240"/>
      <c r="D13" s="240"/>
      <c r="E13" s="241"/>
      <c r="F13" s="41">
        <f t="shared" si="1"/>
        <v>199</v>
      </c>
      <c r="G13" s="41">
        <v>68</v>
      </c>
      <c r="H13" s="41">
        <v>2</v>
      </c>
      <c r="I13" s="41">
        <v>33</v>
      </c>
      <c r="J13" s="41">
        <v>14</v>
      </c>
      <c r="K13" s="41">
        <v>19</v>
      </c>
      <c r="L13" s="41">
        <v>128</v>
      </c>
      <c r="M13" s="41">
        <v>3</v>
      </c>
    </row>
    <row r="14" spans="1:14" ht="12" customHeight="1">
      <c r="A14" s="178"/>
      <c r="B14" s="242"/>
      <c r="C14" s="243"/>
      <c r="D14" s="243"/>
      <c r="E14" s="244"/>
      <c r="F14" s="44">
        <f t="shared" si="1"/>
        <v>1</v>
      </c>
      <c r="G14" s="37">
        <f>IF(G13=0,0,G13/$F13)</f>
        <v>0.34170854271356782</v>
      </c>
      <c r="H14" s="37">
        <f>IF(H13=0,0,H13/$G13)</f>
        <v>2.9411764705882353E-2</v>
      </c>
      <c r="I14" s="37">
        <f>IF(I13=0,0,I13/$G13)</f>
        <v>0.48529411764705882</v>
      </c>
      <c r="J14" s="37">
        <f>IF(J13=0,0,J13/$G13)</f>
        <v>0.20588235294117646</v>
      </c>
      <c r="K14" s="37">
        <f>IF(K13=0,0,K13/$G13)</f>
        <v>0.27941176470588236</v>
      </c>
      <c r="L14" s="37">
        <f>IF(L13=0,0,L13/$F13)</f>
        <v>0.64321608040201006</v>
      </c>
      <c r="M14" s="37">
        <f>IF(M13=0,0,M13/$F13)</f>
        <v>1.507537688442211E-2</v>
      </c>
    </row>
    <row r="15" spans="1:14" ht="12" customHeight="1">
      <c r="A15" s="178"/>
      <c r="B15" s="239" t="s">
        <v>45</v>
      </c>
      <c r="C15" s="240"/>
      <c r="D15" s="240"/>
      <c r="E15" s="241"/>
      <c r="F15" s="41">
        <f t="shared" si="1"/>
        <v>68</v>
      </c>
      <c r="G15" s="41">
        <v>26</v>
      </c>
      <c r="H15" s="41">
        <v>2</v>
      </c>
      <c r="I15" s="41">
        <v>10</v>
      </c>
      <c r="J15" s="41">
        <v>9</v>
      </c>
      <c r="K15" s="41">
        <v>5</v>
      </c>
      <c r="L15" s="41">
        <v>40</v>
      </c>
      <c r="M15" s="41">
        <v>2</v>
      </c>
    </row>
    <row r="16" spans="1:14" ht="12" customHeight="1">
      <c r="A16" s="178"/>
      <c r="B16" s="242"/>
      <c r="C16" s="243"/>
      <c r="D16" s="243"/>
      <c r="E16" s="244"/>
      <c r="F16" s="44">
        <f t="shared" si="1"/>
        <v>1</v>
      </c>
      <c r="G16" s="37">
        <f>IF(G15=0,0,G15/$F15)</f>
        <v>0.38235294117647056</v>
      </c>
      <c r="H16" s="37">
        <f>IF(H15=0,0,H15/$G15)</f>
        <v>7.6923076923076927E-2</v>
      </c>
      <c r="I16" s="37">
        <f>IF(I15=0,0,I15/$G15)</f>
        <v>0.38461538461538464</v>
      </c>
      <c r="J16" s="37">
        <f>IF(J15=0,0,J15/$G15)</f>
        <v>0.34615384615384615</v>
      </c>
      <c r="K16" s="37">
        <f>IF(K15=0,0,K15/$G15)</f>
        <v>0.19230769230769232</v>
      </c>
      <c r="L16" s="37">
        <f>IF(L15=0,0,L15/$F15)</f>
        <v>0.58823529411764708</v>
      </c>
      <c r="M16" s="37">
        <f>IF(M15=0,0,M15/$F15)</f>
        <v>2.9411764705882353E-2</v>
      </c>
    </row>
    <row r="17" spans="1:13" ht="12" customHeight="1">
      <c r="A17" s="178"/>
      <c r="B17" s="239" t="s">
        <v>44</v>
      </c>
      <c r="C17" s="240"/>
      <c r="D17" s="240"/>
      <c r="E17" s="241"/>
      <c r="F17" s="41">
        <f t="shared" si="1"/>
        <v>180</v>
      </c>
      <c r="G17" s="41">
        <v>71</v>
      </c>
      <c r="H17" s="41">
        <v>0</v>
      </c>
      <c r="I17" s="41">
        <v>40</v>
      </c>
      <c r="J17" s="41">
        <v>19</v>
      </c>
      <c r="K17" s="41">
        <v>12</v>
      </c>
      <c r="L17" s="41">
        <v>105</v>
      </c>
      <c r="M17" s="41">
        <v>4</v>
      </c>
    </row>
    <row r="18" spans="1:13" ht="12" customHeight="1">
      <c r="A18" s="179"/>
      <c r="B18" s="242"/>
      <c r="C18" s="243"/>
      <c r="D18" s="243"/>
      <c r="E18" s="244"/>
      <c r="F18" s="44">
        <f t="shared" si="1"/>
        <v>1</v>
      </c>
      <c r="G18" s="37">
        <f>IF(G17=0,0,G17/$F17)</f>
        <v>0.39444444444444443</v>
      </c>
      <c r="H18" s="37">
        <f>IF(H17=0,0,H17/$G17)</f>
        <v>0</v>
      </c>
      <c r="I18" s="37">
        <f>IF(I17=0,0,I17/$G17)</f>
        <v>0.56338028169014087</v>
      </c>
      <c r="J18" s="37">
        <f>IF(J17=0,0,J17/$G17)</f>
        <v>0.26760563380281688</v>
      </c>
      <c r="K18" s="37">
        <f>IF(K17=0,0,K17/$G17)</f>
        <v>0.16901408450704225</v>
      </c>
      <c r="L18" s="37">
        <f>IF(L17=0,0,L17/$F17)</f>
        <v>0.58333333333333337</v>
      </c>
      <c r="M18" s="37">
        <f>IF(M17=0,0,M17/$F17)</f>
        <v>2.2222222222222223E-2</v>
      </c>
    </row>
    <row r="19" spans="1:13" ht="12" customHeight="1">
      <c r="A19" s="174" t="s">
        <v>43</v>
      </c>
      <c r="B19" s="174" t="s">
        <v>42</v>
      </c>
      <c r="C19" s="43"/>
      <c r="D19" s="220" t="s">
        <v>16</v>
      </c>
      <c r="E19" s="42"/>
      <c r="F19" s="41">
        <f t="shared" si="1"/>
        <v>179</v>
      </c>
      <c r="G19" s="41">
        <f t="shared" ref="G19:M19" si="2">SUM(G21,G23,G25,G27,G29,G31,G33,G35,G37,G39,G41,G43,G45,G47,G49,G51,G53,G55,G57,G59,G61,G63,G65,G67)</f>
        <v>50</v>
      </c>
      <c r="H19" s="41">
        <f t="shared" si="2"/>
        <v>2</v>
      </c>
      <c r="I19" s="41">
        <f t="shared" si="2"/>
        <v>20</v>
      </c>
      <c r="J19" s="41">
        <f t="shared" si="2"/>
        <v>14</v>
      </c>
      <c r="K19" s="41">
        <f t="shared" si="2"/>
        <v>14</v>
      </c>
      <c r="L19" s="41">
        <f t="shared" si="2"/>
        <v>124</v>
      </c>
      <c r="M19" s="41">
        <f t="shared" si="2"/>
        <v>5</v>
      </c>
    </row>
    <row r="20" spans="1:13" ht="12" customHeight="1">
      <c r="A20" s="175"/>
      <c r="B20" s="175"/>
      <c r="C20" s="40"/>
      <c r="D20" s="221"/>
      <c r="E20" s="39"/>
      <c r="F20" s="44">
        <f t="shared" si="1"/>
        <v>1</v>
      </c>
      <c r="G20" s="37">
        <f>IF(G19=0,0,G19/$F19)</f>
        <v>0.27932960893854747</v>
      </c>
      <c r="H20" s="37">
        <f>IF(H19=0,0,H19/$G19)</f>
        <v>0.04</v>
      </c>
      <c r="I20" s="37">
        <f>IF(I19=0,0,I19/$G19)</f>
        <v>0.4</v>
      </c>
      <c r="J20" s="37">
        <f>IF(J19=0,0,J19/$G19)</f>
        <v>0.28000000000000003</v>
      </c>
      <c r="K20" s="37">
        <f>IF(K19=0,0,K19/$G19)</f>
        <v>0.28000000000000003</v>
      </c>
      <c r="L20" s="37">
        <f>IF(L19=0,0,L19/$F19)</f>
        <v>0.69273743016759781</v>
      </c>
      <c r="M20" s="37">
        <f>IF(M19=0,0,M19/$F19)</f>
        <v>2.7932960893854747E-2</v>
      </c>
    </row>
    <row r="21" spans="1:13" ht="12" customHeight="1">
      <c r="A21" s="175"/>
      <c r="B21" s="175"/>
      <c r="C21" s="43"/>
      <c r="D21" s="220" t="s">
        <v>467</v>
      </c>
      <c r="E21" s="42"/>
      <c r="F21" s="41">
        <f t="shared" si="1"/>
        <v>20</v>
      </c>
      <c r="G21" s="41">
        <v>5</v>
      </c>
      <c r="H21" s="41">
        <v>0</v>
      </c>
      <c r="I21" s="41">
        <v>2</v>
      </c>
      <c r="J21" s="41">
        <v>1</v>
      </c>
      <c r="K21" s="41">
        <v>2</v>
      </c>
      <c r="L21" s="41">
        <v>15</v>
      </c>
      <c r="M21" s="41">
        <v>0</v>
      </c>
    </row>
    <row r="22" spans="1:13" ht="12" customHeight="1">
      <c r="A22" s="175"/>
      <c r="B22" s="175"/>
      <c r="C22" s="40"/>
      <c r="D22" s="221"/>
      <c r="E22" s="39"/>
      <c r="F22" s="44">
        <f t="shared" si="1"/>
        <v>1</v>
      </c>
      <c r="G22" s="37">
        <f>IF(G21=0,0,G21/$F21)</f>
        <v>0.25</v>
      </c>
      <c r="H22" s="37">
        <f>IF(H21=0,0,H21/$G21)</f>
        <v>0</v>
      </c>
      <c r="I22" s="37">
        <f>IF(I21=0,0,I21/$G21)</f>
        <v>0.4</v>
      </c>
      <c r="J22" s="37">
        <f>IF(J21=0,0,J21/$G21)</f>
        <v>0.2</v>
      </c>
      <c r="K22" s="37">
        <f>IF(K21=0,0,K21/$G21)</f>
        <v>0.4</v>
      </c>
      <c r="L22" s="37">
        <f>IF(L21=0,0,L21/$F21)</f>
        <v>0.75</v>
      </c>
      <c r="M22" s="37">
        <f>IF(M21=0,0,M21/$F21)</f>
        <v>0</v>
      </c>
    </row>
    <row r="23" spans="1:13" ht="12" customHeight="1">
      <c r="A23" s="175"/>
      <c r="B23" s="175"/>
      <c r="C23" s="43"/>
      <c r="D23" s="220" t="s">
        <v>468</v>
      </c>
      <c r="E23" s="42"/>
      <c r="F23" s="41">
        <f t="shared" si="1"/>
        <v>2</v>
      </c>
      <c r="G23" s="41">
        <v>1</v>
      </c>
      <c r="H23" s="41">
        <v>0</v>
      </c>
      <c r="I23" s="41">
        <v>0</v>
      </c>
      <c r="J23" s="41">
        <v>0</v>
      </c>
      <c r="K23" s="41">
        <v>1</v>
      </c>
      <c r="L23" s="41">
        <v>1</v>
      </c>
      <c r="M23" s="41">
        <v>0</v>
      </c>
    </row>
    <row r="24" spans="1:13" ht="12" customHeight="1">
      <c r="A24" s="175"/>
      <c r="B24" s="175"/>
      <c r="C24" s="40"/>
      <c r="D24" s="221"/>
      <c r="E24" s="39"/>
      <c r="F24" s="44">
        <f t="shared" si="1"/>
        <v>1</v>
      </c>
      <c r="G24" s="37">
        <f>IF(G23=0,0,G23/$F23)</f>
        <v>0.5</v>
      </c>
      <c r="H24" s="37">
        <f>IF(H23=0,0,H23/$G23)</f>
        <v>0</v>
      </c>
      <c r="I24" s="37">
        <f>IF(I23=0,0,I23/$G23)</f>
        <v>0</v>
      </c>
      <c r="J24" s="37">
        <f>IF(J23=0,0,J23/$G23)</f>
        <v>0</v>
      </c>
      <c r="K24" s="37">
        <f>IF(K23=0,0,K23/$G23)</f>
        <v>1</v>
      </c>
      <c r="L24" s="37">
        <f>IF(L23=0,0,L23/$F23)</f>
        <v>0.5</v>
      </c>
      <c r="M24" s="37">
        <f>IF(M23=0,0,M23/$F23)</f>
        <v>0</v>
      </c>
    </row>
    <row r="25" spans="1:13" ht="12" customHeight="1">
      <c r="A25" s="175"/>
      <c r="B25" s="175"/>
      <c r="C25" s="43"/>
      <c r="D25" s="223" t="s">
        <v>469</v>
      </c>
      <c r="E25" s="126"/>
      <c r="F25" s="112">
        <f t="shared" si="1"/>
        <v>13</v>
      </c>
      <c r="G25" s="112">
        <v>4</v>
      </c>
      <c r="H25" s="112">
        <v>0</v>
      </c>
      <c r="I25" s="41">
        <v>2</v>
      </c>
      <c r="J25" s="41">
        <v>0</v>
      </c>
      <c r="K25" s="41">
        <v>2</v>
      </c>
      <c r="L25" s="41">
        <v>9</v>
      </c>
      <c r="M25" s="41">
        <v>0</v>
      </c>
    </row>
    <row r="26" spans="1:13" ht="12" customHeight="1">
      <c r="A26" s="175"/>
      <c r="B26" s="175"/>
      <c r="C26" s="40"/>
      <c r="D26" s="224"/>
      <c r="E26" s="127"/>
      <c r="F26" s="128">
        <f t="shared" si="1"/>
        <v>1</v>
      </c>
      <c r="G26" s="115">
        <f>IF(G25=0,0,G25/$F25)</f>
        <v>0.30769230769230771</v>
      </c>
      <c r="H26" s="115">
        <f>IF(H25=0,0,H25/$G25)</f>
        <v>0</v>
      </c>
      <c r="I26" s="37">
        <f>IF(I25=0,0,I25/$G25)</f>
        <v>0.5</v>
      </c>
      <c r="J26" s="37">
        <f>IF(J25=0,0,J25/$G25)</f>
        <v>0</v>
      </c>
      <c r="K26" s="37">
        <f>IF(K25=0,0,K25/$G25)</f>
        <v>0.5</v>
      </c>
      <c r="L26" s="37">
        <f>IF(L25=0,0,L25/$F25)</f>
        <v>0.69230769230769229</v>
      </c>
      <c r="M26" s="37">
        <f>IF(M25=0,0,M25/$F25)</f>
        <v>0</v>
      </c>
    </row>
    <row r="27" spans="1:13" ht="12" customHeight="1">
      <c r="A27" s="175"/>
      <c r="B27" s="175"/>
      <c r="C27" s="43"/>
      <c r="D27" s="220" t="s">
        <v>470</v>
      </c>
      <c r="E27" s="42"/>
      <c r="F27" s="41">
        <f t="shared" si="1"/>
        <v>2</v>
      </c>
      <c r="G27" s="41">
        <v>0</v>
      </c>
      <c r="H27" s="41">
        <v>0</v>
      </c>
      <c r="I27" s="41">
        <v>0</v>
      </c>
      <c r="J27" s="41">
        <v>0</v>
      </c>
      <c r="K27" s="41">
        <v>0</v>
      </c>
      <c r="L27" s="41">
        <v>1</v>
      </c>
      <c r="M27" s="41">
        <v>1</v>
      </c>
    </row>
    <row r="28" spans="1:13" ht="12" customHeight="1">
      <c r="A28" s="175"/>
      <c r="B28" s="175"/>
      <c r="C28" s="40"/>
      <c r="D28" s="221"/>
      <c r="E28" s="39"/>
      <c r="F28" s="44">
        <f t="shared" si="1"/>
        <v>1</v>
      </c>
      <c r="G28" s="37">
        <f>IF(G27=0,0,G27/$F27)</f>
        <v>0</v>
      </c>
      <c r="H28" s="37">
        <f>IF(H27=0,0,H27/$G27)</f>
        <v>0</v>
      </c>
      <c r="I28" s="37">
        <f>IF(I27=0,0,I27/$G27)</f>
        <v>0</v>
      </c>
      <c r="J28" s="37">
        <f>IF(J27=0,0,J27/$G27)</f>
        <v>0</v>
      </c>
      <c r="K28" s="37">
        <f>IF(K27=0,0,K27/$G27)</f>
        <v>0</v>
      </c>
      <c r="L28" s="37">
        <f>IF(L27=0,0,L27/$F27)</f>
        <v>0.5</v>
      </c>
      <c r="M28" s="37">
        <f>IF(M27=0,0,M27/$F27)</f>
        <v>0.5</v>
      </c>
    </row>
    <row r="29" spans="1:13" ht="12" customHeight="1">
      <c r="A29" s="175"/>
      <c r="B29" s="175"/>
      <c r="C29" s="43"/>
      <c r="D29" s="220" t="s">
        <v>471</v>
      </c>
      <c r="E29" s="42"/>
      <c r="F29" s="41">
        <f t="shared" si="1"/>
        <v>4</v>
      </c>
      <c r="G29" s="41">
        <v>1</v>
      </c>
      <c r="H29" s="41">
        <v>0</v>
      </c>
      <c r="I29" s="41">
        <v>1</v>
      </c>
      <c r="J29" s="41">
        <v>0</v>
      </c>
      <c r="K29" s="41">
        <v>0</v>
      </c>
      <c r="L29" s="41">
        <v>3</v>
      </c>
      <c r="M29" s="41">
        <v>0</v>
      </c>
    </row>
    <row r="30" spans="1:13" ht="12" customHeight="1">
      <c r="A30" s="175"/>
      <c r="B30" s="175"/>
      <c r="C30" s="40"/>
      <c r="D30" s="221"/>
      <c r="E30" s="39"/>
      <c r="F30" s="44">
        <f t="shared" si="1"/>
        <v>1</v>
      </c>
      <c r="G30" s="37">
        <f>IF(G29=0,0,G29/$F29)</f>
        <v>0.25</v>
      </c>
      <c r="H30" s="37">
        <f>IF(H29=0,0,H29/$G29)</f>
        <v>0</v>
      </c>
      <c r="I30" s="37">
        <f>IF(I29=0,0,I29/$G29)</f>
        <v>1</v>
      </c>
      <c r="J30" s="37">
        <f>IF(J29=0,0,J29/$G29)</f>
        <v>0</v>
      </c>
      <c r="K30" s="37">
        <f>IF(K29=0,0,K29/$G29)</f>
        <v>0</v>
      </c>
      <c r="L30" s="37">
        <f>IF(L29=0,0,L29/$F29)</f>
        <v>0.75</v>
      </c>
      <c r="M30" s="37">
        <f>IF(M29=0,0,M29/$F29)</f>
        <v>0</v>
      </c>
    </row>
    <row r="31" spans="1:13" ht="12" customHeight="1">
      <c r="A31" s="175"/>
      <c r="B31" s="175"/>
      <c r="C31" s="43"/>
      <c r="D31" s="220" t="s">
        <v>472</v>
      </c>
      <c r="E31" s="42"/>
      <c r="F31" s="41">
        <f t="shared" si="1"/>
        <v>1</v>
      </c>
      <c r="G31" s="41">
        <v>0</v>
      </c>
      <c r="H31" s="41">
        <v>0</v>
      </c>
      <c r="I31" s="41">
        <v>0</v>
      </c>
      <c r="J31" s="41">
        <v>0</v>
      </c>
      <c r="K31" s="41">
        <v>0</v>
      </c>
      <c r="L31" s="41">
        <v>1</v>
      </c>
      <c r="M31" s="41">
        <v>0</v>
      </c>
    </row>
    <row r="32" spans="1:13" ht="12" customHeight="1">
      <c r="A32" s="175"/>
      <c r="B32" s="175"/>
      <c r="C32" s="40"/>
      <c r="D32" s="221"/>
      <c r="E32" s="39"/>
      <c r="F32" s="44">
        <f t="shared" si="1"/>
        <v>1</v>
      </c>
      <c r="G32" s="37">
        <f>IF(G31=0,0,G31/$F31)</f>
        <v>0</v>
      </c>
      <c r="H32" s="37">
        <f>IF(H31=0,0,H31/$G31)</f>
        <v>0</v>
      </c>
      <c r="I32" s="37">
        <f>IF(I31=0,0,I31/$G31)</f>
        <v>0</v>
      </c>
      <c r="J32" s="37">
        <f>IF(J31=0,0,J31/$G31)</f>
        <v>0</v>
      </c>
      <c r="K32" s="37">
        <f>IF(K31=0,0,K31/$G31)</f>
        <v>0</v>
      </c>
      <c r="L32" s="37">
        <f>IF(L31=0,0,L31/$F31)</f>
        <v>1</v>
      </c>
      <c r="M32" s="37">
        <f>IF(M31=0,0,M31/$F31)</f>
        <v>0</v>
      </c>
    </row>
    <row r="33" spans="1:13" ht="12" customHeight="1">
      <c r="A33" s="175"/>
      <c r="B33" s="175"/>
      <c r="C33" s="43"/>
      <c r="D33" s="220" t="s">
        <v>473</v>
      </c>
      <c r="E33" s="42"/>
      <c r="F33" s="41">
        <f t="shared" si="1"/>
        <v>5</v>
      </c>
      <c r="G33" s="41">
        <v>1</v>
      </c>
      <c r="H33" s="41">
        <v>0</v>
      </c>
      <c r="I33" s="41">
        <v>1</v>
      </c>
      <c r="J33" s="41">
        <v>0</v>
      </c>
      <c r="K33" s="41">
        <v>0</v>
      </c>
      <c r="L33" s="41">
        <v>4</v>
      </c>
      <c r="M33" s="41">
        <v>0</v>
      </c>
    </row>
    <row r="34" spans="1:13" ht="12" customHeight="1">
      <c r="A34" s="175"/>
      <c r="B34" s="175"/>
      <c r="C34" s="40"/>
      <c r="D34" s="221"/>
      <c r="E34" s="39"/>
      <c r="F34" s="44">
        <f t="shared" si="1"/>
        <v>1</v>
      </c>
      <c r="G34" s="37">
        <f>IF(G33=0,0,G33/$F33)</f>
        <v>0.2</v>
      </c>
      <c r="H34" s="37">
        <f>IF(H33=0,0,H33/$G33)</f>
        <v>0</v>
      </c>
      <c r="I34" s="37">
        <f>IF(I33=0,0,I33/$G33)</f>
        <v>1</v>
      </c>
      <c r="J34" s="37">
        <f>IF(J33=0,0,J33/$G33)</f>
        <v>0</v>
      </c>
      <c r="K34" s="37">
        <f>IF(K33=0,0,K33/$G33)</f>
        <v>0</v>
      </c>
      <c r="L34" s="37">
        <f>IF(L33=0,0,L33/$F33)</f>
        <v>0.8</v>
      </c>
      <c r="M34" s="37">
        <f>IF(M33=0,0,M33/$F33)</f>
        <v>0</v>
      </c>
    </row>
    <row r="35" spans="1:13" ht="12" customHeight="1">
      <c r="A35" s="175"/>
      <c r="B35" s="175"/>
      <c r="C35" s="43"/>
      <c r="D35" s="220" t="s">
        <v>474</v>
      </c>
      <c r="E35" s="42"/>
      <c r="F35" s="41">
        <f t="shared" si="1"/>
        <v>8</v>
      </c>
      <c r="G35" s="41">
        <v>1</v>
      </c>
      <c r="H35" s="41">
        <v>0</v>
      </c>
      <c r="I35" s="41">
        <v>0</v>
      </c>
      <c r="J35" s="41">
        <v>1</v>
      </c>
      <c r="K35" s="41">
        <v>0</v>
      </c>
      <c r="L35" s="41">
        <v>6</v>
      </c>
      <c r="M35" s="41">
        <v>1</v>
      </c>
    </row>
    <row r="36" spans="1:13" ht="12" customHeight="1">
      <c r="A36" s="175"/>
      <c r="B36" s="175"/>
      <c r="C36" s="40"/>
      <c r="D36" s="221"/>
      <c r="E36" s="39"/>
      <c r="F36" s="44">
        <f t="shared" si="1"/>
        <v>1</v>
      </c>
      <c r="G36" s="37">
        <f>IF(G35=0,0,G35/$F35)</f>
        <v>0.125</v>
      </c>
      <c r="H36" s="37">
        <f>IF(H35=0,0,H35/$G35)</f>
        <v>0</v>
      </c>
      <c r="I36" s="37">
        <f>IF(I35=0,0,I35/$G35)</f>
        <v>0</v>
      </c>
      <c r="J36" s="37">
        <f>IF(J35=0,0,J35/$G35)</f>
        <v>1</v>
      </c>
      <c r="K36" s="37">
        <f>IF(K35=0,0,K35/$G35)</f>
        <v>0</v>
      </c>
      <c r="L36" s="37">
        <f>IF(L35=0,0,L35/$F35)</f>
        <v>0.75</v>
      </c>
      <c r="M36" s="37">
        <f>IF(M35=0,0,M35/$F35)</f>
        <v>0.125</v>
      </c>
    </row>
    <row r="37" spans="1:13" ht="12" customHeight="1">
      <c r="A37" s="175"/>
      <c r="B37" s="175"/>
      <c r="C37" s="43"/>
      <c r="D37" s="220" t="s">
        <v>475</v>
      </c>
      <c r="E37" s="42"/>
      <c r="F37" s="41">
        <f t="shared" si="1"/>
        <v>0</v>
      </c>
      <c r="G37" s="41">
        <v>0</v>
      </c>
      <c r="H37" s="41">
        <v>0</v>
      </c>
      <c r="I37" s="41">
        <v>0</v>
      </c>
      <c r="J37" s="41">
        <v>0</v>
      </c>
      <c r="K37" s="41">
        <v>0</v>
      </c>
      <c r="L37" s="41">
        <v>0</v>
      </c>
      <c r="M37" s="41">
        <v>0</v>
      </c>
    </row>
    <row r="38" spans="1:13" ht="12" customHeight="1">
      <c r="A38" s="175"/>
      <c r="B38" s="175"/>
      <c r="C38" s="40"/>
      <c r="D38" s="221"/>
      <c r="E38" s="39"/>
      <c r="F38" s="44">
        <f t="shared" si="1"/>
        <v>0</v>
      </c>
      <c r="G38" s="37">
        <f>IF(G37=0,0,G37/$F37)</f>
        <v>0</v>
      </c>
      <c r="H38" s="37">
        <f>IF(H37=0,0,H37/$G37)</f>
        <v>0</v>
      </c>
      <c r="I38" s="37">
        <f>IF(I37=0,0,I37/$G37)</f>
        <v>0</v>
      </c>
      <c r="J38" s="37">
        <f>IF(J37=0,0,J37/$G37)</f>
        <v>0</v>
      </c>
      <c r="K38" s="37">
        <f>IF(K37=0,0,K37/$G37)</f>
        <v>0</v>
      </c>
      <c r="L38" s="37">
        <f>IF(L37=0,0,L37/$F37)</f>
        <v>0</v>
      </c>
      <c r="M38" s="37">
        <f>IF(M37=0,0,M37/$F37)</f>
        <v>0</v>
      </c>
    </row>
    <row r="39" spans="1:13" ht="12" customHeight="1">
      <c r="A39" s="175"/>
      <c r="B39" s="175"/>
      <c r="C39" s="43"/>
      <c r="D39" s="220" t="s">
        <v>476</v>
      </c>
      <c r="E39" s="42"/>
      <c r="F39" s="41">
        <f t="shared" ref="F39:F70" si="3">SUM(G39,L39,M39)</f>
        <v>5</v>
      </c>
      <c r="G39" s="41">
        <v>2</v>
      </c>
      <c r="H39" s="41">
        <v>0</v>
      </c>
      <c r="I39" s="41">
        <v>1</v>
      </c>
      <c r="J39" s="41">
        <v>1</v>
      </c>
      <c r="K39" s="41">
        <v>0</v>
      </c>
      <c r="L39" s="41">
        <v>3</v>
      </c>
      <c r="M39" s="41">
        <v>0</v>
      </c>
    </row>
    <row r="40" spans="1:13" ht="12" customHeight="1">
      <c r="A40" s="175"/>
      <c r="B40" s="175"/>
      <c r="C40" s="40"/>
      <c r="D40" s="221"/>
      <c r="E40" s="39"/>
      <c r="F40" s="44">
        <f t="shared" si="3"/>
        <v>1</v>
      </c>
      <c r="G40" s="37">
        <f>IF(G39=0,0,G39/$F39)</f>
        <v>0.4</v>
      </c>
      <c r="H40" s="37">
        <f>IF(H39=0,0,H39/$G39)</f>
        <v>0</v>
      </c>
      <c r="I40" s="37">
        <f>IF(I39=0,0,I39/$G39)</f>
        <v>0.5</v>
      </c>
      <c r="J40" s="37">
        <f>IF(J39=0,0,J39/$G39)</f>
        <v>0.5</v>
      </c>
      <c r="K40" s="37">
        <f>IF(K39=0,0,K39/$G39)</f>
        <v>0</v>
      </c>
      <c r="L40" s="37">
        <f>IF(L39=0,0,L39/$F39)</f>
        <v>0.6</v>
      </c>
      <c r="M40" s="37">
        <f>IF(M39=0,0,M39/$F39)</f>
        <v>0</v>
      </c>
    </row>
    <row r="41" spans="1:13" ht="12" customHeight="1">
      <c r="A41" s="175"/>
      <c r="B41" s="175"/>
      <c r="C41" s="43"/>
      <c r="D41" s="220" t="s">
        <v>477</v>
      </c>
      <c r="E41" s="42"/>
      <c r="F41" s="41">
        <f t="shared" si="3"/>
        <v>0</v>
      </c>
      <c r="G41" s="105" t="s">
        <v>497</v>
      </c>
      <c r="H41" s="105" t="s">
        <v>497</v>
      </c>
      <c r="I41" s="105" t="s">
        <v>497</v>
      </c>
      <c r="J41" s="105" t="s">
        <v>497</v>
      </c>
      <c r="K41" s="105" t="s">
        <v>497</v>
      </c>
      <c r="L41" s="105" t="s">
        <v>497</v>
      </c>
      <c r="M41" s="105" t="s">
        <v>497</v>
      </c>
    </row>
    <row r="42" spans="1:13" ht="12" customHeight="1">
      <c r="A42" s="175"/>
      <c r="B42" s="175"/>
      <c r="C42" s="40"/>
      <c r="D42" s="221"/>
      <c r="E42" s="39"/>
      <c r="F42" s="44">
        <f t="shared" si="3"/>
        <v>0</v>
      </c>
      <c r="G42" s="48" t="s">
        <v>497</v>
      </c>
      <c r="H42" s="48" t="s">
        <v>497</v>
      </c>
      <c r="I42" s="48" t="s">
        <v>497</v>
      </c>
      <c r="J42" s="48" t="s">
        <v>497</v>
      </c>
      <c r="K42" s="48" t="s">
        <v>497</v>
      </c>
      <c r="L42" s="48" t="s">
        <v>497</v>
      </c>
      <c r="M42" s="48" t="s">
        <v>497</v>
      </c>
    </row>
    <row r="43" spans="1:13" ht="12" customHeight="1">
      <c r="A43" s="175"/>
      <c r="B43" s="175"/>
      <c r="C43" s="43"/>
      <c r="D43" s="220" t="s">
        <v>478</v>
      </c>
      <c r="E43" s="42"/>
      <c r="F43" s="41">
        <f t="shared" si="3"/>
        <v>1</v>
      </c>
      <c r="G43" s="41">
        <v>0</v>
      </c>
      <c r="H43" s="41">
        <v>0</v>
      </c>
      <c r="I43" s="41">
        <v>0</v>
      </c>
      <c r="J43" s="41">
        <v>0</v>
      </c>
      <c r="K43" s="41">
        <v>0</v>
      </c>
      <c r="L43" s="41">
        <v>1</v>
      </c>
      <c r="M43" s="41">
        <v>0</v>
      </c>
    </row>
    <row r="44" spans="1:13" ht="12" customHeight="1">
      <c r="A44" s="175"/>
      <c r="B44" s="175"/>
      <c r="C44" s="40"/>
      <c r="D44" s="221"/>
      <c r="E44" s="39"/>
      <c r="F44" s="44">
        <f t="shared" si="3"/>
        <v>1</v>
      </c>
      <c r="G44" s="37">
        <f>IF(G43=0,0,G43/$F43)</f>
        <v>0</v>
      </c>
      <c r="H44" s="37">
        <f>IF(H43=0,0,H43/$G43)</f>
        <v>0</v>
      </c>
      <c r="I44" s="37">
        <f>IF(I43=0,0,I43/$G43)</f>
        <v>0</v>
      </c>
      <c r="J44" s="37">
        <f>IF(J43=0,0,J43/$G43)</f>
        <v>0</v>
      </c>
      <c r="K44" s="37">
        <f>IF(K43=0,0,K43/$G43)</f>
        <v>0</v>
      </c>
      <c r="L44" s="37">
        <f>IF(L43=0,0,L43/$F43)</f>
        <v>1</v>
      </c>
      <c r="M44" s="37">
        <f>IF(M43=0,0,M43/$F43)</f>
        <v>0</v>
      </c>
    </row>
    <row r="45" spans="1:13" ht="12" customHeight="1">
      <c r="A45" s="175"/>
      <c r="B45" s="175"/>
      <c r="C45" s="43"/>
      <c r="D45" s="220" t="s">
        <v>479</v>
      </c>
      <c r="E45" s="42"/>
      <c r="F45" s="41">
        <f t="shared" si="3"/>
        <v>5</v>
      </c>
      <c r="G45" s="41">
        <v>2</v>
      </c>
      <c r="H45" s="41">
        <v>0</v>
      </c>
      <c r="I45" s="41">
        <v>1</v>
      </c>
      <c r="J45" s="41">
        <v>1</v>
      </c>
      <c r="K45" s="41">
        <v>0</v>
      </c>
      <c r="L45" s="41">
        <v>3</v>
      </c>
      <c r="M45" s="41">
        <v>0</v>
      </c>
    </row>
    <row r="46" spans="1:13" ht="12" customHeight="1">
      <c r="A46" s="175"/>
      <c r="B46" s="175"/>
      <c r="C46" s="40"/>
      <c r="D46" s="221"/>
      <c r="E46" s="39"/>
      <c r="F46" s="44">
        <f t="shared" si="3"/>
        <v>1</v>
      </c>
      <c r="G46" s="37">
        <f>IF(G45=0,0,G45/$F45)</f>
        <v>0.4</v>
      </c>
      <c r="H46" s="37">
        <f>IF(H45=0,0,H45/$G45)</f>
        <v>0</v>
      </c>
      <c r="I46" s="37">
        <f>IF(I45=0,0,I45/$G45)</f>
        <v>0.5</v>
      </c>
      <c r="J46" s="37">
        <f>IF(J45=0,0,J45/$G45)</f>
        <v>0.5</v>
      </c>
      <c r="K46" s="37">
        <f>IF(K45=0,0,K45/$G45)</f>
        <v>0</v>
      </c>
      <c r="L46" s="37">
        <f>IF(L45=0,0,L45/$F45)</f>
        <v>0.6</v>
      </c>
      <c r="M46" s="37">
        <f>IF(M45=0,0,M45/$F45)</f>
        <v>0</v>
      </c>
    </row>
    <row r="47" spans="1:13" ht="12" customHeight="1">
      <c r="A47" s="175"/>
      <c r="B47" s="175"/>
      <c r="C47" s="43"/>
      <c r="D47" s="220" t="s">
        <v>480</v>
      </c>
      <c r="E47" s="42"/>
      <c r="F47" s="41">
        <f t="shared" si="3"/>
        <v>2</v>
      </c>
      <c r="G47" s="41">
        <v>0</v>
      </c>
      <c r="H47" s="41">
        <v>0</v>
      </c>
      <c r="I47" s="41">
        <v>0</v>
      </c>
      <c r="J47" s="41">
        <v>0</v>
      </c>
      <c r="K47" s="41">
        <v>0</v>
      </c>
      <c r="L47" s="41">
        <v>2</v>
      </c>
      <c r="M47" s="41">
        <v>0</v>
      </c>
    </row>
    <row r="48" spans="1:13" ht="12" customHeight="1">
      <c r="A48" s="175"/>
      <c r="B48" s="175"/>
      <c r="C48" s="40"/>
      <c r="D48" s="221"/>
      <c r="E48" s="39"/>
      <c r="F48" s="44">
        <f t="shared" si="3"/>
        <v>1</v>
      </c>
      <c r="G48" s="37">
        <f>IF(G47=0,0,G47/$F47)</f>
        <v>0</v>
      </c>
      <c r="H48" s="37">
        <f>IF(H47=0,0,H47/$G47)</f>
        <v>0</v>
      </c>
      <c r="I48" s="37">
        <f>IF(I47=0,0,I47/$G47)</f>
        <v>0</v>
      </c>
      <c r="J48" s="37">
        <f>IF(J47=0,0,J47/$G47)</f>
        <v>0</v>
      </c>
      <c r="K48" s="37">
        <f>IF(K47=0,0,K47/$G47)</f>
        <v>0</v>
      </c>
      <c r="L48" s="37">
        <f>IF(L47=0,0,L47/$F47)</f>
        <v>1</v>
      </c>
      <c r="M48" s="37">
        <f>IF(M47=0,0,M47/$F47)</f>
        <v>0</v>
      </c>
    </row>
    <row r="49" spans="1:13" ht="12" customHeight="1">
      <c r="A49" s="175"/>
      <c r="B49" s="175"/>
      <c r="C49" s="43"/>
      <c r="D49" s="220" t="s">
        <v>481</v>
      </c>
      <c r="E49" s="42"/>
      <c r="F49" s="41">
        <f t="shared" si="3"/>
        <v>2</v>
      </c>
      <c r="G49" s="41">
        <v>1</v>
      </c>
      <c r="H49" s="41">
        <v>0</v>
      </c>
      <c r="I49" s="41">
        <v>1</v>
      </c>
      <c r="J49" s="41">
        <v>0</v>
      </c>
      <c r="K49" s="41">
        <v>0</v>
      </c>
      <c r="L49" s="41">
        <v>1</v>
      </c>
      <c r="M49" s="41">
        <v>0</v>
      </c>
    </row>
    <row r="50" spans="1:13" ht="12" customHeight="1">
      <c r="A50" s="175"/>
      <c r="B50" s="175"/>
      <c r="C50" s="40"/>
      <c r="D50" s="221"/>
      <c r="E50" s="39"/>
      <c r="F50" s="44">
        <f t="shared" si="3"/>
        <v>1</v>
      </c>
      <c r="G50" s="37">
        <f>IF(G49=0,0,G49/$F49)</f>
        <v>0.5</v>
      </c>
      <c r="H50" s="37">
        <f>IF(H49=0,0,H49/$G49)</f>
        <v>0</v>
      </c>
      <c r="I50" s="37">
        <f>IF(I49=0,0,I49/$G49)</f>
        <v>1</v>
      </c>
      <c r="J50" s="37">
        <f>IF(J49=0,0,J49/$G49)</f>
        <v>0</v>
      </c>
      <c r="K50" s="37">
        <f>IF(K49=0,0,K49/$G49)</f>
        <v>0</v>
      </c>
      <c r="L50" s="37">
        <f>IF(L49=0,0,L49/$F49)</f>
        <v>0.5</v>
      </c>
      <c r="M50" s="37">
        <f>IF(M49=0,0,M49/$F49)</f>
        <v>0</v>
      </c>
    </row>
    <row r="51" spans="1:13" ht="12" customHeight="1">
      <c r="A51" s="175"/>
      <c r="B51" s="175"/>
      <c r="C51" s="43"/>
      <c r="D51" s="220" t="s">
        <v>482</v>
      </c>
      <c r="E51" s="42"/>
      <c r="F51" s="41">
        <f t="shared" si="3"/>
        <v>11</v>
      </c>
      <c r="G51" s="41">
        <v>4</v>
      </c>
      <c r="H51" s="41">
        <v>2</v>
      </c>
      <c r="I51" s="41">
        <v>0</v>
      </c>
      <c r="J51" s="41">
        <v>1</v>
      </c>
      <c r="K51" s="41">
        <v>1</v>
      </c>
      <c r="L51" s="41">
        <v>6</v>
      </c>
      <c r="M51" s="41">
        <v>1</v>
      </c>
    </row>
    <row r="52" spans="1:13" ht="12" customHeight="1">
      <c r="A52" s="175"/>
      <c r="B52" s="175"/>
      <c r="C52" s="40"/>
      <c r="D52" s="221"/>
      <c r="E52" s="39"/>
      <c r="F52" s="44">
        <f t="shared" si="3"/>
        <v>1</v>
      </c>
      <c r="G52" s="37">
        <f>IF(G51=0,0,G51/$F51)</f>
        <v>0.36363636363636365</v>
      </c>
      <c r="H52" s="37">
        <f>IF(H51=0,0,H51/$G51)</f>
        <v>0.5</v>
      </c>
      <c r="I52" s="37">
        <f>IF(I51=0,0,I51/$G51)</f>
        <v>0</v>
      </c>
      <c r="J52" s="37">
        <f>IF(J51=0,0,J51/$G51)</f>
        <v>0.25</v>
      </c>
      <c r="K52" s="37">
        <f>IF(K51=0,0,K51/$G51)</f>
        <v>0.25</v>
      </c>
      <c r="L52" s="37">
        <f>IF(L51=0,0,L51/$F51)</f>
        <v>0.54545454545454541</v>
      </c>
      <c r="M52" s="37">
        <f>IF(M51=0,0,M51/$F51)</f>
        <v>9.0909090909090912E-2</v>
      </c>
    </row>
    <row r="53" spans="1:13" ht="12" customHeight="1">
      <c r="A53" s="175"/>
      <c r="B53" s="175"/>
      <c r="C53" s="43"/>
      <c r="D53" s="220" t="s">
        <v>483</v>
      </c>
      <c r="E53" s="42"/>
      <c r="F53" s="41">
        <f t="shared" si="3"/>
        <v>5</v>
      </c>
      <c r="G53" s="41">
        <v>3</v>
      </c>
      <c r="H53" s="41">
        <v>0</v>
      </c>
      <c r="I53" s="41">
        <v>0</v>
      </c>
      <c r="J53" s="41">
        <v>2</v>
      </c>
      <c r="K53" s="41">
        <v>1</v>
      </c>
      <c r="L53" s="41">
        <v>2</v>
      </c>
      <c r="M53" s="41">
        <v>0</v>
      </c>
    </row>
    <row r="54" spans="1:13" ht="12" customHeight="1">
      <c r="A54" s="175"/>
      <c r="B54" s="175"/>
      <c r="C54" s="40"/>
      <c r="D54" s="221"/>
      <c r="E54" s="39"/>
      <c r="F54" s="44">
        <f t="shared" si="3"/>
        <v>1</v>
      </c>
      <c r="G54" s="37">
        <f>IF(G53=0,0,G53/$F53)</f>
        <v>0.6</v>
      </c>
      <c r="H54" s="37">
        <f>IF(H53=0,0,H53/$G53)</f>
        <v>0</v>
      </c>
      <c r="I54" s="37">
        <f>IF(I53=0,0,I53/$G53)</f>
        <v>0</v>
      </c>
      <c r="J54" s="37">
        <f>IF(J53=0,0,J53/$G53)</f>
        <v>0.66666666666666663</v>
      </c>
      <c r="K54" s="37">
        <f>IF(K53=0,0,K53/$G53)</f>
        <v>0.33333333333333331</v>
      </c>
      <c r="L54" s="37">
        <f>IF(L53=0,0,L53/$F53)</f>
        <v>0.4</v>
      </c>
      <c r="M54" s="37">
        <f>IF(M53=0,0,M53/$F53)</f>
        <v>0</v>
      </c>
    </row>
    <row r="55" spans="1:13" ht="12" customHeight="1">
      <c r="A55" s="175"/>
      <c r="B55" s="175"/>
      <c r="C55" s="43"/>
      <c r="D55" s="220" t="s">
        <v>484</v>
      </c>
      <c r="E55" s="42"/>
      <c r="F55" s="41">
        <f t="shared" si="3"/>
        <v>22</v>
      </c>
      <c r="G55" s="41">
        <v>4</v>
      </c>
      <c r="H55" s="41">
        <v>0</v>
      </c>
      <c r="I55" s="41">
        <v>2</v>
      </c>
      <c r="J55" s="41">
        <v>1</v>
      </c>
      <c r="K55" s="41">
        <v>1</v>
      </c>
      <c r="L55" s="41">
        <v>17</v>
      </c>
      <c r="M55" s="41">
        <v>1</v>
      </c>
    </row>
    <row r="56" spans="1:13" ht="12" customHeight="1">
      <c r="A56" s="175"/>
      <c r="B56" s="175"/>
      <c r="C56" s="40"/>
      <c r="D56" s="221"/>
      <c r="E56" s="39"/>
      <c r="F56" s="44">
        <f t="shared" si="3"/>
        <v>1</v>
      </c>
      <c r="G56" s="37">
        <f>IF(G55=0,0,G55/$F55)</f>
        <v>0.18181818181818182</v>
      </c>
      <c r="H56" s="37">
        <f>IF(H55=0,0,H55/$G55)</f>
        <v>0</v>
      </c>
      <c r="I56" s="37">
        <f>IF(I55=0,0,I55/$G55)</f>
        <v>0.5</v>
      </c>
      <c r="J56" s="37">
        <f>IF(J55=0,0,J55/$G55)</f>
        <v>0.25</v>
      </c>
      <c r="K56" s="37">
        <f>IF(K55=0,0,K55/$G55)</f>
        <v>0.25</v>
      </c>
      <c r="L56" s="37">
        <f>IF(L55=0,0,L55/$F55)</f>
        <v>0.77272727272727271</v>
      </c>
      <c r="M56" s="37">
        <f>IF(M55=0,0,M55/$F55)</f>
        <v>4.5454545454545456E-2</v>
      </c>
    </row>
    <row r="57" spans="1:13" ht="12" customHeight="1">
      <c r="A57" s="175"/>
      <c r="B57" s="175"/>
      <c r="C57" s="43"/>
      <c r="D57" s="220" t="s">
        <v>485</v>
      </c>
      <c r="E57" s="42"/>
      <c r="F57" s="41">
        <f t="shared" si="3"/>
        <v>5</v>
      </c>
      <c r="G57" s="41">
        <v>0</v>
      </c>
      <c r="H57" s="41">
        <v>0</v>
      </c>
      <c r="I57" s="41">
        <v>0</v>
      </c>
      <c r="J57" s="41">
        <v>0</v>
      </c>
      <c r="K57" s="41">
        <v>0</v>
      </c>
      <c r="L57" s="41">
        <v>5</v>
      </c>
      <c r="M57" s="41">
        <v>0</v>
      </c>
    </row>
    <row r="58" spans="1:13" ht="12" customHeight="1">
      <c r="A58" s="175"/>
      <c r="B58" s="175"/>
      <c r="C58" s="40"/>
      <c r="D58" s="221"/>
      <c r="E58" s="39"/>
      <c r="F58" s="44">
        <f t="shared" si="3"/>
        <v>1</v>
      </c>
      <c r="G58" s="37">
        <f>IF(G57=0,0,G57/$F57)</f>
        <v>0</v>
      </c>
      <c r="H58" s="37">
        <f>IF(H57=0,0,H57/$G57)</f>
        <v>0</v>
      </c>
      <c r="I58" s="37">
        <f>IF(I57=0,0,I57/$G57)</f>
        <v>0</v>
      </c>
      <c r="J58" s="37">
        <f>IF(J57=0,0,J57/$G57)</f>
        <v>0</v>
      </c>
      <c r="K58" s="37">
        <f>IF(K57=0,0,K57/$G57)</f>
        <v>0</v>
      </c>
      <c r="L58" s="37">
        <f>IF(L57=0,0,L57/$F57)</f>
        <v>1</v>
      </c>
      <c r="M58" s="37">
        <f>IF(M57=0,0,M57/$F57)</f>
        <v>0</v>
      </c>
    </row>
    <row r="59" spans="1:13" ht="12.75" customHeight="1">
      <c r="A59" s="175"/>
      <c r="B59" s="175"/>
      <c r="C59" s="43"/>
      <c r="D59" s="220" t="s">
        <v>486</v>
      </c>
      <c r="E59" s="42"/>
      <c r="F59" s="41">
        <f t="shared" si="3"/>
        <v>26</v>
      </c>
      <c r="G59" s="41">
        <v>7</v>
      </c>
      <c r="H59" s="41">
        <v>0</v>
      </c>
      <c r="I59" s="41">
        <v>2</v>
      </c>
      <c r="J59" s="41">
        <v>3</v>
      </c>
      <c r="K59" s="41">
        <v>2</v>
      </c>
      <c r="L59" s="41">
        <v>19</v>
      </c>
      <c r="M59" s="41">
        <v>0</v>
      </c>
    </row>
    <row r="60" spans="1:13" ht="12.75" customHeight="1">
      <c r="A60" s="175"/>
      <c r="B60" s="175"/>
      <c r="C60" s="40"/>
      <c r="D60" s="221"/>
      <c r="E60" s="39"/>
      <c r="F60" s="44">
        <f t="shared" si="3"/>
        <v>1</v>
      </c>
      <c r="G60" s="37">
        <f>IF(G59=0,0,G59/$F59)</f>
        <v>0.26923076923076922</v>
      </c>
      <c r="H60" s="37">
        <f>IF(H59=0,0,H59/$G59)</f>
        <v>0</v>
      </c>
      <c r="I60" s="37">
        <f>IF(I59=0,0,I59/$G59)</f>
        <v>0.2857142857142857</v>
      </c>
      <c r="J60" s="37">
        <f>IF(J59=0,0,J59/$G59)</f>
        <v>0.42857142857142855</v>
      </c>
      <c r="K60" s="37">
        <f>IF(K59=0,0,K59/$G59)</f>
        <v>0.2857142857142857</v>
      </c>
      <c r="L60" s="37">
        <f>IF(L59=0,0,L59/$F59)</f>
        <v>0.73076923076923073</v>
      </c>
      <c r="M60" s="37">
        <f>IF(M59=0,0,M59/$F59)</f>
        <v>0</v>
      </c>
    </row>
    <row r="61" spans="1:13" ht="12" customHeight="1">
      <c r="A61" s="175"/>
      <c r="B61" s="175"/>
      <c r="C61" s="43"/>
      <c r="D61" s="220" t="s">
        <v>21</v>
      </c>
      <c r="E61" s="42"/>
      <c r="F61" s="41">
        <f t="shared" si="3"/>
        <v>13</v>
      </c>
      <c r="G61" s="41">
        <v>3</v>
      </c>
      <c r="H61" s="41">
        <v>0</v>
      </c>
      <c r="I61" s="41">
        <v>0</v>
      </c>
      <c r="J61" s="41">
        <v>1</v>
      </c>
      <c r="K61" s="41">
        <v>2</v>
      </c>
      <c r="L61" s="41">
        <v>10</v>
      </c>
      <c r="M61" s="41">
        <v>0</v>
      </c>
    </row>
    <row r="62" spans="1:13" ht="12" customHeight="1">
      <c r="A62" s="175"/>
      <c r="B62" s="175"/>
      <c r="C62" s="40"/>
      <c r="D62" s="221"/>
      <c r="E62" s="39"/>
      <c r="F62" s="44">
        <f t="shared" si="3"/>
        <v>1</v>
      </c>
      <c r="G62" s="37">
        <f>IF(G61=0,0,G61/$F61)</f>
        <v>0.23076923076923078</v>
      </c>
      <c r="H62" s="37">
        <f>IF(H61=0,0,H61/$G61)</f>
        <v>0</v>
      </c>
      <c r="I62" s="37">
        <f>IF(I61=0,0,I61/$G61)</f>
        <v>0</v>
      </c>
      <c r="J62" s="37">
        <f>IF(J61=0,0,J61/$G61)</f>
        <v>0.33333333333333331</v>
      </c>
      <c r="K62" s="37">
        <f>IF(K61=0,0,K61/$G61)</f>
        <v>0.66666666666666663</v>
      </c>
      <c r="L62" s="37">
        <f>IF(L61=0,0,L61/$F61)</f>
        <v>0.76923076923076927</v>
      </c>
      <c r="M62" s="37">
        <f>IF(M61=0,0,M61/$F61)</f>
        <v>0</v>
      </c>
    </row>
    <row r="63" spans="1:13" ht="12" customHeight="1">
      <c r="A63" s="175"/>
      <c r="B63" s="175"/>
      <c r="C63" s="43"/>
      <c r="D63" s="220" t="s">
        <v>487</v>
      </c>
      <c r="E63" s="42"/>
      <c r="F63" s="41">
        <f t="shared" si="3"/>
        <v>7</v>
      </c>
      <c r="G63" s="41">
        <v>3</v>
      </c>
      <c r="H63" s="41">
        <v>0</v>
      </c>
      <c r="I63" s="41">
        <v>2</v>
      </c>
      <c r="J63" s="41">
        <v>0</v>
      </c>
      <c r="K63" s="41">
        <v>1</v>
      </c>
      <c r="L63" s="41">
        <v>4</v>
      </c>
      <c r="M63" s="41">
        <v>0</v>
      </c>
    </row>
    <row r="64" spans="1:13" ht="12" customHeight="1">
      <c r="A64" s="175"/>
      <c r="B64" s="175"/>
      <c r="C64" s="40"/>
      <c r="D64" s="221"/>
      <c r="E64" s="39"/>
      <c r="F64" s="44">
        <f t="shared" si="3"/>
        <v>1</v>
      </c>
      <c r="G64" s="37">
        <f>IF(G63=0,0,G63/$F63)</f>
        <v>0.42857142857142855</v>
      </c>
      <c r="H64" s="37">
        <f>IF(H63=0,0,H63/$G63)</f>
        <v>0</v>
      </c>
      <c r="I64" s="37">
        <f>IF(I63=0,0,I63/$G63)</f>
        <v>0.66666666666666663</v>
      </c>
      <c r="J64" s="37">
        <f>IF(J63=0,0,J63/$G63)</f>
        <v>0</v>
      </c>
      <c r="K64" s="37">
        <f>IF(K63=0,0,K63/$G63)</f>
        <v>0.33333333333333331</v>
      </c>
      <c r="L64" s="37">
        <f>IF(L63=0,0,L63/$F63)</f>
        <v>0.5714285714285714</v>
      </c>
      <c r="M64" s="37">
        <f>IF(M63=0,0,M63/$F63)</f>
        <v>0</v>
      </c>
    </row>
    <row r="65" spans="1:13" ht="12" customHeight="1">
      <c r="A65" s="175"/>
      <c r="B65" s="175"/>
      <c r="C65" s="43"/>
      <c r="D65" s="220" t="s">
        <v>488</v>
      </c>
      <c r="E65" s="42"/>
      <c r="F65" s="41">
        <f t="shared" si="3"/>
        <v>16</v>
      </c>
      <c r="G65" s="41">
        <v>8</v>
      </c>
      <c r="H65" s="41">
        <v>0</v>
      </c>
      <c r="I65" s="41">
        <v>5</v>
      </c>
      <c r="J65" s="41">
        <v>2</v>
      </c>
      <c r="K65" s="41">
        <v>1</v>
      </c>
      <c r="L65" s="41">
        <v>7</v>
      </c>
      <c r="M65" s="41">
        <v>1</v>
      </c>
    </row>
    <row r="66" spans="1:13" ht="12" customHeight="1">
      <c r="A66" s="175"/>
      <c r="B66" s="175"/>
      <c r="C66" s="40"/>
      <c r="D66" s="221"/>
      <c r="E66" s="39"/>
      <c r="F66" s="44">
        <f t="shared" si="3"/>
        <v>1</v>
      </c>
      <c r="G66" s="37">
        <f>IF(G65=0,0,G65/$F65)</f>
        <v>0.5</v>
      </c>
      <c r="H66" s="37">
        <f>IF(H65=0,0,H65/$G65)</f>
        <v>0</v>
      </c>
      <c r="I66" s="37">
        <f>IF(I65=0,0,I65/$G65)</f>
        <v>0.625</v>
      </c>
      <c r="J66" s="37">
        <f>IF(J65=0,0,J65/$G65)</f>
        <v>0.25</v>
      </c>
      <c r="K66" s="37">
        <f>IF(K65=0,0,K65/$G65)</f>
        <v>0.125</v>
      </c>
      <c r="L66" s="37">
        <f>IF(L65=0,0,L65/$F65)</f>
        <v>0.4375</v>
      </c>
      <c r="M66" s="37">
        <f>IF(M65=0,0,M65/$F65)</f>
        <v>6.25E-2</v>
      </c>
    </row>
    <row r="67" spans="1:13" ht="12" customHeight="1">
      <c r="A67" s="175"/>
      <c r="B67" s="175"/>
      <c r="C67" s="43"/>
      <c r="D67" s="220" t="s">
        <v>489</v>
      </c>
      <c r="E67" s="42"/>
      <c r="F67" s="41">
        <f t="shared" si="3"/>
        <v>4</v>
      </c>
      <c r="G67" s="41">
        <v>0</v>
      </c>
      <c r="H67" s="41">
        <v>0</v>
      </c>
      <c r="I67" s="41">
        <v>0</v>
      </c>
      <c r="J67" s="41">
        <v>0</v>
      </c>
      <c r="K67" s="41">
        <v>0</v>
      </c>
      <c r="L67" s="41">
        <v>4</v>
      </c>
      <c r="M67" s="41">
        <v>0</v>
      </c>
    </row>
    <row r="68" spans="1:13" ht="12" customHeight="1">
      <c r="A68" s="175"/>
      <c r="B68" s="176"/>
      <c r="C68" s="40"/>
      <c r="D68" s="221"/>
      <c r="E68" s="39"/>
      <c r="F68" s="44">
        <f t="shared" si="3"/>
        <v>1</v>
      </c>
      <c r="G68" s="37">
        <f>IF(G67=0,0,G67/$F67)</f>
        <v>0</v>
      </c>
      <c r="H68" s="37">
        <f>IF(H67=0,0,H67/$G67)</f>
        <v>0</v>
      </c>
      <c r="I68" s="37">
        <f>IF(I67=0,0,I67/$G67)</f>
        <v>0</v>
      </c>
      <c r="J68" s="37">
        <f>IF(J67=0,0,J67/$G67)</f>
        <v>0</v>
      </c>
      <c r="K68" s="37">
        <f>IF(K67=0,0,K67/$G67)</f>
        <v>0</v>
      </c>
      <c r="L68" s="37">
        <f>IF(L67=0,0,L67/$F67)</f>
        <v>1</v>
      </c>
      <c r="M68" s="37">
        <f>IF(M67=0,0,M67/$F67)</f>
        <v>0</v>
      </c>
    </row>
    <row r="69" spans="1:13" ht="12" customHeight="1">
      <c r="A69" s="175"/>
      <c r="B69" s="174" t="s">
        <v>17</v>
      </c>
      <c r="C69" s="43"/>
      <c r="D69" s="220" t="s">
        <v>16</v>
      </c>
      <c r="E69" s="42"/>
      <c r="F69" s="41">
        <f t="shared" si="3"/>
        <v>465</v>
      </c>
      <c r="G69" s="41">
        <f t="shared" ref="G69:M69" si="4">SUM(G71,G73,G75,G77,G79,G81,G83,G85,G87,G89,G91,G93,G95,G97,G99)</f>
        <v>194</v>
      </c>
      <c r="H69" s="41">
        <f t="shared" si="4"/>
        <v>5</v>
      </c>
      <c r="I69" s="41">
        <f t="shared" si="4"/>
        <v>97</v>
      </c>
      <c r="J69" s="41">
        <f t="shared" si="4"/>
        <v>44</v>
      </c>
      <c r="K69" s="41">
        <f t="shared" si="4"/>
        <v>48</v>
      </c>
      <c r="L69" s="41">
        <f t="shared" si="4"/>
        <v>259</v>
      </c>
      <c r="M69" s="41">
        <f t="shared" si="4"/>
        <v>12</v>
      </c>
    </row>
    <row r="70" spans="1:13" ht="12" customHeight="1">
      <c r="A70" s="175"/>
      <c r="B70" s="175"/>
      <c r="C70" s="40"/>
      <c r="D70" s="221"/>
      <c r="E70" s="39"/>
      <c r="F70" s="44">
        <f t="shared" si="3"/>
        <v>0.99999999999999989</v>
      </c>
      <c r="G70" s="37">
        <f>IF(G69=0,0,G69/$F69)</f>
        <v>0.41720430107526879</v>
      </c>
      <c r="H70" s="37">
        <f>IF(H69=0,0,H69/$G69)</f>
        <v>2.5773195876288658E-2</v>
      </c>
      <c r="I70" s="37">
        <f>IF(I69=0,0,I69/$G69)</f>
        <v>0.5</v>
      </c>
      <c r="J70" s="37">
        <f>IF(J69=0,0,J69/$G69)</f>
        <v>0.22680412371134021</v>
      </c>
      <c r="K70" s="37">
        <f>IF(K69=0,0,K69/$G69)</f>
        <v>0.24742268041237114</v>
      </c>
      <c r="L70" s="37">
        <f>IF(L69=0,0,L69/$F69)</f>
        <v>0.55698924731182797</v>
      </c>
      <c r="M70" s="37">
        <f>IF(M69=0,0,M69/$F69)</f>
        <v>2.5806451612903226E-2</v>
      </c>
    </row>
    <row r="71" spans="1:13" ht="12" customHeight="1">
      <c r="A71" s="175"/>
      <c r="B71" s="175"/>
      <c r="C71" s="43"/>
      <c r="D71" s="220" t="s">
        <v>140</v>
      </c>
      <c r="E71" s="42"/>
      <c r="F71" s="41">
        <f t="shared" ref="F71:F100" si="5">SUM(G71,L71,M71)</f>
        <v>4</v>
      </c>
      <c r="G71" s="41">
        <v>1</v>
      </c>
      <c r="H71" s="41">
        <v>0</v>
      </c>
      <c r="I71" s="41">
        <v>1</v>
      </c>
      <c r="J71" s="41">
        <v>0</v>
      </c>
      <c r="K71" s="41">
        <v>0</v>
      </c>
      <c r="L71" s="41">
        <v>3</v>
      </c>
      <c r="M71" s="41">
        <v>0</v>
      </c>
    </row>
    <row r="72" spans="1:13" ht="12" customHeight="1">
      <c r="A72" s="175"/>
      <c r="B72" s="175"/>
      <c r="C72" s="40"/>
      <c r="D72" s="221"/>
      <c r="E72" s="39"/>
      <c r="F72" s="44">
        <f t="shared" si="5"/>
        <v>1</v>
      </c>
      <c r="G72" s="37">
        <f>IF(G71=0,0,G71/$F71)</f>
        <v>0.25</v>
      </c>
      <c r="H72" s="37">
        <f>IF(H71=0,0,H71/$G71)</f>
        <v>0</v>
      </c>
      <c r="I72" s="37">
        <f>IF(I71=0,0,I71/$G71)</f>
        <v>1</v>
      </c>
      <c r="J72" s="37">
        <f>IF(J71=0,0,J71/$G71)</f>
        <v>0</v>
      </c>
      <c r="K72" s="37">
        <f>IF(K71=0,0,K71/$G71)</f>
        <v>0</v>
      </c>
      <c r="L72" s="37">
        <f>IF(L71=0,0,L71/$F71)</f>
        <v>0.75</v>
      </c>
      <c r="M72" s="37">
        <f>IF(M71=0,0,M71/$F71)</f>
        <v>0</v>
      </c>
    </row>
    <row r="73" spans="1:13" ht="12" customHeight="1">
      <c r="A73" s="175"/>
      <c r="B73" s="175"/>
      <c r="C73" s="43"/>
      <c r="D73" s="220" t="s">
        <v>14</v>
      </c>
      <c r="E73" s="42"/>
      <c r="F73" s="41">
        <f t="shared" si="5"/>
        <v>32</v>
      </c>
      <c r="G73" s="41">
        <v>15</v>
      </c>
      <c r="H73" s="41">
        <v>0</v>
      </c>
      <c r="I73" s="41">
        <v>9</v>
      </c>
      <c r="J73" s="41">
        <v>2</v>
      </c>
      <c r="K73" s="41">
        <v>4</v>
      </c>
      <c r="L73" s="41">
        <v>17</v>
      </c>
      <c r="M73" s="41">
        <v>0</v>
      </c>
    </row>
    <row r="74" spans="1:13" ht="12" customHeight="1">
      <c r="A74" s="175"/>
      <c r="B74" s="175"/>
      <c r="C74" s="40"/>
      <c r="D74" s="221"/>
      <c r="E74" s="39"/>
      <c r="F74" s="44">
        <f t="shared" si="5"/>
        <v>1</v>
      </c>
      <c r="G74" s="37">
        <f>IF(G73=0,0,G73/$F73)</f>
        <v>0.46875</v>
      </c>
      <c r="H74" s="37">
        <f>IF(H73=0,0,H73/$G73)</f>
        <v>0</v>
      </c>
      <c r="I74" s="37">
        <f>IF(I73=0,0,I73/$G73)</f>
        <v>0.6</v>
      </c>
      <c r="J74" s="37">
        <f>IF(J73=0,0,J73/$G73)</f>
        <v>0.13333333333333333</v>
      </c>
      <c r="K74" s="37">
        <f>IF(K73=0,0,K73/$G73)</f>
        <v>0.26666666666666666</v>
      </c>
      <c r="L74" s="37">
        <f>IF(L73=0,0,L73/$F73)</f>
        <v>0.53125</v>
      </c>
      <c r="M74" s="37">
        <f>IF(M73=0,0,M73/$F73)</f>
        <v>0</v>
      </c>
    </row>
    <row r="75" spans="1:13" ht="12" customHeight="1">
      <c r="A75" s="175"/>
      <c r="B75" s="175"/>
      <c r="C75" s="43"/>
      <c r="D75" s="220" t="s">
        <v>13</v>
      </c>
      <c r="E75" s="42"/>
      <c r="F75" s="41">
        <f t="shared" si="5"/>
        <v>16</v>
      </c>
      <c r="G75" s="41">
        <v>12</v>
      </c>
      <c r="H75" s="41">
        <v>0</v>
      </c>
      <c r="I75" s="41">
        <v>7</v>
      </c>
      <c r="J75" s="41">
        <v>3</v>
      </c>
      <c r="K75" s="41">
        <v>2</v>
      </c>
      <c r="L75" s="41">
        <v>4</v>
      </c>
      <c r="M75" s="41">
        <v>0</v>
      </c>
    </row>
    <row r="76" spans="1:13" ht="12" customHeight="1">
      <c r="A76" s="175"/>
      <c r="B76" s="175"/>
      <c r="C76" s="40"/>
      <c r="D76" s="221"/>
      <c r="E76" s="39"/>
      <c r="F76" s="44">
        <f t="shared" si="5"/>
        <v>1</v>
      </c>
      <c r="G76" s="37">
        <f>IF(G75=0,0,G75/$F75)</f>
        <v>0.75</v>
      </c>
      <c r="H76" s="37">
        <f>IF(H75=0,0,H75/$G75)</f>
        <v>0</v>
      </c>
      <c r="I76" s="37">
        <f>IF(I75=0,0,I75/$G75)</f>
        <v>0.58333333333333337</v>
      </c>
      <c r="J76" s="37">
        <f>IF(J75=0,0,J75/$G75)</f>
        <v>0.25</v>
      </c>
      <c r="K76" s="37">
        <f>IF(K75=0,0,K75/$G75)</f>
        <v>0.16666666666666666</v>
      </c>
      <c r="L76" s="37">
        <f>IF(L75=0,0,L75/$F75)</f>
        <v>0.25</v>
      </c>
      <c r="M76" s="37">
        <f>IF(M75=0,0,M75/$F75)</f>
        <v>0</v>
      </c>
    </row>
    <row r="77" spans="1:13" ht="12" customHeight="1">
      <c r="A77" s="175"/>
      <c r="B77" s="175"/>
      <c r="C77" s="43"/>
      <c r="D77" s="220" t="s">
        <v>12</v>
      </c>
      <c r="E77" s="42"/>
      <c r="F77" s="41">
        <f t="shared" si="5"/>
        <v>12</v>
      </c>
      <c r="G77" s="41">
        <v>3</v>
      </c>
      <c r="H77" s="41">
        <v>0</v>
      </c>
      <c r="I77" s="41">
        <v>1</v>
      </c>
      <c r="J77" s="41">
        <v>1</v>
      </c>
      <c r="K77" s="41">
        <v>1</v>
      </c>
      <c r="L77" s="41">
        <v>8</v>
      </c>
      <c r="M77" s="41">
        <v>1</v>
      </c>
    </row>
    <row r="78" spans="1:13" ht="12" customHeight="1">
      <c r="A78" s="175"/>
      <c r="B78" s="175"/>
      <c r="C78" s="40"/>
      <c r="D78" s="221"/>
      <c r="E78" s="39"/>
      <c r="F78" s="44">
        <f t="shared" si="5"/>
        <v>1</v>
      </c>
      <c r="G78" s="37">
        <f>IF(G77=0,0,G77/$F77)</f>
        <v>0.25</v>
      </c>
      <c r="H78" s="37">
        <f>IF(H77=0,0,H77/$G77)</f>
        <v>0</v>
      </c>
      <c r="I78" s="37">
        <f>IF(I77=0,0,I77/$G77)</f>
        <v>0.33333333333333331</v>
      </c>
      <c r="J78" s="37">
        <f>IF(J77=0,0,J77/$G77)</f>
        <v>0.33333333333333331</v>
      </c>
      <c r="K78" s="37">
        <f>IF(K77=0,0,K77/$G77)</f>
        <v>0.33333333333333331</v>
      </c>
      <c r="L78" s="37">
        <f>IF(L77=0,0,L77/$F77)</f>
        <v>0.66666666666666663</v>
      </c>
      <c r="M78" s="37">
        <f>IF(M77=0,0,M77/$F77)</f>
        <v>8.3333333333333329E-2</v>
      </c>
    </row>
    <row r="79" spans="1:13" ht="12" customHeight="1">
      <c r="A79" s="175"/>
      <c r="B79" s="175"/>
      <c r="C79" s="43"/>
      <c r="D79" s="220" t="s">
        <v>11</v>
      </c>
      <c r="E79" s="42"/>
      <c r="F79" s="41">
        <f t="shared" si="5"/>
        <v>20</v>
      </c>
      <c r="G79" s="41">
        <v>8</v>
      </c>
      <c r="H79" s="41">
        <v>0</v>
      </c>
      <c r="I79" s="41">
        <v>3</v>
      </c>
      <c r="J79" s="41">
        <v>2</v>
      </c>
      <c r="K79" s="41">
        <v>3</v>
      </c>
      <c r="L79" s="41">
        <v>12</v>
      </c>
      <c r="M79" s="41">
        <v>0</v>
      </c>
    </row>
    <row r="80" spans="1:13" ht="12" customHeight="1">
      <c r="A80" s="175"/>
      <c r="B80" s="175"/>
      <c r="C80" s="40"/>
      <c r="D80" s="221"/>
      <c r="E80" s="39"/>
      <c r="F80" s="44">
        <f t="shared" si="5"/>
        <v>1</v>
      </c>
      <c r="G80" s="37">
        <f>IF(G79=0,0,G79/$F79)</f>
        <v>0.4</v>
      </c>
      <c r="H80" s="37">
        <f>IF(H79=0,0,H79/$G79)</f>
        <v>0</v>
      </c>
      <c r="I80" s="37">
        <f>IF(I79=0,0,I79/$G79)</f>
        <v>0.375</v>
      </c>
      <c r="J80" s="37">
        <f>IF(J79=0,0,J79/$G79)</f>
        <v>0.25</v>
      </c>
      <c r="K80" s="37">
        <f>IF(K79=0,0,K79/$G79)</f>
        <v>0.375</v>
      </c>
      <c r="L80" s="37">
        <f>IF(L79=0,0,L79/$F79)</f>
        <v>0.6</v>
      </c>
      <c r="M80" s="37">
        <f>IF(M79=0,0,M79/$F79)</f>
        <v>0</v>
      </c>
    </row>
    <row r="81" spans="1:13" ht="12" customHeight="1">
      <c r="A81" s="175"/>
      <c r="B81" s="175"/>
      <c r="C81" s="43"/>
      <c r="D81" s="220" t="s">
        <v>10</v>
      </c>
      <c r="E81" s="42"/>
      <c r="F81" s="41">
        <f t="shared" si="5"/>
        <v>109</v>
      </c>
      <c r="G81" s="41">
        <v>30</v>
      </c>
      <c r="H81" s="41">
        <v>3</v>
      </c>
      <c r="I81" s="41">
        <v>16</v>
      </c>
      <c r="J81" s="41">
        <v>4</v>
      </c>
      <c r="K81" s="41">
        <v>7</v>
      </c>
      <c r="L81" s="41">
        <v>74</v>
      </c>
      <c r="M81" s="41">
        <v>5</v>
      </c>
    </row>
    <row r="82" spans="1:13" ht="12" customHeight="1">
      <c r="A82" s="175"/>
      <c r="B82" s="175"/>
      <c r="C82" s="40"/>
      <c r="D82" s="221"/>
      <c r="E82" s="39"/>
      <c r="F82" s="44">
        <f t="shared" si="5"/>
        <v>1</v>
      </c>
      <c r="G82" s="37">
        <f>IF(G81=0,0,G81/$F81)</f>
        <v>0.27522935779816515</v>
      </c>
      <c r="H82" s="37">
        <f>IF(H81=0,0,H81/$G81)</f>
        <v>0.1</v>
      </c>
      <c r="I82" s="37">
        <f>IF(I81=0,0,I81/$G81)</f>
        <v>0.53333333333333333</v>
      </c>
      <c r="J82" s="37">
        <f>IF(J81=0,0,J81/$G81)</f>
        <v>0.13333333333333333</v>
      </c>
      <c r="K82" s="37">
        <f>IF(K81=0,0,K81/$G81)</f>
        <v>0.23333333333333334</v>
      </c>
      <c r="L82" s="37">
        <f>IF(L81=0,0,L81/$F81)</f>
        <v>0.67889908256880738</v>
      </c>
      <c r="M82" s="37">
        <f>IF(M81=0,0,M81/$F81)</f>
        <v>4.5871559633027525E-2</v>
      </c>
    </row>
    <row r="83" spans="1:13" ht="12" customHeight="1">
      <c r="A83" s="175"/>
      <c r="B83" s="175"/>
      <c r="C83" s="43"/>
      <c r="D83" s="220" t="s">
        <v>9</v>
      </c>
      <c r="E83" s="42"/>
      <c r="F83" s="41">
        <f t="shared" si="5"/>
        <v>12</v>
      </c>
      <c r="G83" s="41">
        <v>8</v>
      </c>
      <c r="H83" s="41">
        <v>0</v>
      </c>
      <c r="I83" s="41">
        <v>2</v>
      </c>
      <c r="J83" s="41">
        <v>3</v>
      </c>
      <c r="K83" s="41">
        <v>3</v>
      </c>
      <c r="L83" s="41">
        <v>4</v>
      </c>
      <c r="M83" s="41">
        <v>0</v>
      </c>
    </row>
    <row r="84" spans="1:13" ht="12" customHeight="1">
      <c r="A84" s="175"/>
      <c r="B84" s="175"/>
      <c r="C84" s="40"/>
      <c r="D84" s="221"/>
      <c r="E84" s="39"/>
      <c r="F84" s="44">
        <f t="shared" si="5"/>
        <v>1</v>
      </c>
      <c r="G84" s="37">
        <f>IF(G83=0,0,G83/$F83)</f>
        <v>0.66666666666666663</v>
      </c>
      <c r="H84" s="37">
        <f>IF(H83=0,0,H83/$G83)</f>
        <v>0</v>
      </c>
      <c r="I84" s="37">
        <f>IF(I83=0,0,I83/$G83)</f>
        <v>0.25</v>
      </c>
      <c r="J84" s="37">
        <f>IF(J83=0,0,J83/$G83)</f>
        <v>0.375</v>
      </c>
      <c r="K84" s="37">
        <f>IF(K83=0,0,K83/$G83)</f>
        <v>0.375</v>
      </c>
      <c r="L84" s="37">
        <f>IF(L83=0,0,L83/$F83)</f>
        <v>0.33333333333333331</v>
      </c>
      <c r="M84" s="37">
        <f>IF(M83=0,0,M83/$F83)</f>
        <v>0</v>
      </c>
    </row>
    <row r="85" spans="1:13" ht="12" customHeight="1">
      <c r="A85" s="175"/>
      <c r="B85" s="175"/>
      <c r="C85" s="43"/>
      <c r="D85" s="220" t="s">
        <v>8</v>
      </c>
      <c r="E85" s="42"/>
      <c r="F85" s="41">
        <f t="shared" si="5"/>
        <v>5</v>
      </c>
      <c r="G85" s="41">
        <v>2</v>
      </c>
      <c r="H85" s="41">
        <v>0</v>
      </c>
      <c r="I85" s="41">
        <v>0</v>
      </c>
      <c r="J85" s="41">
        <v>2</v>
      </c>
      <c r="K85" s="41">
        <v>0</v>
      </c>
      <c r="L85" s="41">
        <v>3</v>
      </c>
      <c r="M85" s="41">
        <v>0</v>
      </c>
    </row>
    <row r="86" spans="1:13" ht="12" customHeight="1">
      <c r="A86" s="175"/>
      <c r="B86" s="175"/>
      <c r="C86" s="40"/>
      <c r="D86" s="221"/>
      <c r="E86" s="39"/>
      <c r="F86" s="44">
        <f t="shared" si="5"/>
        <v>1</v>
      </c>
      <c r="G86" s="37">
        <f>IF(G85=0,0,G85/$F85)</f>
        <v>0.4</v>
      </c>
      <c r="H86" s="37">
        <f>IF(H85=0,0,H85/$G85)</f>
        <v>0</v>
      </c>
      <c r="I86" s="37">
        <f>IF(I85=0,0,I85/$G85)</f>
        <v>0</v>
      </c>
      <c r="J86" s="37">
        <f>IF(J85=0,0,J85/$G85)</f>
        <v>1</v>
      </c>
      <c r="K86" s="37">
        <f>IF(K85=0,0,K85/$G85)</f>
        <v>0</v>
      </c>
      <c r="L86" s="37">
        <f>IF(L85=0,0,L85/$F85)</f>
        <v>0.6</v>
      </c>
      <c r="M86" s="37">
        <f>IF(M85=0,0,M85/$F85)</f>
        <v>0</v>
      </c>
    </row>
    <row r="87" spans="1:13" ht="13.5" customHeight="1">
      <c r="A87" s="175"/>
      <c r="B87" s="175"/>
      <c r="C87" s="43"/>
      <c r="D87" s="222" t="s">
        <v>139</v>
      </c>
      <c r="E87" s="42"/>
      <c r="F87" s="41">
        <f t="shared" si="5"/>
        <v>11</v>
      </c>
      <c r="G87" s="41">
        <v>4</v>
      </c>
      <c r="H87" s="41">
        <v>0</v>
      </c>
      <c r="I87" s="41">
        <v>1</v>
      </c>
      <c r="J87" s="41">
        <v>1</v>
      </c>
      <c r="K87" s="41">
        <v>2</v>
      </c>
      <c r="L87" s="41">
        <v>7</v>
      </c>
      <c r="M87" s="41">
        <v>0</v>
      </c>
    </row>
    <row r="88" spans="1:13" ht="13.5" customHeight="1">
      <c r="A88" s="175"/>
      <c r="B88" s="175"/>
      <c r="C88" s="40"/>
      <c r="D88" s="221"/>
      <c r="E88" s="39"/>
      <c r="F88" s="44">
        <f t="shared" si="5"/>
        <v>1</v>
      </c>
      <c r="G88" s="37">
        <f>IF(G87=0,0,G87/$F87)</f>
        <v>0.36363636363636365</v>
      </c>
      <c r="H88" s="37">
        <f>IF(H87=0,0,H87/$G87)</f>
        <v>0</v>
      </c>
      <c r="I88" s="37">
        <f>IF(I87=0,0,I87/$G87)</f>
        <v>0.25</v>
      </c>
      <c r="J88" s="37">
        <f>IF(J87=0,0,J87/$G87)</f>
        <v>0.25</v>
      </c>
      <c r="K88" s="37">
        <f>IF(K87=0,0,K87/$G87)</f>
        <v>0.5</v>
      </c>
      <c r="L88" s="37">
        <f>IF(L87=0,0,L87/$F87)</f>
        <v>0.63636363636363635</v>
      </c>
      <c r="M88" s="37">
        <f>IF(M87=0,0,M87/$F87)</f>
        <v>0</v>
      </c>
    </row>
    <row r="89" spans="1:13" ht="12" customHeight="1">
      <c r="A89" s="175"/>
      <c r="B89" s="175"/>
      <c r="C89" s="43"/>
      <c r="D89" s="220" t="s">
        <v>6</v>
      </c>
      <c r="E89" s="42"/>
      <c r="F89" s="41">
        <f t="shared" si="5"/>
        <v>26</v>
      </c>
      <c r="G89" s="41">
        <v>6</v>
      </c>
      <c r="H89" s="41">
        <v>0</v>
      </c>
      <c r="I89" s="41">
        <v>2</v>
      </c>
      <c r="J89" s="41">
        <v>3</v>
      </c>
      <c r="K89" s="41">
        <v>1</v>
      </c>
      <c r="L89" s="41">
        <v>19</v>
      </c>
      <c r="M89" s="41">
        <v>1</v>
      </c>
    </row>
    <row r="90" spans="1:13" ht="12" customHeight="1">
      <c r="A90" s="175"/>
      <c r="B90" s="175"/>
      <c r="C90" s="40"/>
      <c r="D90" s="221"/>
      <c r="E90" s="39"/>
      <c r="F90" s="44">
        <f t="shared" si="5"/>
        <v>0.99999999999999989</v>
      </c>
      <c r="G90" s="37">
        <f>IF(G89=0,0,G89/$F89)</f>
        <v>0.23076923076923078</v>
      </c>
      <c r="H90" s="37">
        <f>IF(H89=0,0,H89/$G89)</f>
        <v>0</v>
      </c>
      <c r="I90" s="37">
        <f>IF(I89=0,0,I89/$G89)</f>
        <v>0.33333333333333331</v>
      </c>
      <c r="J90" s="37">
        <f>IF(J89=0,0,J89/$G89)</f>
        <v>0.5</v>
      </c>
      <c r="K90" s="37">
        <f>IF(K89=0,0,K89/$G89)</f>
        <v>0.16666666666666666</v>
      </c>
      <c r="L90" s="37">
        <f>IF(L89=0,0,L89/$F89)</f>
        <v>0.73076923076923073</v>
      </c>
      <c r="M90" s="37">
        <f>IF(M89=0,0,M89/$F89)</f>
        <v>3.8461538461538464E-2</v>
      </c>
    </row>
    <row r="91" spans="1:13" ht="12" customHeight="1">
      <c r="A91" s="175"/>
      <c r="B91" s="175"/>
      <c r="C91" s="43"/>
      <c r="D91" s="220" t="s">
        <v>5</v>
      </c>
      <c r="E91" s="42"/>
      <c r="F91" s="41">
        <f t="shared" si="5"/>
        <v>8</v>
      </c>
      <c r="G91" s="41">
        <v>4</v>
      </c>
      <c r="H91" s="41">
        <v>0</v>
      </c>
      <c r="I91" s="41">
        <v>0</v>
      </c>
      <c r="J91" s="41">
        <v>2</v>
      </c>
      <c r="K91" s="41">
        <v>2</v>
      </c>
      <c r="L91" s="41">
        <v>4</v>
      </c>
      <c r="M91" s="41">
        <v>0</v>
      </c>
    </row>
    <row r="92" spans="1:13" ht="12" customHeight="1">
      <c r="A92" s="175"/>
      <c r="B92" s="175"/>
      <c r="C92" s="40"/>
      <c r="D92" s="221"/>
      <c r="E92" s="39"/>
      <c r="F92" s="44">
        <f t="shared" si="5"/>
        <v>1</v>
      </c>
      <c r="G92" s="37">
        <f>IF(G91=0,0,G91/$F91)</f>
        <v>0.5</v>
      </c>
      <c r="H92" s="37">
        <f>IF(H91=0,0,H91/$G91)</f>
        <v>0</v>
      </c>
      <c r="I92" s="37">
        <f>IF(I91=0,0,I91/$G91)</f>
        <v>0</v>
      </c>
      <c r="J92" s="37">
        <f>IF(J91=0,0,J91/$G91)</f>
        <v>0.5</v>
      </c>
      <c r="K92" s="37">
        <f>IF(K91=0,0,K91/$G91)</f>
        <v>0.5</v>
      </c>
      <c r="L92" s="37">
        <f>IF(L91=0,0,L91/$F91)</f>
        <v>0.5</v>
      </c>
      <c r="M92" s="37">
        <f>IF(M91=0,0,M91/$F91)</f>
        <v>0</v>
      </c>
    </row>
    <row r="93" spans="1:13" ht="12" customHeight="1">
      <c r="A93" s="175"/>
      <c r="B93" s="175"/>
      <c r="C93" s="43"/>
      <c r="D93" s="220" t="s">
        <v>4</v>
      </c>
      <c r="E93" s="42"/>
      <c r="F93" s="41">
        <f t="shared" si="5"/>
        <v>16</v>
      </c>
      <c r="G93" s="41">
        <v>12</v>
      </c>
      <c r="H93" s="41">
        <v>0</v>
      </c>
      <c r="I93" s="41">
        <v>5</v>
      </c>
      <c r="J93" s="41">
        <v>2</v>
      </c>
      <c r="K93" s="41">
        <v>5</v>
      </c>
      <c r="L93" s="41">
        <v>4</v>
      </c>
      <c r="M93" s="41">
        <v>0</v>
      </c>
    </row>
    <row r="94" spans="1:13" ht="12" customHeight="1">
      <c r="A94" s="175"/>
      <c r="B94" s="175"/>
      <c r="C94" s="40"/>
      <c r="D94" s="221"/>
      <c r="E94" s="39"/>
      <c r="F94" s="44">
        <f t="shared" si="5"/>
        <v>1</v>
      </c>
      <c r="G94" s="37">
        <f>IF(G93=0,0,G93/$F93)</f>
        <v>0.75</v>
      </c>
      <c r="H94" s="37">
        <f>IF(H93=0,0,H93/$G93)</f>
        <v>0</v>
      </c>
      <c r="I94" s="37">
        <f>IF(I93=0,0,I93/$G93)</f>
        <v>0.41666666666666669</v>
      </c>
      <c r="J94" s="37">
        <f>IF(J93=0,0,J93/$G93)</f>
        <v>0.16666666666666666</v>
      </c>
      <c r="K94" s="37">
        <f>IF(K93=0,0,K93/$G93)</f>
        <v>0.41666666666666669</v>
      </c>
      <c r="L94" s="37">
        <f>IF(L93=0,0,L93/$F93)</f>
        <v>0.25</v>
      </c>
      <c r="M94" s="37">
        <f>IF(M93=0,0,M93/$F93)</f>
        <v>0</v>
      </c>
    </row>
    <row r="95" spans="1:13" ht="12" customHeight="1">
      <c r="A95" s="175"/>
      <c r="B95" s="175"/>
      <c r="C95" s="43"/>
      <c r="D95" s="220" t="s">
        <v>3</v>
      </c>
      <c r="E95" s="42"/>
      <c r="F95" s="41">
        <f t="shared" si="5"/>
        <v>130</v>
      </c>
      <c r="G95" s="41">
        <v>61</v>
      </c>
      <c r="H95" s="41">
        <v>2</v>
      </c>
      <c r="I95" s="41">
        <v>32</v>
      </c>
      <c r="J95" s="41">
        <v>15</v>
      </c>
      <c r="K95" s="41">
        <v>12</v>
      </c>
      <c r="L95" s="41">
        <v>66</v>
      </c>
      <c r="M95" s="41">
        <v>3</v>
      </c>
    </row>
    <row r="96" spans="1:13" ht="12" customHeight="1">
      <c r="A96" s="175"/>
      <c r="B96" s="175"/>
      <c r="C96" s="40"/>
      <c r="D96" s="221"/>
      <c r="E96" s="39"/>
      <c r="F96" s="44">
        <f t="shared" si="5"/>
        <v>1</v>
      </c>
      <c r="G96" s="37">
        <f>IF(G95=0,0,G95/$F95)</f>
        <v>0.46923076923076923</v>
      </c>
      <c r="H96" s="37">
        <f>IF(H95=0,0,H95/$G95)</f>
        <v>3.2786885245901641E-2</v>
      </c>
      <c r="I96" s="37">
        <f>IF(I95=0,0,I95/$G95)</f>
        <v>0.52459016393442626</v>
      </c>
      <c r="J96" s="37">
        <f>IF(J95=0,0,J95/$G95)</f>
        <v>0.24590163934426229</v>
      </c>
      <c r="K96" s="37">
        <f>IF(K95=0,0,K95/$G95)</f>
        <v>0.19672131147540983</v>
      </c>
      <c r="L96" s="37">
        <f>IF(L95=0,0,L95/$F95)</f>
        <v>0.50769230769230766</v>
      </c>
      <c r="M96" s="37">
        <f>IF(M95=0,0,M95/$F95)</f>
        <v>2.3076923076923078E-2</v>
      </c>
    </row>
    <row r="97" spans="1:13" ht="12" customHeight="1">
      <c r="A97" s="175"/>
      <c r="B97" s="175"/>
      <c r="C97" s="43"/>
      <c r="D97" s="220" t="s">
        <v>2</v>
      </c>
      <c r="E97" s="42"/>
      <c r="F97" s="41">
        <f t="shared" si="5"/>
        <v>19</v>
      </c>
      <c r="G97" s="41">
        <v>10</v>
      </c>
      <c r="H97" s="41">
        <v>0</v>
      </c>
      <c r="I97" s="41">
        <v>9</v>
      </c>
      <c r="J97" s="41">
        <v>0</v>
      </c>
      <c r="K97" s="41">
        <v>1</v>
      </c>
      <c r="L97" s="41">
        <v>8</v>
      </c>
      <c r="M97" s="41">
        <v>1</v>
      </c>
    </row>
    <row r="98" spans="1:13" ht="12" customHeight="1">
      <c r="A98" s="175"/>
      <c r="B98" s="175"/>
      <c r="C98" s="40"/>
      <c r="D98" s="221"/>
      <c r="E98" s="39"/>
      <c r="F98" s="44">
        <f t="shared" si="5"/>
        <v>1</v>
      </c>
      <c r="G98" s="37">
        <f>IF(G97=0,0,G97/$F97)</f>
        <v>0.52631578947368418</v>
      </c>
      <c r="H98" s="37">
        <f>IF(H97=0,0,H97/$G97)</f>
        <v>0</v>
      </c>
      <c r="I98" s="37">
        <f>IF(I97=0,0,I97/$G97)</f>
        <v>0.9</v>
      </c>
      <c r="J98" s="37">
        <f>IF(J97=0,0,J97/$G97)</f>
        <v>0</v>
      </c>
      <c r="K98" s="37">
        <f>IF(K97=0,0,K97/$G97)</f>
        <v>0.1</v>
      </c>
      <c r="L98" s="37">
        <f>IF(L97=0,0,L97/$F97)</f>
        <v>0.42105263157894735</v>
      </c>
      <c r="M98" s="37">
        <f>IF(M97=0,0,M97/$F97)</f>
        <v>5.2631578947368418E-2</v>
      </c>
    </row>
    <row r="99" spans="1:13" ht="12.75" customHeight="1">
      <c r="A99" s="175"/>
      <c r="B99" s="175"/>
      <c r="C99" s="43"/>
      <c r="D99" s="220" t="s">
        <v>1</v>
      </c>
      <c r="E99" s="42"/>
      <c r="F99" s="41">
        <f t="shared" si="5"/>
        <v>45</v>
      </c>
      <c r="G99" s="41">
        <v>18</v>
      </c>
      <c r="H99" s="41">
        <v>0</v>
      </c>
      <c r="I99" s="41">
        <v>9</v>
      </c>
      <c r="J99" s="41">
        <v>4</v>
      </c>
      <c r="K99" s="41">
        <v>5</v>
      </c>
      <c r="L99" s="41">
        <v>26</v>
      </c>
      <c r="M99" s="41">
        <v>1</v>
      </c>
    </row>
    <row r="100" spans="1:13" ht="12.75" customHeight="1">
      <c r="A100" s="176"/>
      <c r="B100" s="176"/>
      <c r="C100" s="40"/>
      <c r="D100" s="221"/>
      <c r="E100" s="39"/>
      <c r="F100" s="38">
        <f t="shared" si="5"/>
        <v>1</v>
      </c>
      <c r="G100" s="37">
        <f>IF(G99=0,0,G99/$F99)</f>
        <v>0.4</v>
      </c>
      <c r="H100" s="37">
        <f>IF(H99=0,0,H99/$G99)</f>
        <v>0</v>
      </c>
      <c r="I100" s="37">
        <f>IF(I99=0,0,I99/$G99)</f>
        <v>0.5</v>
      </c>
      <c r="J100" s="37">
        <f>IF(J99=0,0,J99/$G99)</f>
        <v>0.22222222222222221</v>
      </c>
      <c r="K100" s="37">
        <f>IF(K99=0,0,K99/$G99)</f>
        <v>0.27777777777777779</v>
      </c>
      <c r="L100" s="37">
        <f>IF(L99=0,0,L99/$F99)</f>
        <v>0.57777777777777772</v>
      </c>
      <c r="M100" s="37">
        <f>IF(M99=0,0,M99/$F99)</f>
        <v>2.2222222222222223E-2</v>
      </c>
    </row>
  </sheetData>
  <mergeCells count="62">
    <mergeCell ref="B69:B100"/>
    <mergeCell ref="D69:D70"/>
    <mergeCell ref="D71:D72"/>
    <mergeCell ref="D73:D74"/>
    <mergeCell ref="D75:D76"/>
    <mergeCell ref="D77:D78"/>
    <mergeCell ref="D79:D80"/>
    <mergeCell ref="D81:D82"/>
    <mergeCell ref="D83:D84"/>
    <mergeCell ref="D97:D98"/>
    <mergeCell ref="D99:D100"/>
    <mergeCell ref="D85:D86"/>
    <mergeCell ref="D87:D88"/>
    <mergeCell ref="D89:D90"/>
    <mergeCell ref="D91:D92"/>
    <mergeCell ref="D93:D94"/>
    <mergeCell ref="D95:D96"/>
    <mergeCell ref="D43:D44"/>
    <mergeCell ref="D45:D46"/>
    <mergeCell ref="D47:D48"/>
    <mergeCell ref="D49:D50"/>
    <mergeCell ref="D51:D52"/>
    <mergeCell ref="D63:D64"/>
    <mergeCell ref="D65:D66"/>
    <mergeCell ref="D67:D68"/>
    <mergeCell ref="D41:D42"/>
    <mergeCell ref="A3:E6"/>
    <mergeCell ref="F3:F6"/>
    <mergeCell ref="A19:A100"/>
    <mergeCell ref="B19:B68"/>
    <mergeCell ref="D19:D20"/>
    <mergeCell ref="D21:D22"/>
    <mergeCell ref="D23:D24"/>
    <mergeCell ref="D25:D26"/>
    <mergeCell ref="D27:D28"/>
    <mergeCell ref="D29:D30"/>
    <mergeCell ref="D53:D54"/>
    <mergeCell ref="D55:D56"/>
    <mergeCell ref="D57:D58"/>
    <mergeCell ref="D59:D60"/>
    <mergeCell ref="D61:D62"/>
    <mergeCell ref="D31:D32"/>
    <mergeCell ref="D33:D34"/>
    <mergeCell ref="D35:D36"/>
    <mergeCell ref="D37:D38"/>
    <mergeCell ref="D39:D40"/>
    <mergeCell ref="A7:E8"/>
    <mergeCell ref="A9:A18"/>
    <mergeCell ref="B9:E10"/>
    <mergeCell ref="B11:E12"/>
    <mergeCell ref="B13:E14"/>
    <mergeCell ref="B15:E16"/>
    <mergeCell ref="B17:E18"/>
    <mergeCell ref="G3:G6"/>
    <mergeCell ref="H3:K3"/>
    <mergeCell ref="L3:L6"/>
    <mergeCell ref="M3:M6"/>
    <mergeCell ref="H4:K4"/>
    <mergeCell ref="H5:H6"/>
    <mergeCell ref="I5:I6"/>
    <mergeCell ref="J5:J6"/>
    <mergeCell ref="K5: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9 G69:M69"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topLeftCell="A7"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7.875" style="3" customWidth="1"/>
    <col min="7" max="14" width="8.375" style="3" customWidth="1"/>
    <col min="15" max="18" width="7.875" style="3" customWidth="1"/>
    <col min="19" max="16384" width="9" style="3"/>
  </cols>
  <sheetData>
    <row r="1" spans="1:18" ht="14.25">
      <c r="A1" s="18" t="s">
        <v>531</v>
      </c>
    </row>
    <row r="2" spans="1:18">
      <c r="R2" s="46" t="s">
        <v>173</v>
      </c>
    </row>
    <row r="3" spans="1:18" ht="21" customHeight="1">
      <c r="A3" s="230" t="s">
        <v>64</v>
      </c>
      <c r="B3" s="231"/>
      <c r="C3" s="231"/>
      <c r="D3" s="231"/>
      <c r="E3" s="232"/>
      <c r="F3" s="170" t="s">
        <v>63</v>
      </c>
      <c r="G3" s="260" t="s">
        <v>215</v>
      </c>
      <c r="H3" s="261"/>
      <c r="I3" s="261"/>
      <c r="J3" s="261"/>
      <c r="K3" s="261"/>
      <c r="L3" s="261"/>
      <c r="M3" s="261"/>
      <c r="N3" s="261"/>
      <c r="O3" s="261"/>
      <c r="P3" s="261"/>
      <c r="Q3" s="261"/>
      <c r="R3" s="285"/>
    </row>
    <row r="4" spans="1:18" ht="21" customHeight="1">
      <c r="A4" s="233"/>
      <c r="B4" s="234"/>
      <c r="C4" s="234"/>
      <c r="D4" s="234"/>
      <c r="E4" s="235"/>
      <c r="F4" s="171"/>
      <c r="G4" s="260" t="s">
        <v>214</v>
      </c>
      <c r="H4" s="261"/>
      <c r="I4" s="261"/>
      <c r="J4" s="261"/>
      <c r="K4" s="260" t="s">
        <v>213</v>
      </c>
      <c r="L4" s="261"/>
      <c r="M4" s="261"/>
      <c r="N4" s="261"/>
      <c r="O4" s="260" t="s">
        <v>212</v>
      </c>
      <c r="P4" s="261"/>
      <c r="Q4" s="261"/>
      <c r="R4" s="285"/>
    </row>
    <row r="5" spans="1:18" ht="33" customHeight="1">
      <c r="A5" s="233"/>
      <c r="B5" s="234"/>
      <c r="C5" s="234"/>
      <c r="D5" s="234"/>
      <c r="E5" s="235"/>
      <c r="F5" s="171"/>
      <c r="G5" s="225" t="s">
        <v>177</v>
      </c>
      <c r="H5" s="217" t="s">
        <v>176</v>
      </c>
      <c r="I5" s="217" t="s">
        <v>175</v>
      </c>
      <c r="J5" s="217" t="s">
        <v>174</v>
      </c>
      <c r="K5" s="225" t="s">
        <v>177</v>
      </c>
      <c r="L5" s="217" t="s">
        <v>176</v>
      </c>
      <c r="M5" s="217" t="s">
        <v>175</v>
      </c>
      <c r="N5" s="217" t="s">
        <v>174</v>
      </c>
      <c r="O5" s="225" t="s">
        <v>177</v>
      </c>
      <c r="P5" s="217" t="s">
        <v>176</v>
      </c>
      <c r="Q5" s="217" t="s">
        <v>175</v>
      </c>
      <c r="R5" s="217" t="s">
        <v>174</v>
      </c>
    </row>
    <row r="6" spans="1:18" ht="14.25" customHeight="1">
      <c r="A6" s="236"/>
      <c r="B6" s="237"/>
      <c r="C6" s="237"/>
      <c r="D6" s="237"/>
      <c r="E6" s="238"/>
      <c r="F6" s="171"/>
      <c r="G6" s="227"/>
      <c r="H6" s="229"/>
      <c r="I6" s="229"/>
      <c r="J6" s="229"/>
      <c r="K6" s="227"/>
      <c r="L6" s="229"/>
      <c r="M6" s="229"/>
      <c r="N6" s="229"/>
      <c r="O6" s="227"/>
      <c r="P6" s="229"/>
      <c r="Q6" s="229"/>
      <c r="R6" s="229"/>
    </row>
    <row r="7" spans="1:18" ht="12" customHeight="1">
      <c r="A7" s="161" t="s">
        <v>50</v>
      </c>
      <c r="B7" s="162"/>
      <c r="C7" s="162"/>
      <c r="D7" s="162"/>
      <c r="E7" s="163"/>
      <c r="F7" s="41">
        <f t="shared" ref="F7:F38" si="0">SUM(G7:R7)/3</f>
        <v>644</v>
      </c>
      <c r="G7" s="41">
        <f t="shared" ref="G7:R7" si="1">SUM(G9,G11,G13,G15,G17)</f>
        <v>4</v>
      </c>
      <c r="H7" s="41">
        <f t="shared" si="1"/>
        <v>579</v>
      </c>
      <c r="I7" s="41">
        <f t="shared" si="1"/>
        <v>14</v>
      </c>
      <c r="J7" s="41">
        <f t="shared" si="1"/>
        <v>47</v>
      </c>
      <c r="K7" s="41">
        <f t="shared" si="1"/>
        <v>5</v>
      </c>
      <c r="L7" s="41">
        <f t="shared" si="1"/>
        <v>17</v>
      </c>
      <c r="M7" s="41">
        <f t="shared" si="1"/>
        <v>539</v>
      </c>
      <c r="N7" s="41">
        <f t="shared" si="1"/>
        <v>83</v>
      </c>
      <c r="O7" s="41">
        <f t="shared" si="1"/>
        <v>45</v>
      </c>
      <c r="P7" s="41">
        <f t="shared" si="1"/>
        <v>15</v>
      </c>
      <c r="Q7" s="41">
        <f t="shared" si="1"/>
        <v>11</v>
      </c>
      <c r="R7" s="41">
        <f t="shared" si="1"/>
        <v>573</v>
      </c>
    </row>
    <row r="8" spans="1:18" ht="12" customHeight="1">
      <c r="A8" s="164"/>
      <c r="B8" s="165"/>
      <c r="C8" s="165"/>
      <c r="D8" s="165"/>
      <c r="E8" s="166"/>
      <c r="F8" s="44">
        <f t="shared" si="0"/>
        <v>1.0000000000000002</v>
      </c>
      <c r="G8" s="37">
        <f t="shared" ref="G8:R8" si="2">IF(G7=0,0,G7/$F7)</f>
        <v>6.2111801242236021E-3</v>
      </c>
      <c r="H8" s="37">
        <f t="shared" si="2"/>
        <v>0.89906832298136641</v>
      </c>
      <c r="I8" s="37">
        <f t="shared" si="2"/>
        <v>2.1739130434782608E-2</v>
      </c>
      <c r="J8" s="37">
        <f t="shared" si="2"/>
        <v>7.2981366459627328E-2</v>
      </c>
      <c r="K8" s="37">
        <f t="shared" si="2"/>
        <v>7.763975155279503E-3</v>
      </c>
      <c r="L8" s="37">
        <f t="shared" si="2"/>
        <v>2.6397515527950312E-2</v>
      </c>
      <c r="M8" s="37">
        <f t="shared" si="2"/>
        <v>0.83695652173913049</v>
      </c>
      <c r="N8" s="37">
        <f t="shared" si="2"/>
        <v>0.12888198757763975</v>
      </c>
      <c r="O8" s="37">
        <f t="shared" si="2"/>
        <v>6.9875776397515521E-2</v>
      </c>
      <c r="P8" s="37">
        <f t="shared" si="2"/>
        <v>2.3291925465838508E-2</v>
      </c>
      <c r="Q8" s="37">
        <f t="shared" si="2"/>
        <v>1.7080745341614908E-2</v>
      </c>
      <c r="R8" s="37">
        <f t="shared" si="2"/>
        <v>0.88975155279503104</v>
      </c>
    </row>
    <row r="9" spans="1:18" ht="12" customHeight="1">
      <c r="A9" s="177" t="s">
        <v>49</v>
      </c>
      <c r="B9" s="239" t="s">
        <v>48</v>
      </c>
      <c r="C9" s="240"/>
      <c r="D9" s="240"/>
      <c r="E9" s="241"/>
      <c r="F9" s="41">
        <f t="shared" si="0"/>
        <v>101</v>
      </c>
      <c r="G9" s="41">
        <v>0</v>
      </c>
      <c r="H9" s="41">
        <v>89</v>
      </c>
      <c r="I9" s="41">
        <v>0</v>
      </c>
      <c r="J9" s="41">
        <v>12</v>
      </c>
      <c r="K9" s="41">
        <v>2</v>
      </c>
      <c r="L9" s="41">
        <v>3</v>
      </c>
      <c r="M9" s="41">
        <v>70</v>
      </c>
      <c r="N9" s="41">
        <v>26</v>
      </c>
      <c r="O9" s="41">
        <v>5</v>
      </c>
      <c r="P9" s="41">
        <v>1</v>
      </c>
      <c r="Q9" s="41">
        <v>1</v>
      </c>
      <c r="R9" s="41">
        <v>94</v>
      </c>
    </row>
    <row r="10" spans="1:18" ht="12" customHeight="1">
      <c r="A10" s="178"/>
      <c r="B10" s="242"/>
      <c r="C10" s="243"/>
      <c r="D10" s="243"/>
      <c r="E10" s="244"/>
      <c r="F10" s="44">
        <f t="shared" si="0"/>
        <v>1</v>
      </c>
      <c r="G10" s="37">
        <f t="shared" ref="G10:R10" si="3">IF(G9=0,0,G9/$F9)</f>
        <v>0</v>
      </c>
      <c r="H10" s="37">
        <f t="shared" si="3"/>
        <v>0.88118811881188119</v>
      </c>
      <c r="I10" s="37">
        <f t="shared" si="3"/>
        <v>0</v>
      </c>
      <c r="J10" s="37">
        <f t="shared" si="3"/>
        <v>0.11881188118811881</v>
      </c>
      <c r="K10" s="37">
        <f t="shared" si="3"/>
        <v>1.9801980198019802E-2</v>
      </c>
      <c r="L10" s="37">
        <f t="shared" si="3"/>
        <v>2.9702970297029702E-2</v>
      </c>
      <c r="M10" s="37">
        <f t="shared" si="3"/>
        <v>0.69306930693069302</v>
      </c>
      <c r="N10" s="37">
        <f t="shared" si="3"/>
        <v>0.25742574257425743</v>
      </c>
      <c r="O10" s="37">
        <f t="shared" si="3"/>
        <v>4.9504950495049507E-2</v>
      </c>
      <c r="P10" s="37">
        <f t="shared" si="3"/>
        <v>9.9009900990099011E-3</v>
      </c>
      <c r="Q10" s="37">
        <f t="shared" si="3"/>
        <v>9.9009900990099011E-3</v>
      </c>
      <c r="R10" s="37">
        <f t="shared" si="3"/>
        <v>0.93069306930693074</v>
      </c>
    </row>
    <row r="11" spans="1:18" ht="12" customHeight="1">
      <c r="A11" s="178"/>
      <c r="B11" s="239" t="s">
        <v>47</v>
      </c>
      <c r="C11" s="240"/>
      <c r="D11" s="240"/>
      <c r="E11" s="241"/>
      <c r="F11" s="41">
        <f t="shared" si="0"/>
        <v>96</v>
      </c>
      <c r="G11" s="41">
        <v>1</v>
      </c>
      <c r="H11" s="41">
        <v>90</v>
      </c>
      <c r="I11" s="41">
        <v>0</v>
      </c>
      <c r="J11" s="41">
        <v>5</v>
      </c>
      <c r="K11" s="41">
        <v>2</v>
      </c>
      <c r="L11" s="41">
        <v>0</v>
      </c>
      <c r="M11" s="41">
        <v>84</v>
      </c>
      <c r="N11" s="41">
        <v>10</v>
      </c>
      <c r="O11" s="41">
        <v>5</v>
      </c>
      <c r="P11" s="41">
        <v>1</v>
      </c>
      <c r="Q11" s="41">
        <v>1</v>
      </c>
      <c r="R11" s="41">
        <v>89</v>
      </c>
    </row>
    <row r="12" spans="1:18" ht="12" customHeight="1">
      <c r="A12" s="178"/>
      <c r="B12" s="242"/>
      <c r="C12" s="243"/>
      <c r="D12" s="243"/>
      <c r="E12" s="244"/>
      <c r="F12" s="44">
        <f t="shared" si="0"/>
        <v>1</v>
      </c>
      <c r="G12" s="37">
        <f t="shared" ref="G12:R12" si="4">IF(G11=0,0,G11/$F11)</f>
        <v>1.0416666666666666E-2</v>
      </c>
      <c r="H12" s="37">
        <f t="shared" si="4"/>
        <v>0.9375</v>
      </c>
      <c r="I12" s="37">
        <f t="shared" si="4"/>
        <v>0</v>
      </c>
      <c r="J12" s="37">
        <f t="shared" si="4"/>
        <v>5.2083333333333336E-2</v>
      </c>
      <c r="K12" s="37">
        <f t="shared" si="4"/>
        <v>2.0833333333333332E-2</v>
      </c>
      <c r="L12" s="37">
        <f t="shared" si="4"/>
        <v>0</v>
      </c>
      <c r="M12" s="37">
        <f t="shared" si="4"/>
        <v>0.875</v>
      </c>
      <c r="N12" s="37">
        <f t="shared" si="4"/>
        <v>0.10416666666666667</v>
      </c>
      <c r="O12" s="37">
        <f t="shared" si="4"/>
        <v>5.2083333333333336E-2</v>
      </c>
      <c r="P12" s="37">
        <f t="shared" si="4"/>
        <v>1.0416666666666666E-2</v>
      </c>
      <c r="Q12" s="37">
        <f t="shared" si="4"/>
        <v>1.0416666666666666E-2</v>
      </c>
      <c r="R12" s="37">
        <f t="shared" si="4"/>
        <v>0.92708333333333337</v>
      </c>
    </row>
    <row r="13" spans="1:18" ht="12" customHeight="1">
      <c r="A13" s="178"/>
      <c r="B13" s="239" t="s">
        <v>46</v>
      </c>
      <c r="C13" s="240"/>
      <c r="D13" s="240"/>
      <c r="E13" s="241"/>
      <c r="F13" s="41">
        <f t="shared" si="0"/>
        <v>199</v>
      </c>
      <c r="G13" s="41">
        <v>1</v>
      </c>
      <c r="H13" s="41">
        <v>188</v>
      </c>
      <c r="I13" s="41">
        <v>1</v>
      </c>
      <c r="J13" s="41">
        <v>9</v>
      </c>
      <c r="K13" s="41">
        <v>1</v>
      </c>
      <c r="L13" s="41">
        <v>5</v>
      </c>
      <c r="M13" s="41">
        <v>179</v>
      </c>
      <c r="N13" s="41">
        <v>14</v>
      </c>
      <c r="O13" s="41">
        <v>13</v>
      </c>
      <c r="P13" s="41">
        <v>4</v>
      </c>
      <c r="Q13" s="41">
        <v>3</v>
      </c>
      <c r="R13" s="41">
        <v>179</v>
      </c>
    </row>
    <row r="14" spans="1:18" ht="12" customHeight="1">
      <c r="A14" s="178"/>
      <c r="B14" s="242"/>
      <c r="C14" s="243"/>
      <c r="D14" s="243"/>
      <c r="E14" s="244"/>
      <c r="F14" s="44">
        <f t="shared" si="0"/>
        <v>1.0000000000000002</v>
      </c>
      <c r="G14" s="37">
        <f t="shared" ref="G14:R14" si="5">IF(G13=0,0,G13/$F13)</f>
        <v>5.0251256281407036E-3</v>
      </c>
      <c r="H14" s="37">
        <f t="shared" si="5"/>
        <v>0.94472361809045224</v>
      </c>
      <c r="I14" s="37">
        <f t="shared" si="5"/>
        <v>5.0251256281407036E-3</v>
      </c>
      <c r="J14" s="37">
        <f t="shared" si="5"/>
        <v>4.5226130653266333E-2</v>
      </c>
      <c r="K14" s="37">
        <f t="shared" si="5"/>
        <v>5.0251256281407036E-3</v>
      </c>
      <c r="L14" s="37">
        <f t="shared" si="5"/>
        <v>2.5125628140703519E-2</v>
      </c>
      <c r="M14" s="37">
        <f t="shared" si="5"/>
        <v>0.89949748743718594</v>
      </c>
      <c r="N14" s="37">
        <f t="shared" si="5"/>
        <v>7.0351758793969849E-2</v>
      </c>
      <c r="O14" s="37">
        <f t="shared" si="5"/>
        <v>6.5326633165829151E-2</v>
      </c>
      <c r="P14" s="37">
        <f t="shared" si="5"/>
        <v>2.0100502512562814E-2</v>
      </c>
      <c r="Q14" s="37">
        <f t="shared" si="5"/>
        <v>1.507537688442211E-2</v>
      </c>
      <c r="R14" s="37">
        <f t="shared" si="5"/>
        <v>0.89949748743718594</v>
      </c>
    </row>
    <row r="15" spans="1:18" ht="12" customHeight="1">
      <c r="A15" s="178"/>
      <c r="B15" s="239" t="s">
        <v>45</v>
      </c>
      <c r="C15" s="240"/>
      <c r="D15" s="240"/>
      <c r="E15" s="241"/>
      <c r="F15" s="41">
        <f t="shared" si="0"/>
        <v>68</v>
      </c>
      <c r="G15" s="41">
        <v>1</v>
      </c>
      <c r="H15" s="41">
        <v>60</v>
      </c>
      <c r="I15" s="41">
        <v>2</v>
      </c>
      <c r="J15" s="41">
        <v>5</v>
      </c>
      <c r="K15" s="41">
        <v>0</v>
      </c>
      <c r="L15" s="41">
        <v>2</v>
      </c>
      <c r="M15" s="41">
        <v>57</v>
      </c>
      <c r="N15" s="41">
        <v>9</v>
      </c>
      <c r="O15" s="41">
        <v>5</v>
      </c>
      <c r="P15" s="41">
        <v>1</v>
      </c>
      <c r="Q15" s="41">
        <v>1</v>
      </c>
      <c r="R15" s="41">
        <v>61</v>
      </c>
    </row>
    <row r="16" spans="1:18" ht="12" customHeight="1">
      <c r="A16" s="178"/>
      <c r="B16" s="242"/>
      <c r="C16" s="243"/>
      <c r="D16" s="243"/>
      <c r="E16" s="244"/>
      <c r="F16" s="44">
        <f t="shared" si="0"/>
        <v>1</v>
      </c>
      <c r="G16" s="37">
        <f t="shared" ref="G16:R16" si="6">IF(G15=0,0,G15/$F15)</f>
        <v>1.4705882352941176E-2</v>
      </c>
      <c r="H16" s="37">
        <f t="shared" si="6"/>
        <v>0.88235294117647056</v>
      </c>
      <c r="I16" s="37">
        <f t="shared" si="6"/>
        <v>2.9411764705882353E-2</v>
      </c>
      <c r="J16" s="37">
        <f t="shared" si="6"/>
        <v>7.3529411764705885E-2</v>
      </c>
      <c r="K16" s="37">
        <f t="shared" si="6"/>
        <v>0</v>
      </c>
      <c r="L16" s="37">
        <f t="shared" si="6"/>
        <v>2.9411764705882353E-2</v>
      </c>
      <c r="M16" s="37">
        <f t="shared" si="6"/>
        <v>0.83823529411764708</v>
      </c>
      <c r="N16" s="37">
        <f t="shared" si="6"/>
        <v>0.13235294117647059</v>
      </c>
      <c r="O16" s="37">
        <f t="shared" si="6"/>
        <v>7.3529411764705885E-2</v>
      </c>
      <c r="P16" s="37">
        <f t="shared" si="6"/>
        <v>1.4705882352941176E-2</v>
      </c>
      <c r="Q16" s="37">
        <f t="shared" si="6"/>
        <v>1.4705882352941176E-2</v>
      </c>
      <c r="R16" s="37">
        <f t="shared" si="6"/>
        <v>0.8970588235294118</v>
      </c>
    </row>
    <row r="17" spans="1:18" ht="12" customHeight="1">
      <c r="A17" s="178"/>
      <c r="B17" s="239" t="s">
        <v>44</v>
      </c>
      <c r="C17" s="240"/>
      <c r="D17" s="240"/>
      <c r="E17" s="241"/>
      <c r="F17" s="41">
        <f t="shared" si="0"/>
        <v>180</v>
      </c>
      <c r="G17" s="41">
        <v>1</v>
      </c>
      <c r="H17" s="41">
        <v>152</v>
      </c>
      <c r="I17" s="41">
        <v>11</v>
      </c>
      <c r="J17" s="41">
        <v>16</v>
      </c>
      <c r="K17" s="41">
        <v>0</v>
      </c>
      <c r="L17" s="41">
        <v>7</v>
      </c>
      <c r="M17" s="41">
        <v>149</v>
      </c>
      <c r="N17" s="41">
        <v>24</v>
      </c>
      <c r="O17" s="41">
        <v>17</v>
      </c>
      <c r="P17" s="41">
        <v>8</v>
      </c>
      <c r="Q17" s="41">
        <v>5</v>
      </c>
      <c r="R17" s="41">
        <v>150</v>
      </c>
    </row>
    <row r="18" spans="1:18" ht="12" customHeight="1">
      <c r="A18" s="179"/>
      <c r="B18" s="242"/>
      <c r="C18" s="243"/>
      <c r="D18" s="243"/>
      <c r="E18" s="244"/>
      <c r="F18" s="44">
        <f t="shared" si="0"/>
        <v>1</v>
      </c>
      <c r="G18" s="37">
        <f t="shared" ref="G18:R18" si="7">IF(G17=0,0,G17/$F17)</f>
        <v>5.5555555555555558E-3</v>
      </c>
      <c r="H18" s="37">
        <f t="shared" si="7"/>
        <v>0.84444444444444444</v>
      </c>
      <c r="I18" s="37">
        <f t="shared" si="7"/>
        <v>6.1111111111111109E-2</v>
      </c>
      <c r="J18" s="37">
        <f t="shared" si="7"/>
        <v>8.8888888888888892E-2</v>
      </c>
      <c r="K18" s="37">
        <f t="shared" si="7"/>
        <v>0</v>
      </c>
      <c r="L18" s="37">
        <f t="shared" si="7"/>
        <v>3.888888888888889E-2</v>
      </c>
      <c r="M18" s="37">
        <f t="shared" si="7"/>
        <v>0.82777777777777772</v>
      </c>
      <c r="N18" s="37">
        <f t="shared" si="7"/>
        <v>0.13333333333333333</v>
      </c>
      <c r="O18" s="37">
        <f t="shared" si="7"/>
        <v>9.4444444444444442E-2</v>
      </c>
      <c r="P18" s="37">
        <f t="shared" si="7"/>
        <v>4.4444444444444446E-2</v>
      </c>
      <c r="Q18" s="37">
        <f t="shared" si="7"/>
        <v>2.7777777777777776E-2</v>
      </c>
      <c r="R18" s="37">
        <f t="shared" si="7"/>
        <v>0.83333333333333337</v>
      </c>
    </row>
    <row r="19" spans="1:18" ht="12" customHeight="1">
      <c r="A19" s="174" t="s">
        <v>43</v>
      </c>
      <c r="B19" s="174" t="s">
        <v>42</v>
      </c>
      <c r="C19" s="43"/>
      <c r="D19" s="220" t="s">
        <v>16</v>
      </c>
      <c r="E19" s="42"/>
      <c r="F19" s="41">
        <f t="shared" si="0"/>
        <v>179</v>
      </c>
      <c r="G19" s="41">
        <f t="shared" ref="G19:R19" si="8">SUM(G21,G23,G25,G27,G29,G31,G33,G35,G37,G39,G41,G43,G45,G47,G49,G51,G53,G55,G57,G59,G61,G63,G65,G67)</f>
        <v>0</v>
      </c>
      <c r="H19" s="41">
        <f t="shared" si="8"/>
        <v>164</v>
      </c>
      <c r="I19" s="41">
        <f t="shared" si="8"/>
        <v>2</v>
      </c>
      <c r="J19" s="41">
        <f t="shared" si="8"/>
        <v>13</v>
      </c>
      <c r="K19" s="41">
        <f t="shared" si="8"/>
        <v>0</v>
      </c>
      <c r="L19" s="41">
        <f t="shared" si="8"/>
        <v>4</v>
      </c>
      <c r="M19" s="41">
        <f t="shared" si="8"/>
        <v>152</v>
      </c>
      <c r="N19" s="41">
        <f t="shared" si="8"/>
        <v>23</v>
      </c>
      <c r="O19" s="41">
        <f t="shared" si="8"/>
        <v>9</v>
      </c>
      <c r="P19" s="41">
        <f t="shared" si="8"/>
        <v>4</v>
      </c>
      <c r="Q19" s="41">
        <f t="shared" si="8"/>
        <v>2</v>
      </c>
      <c r="R19" s="41">
        <f t="shared" si="8"/>
        <v>164</v>
      </c>
    </row>
    <row r="20" spans="1:18" ht="12" customHeight="1">
      <c r="A20" s="175"/>
      <c r="B20" s="175"/>
      <c r="C20" s="40"/>
      <c r="D20" s="221"/>
      <c r="E20" s="39"/>
      <c r="F20" s="44">
        <f t="shared" si="0"/>
        <v>1.0000000000000002</v>
      </c>
      <c r="G20" s="37">
        <f t="shared" ref="G20:R20" si="9">IF(G19=0,0,G19/$F19)</f>
        <v>0</v>
      </c>
      <c r="H20" s="37">
        <f t="shared" si="9"/>
        <v>0.91620111731843579</v>
      </c>
      <c r="I20" s="37">
        <f t="shared" si="9"/>
        <v>1.11731843575419E-2</v>
      </c>
      <c r="J20" s="37">
        <f t="shared" si="9"/>
        <v>7.2625698324022353E-2</v>
      </c>
      <c r="K20" s="37">
        <f t="shared" si="9"/>
        <v>0</v>
      </c>
      <c r="L20" s="37">
        <f t="shared" si="9"/>
        <v>2.23463687150838E-2</v>
      </c>
      <c r="M20" s="37">
        <f t="shared" si="9"/>
        <v>0.84916201117318435</v>
      </c>
      <c r="N20" s="37">
        <f t="shared" si="9"/>
        <v>0.12849162011173185</v>
      </c>
      <c r="O20" s="37">
        <f t="shared" si="9"/>
        <v>5.027932960893855E-2</v>
      </c>
      <c r="P20" s="37">
        <f t="shared" si="9"/>
        <v>2.23463687150838E-2</v>
      </c>
      <c r="Q20" s="37">
        <f t="shared" si="9"/>
        <v>1.11731843575419E-2</v>
      </c>
      <c r="R20" s="37">
        <f t="shared" si="9"/>
        <v>0.91620111731843579</v>
      </c>
    </row>
    <row r="21" spans="1:18" ht="12" customHeight="1">
      <c r="A21" s="175"/>
      <c r="B21" s="175"/>
      <c r="C21" s="43"/>
      <c r="D21" s="220" t="s">
        <v>467</v>
      </c>
      <c r="E21" s="42"/>
      <c r="F21" s="41">
        <f t="shared" si="0"/>
        <v>20</v>
      </c>
      <c r="G21" s="41">
        <v>0</v>
      </c>
      <c r="H21" s="41">
        <v>17</v>
      </c>
      <c r="I21" s="41">
        <v>0</v>
      </c>
      <c r="J21" s="41">
        <v>3</v>
      </c>
      <c r="K21" s="41">
        <v>0</v>
      </c>
      <c r="L21" s="41">
        <v>0</v>
      </c>
      <c r="M21" s="41">
        <v>17</v>
      </c>
      <c r="N21" s="41">
        <v>3</v>
      </c>
      <c r="O21" s="41">
        <v>0</v>
      </c>
      <c r="P21" s="41">
        <v>1</v>
      </c>
      <c r="Q21" s="41">
        <v>0</v>
      </c>
      <c r="R21" s="41">
        <v>19</v>
      </c>
    </row>
    <row r="22" spans="1:18" ht="12" customHeight="1">
      <c r="A22" s="175"/>
      <c r="B22" s="175"/>
      <c r="C22" s="40"/>
      <c r="D22" s="221"/>
      <c r="E22" s="39"/>
      <c r="F22" s="44">
        <f t="shared" si="0"/>
        <v>1</v>
      </c>
      <c r="G22" s="37">
        <f t="shared" ref="G22:R22" si="10">IF(G21=0,0,G21/$F21)</f>
        <v>0</v>
      </c>
      <c r="H22" s="37">
        <f t="shared" si="10"/>
        <v>0.85</v>
      </c>
      <c r="I22" s="37">
        <f t="shared" si="10"/>
        <v>0</v>
      </c>
      <c r="J22" s="37">
        <f t="shared" si="10"/>
        <v>0.15</v>
      </c>
      <c r="K22" s="37">
        <f t="shared" si="10"/>
        <v>0</v>
      </c>
      <c r="L22" s="37">
        <f t="shared" si="10"/>
        <v>0</v>
      </c>
      <c r="M22" s="37">
        <f t="shared" si="10"/>
        <v>0.85</v>
      </c>
      <c r="N22" s="37">
        <f t="shared" si="10"/>
        <v>0.15</v>
      </c>
      <c r="O22" s="37">
        <f t="shared" si="10"/>
        <v>0</v>
      </c>
      <c r="P22" s="37">
        <f t="shared" si="10"/>
        <v>0.05</v>
      </c>
      <c r="Q22" s="37">
        <f t="shared" si="10"/>
        <v>0</v>
      </c>
      <c r="R22" s="37">
        <f t="shared" si="10"/>
        <v>0.95</v>
      </c>
    </row>
    <row r="23" spans="1:18" ht="12" customHeight="1">
      <c r="A23" s="175"/>
      <c r="B23" s="175"/>
      <c r="C23" s="43"/>
      <c r="D23" s="220" t="s">
        <v>468</v>
      </c>
      <c r="E23" s="42"/>
      <c r="F23" s="41">
        <f t="shared" si="0"/>
        <v>2</v>
      </c>
      <c r="G23" s="41">
        <v>0</v>
      </c>
      <c r="H23" s="41">
        <v>2</v>
      </c>
      <c r="I23" s="41">
        <v>0</v>
      </c>
      <c r="J23" s="41">
        <v>0</v>
      </c>
      <c r="K23" s="41">
        <v>0</v>
      </c>
      <c r="L23" s="41">
        <v>0</v>
      </c>
      <c r="M23" s="41">
        <v>2</v>
      </c>
      <c r="N23" s="41">
        <v>0</v>
      </c>
      <c r="O23" s="41">
        <v>0</v>
      </c>
      <c r="P23" s="41">
        <v>0</v>
      </c>
      <c r="Q23" s="41">
        <v>0</v>
      </c>
      <c r="R23" s="41">
        <v>2</v>
      </c>
    </row>
    <row r="24" spans="1:18" ht="12" customHeight="1">
      <c r="A24" s="175"/>
      <c r="B24" s="175"/>
      <c r="C24" s="40"/>
      <c r="D24" s="221"/>
      <c r="E24" s="39"/>
      <c r="F24" s="44">
        <f t="shared" si="0"/>
        <v>1</v>
      </c>
      <c r="G24" s="37">
        <f t="shared" ref="G24:R24" si="11">IF(G23=0,0,G23/$F23)</f>
        <v>0</v>
      </c>
      <c r="H24" s="37">
        <f t="shared" si="11"/>
        <v>1</v>
      </c>
      <c r="I24" s="37">
        <f t="shared" si="11"/>
        <v>0</v>
      </c>
      <c r="J24" s="37">
        <f t="shared" si="11"/>
        <v>0</v>
      </c>
      <c r="K24" s="37">
        <f t="shared" si="11"/>
        <v>0</v>
      </c>
      <c r="L24" s="37">
        <f t="shared" si="11"/>
        <v>0</v>
      </c>
      <c r="M24" s="37">
        <f t="shared" si="11"/>
        <v>1</v>
      </c>
      <c r="N24" s="37">
        <f t="shared" si="11"/>
        <v>0</v>
      </c>
      <c r="O24" s="37">
        <f t="shared" si="11"/>
        <v>0</v>
      </c>
      <c r="P24" s="37">
        <f t="shared" si="11"/>
        <v>0</v>
      </c>
      <c r="Q24" s="37">
        <f t="shared" si="11"/>
        <v>0</v>
      </c>
      <c r="R24" s="37">
        <f t="shared" si="11"/>
        <v>1</v>
      </c>
    </row>
    <row r="25" spans="1:18" ht="12" customHeight="1">
      <c r="A25" s="175"/>
      <c r="B25" s="175"/>
      <c r="C25" s="43"/>
      <c r="D25" s="223" t="s">
        <v>469</v>
      </c>
      <c r="E25" s="126"/>
      <c r="F25" s="112">
        <f t="shared" si="0"/>
        <v>13</v>
      </c>
      <c r="G25" s="112">
        <v>0</v>
      </c>
      <c r="H25" s="112">
        <v>13</v>
      </c>
      <c r="I25" s="41">
        <v>0</v>
      </c>
      <c r="J25" s="41">
        <v>0</v>
      </c>
      <c r="K25" s="41">
        <v>0</v>
      </c>
      <c r="L25" s="41">
        <v>0</v>
      </c>
      <c r="M25" s="41">
        <v>12</v>
      </c>
      <c r="N25" s="41">
        <v>1</v>
      </c>
      <c r="O25" s="41">
        <v>1</v>
      </c>
      <c r="P25" s="41">
        <v>0</v>
      </c>
      <c r="Q25" s="41">
        <v>0</v>
      </c>
      <c r="R25" s="41">
        <v>12</v>
      </c>
    </row>
    <row r="26" spans="1:18" ht="12" customHeight="1">
      <c r="A26" s="175"/>
      <c r="B26" s="175"/>
      <c r="C26" s="40"/>
      <c r="D26" s="224"/>
      <c r="E26" s="127"/>
      <c r="F26" s="128">
        <f t="shared" si="0"/>
        <v>1</v>
      </c>
      <c r="G26" s="115">
        <f t="shared" ref="G26:R26" si="12">IF(G25=0,0,G25/$F25)</f>
        <v>0</v>
      </c>
      <c r="H26" s="115">
        <f t="shared" si="12"/>
        <v>1</v>
      </c>
      <c r="I26" s="37">
        <f t="shared" si="12"/>
        <v>0</v>
      </c>
      <c r="J26" s="37">
        <f t="shared" si="12"/>
        <v>0</v>
      </c>
      <c r="K26" s="37">
        <f t="shared" si="12"/>
        <v>0</v>
      </c>
      <c r="L26" s="37">
        <f t="shared" si="12"/>
        <v>0</v>
      </c>
      <c r="M26" s="37">
        <f t="shared" si="12"/>
        <v>0.92307692307692313</v>
      </c>
      <c r="N26" s="37">
        <f t="shared" si="12"/>
        <v>7.6923076923076927E-2</v>
      </c>
      <c r="O26" s="37">
        <f t="shared" si="12"/>
        <v>7.6923076923076927E-2</v>
      </c>
      <c r="P26" s="37">
        <f t="shared" si="12"/>
        <v>0</v>
      </c>
      <c r="Q26" s="37">
        <f t="shared" si="12"/>
        <v>0</v>
      </c>
      <c r="R26" s="37">
        <f t="shared" si="12"/>
        <v>0.92307692307692313</v>
      </c>
    </row>
    <row r="27" spans="1:18" ht="12" customHeight="1">
      <c r="A27" s="175"/>
      <c r="B27" s="175"/>
      <c r="C27" s="43"/>
      <c r="D27" s="220" t="s">
        <v>470</v>
      </c>
      <c r="E27" s="42"/>
      <c r="F27" s="41">
        <f t="shared" si="0"/>
        <v>2</v>
      </c>
      <c r="G27" s="41">
        <v>0</v>
      </c>
      <c r="H27" s="41">
        <v>2</v>
      </c>
      <c r="I27" s="41">
        <v>0</v>
      </c>
      <c r="J27" s="41">
        <v>0</v>
      </c>
      <c r="K27" s="41">
        <v>0</v>
      </c>
      <c r="L27" s="41">
        <v>0</v>
      </c>
      <c r="M27" s="41">
        <v>1</v>
      </c>
      <c r="N27" s="41">
        <v>1</v>
      </c>
      <c r="O27" s="41">
        <v>0</v>
      </c>
      <c r="P27" s="41">
        <v>0</v>
      </c>
      <c r="Q27" s="41">
        <v>0</v>
      </c>
      <c r="R27" s="41">
        <v>2</v>
      </c>
    </row>
    <row r="28" spans="1:18" ht="12" customHeight="1">
      <c r="A28" s="175"/>
      <c r="B28" s="175"/>
      <c r="C28" s="40"/>
      <c r="D28" s="221"/>
      <c r="E28" s="39"/>
      <c r="F28" s="44">
        <f t="shared" si="0"/>
        <v>1</v>
      </c>
      <c r="G28" s="37">
        <f t="shared" ref="G28:R28" si="13">IF(G27=0,0,G27/$F27)</f>
        <v>0</v>
      </c>
      <c r="H28" s="37">
        <f t="shared" si="13"/>
        <v>1</v>
      </c>
      <c r="I28" s="37">
        <f t="shared" si="13"/>
        <v>0</v>
      </c>
      <c r="J28" s="37">
        <f t="shared" si="13"/>
        <v>0</v>
      </c>
      <c r="K28" s="37">
        <f t="shared" si="13"/>
        <v>0</v>
      </c>
      <c r="L28" s="37">
        <f t="shared" si="13"/>
        <v>0</v>
      </c>
      <c r="M28" s="37">
        <f t="shared" si="13"/>
        <v>0.5</v>
      </c>
      <c r="N28" s="37">
        <f t="shared" si="13"/>
        <v>0.5</v>
      </c>
      <c r="O28" s="37">
        <f t="shared" si="13"/>
        <v>0</v>
      </c>
      <c r="P28" s="37">
        <f t="shared" si="13"/>
        <v>0</v>
      </c>
      <c r="Q28" s="37">
        <f t="shared" si="13"/>
        <v>0</v>
      </c>
      <c r="R28" s="37">
        <f t="shared" si="13"/>
        <v>1</v>
      </c>
    </row>
    <row r="29" spans="1:18" ht="12" customHeight="1">
      <c r="A29" s="175"/>
      <c r="B29" s="175"/>
      <c r="C29" s="43"/>
      <c r="D29" s="220" t="s">
        <v>471</v>
      </c>
      <c r="E29" s="42"/>
      <c r="F29" s="41">
        <f t="shared" si="0"/>
        <v>4</v>
      </c>
      <c r="G29" s="41">
        <v>0</v>
      </c>
      <c r="H29" s="41">
        <v>4</v>
      </c>
      <c r="I29" s="41">
        <v>0</v>
      </c>
      <c r="J29" s="41">
        <v>0</v>
      </c>
      <c r="K29" s="41">
        <v>0</v>
      </c>
      <c r="L29" s="41">
        <v>0</v>
      </c>
      <c r="M29" s="41">
        <v>4</v>
      </c>
      <c r="N29" s="41">
        <v>0</v>
      </c>
      <c r="O29" s="41">
        <v>0</v>
      </c>
      <c r="P29" s="41">
        <v>0</v>
      </c>
      <c r="Q29" s="41">
        <v>0</v>
      </c>
      <c r="R29" s="41">
        <v>4</v>
      </c>
    </row>
    <row r="30" spans="1:18" ht="12" customHeight="1">
      <c r="A30" s="175"/>
      <c r="B30" s="175"/>
      <c r="C30" s="40"/>
      <c r="D30" s="221"/>
      <c r="E30" s="39"/>
      <c r="F30" s="44">
        <f t="shared" si="0"/>
        <v>1</v>
      </c>
      <c r="G30" s="37">
        <f t="shared" ref="G30:R30" si="14">IF(G29=0,0,G29/$F29)</f>
        <v>0</v>
      </c>
      <c r="H30" s="37">
        <f t="shared" si="14"/>
        <v>1</v>
      </c>
      <c r="I30" s="37">
        <f t="shared" si="14"/>
        <v>0</v>
      </c>
      <c r="J30" s="37">
        <f t="shared" si="14"/>
        <v>0</v>
      </c>
      <c r="K30" s="37">
        <f t="shared" si="14"/>
        <v>0</v>
      </c>
      <c r="L30" s="37">
        <f t="shared" si="14"/>
        <v>0</v>
      </c>
      <c r="M30" s="37">
        <f t="shared" si="14"/>
        <v>1</v>
      </c>
      <c r="N30" s="37">
        <f t="shared" si="14"/>
        <v>0</v>
      </c>
      <c r="O30" s="37">
        <f t="shared" si="14"/>
        <v>0</v>
      </c>
      <c r="P30" s="37">
        <f t="shared" si="14"/>
        <v>0</v>
      </c>
      <c r="Q30" s="37">
        <f t="shared" si="14"/>
        <v>0</v>
      </c>
      <c r="R30" s="37">
        <f t="shared" si="14"/>
        <v>1</v>
      </c>
    </row>
    <row r="31" spans="1:18" ht="12" customHeight="1">
      <c r="A31" s="175"/>
      <c r="B31" s="175"/>
      <c r="C31" s="43"/>
      <c r="D31" s="220" t="s">
        <v>472</v>
      </c>
      <c r="E31" s="42"/>
      <c r="F31" s="41">
        <f t="shared" si="0"/>
        <v>1</v>
      </c>
      <c r="G31" s="41">
        <v>0</v>
      </c>
      <c r="H31" s="41">
        <v>1</v>
      </c>
      <c r="I31" s="41">
        <v>0</v>
      </c>
      <c r="J31" s="41">
        <v>0</v>
      </c>
      <c r="K31" s="41">
        <v>0</v>
      </c>
      <c r="L31" s="41">
        <v>0</v>
      </c>
      <c r="M31" s="41">
        <v>1</v>
      </c>
      <c r="N31" s="41">
        <v>0</v>
      </c>
      <c r="O31" s="41">
        <v>0</v>
      </c>
      <c r="P31" s="41">
        <v>0</v>
      </c>
      <c r="Q31" s="41">
        <v>0</v>
      </c>
      <c r="R31" s="41">
        <v>1</v>
      </c>
    </row>
    <row r="32" spans="1:18" ht="12" customHeight="1">
      <c r="A32" s="175"/>
      <c r="B32" s="175"/>
      <c r="C32" s="40"/>
      <c r="D32" s="221"/>
      <c r="E32" s="39"/>
      <c r="F32" s="44">
        <f t="shared" si="0"/>
        <v>1</v>
      </c>
      <c r="G32" s="37">
        <f t="shared" ref="G32:R32" si="15">IF(G31=0,0,G31/$F31)</f>
        <v>0</v>
      </c>
      <c r="H32" s="37">
        <f t="shared" si="15"/>
        <v>1</v>
      </c>
      <c r="I32" s="37">
        <f t="shared" si="15"/>
        <v>0</v>
      </c>
      <c r="J32" s="37">
        <f t="shared" si="15"/>
        <v>0</v>
      </c>
      <c r="K32" s="37">
        <f t="shared" si="15"/>
        <v>0</v>
      </c>
      <c r="L32" s="37">
        <f t="shared" si="15"/>
        <v>0</v>
      </c>
      <c r="M32" s="37">
        <f t="shared" si="15"/>
        <v>1</v>
      </c>
      <c r="N32" s="37">
        <f t="shared" si="15"/>
        <v>0</v>
      </c>
      <c r="O32" s="37">
        <f t="shared" si="15"/>
        <v>0</v>
      </c>
      <c r="P32" s="37">
        <f t="shared" si="15"/>
        <v>0</v>
      </c>
      <c r="Q32" s="37">
        <f t="shared" si="15"/>
        <v>0</v>
      </c>
      <c r="R32" s="37">
        <f t="shared" si="15"/>
        <v>1</v>
      </c>
    </row>
    <row r="33" spans="1:18" ht="12" customHeight="1">
      <c r="A33" s="175"/>
      <c r="B33" s="175"/>
      <c r="C33" s="43"/>
      <c r="D33" s="220" t="s">
        <v>473</v>
      </c>
      <c r="E33" s="42"/>
      <c r="F33" s="41">
        <f t="shared" si="0"/>
        <v>5</v>
      </c>
      <c r="G33" s="41">
        <v>0</v>
      </c>
      <c r="H33" s="41">
        <v>5</v>
      </c>
      <c r="I33" s="41">
        <v>0</v>
      </c>
      <c r="J33" s="41">
        <v>0</v>
      </c>
      <c r="K33" s="41">
        <v>0</v>
      </c>
      <c r="L33" s="41">
        <v>0</v>
      </c>
      <c r="M33" s="41">
        <v>4</v>
      </c>
      <c r="N33" s="41">
        <v>1</v>
      </c>
      <c r="O33" s="41">
        <v>0</v>
      </c>
      <c r="P33" s="41">
        <v>0</v>
      </c>
      <c r="Q33" s="41">
        <v>0</v>
      </c>
      <c r="R33" s="41">
        <v>5</v>
      </c>
    </row>
    <row r="34" spans="1:18" ht="12" customHeight="1">
      <c r="A34" s="175"/>
      <c r="B34" s="175"/>
      <c r="C34" s="40"/>
      <c r="D34" s="221"/>
      <c r="E34" s="39"/>
      <c r="F34" s="44">
        <f t="shared" si="0"/>
        <v>1</v>
      </c>
      <c r="G34" s="37">
        <f t="shared" ref="G34:R34" si="16">IF(G33=0,0,G33/$F33)</f>
        <v>0</v>
      </c>
      <c r="H34" s="37">
        <f t="shared" si="16"/>
        <v>1</v>
      </c>
      <c r="I34" s="37">
        <f t="shared" si="16"/>
        <v>0</v>
      </c>
      <c r="J34" s="37">
        <f t="shared" si="16"/>
        <v>0</v>
      </c>
      <c r="K34" s="37">
        <f t="shared" si="16"/>
        <v>0</v>
      </c>
      <c r="L34" s="37">
        <f t="shared" si="16"/>
        <v>0</v>
      </c>
      <c r="M34" s="37">
        <f t="shared" si="16"/>
        <v>0.8</v>
      </c>
      <c r="N34" s="37">
        <f t="shared" si="16"/>
        <v>0.2</v>
      </c>
      <c r="O34" s="37">
        <f t="shared" si="16"/>
        <v>0</v>
      </c>
      <c r="P34" s="37">
        <f t="shared" si="16"/>
        <v>0</v>
      </c>
      <c r="Q34" s="37">
        <f t="shared" si="16"/>
        <v>0</v>
      </c>
      <c r="R34" s="37">
        <f t="shared" si="16"/>
        <v>1</v>
      </c>
    </row>
    <row r="35" spans="1:18" ht="12" customHeight="1">
      <c r="A35" s="175"/>
      <c r="B35" s="175"/>
      <c r="C35" s="43"/>
      <c r="D35" s="220" t="s">
        <v>474</v>
      </c>
      <c r="E35" s="42"/>
      <c r="F35" s="41">
        <f t="shared" si="0"/>
        <v>8</v>
      </c>
      <c r="G35" s="41">
        <v>0</v>
      </c>
      <c r="H35" s="41">
        <v>8</v>
      </c>
      <c r="I35" s="41">
        <v>0</v>
      </c>
      <c r="J35" s="41">
        <v>0</v>
      </c>
      <c r="K35" s="41">
        <v>0</v>
      </c>
      <c r="L35" s="41">
        <v>0</v>
      </c>
      <c r="M35" s="41">
        <v>8</v>
      </c>
      <c r="N35" s="41">
        <v>0</v>
      </c>
      <c r="O35" s="41">
        <v>1</v>
      </c>
      <c r="P35" s="41">
        <v>0</v>
      </c>
      <c r="Q35" s="41">
        <v>0</v>
      </c>
      <c r="R35" s="41">
        <v>7</v>
      </c>
    </row>
    <row r="36" spans="1:18" ht="12" customHeight="1">
      <c r="A36" s="175"/>
      <c r="B36" s="175"/>
      <c r="C36" s="40"/>
      <c r="D36" s="221"/>
      <c r="E36" s="39"/>
      <c r="F36" s="44">
        <f t="shared" si="0"/>
        <v>1</v>
      </c>
      <c r="G36" s="37">
        <f t="shared" ref="G36:R36" si="17">IF(G35=0,0,G35/$F35)</f>
        <v>0</v>
      </c>
      <c r="H36" s="37">
        <f t="shared" si="17"/>
        <v>1</v>
      </c>
      <c r="I36" s="37">
        <f t="shared" si="17"/>
        <v>0</v>
      </c>
      <c r="J36" s="37">
        <f t="shared" si="17"/>
        <v>0</v>
      </c>
      <c r="K36" s="37">
        <f t="shared" si="17"/>
        <v>0</v>
      </c>
      <c r="L36" s="37">
        <f t="shared" si="17"/>
        <v>0</v>
      </c>
      <c r="M36" s="37">
        <f t="shared" si="17"/>
        <v>1</v>
      </c>
      <c r="N36" s="37">
        <f t="shared" si="17"/>
        <v>0</v>
      </c>
      <c r="O36" s="37">
        <f t="shared" si="17"/>
        <v>0.125</v>
      </c>
      <c r="P36" s="37">
        <f t="shared" si="17"/>
        <v>0</v>
      </c>
      <c r="Q36" s="37">
        <f t="shared" si="17"/>
        <v>0</v>
      </c>
      <c r="R36" s="37">
        <f t="shared" si="17"/>
        <v>0.875</v>
      </c>
    </row>
    <row r="37" spans="1:18" ht="12" customHeight="1">
      <c r="A37" s="175"/>
      <c r="B37" s="175"/>
      <c r="C37" s="43"/>
      <c r="D37" s="220" t="s">
        <v>475</v>
      </c>
      <c r="E37" s="42"/>
      <c r="F37" s="41">
        <f t="shared" si="0"/>
        <v>0</v>
      </c>
      <c r="G37" s="41">
        <v>0</v>
      </c>
      <c r="H37" s="41">
        <v>0</v>
      </c>
      <c r="I37" s="41">
        <v>0</v>
      </c>
      <c r="J37" s="41">
        <v>0</v>
      </c>
      <c r="K37" s="41">
        <v>0</v>
      </c>
      <c r="L37" s="41">
        <v>0</v>
      </c>
      <c r="M37" s="41">
        <v>0</v>
      </c>
      <c r="N37" s="41">
        <v>0</v>
      </c>
      <c r="O37" s="41">
        <v>0</v>
      </c>
      <c r="P37" s="41">
        <v>0</v>
      </c>
      <c r="Q37" s="41">
        <v>0</v>
      </c>
      <c r="R37" s="41">
        <v>0</v>
      </c>
    </row>
    <row r="38" spans="1:18" ht="12" customHeight="1">
      <c r="A38" s="175"/>
      <c r="B38" s="175"/>
      <c r="C38" s="40"/>
      <c r="D38" s="221"/>
      <c r="E38" s="39"/>
      <c r="F38" s="44">
        <f t="shared" si="0"/>
        <v>0</v>
      </c>
      <c r="G38" s="37">
        <f t="shared" ref="G38:R38" si="18">IF(G37=0,0,G37/$F37)</f>
        <v>0</v>
      </c>
      <c r="H38" s="37">
        <f t="shared" si="18"/>
        <v>0</v>
      </c>
      <c r="I38" s="37">
        <f t="shared" si="18"/>
        <v>0</v>
      </c>
      <c r="J38" s="37">
        <f t="shared" si="18"/>
        <v>0</v>
      </c>
      <c r="K38" s="37">
        <f t="shared" si="18"/>
        <v>0</v>
      </c>
      <c r="L38" s="37">
        <f t="shared" si="18"/>
        <v>0</v>
      </c>
      <c r="M38" s="37">
        <f t="shared" si="18"/>
        <v>0</v>
      </c>
      <c r="N38" s="37">
        <f t="shared" si="18"/>
        <v>0</v>
      </c>
      <c r="O38" s="37">
        <f t="shared" si="18"/>
        <v>0</v>
      </c>
      <c r="P38" s="37">
        <f t="shared" si="18"/>
        <v>0</v>
      </c>
      <c r="Q38" s="37">
        <f t="shared" si="18"/>
        <v>0</v>
      </c>
      <c r="R38" s="37">
        <f t="shared" si="18"/>
        <v>0</v>
      </c>
    </row>
    <row r="39" spans="1:18" ht="12" customHeight="1">
      <c r="A39" s="175"/>
      <c r="B39" s="175"/>
      <c r="C39" s="43"/>
      <c r="D39" s="220" t="s">
        <v>476</v>
      </c>
      <c r="E39" s="42"/>
      <c r="F39" s="41">
        <f t="shared" ref="F39:F70" si="19">SUM(G39:R39)/3</f>
        <v>5</v>
      </c>
      <c r="G39" s="41">
        <v>0</v>
      </c>
      <c r="H39" s="41">
        <v>5</v>
      </c>
      <c r="I39" s="41">
        <v>0</v>
      </c>
      <c r="J39" s="41">
        <v>0</v>
      </c>
      <c r="K39" s="41">
        <v>0</v>
      </c>
      <c r="L39" s="41">
        <v>0</v>
      </c>
      <c r="M39" s="41">
        <v>4</v>
      </c>
      <c r="N39" s="41">
        <v>1</v>
      </c>
      <c r="O39" s="41">
        <v>0</v>
      </c>
      <c r="P39" s="41">
        <v>0</v>
      </c>
      <c r="Q39" s="41">
        <v>0</v>
      </c>
      <c r="R39" s="41">
        <v>5</v>
      </c>
    </row>
    <row r="40" spans="1:18" ht="12" customHeight="1">
      <c r="A40" s="175"/>
      <c r="B40" s="175"/>
      <c r="C40" s="40"/>
      <c r="D40" s="221"/>
      <c r="E40" s="39"/>
      <c r="F40" s="44">
        <f t="shared" si="19"/>
        <v>1</v>
      </c>
      <c r="G40" s="37">
        <f t="shared" ref="G40:R40" si="20">IF(G39=0,0,G39/$F39)</f>
        <v>0</v>
      </c>
      <c r="H40" s="37">
        <f t="shared" si="20"/>
        <v>1</v>
      </c>
      <c r="I40" s="37">
        <f t="shared" si="20"/>
        <v>0</v>
      </c>
      <c r="J40" s="37">
        <f t="shared" si="20"/>
        <v>0</v>
      </c>
      <c r="K40" s="37">
        <f t="shared" si="20"/>
        <v>0</v>
      </c>
      <c r="L40" s="37">
        <f t="shared" si="20"/>
        <v>0</v>
      </c>
      <c r="M40" s="37">
        <f t="shared" si="20"/>
        <v>0.8</v>
      </c>
      <c r="N40" s="37">
        <f t="shared" si="20"/>
        <v>0.2</v>
      </c>
      <c r="O40" s="37">
        <f t="shared" si="20"/>
        <v>0</v>
      </c>
      <c r="P40" s="37">
        <f t="shared" si="20"/>
        <v>0</v>
      </c>
      <c r="Q40" s="37">
        <f t="shared" si="20"/>
        <v>0</v>
      </c>
      <c r="R40" s="37">
        <f t="shared" si="20"/>
        <v>1</v>
      </c>
    </row>
    <row r="41" spans="1:18" ht="12" customHeight="1">
      <c r="A41" s="175"/>
      <c r="B41" s="175"/>
      <c r="C41" s="43"/>
      <c r="D41" s="220" t="s">
        <v>477</v>
      </c>
      <c r="E41" s="42"/>
      <c r="F41" s="41">
        <f t="shared" si="19"/>
        <v>0</v>
      </c>
      <c r="G41" s="105" t="s">
        <v>497</v>
      </c>
      <c r="H41" s="105" t="s">
        <v>497</v>
      </c>
      <c r="I41" s="105" t="s">
        <v>497</v>
      </c>
      <c r="J41" s="105" t="s">
        <v>497</v>
      </c>
      <c r="K41" s="105" t="s">
        <v>497</v>
      </c>
      <c r="L41" s="105" t="s">
        <v>497</v>
      </c>
      <c r="M41" s="105" t="s">
        <v>497</v>
      </c>
      <c r="N41" s="105" t="s">
        <v>497</v>
      </c>
      <c r="O41" s="105" t="s">
        <v>497</v>
      </c>
      <c r="P41" s="105" t="s">
        <v>497</v>
      </c>
      <c r="Q41" s="105" t="s">
        <v>497</v>
      </c>
      <c r="R41" s="105" t="s">
        <v>497</v>
      </c>
    </row>
    <row r="42" spans="1:18" ht="12" customHeight="1">
      <c r="A42" s="175"/>
      <c r="B42" s="175"/>
      <c r="C42" s="40"/>
      <c r="D42" s="221"/>
      <c r="E42" s="39"/>
      <c r="F42" s="44">
        <f t="shared" si="19"/>
        <v>0</v>
      </c>
      <c r="G42" s="48" t="s">
        <v>497</v>
      </c>
      <c r="H42" s="48" t="s">
        <v>497</v>
      </c>
      <c r="I42" s="48" t="s">
        <v>497</v>
      </c>
      <c r="J42" s="48" t="s">
        <v>497</v>
      </c>
      <c r="K42" s="48" t="s">
        <v>497</v>
      </c>
      <c r="L42" s="48" t="s">
        <v>497</v>
      </c>
      <c r="M42" s="48" t="s">
        <v>497</v>
      </c>
      <c r="N42" s="48" t="s">
        <v>497</v>
      </c>
      <c r="O42" s="48" t="s">
        <v>497</v>
      </c>
      <c r="P42" s="48" t="s">
        <v>497</v>
      </c>
      <c r="Q42" s="48" t="s">
        <v>497</v>
      </c>
      <c r="R42" s="48" t="s">
        <v>497</v>
      </c>
    </row>
    <row r="43" spans="1:18" ht="12" customHeight="1">
      <c r="A43" s="175"/>
      <c r="B43" s="175"/>
      <c r="C43" s="43"/>
      <c r="D43" s="220" t="s">
        <v>478</v>
      </c>
      <c r="E43" s="42"/>
      <c r="F43" s="41">
        <f t="shared" si="19"/>
        <v>1</v>
      </c>
      <c r="G43" s="41">
        <v>0</v>
      </c>
      <c r="H43" s="41">
        <v>1</v>
      </c>
      <c r="I43" s="41">
        <v>0</v>
      </c>
      <c r="J43" s="41">
        <v>0</v>
      </c>
      <c r="K43" s="41">
        <v>0</v>
      </c>
      <c r="L43" s="41">
        <v>0</v>
      </c>
      <c r="M43" s="41">
        <v>1</v>
      </c>
      <c r="N43" s="41">
        <v>0</v>
      </c>
      <c r="O43" s="41">
        <v>0</v>
      </c>
      <c r="P43" s="41">
        <v>0</v>
      </c>
      <c r="Q43" s="41">
        <v>0</v>
      </c>
      <c r="R43" s="41">
        <v>1</v>
      </c>
    </row>
    <row r="44" spans="1:18" ht="12" customHeight="1">
      <c r="A44" s="175"/>
      <c r="B44" s="175"/>
      <c r="C44" s="40"/>
      <c r="D44" s="221"/>
      <c r="E44" s="39"/>
      <c r="F44" s="44">
        <f t="shared" si="19"/>
        <v>1</v>
      </c>
      <c r="G44" s="37">
        <f t="shared" ref="G44:R44" si="21">IF(G43=0,0,G43/$F43)</f>
        <v>0</v>
      </c>
      <c r="H44" s="37">
        <f t="shared" si="21"/>
        <v>1</v>
      </c>
      <c r="I44" s="37">
        <f t="shared" si="21"/>
        <v>0</v>
      </c>
      <c r="J44" s="37">
        <f t="shared" si="21"/>
        <v>0</v>
      </c>
      <c r="K44" s="37">
        <f t="shared" si="21"/>
        <v>0</v>
      </c>
      <c r="L44" s="37">
        <f t="shared" si="21"/>
        <v>0</v>
      </c>
      <c r="M44" s="37">
        <f t="shared" si="21"/>
        <v>1</v>
      </c>
      <c r="N44" s="37">
        <f t="shared" si="21"/>
        <v>0</v>
      </c>
      <c r="O44" s="37">
        <f t="shared" si="21"/>
        <v>0</v>
      </c>
      <c r="P44" s="37">
        <f t="shared" si="21"/>
        <v>0</v>
      </c>
      <c r="Q44" s="37">
        <f t="shared" si="21"/>
        <v>0</v>
      </c>
      <c r="R44" s="37">
        <f t="shared" si="21"/>
        <v>1</v>
      </c>
    </row>
    <row r="45" spans="1:18" ht="12" customHeight="1">
      <c r="A45" s="175"/>
      <c r="B45" s="175"/>
      <c r="C45" s="43"/>
      <c r="D45" s="220" t="s">
        <v>479</v>
      </c>
      <c r="E45" s="42"/>
      <c r="F45" s="41">
        <f t="shared" si="19"/>
        <v>5</v>
      </c>
      <c r="G45" s="41">
        <v>0</v>
      </c>
      <c r="H45" s="41">
        <v>5</v>
      </c>
      <c r="I45" s="41">
        <v>0</v>
      </c>
      <c r="J45" s="41">
        <v>0</v>
      </c>
      <c r="K45" s="41">
        <v>0</v>
      </c>
      <c r="L45" s="41">
        <v>0</v>
      </c>
      <c r="M45" s="41">
        <v>4</v>
      </c>
      <c r="N45" s="41">
        <v>1</v>
      </c>
      <c r="O45" s="41">
        <v>0</v>
      </c>
      <c r="P45" s="41">
        <v>0</v>
      </c>
      <c r="Q45" s="41">
        <v>0</v>
      </c>
      <c r="R45" s="41">
        <v>5</v>
      </c>
    </row>
    <row r="46" spans="1:18" ht="12" customHeight="1">
      <c r="A46" s="175"/>
      <c r="B46" s="175"/>
      <c r="C46" s="40"/>
      <c r="D46" s="221"/>
      <c r="E46" s="39"/>
      <c r="F46" s="44">
        <f t="shared" si="19"/>
        <v>1</v>
      </c>
      <c r="G46" s="37">
        <f t="shared" ref="G46:R46" si="22">IF(G45=0,0,G45/$F45)</f>
        <v>0</v>
      </c>
      <c r="H46" s="37">
        <f t="shared" si="22"/>
        <v>1</v>
      </c>
      <c r="I46" s="37">
        <f t="shared" si="22"/>
        <v>0</v>
      </c>
      <c r="J46" s="37">
        <f t="shared" si="22"/>
        <v>0</v>
      </c>
      <c r="K46" s="37">
        <f t="shared" si="22"/>
        <v>0</v>
      </c>
      <c r="L46" s="37">
        <f t="shared" si="22"/>
        <v>0</v>
      </c>
      <c r="M46" s="37">
        <f t="shared" si="22"/>
        <v>0.8</v>
      </c>
      <c r="N46" s="37">
        <f t="shared" si="22"/>
        <v>0.2</v>
      </c>
      <c r="O46" s="37">
        <f t="shared" si="22"/>
        <v>0</v>
      </c>
      <c r="P46" s="37">
        <f t="shared" si="22"/>
        <v>0</v>
      </c>
      <c r="Q46" s="37">
        <f t="shared" si="22"/>
        <v>0</v>
      </c>
      <c r="R46" s="37">
        <f t="shared" si="22"/>
        <v>1</v>
      </c>
    </row>
    <row r="47" spans="1:18" ht="12" customHeight="1">
      <c r="A47" s="175"/>
      <c r="B47" s="175"/>
      <c r="C47" s="43"/>
      <c r="D47" s="220" t="s">
        <v>480</v>
      </c>
      <c r="E47" s="42"/>
      <c r="F47" s="41">
        <f t="shared" si="19"/>
        <v>2</v>
      </c>
      <c r="G47" s="41">
        <v>0</v>
      </c>
      <c r="H47" s="41">
        <v>2</v>
      </c>
      <c r="I47" s="41">
        <v>0</v>
      </c>
      <c r="J47" s="41">
        <v>0</v>
      </c>
      <c r="K47" s="41">
        <v>0</v>
      </c>
      <c r="L47" s="41">
        <v>0</v>
      </c>
      <c r="M47" s="41">
        <v>2</v>
      </c>
      <c r="N47" s="41">
        <v>0</v>
      </c>
      <c r="O47" s="41">
        <v>0</v>
      </c>
      <c r="P47" s="41">
        <v>0</v>
      </c>
      <c r="Q47" s="41">
        <v>0</v>
      </c>
      <c r="R47" s="41">
        <v>2</v>
      </c>
    </row>
    <row r="48" spans="1:18" ht="12" customHeight="1">
      <c r="A48" s="175"/>
      <c r="B48" s="175"/>
      <c r="C48" s="40"/>
      <c r="D48" s="221"/>
      <c r="E48" s="39"/>
      <c r="F48" s="44">
        <f t="shared" si="19"/>
        <v>1</v>
      </c>
      <c r="G48" s="37">
        <f t="shared" ref="G48:R48" si="23">IF(G47=0,0,G47/$F47)</f>
        <v>0</v>
      </c>
      <c r="H48" s="37">
        <f t="shared" si="23"/>
        <v>1</v>
      </c>
      <c r="I48" s="37">
        <f t="shared" si="23"/>
        <v>0</v>
      </c>
      <c r="J48" s="37">
        <f t="shared" si="23"/>
        <v>0</v>
      </c>
      <c r="K48" s="37">
        <f t="shared" si="23"/>
        <v>0</v>
      </c>
      <c r="L48" s="37">
        <f t="shared" si="23"/>
        <v>0</v>
      </c>
      <c r="M48" s="37">
        <f t="shared" si="23"/>
        <v>1</v>
      </c>
      <c r="N48" s="37">
        <f t="shared" si="23"/>
        <v>0</v>
      </c>
      <c r="O48" s="37">
        <f t="shared" si="23"/>
        <v>0</v>
      </c>
      <c r="P48" s="37">
        <f t="shared" si="23"/>
        <v>0</v>
      </c>
      <c r="Q48" s="37">
        <f t="shared" si="23"/>
        <v>0</v>
      </c>
      <c r="R48" s="37">
        <f t="shared" si="23"/>
        <v>1</v>
      </c>
    </row>
    <row r="49" spans="1:18" ht="12" customHeight="1">
      <c r="A49" s="175"/>
      <c r="B49" s="175"/>
      <c r="C49" s="43"/>
      <c r="D49" s="220" t="s">
        <v>481</v>
      </c>
      <c r="E49" s="42"/>
      <c r="F49" s="41">
        <f t="shared" si="19"/>
        <v>2</v>
      </c>
      <c r="G49" s="41">
        <v>0</v>
      </c>
      <c r="H49" s="41">
        <v>1</v>
      </c>
      <c r="I49" s="41">
        <v>0</v>
      </c>
      <c r="J49" s="41">
        <v>1</v>
      </c>
      <c r="K49" s="41">
        <v>0</v>
      </c>
      <c r="L49" s="41">
        <v>0</v>
      </c>
      <c r="M49" s="41">
        <v>1</v>
      </c>
      <c r="N49" s="41">
        <v>1</v>
      </c>
      <c r="O49" s="41">
        <v>0</v>
      </c>
      <c r="P49" s="41">
        <v>0</v>
      </c>
      <c r="Q49" s="41">
        <v>1</v>
      </c>
      <c r="R49" s="41">
        <v>1</v>
      </c>
    </row>
    <row r="50" spans="1:18" ht="12" customHeight="1">
      <c r="A50" s="175"/>
      <c r="B50" s="175"/>
      <c r="C50" s="40"/>
      <c r="D50" s="221"/>
      <c r="E50" s="39"/>
      <c r="F50" s="44">
        <f t="shared" si="19"/>
        <v>1</v>
      </c>
      <c r="G50" s="37">
        <f t="shared" ref="G50:R50" si="24">IF(G49=0,0,G49/$F49)</f>
        <v>0</v>
      </c>
      <c r="H50" s="37">
        <f t="shared" si="24"/>
        <v>0.5</v>
      </c>
      <c r="I50" s="37">
        <f t="shared" si="24"/>
        <v>0</v>
      </c>
      <c r="J50" s="37">
        <f t="shared" si="24"/>
        <v>0.5</v>
      </c>
      <c r="K50" s="37">
        <f t="shared" si="24"/>
        <v>0</v>
      </c>
      <c r="L50" s="37">
        <f t="shared" si="24"/>
        <v>0</v>
      </c>
      <c r="M50" s="37">
        <f t="shared" si="24"/>
        <v>0.5</v>
      </c>
      <c r="N50" s="37">
        <f t="shared" si="24"/>
        <v>0.5</v>
      </c>
      <c r="O50" s="37">
        <f t="shared" si="24"/>
        <v>0</v>
      </c>
      <c r="P50" s="37">
        <f t="shared" si="24"/>
        <v>0</v>
      </c>
      <c r="Q50" s="37">
        <f t="shared" si="24"/>
        <v>0.5</v>
      </c>
      <c r="R50" s="37">
        <f t="shared" si="24"/>
        <v>0.5</v>
      </c>
    </row>
    <row r="51" spans="1:18" ht="12" customHeight="1">
      <c r="A51" s="175"/>
      <c r="B51" s="175"/>
      <c r="C51" s="43"/>
      <c r="D51" s="220" t="s">
        <v>482</v>
      </c>
      <c r="E51" s="42"/>
      <c r="F51" s="41">
        <f t="shared" si="19"/>
        <v>11</v>
      </c>
      <c r="G51" s="41">
        <v>0</v>
      </c>
      <c r="H51" s="41">
        <v>10</v>
      </c>
      <c r="I51" s="41">
        <v>0</v>
      </c>
      <c r="J51" s="41">
        <v>1</v>
      </c>
      <c r="K51" s="41">
        <v>0</v>
      </c>
      <c r="L51" s="41">
        <v>0</v>
      </c>
      <c r="M51" s="41">
        <v>10</v>
      </c>
      <c r="N51" s="41">
        <v>1</v>
      </c>
      <c r="O51" s="41">
        <v>0</v>
      </c>
      <c r="P51" s="41">
        <v>0</v>
      </c>
      <c r="Q51" s="41">
        <v>0</v>
      </c>
      <c r="R51" s="41">
        <v>11</v>
      </c>
    </row>
    <row r="52" spans="1:18" ht="12" customHeight="1">
      <c r="A52" s="175"/>
      <c r="B52" s="175"/>
      <c r="C52" s="40"/>
      <c r="D52" s="221"/>
      <c r="E52" s="39"/>
      <c r="F52" s="44">
        <f t="shared" si="19"/>
        <v>1</v>
      </c>
      <c r="G52" s="37">
        <f t="shared" ref="G52:R52" si="25">IF(G51=0,0,G51/$F51)</f>
        <v>0</v>
      </c>
      <c r="H52" s="37">
        <f t="shared" si="25"/>
        <v>0.90909090909090906</v>
      </c>
      <c r="I52" s="37">
        <f t="shared" si="25"/>
        <v>0</v>
      </c>
      <c r="J52" s="37">
        <f t="shared" si="25"/>
        <v>9.0909090909090912E-2</v>
      </c>
      <c r="K52" s="37">
        <f t="shared" si="25"/>
        <v>0</v>
      </c>
      <c r="L52" s="37">
        <f t="shared" si="25"/>
        <v>0</v>
      </c>
      <c r="M52" s="37">
        <f t="shared" si="25"/>
        <v>0.90909090909090906</v>
      </c>
      <c r="N52" s="37">
        <f t="shared" si="25"/>
        <v>9.0909090909090912E-2</v>
      </c>
      <c r="O52" s="37">
        <f t="shared" si="25"/>
        <v>0</v>
      </c>
      <c r="P52" s="37">
        <f t="shared" si="25"/>
        <v>0</v>
      </c>
      <c r="Q52" s="37">
        <f t="shared" si="25"/>
        <v>0</v>
      </c>
      <c r="R52" s="37">
        <f t="shared" si="25"/>
        <v>1</v>
      </c>
    </row>
    <row r="53" spans="1:18" ht="12" customHeight="1">
      <c r="A53" s="175"/>
      <c r="B53" s="175"/>
      <c r="C53" s="43"/>
      <c r="D53" s="220" t="s">
        <v>483</v>
      </c>
      <c r="E53" s="42"/>
      <c r="F53" s="41">
        <f t="shared" si="19"/>
        <v>5</v>
      </c>
      <c r="G53" s="41">
        <v>0</v>
      </c>
      <c r="H53" s="41">
        <v>5</v>
      </c>
      <c r="I53" s="41">
        <v>0</v>
      </c>
      <c r="J53" s="41">
        <v>0</v>
      </c>
      <c r="K53" s="41">
        <v>0</v>
      </c>
      <c r="L53" s="41">
        <v>0</v>
      </c>
      <c r="M53" s="41">
        <v>4</v>
      </c>
      <c r="N53" s="41">
        <v>1</v>
      </c>
      <c r="O53" s="41">
        <v>2</v>
      </c>
      <c r="P53" s="41">
        <v>0</v>
      </c>
      <c r="Q53" s="41">
        <v>0</v>
      </c>
      <c r="R53" s="41">
        <v>3</v>
      </c>
    </row>
    <row r="54" spans="1:18" ht="12" customHeight="1">
      <c r="A54" s="175"/>
      <c r="B54" s="175"/>
      <c r="C54" s="40"/>
      <c r="D54" s="221"/>
      <c r="E54" s="39"/>
      <c r="F54" s="44">
        <f t="shared" si="19"/>
        <v>1</v>
      </c>
      <c r="G54" s="37">
        <f t="shared" ref="G54:R54" si="26">IF(G53=0,0,G53/$F53)</f>
        <v>0</v>
      </c>
      <c r="H54" s="37">
        <f t="shared" si="26"/>
        <v>1</v>
      </c>
      <c r="I54" s="37">
        <f t="shared" si="26"/>
        <v>0</v>
      </c>
      <c r="J54" s="37">
        <f t="shared" si="26"/>
        <v>0</v>
      </c>
      <c r="K54" s="37">
        <f t="shared" si="26"/>
        <v>0</v>
      </c>
      <c r="L54" s="37">
        <f t="shared" si="26"/>
        <v>0</v>
      </c>
      <c r="M54" s="37">
        <f t="shared" si="26"/>
        <v>0.8</v>
      </c>
      <c r="N54" s="37">
        <f t="shared" si="26"/>
        <v>0.2</v>
      </c>
      <c r="O54" s="37">
        <f t="shared" si="26"/>
        <v>0.4</v>
      </c>
      <c r="P54" s="37">
        <f t="shared" si="26"/>
        <v>0</v>
      </c>
      <c r="Q54" s="37">
        <f t="shared" si="26"/>
        <v>0</v>
      </c>
      <c r="R54" s="37">
        <f t="shared" si="26"/>
        <v>0.6</v>
      </c>
    </row>
    <row r="55" spans="1:18" ht="12" customHeight="1">
      <c r="A55" s="175"/>
      <c r="B55" s="175"/>
      <c r="C55" s="43"/>
      <c r="D55" s="220" t="s">
        <v>484</v>
      </c>
      <c r="E55" s="42"/>
      <c r="F55" s="41">
        <f t="shared" si="19"/>
        <v>22</v>
      </c>
      <c r="G55" s="41">
        <v>0</v>
      </c>
      <c r="H55" s="41">
        <v>20</v>
      </c>
      <c r="I55" s="41">
        <v>1</v>
      </c>
      <c r="J55" s="41">
        <v>1</v>
      </c>
      <c r="K55" s="41">
        <v>0</v>
      </c>
      <c r="L55" s="41">
        <v>1</v>
      </c>
      <c r="M55" s="41">
        <v>19</v>
      </c>
      <c r="N55" s="41">
        <v>2</v>
      </c>
      <c r="O55" s="41">
        <v>2</v>
      </c>
      <c r="P55" s="41">
        <v>1</v>
      </c>
      <c r="Q55" s="41">
        <v>0</v>
      </c>
      <c r="R55" s="41">
        <v>19</v>
      </c>
    </row>
    <row r="56" spans="1:18" ht="12" customHeight="1">
      <c r="A56" s="175"/>
      <c r="B56" s="175"/>
      <c r="C56" s="40"/>
      <c r="D56" s="221"/>
      <c r="E56" s="39"/>
      <c r="F56" s="44">
        <f t="shared" si="19"/>
        <v>1</v>
      </c>
      <c r="G56" s="37">
        <f t="shared" ref="G56:R56" si="27">IF(G55=0,0,G55/$F55)</f>
        <v>0</v>
      </c>
      <c r="H56" s="37">
        <f t="shared" si="27"/>
        <v>0.90909090909090906</v>
      </c>
      <c r="I56" s="37">
        <f t="shared" si="27"/>
        <v>4.5454545454545456E-2</v>
      </c>
      <c r="J56" s="37">
        <f t="shared" si="27"/>
        <v>4.5454545454545456E-2</v>
      </c>
      <c r="K56" s="37">
        <f t="shared" si="27"/>
        <v>0</v>
      </c>
      <c r="L56" s="37">
        <f t="shared" si="27"/>
        <v>4.5454545454545456E-2</v>
      </c>
      <c r="M56" s="37">
        <f t="shared" si="27"/>
        <v>0.86363636363636365</v>
      </c>
      <c r="N56" s="37">
        <f t="shared" si="27"/>
        <v>9.0909090909090912E-2</v>
      </c>
      <c r="O56" s="37">
        <f t="shared" si="27"/>
        <v>9.0909090909090912E-2</v>
      </c>
      <c r="P56" s="37">
        <f t="shared" si="27"/>
        <v>4.5454545454545456E-2</v>
      </c>
      <c r="Q56" s="37">
        <f t="shared" si="27"/>
        <v>0</v>
      </c>
      <c r="R56" s="37">
        <f t="shared" si="27"/>
        <v>0.86363636363636365</v>
      </c>
    </row>
    <row r="57" spans="1:18" ht="12" customHeight="1">
      <c r="A57" s="175"/>
      <c r="B57" s="175"/>
      <c r="C57" s="43"/>
      <c r="D57" s="220" t="s">
        <v>485</v>
      </c>
      <c r="E57" s="42"/>
      <c r="F57" s="41">
        <f t="shared" si="19"/>
        <v>5</v>
      </c>
      <c r="G57" s="41">
        <v>0</v>
      </c>
      <c r="H57" s="41">
        <v>5</v>
      </c>
      <c r="I57" s="41">
        <v>0</v>
      </c>
      <c r="J57" s="41">
        <v>0</v>
      </c>
      <c r="K57" s="41">
        <v>0</v>
      </c>
      <c r="L57" s="41">
        <v>0</v>
      </c>
      <c r="M57" s="41">
        <v>5</v>
      </c>
      <c r="N57" s="41">
        <v>0</v>
      </c>
      <c r="O57" s="41">
        <v>1</v>
      </c>
      <c r="P57" s="41">
        <v>1</v>
      </c>
      <c r="Q57" s="41">
        <v>0</v>
      </c>
      <c r="R57" s="41">
        <v>3</v>
      </c>
    </row>
    <row r="58" spans="1:18" ht="12" customHeight="1">
      <c r="A58" s="175"/>
      <c r="B58" s="175"/>
      <c r="C58" s="40"/>
      <c r="D58" s="221"/>
      <c r="E58" s="39"/>
      <c r="F58" s="44">
        <f t="shared" si="19"/>
        <v>1.0000000000000002</v>
      </c>
      <c r="G58" s="37">
        <f t="shared" ref="G58:R58" si="28">IF(G57=0,0,G57/$F57)</f>
        <v>0</v>
      </c>
      <c r="H58" s="37">
        <f t="shared" si="28"/>
        <v>1</v>
      </c>
      <c r="I58" s="37">
        <f t="shared" si="28"/>
        <v>0</v>
      </c>
      <c r="J58" s="37">
        <f t="shared" si="28"/>
        <v>0</v>
      </c>
      <c r="K58" s="37">
        <f t="shared" si="28"/>
        <v>0</v>
      </c>
      <c r="L58" s="37">
        <f t="shared" si="28"/>
        <v>0</v>
      </c>
      <c r="M58" s="37">
        <f t="shared" si="28"/>
        <v>1</v>
      </c>
      <c r="N58" s="37">
        <f t="shared" si="28"/>
        <v>0</v>
      </c>
      <c r="O58" s="37">
        <f t="shared" si="28"/>
        <v>0.2</v>
      </c>
      <c r="P58" s="37">
        <f t="shared" si="28"/>
        <v>0.2</v>
      </c>
      <c r="Q58" s="37">
        <f t="shared" si="28"/>
        <v>0</v>
      </c>
      <c r="R58" s="37">
        <f t="shared" si="28"/>
        <v>0.6</v>
      </c>
    </row>
    <row r="59" spans="1:18" ht="12.75" customHeight="1">
      <c r="A59" s="175"/>
      <c r="B59" s="175"/>
      <c r="C59" s="43"/>
      <c r="D59" s="220" t="s">
        <v>486</v>
      </c>
      <c r="E59" s="42"/>
      <c r="F59" s="41">
        <f t="shared" si="19"/>
        <v>26</v>
      </c>
      <c r="G59" s="41">
        <v>0</v>
      </c>
      <c r="H59" s="41">
        <v>23</v>
      </c>
      <c r="I59" s="41">
        <v>0</v>
      </c>
      <c r="J59" s="41">
        <v>3</v>
      </c>
      <c r="K59" s="41">
        <v>0</v>
      </c>
      <c r="L59" s="41">
        <v>1</v>
      </c>
      <c r="M59" s="41">
        <v>20</v>
      </c>
      <c r="N59" s="41">
        <v>5</v>
      </c>
      <c r="O59" s="41">
        <v>1</v>
      </c>
      <c r="P59" s="41">
        <v>1</v>
      </c>
      <c r="Q59" s="41">
        <v>1</v>
      </c>
      <c r="R59" s="41">
        <v>23</v>
      </c>
    </row>
    <row r="60" spans="1:18" ht="12.75" customHeight="1">
      <c r="A60" s="175"/>
      <c r="B60" s="175"/>
      <c r="C60" s="40"/>
      <c r="D60" s="221"/>
      <c r="E60" s="39"/>
      <c r="F60" s="44">
        <f t="shared" si="19"/>
        <v>1</v>
      </c>
      <c r="G60" s="37">
        <f t="shared" ref="G60:R60" si="29">IF(G59=0,0,G59/$F59)</f>
        <v>0</v>
      </c>
      <c r="H60" s="37">
        <f t="shared" si="29"/>
        <v>0.88461538461538458</v>
      </c>
      <c r="I60" s="37">
        <f t="shared" si="29"/>
        <v>0</v>
      </c>
      <c r="J60" s="37">
        <f t="shared" si="29"/>
        <v>0.11538461538461539</v>
      </c>
      <c r="K60" s="37">
        <f t="shared" si="29"/>
        <v>0</v>
      </c>
      <c r="L60" s="37">
        <f t="shared" si="29"/>
        <v>3.8461538461538464E-2</v>
      </c>
      <c r="M60" s="37">
        <f t="shared" si="29"/>
        <v>0.76923076923076927</v>
      </c>
      <c r="N60" s="37">
        <f t="shared" si="29"/>
        <v>0.19230769230769232</v>
      </c>
      <c r="O60" s="37">
        <f t="shared" si="29"/>
        <v>3.8461538461538464E-2</v>
      </c>
      <c r="P60" s="37">
        <f t="shared" si="29"/>
        <v>3.8461538461538464E-2</v>
      </c>
      <c r="Q60" s="37">
        <f t="shared" si="29"/>
        <v>3.8461538461538464E-2</v>
      </c>
      <c r="R60" s="37">
        <f t="shared" si="29"/>
        <v>0.88461538461538458</v>
      </c>
    </row>
    <row r="61" spans="1:18" ht="12" customHeight="1">
      <c r="A61" s="175"/>
      <c r="B61" s="175"/>
      <c r="C61" s="43"/>
      <c r="D61" s="220" t="s">
        <v>21</v>
      </c>
      <c r="E61" s="42"/>
      <c r="F61" s="41">
        <f t="shared" si="19"/>
        <v>13</v>
      </c>
      <c r="G61" s="41">
        <v>0</v>
      </c>
      <c r="H61" s="41">
        <v>13</v>
      </c>
      <c r="I61" s="41">
        <v>0</v>
      </c>
      <c r="J61" s="41">
        <v>0</v>
      </c>
      <c r="K61" s="41">
        <v>0</v>
      </c>
      <c r="L61" s="41">
        <v>0</v>
      </c>
      <c r="M61" s="41">
        <v>13</v>
      </c>
      <c r="N61" s="41">
        <v>0</v>
      </c>
      <c r="O61" s="41">
        <v>1</v>
      </c>
      <c r="P61" s="41">
        <v>0</v>
      </c>
      <c r="Q61" s="41">
        <v>0</v>
      </c>
      <c r="R61" s="41">
        <v>12</v>
      </c>
    </row>
    <row r="62" spans="1:18" ht="12" customHeight="1">
      <c r="A62" s="175"/>
      <c r="B62" s="175"/>
      <c r="C62" s="40"/>
      <c r="D62" s="221"/>
      <c r="E62" s="39"/>
      <c r="F62" s="44">
        <f t="shared" si="19"/>
        <v>1</v>
      </c>
      <c r="G62" s="37">
        <f t="shared" ref="G62:R62" si="30">IF(G61=0,0,G61/$F61)</f>
        <v>0</v>
      </c>
      <c r="H62" s="37">
        <f t="shared" si="30"/>
        <v>1</v>
      </c>
      <c r="I62" s="37">
        <f t="shared" si="30"/>
        <v>0</v>
      </c>
      <c r="J62" s="37">
        <f t="shared" si="30"/>
        <v>0</v>
      </c>
      <c r="K62" s="37">
        <f t="shared" si="30"/>
        <v>0</v>
      </c>
      <c r="L62" s="37">
        <f t="shared" si="30"/>
        <v>0</v>
      </c>
      <c r="M62" s="37">
        <f t="shared" si="30"/>
        <v>1</v>
      </c>
      <c r="N62" s="37">
        <f t="shared" si="30"/>
        <v>0</v>
      </c>
      <c r="O62" s="37">
        <f t="shared" si="30"/>
        <v>7.6923076923076927E-2</v>
      </c>
      <c r="P62" s="37">
        <f t="shared" si="30"/>
        <v>0</v>
      </c>
      <c r="Q62" s="37">
        <f t="shared" si="30"/>
        <v>0</v>
      </c>
      <c r="R62" s="37">
        <f t="shared" si="30"/>
        <v>0.92307692307692313</v>
      </c>
    </row>
    <row r="63" spans="1:18" ht="12" customHeight="1">
      <c r="A63" s="175"/>
      <c r="B63" s="175"/>
      <c r="C63" s="43"/>
      <c r="D63" s="220" t="s">
        <v>487</v>
      </c>
      <c r="E63" s="42"/>
      <c r="F63" s="41">
        <f t="shared" si="19"/>
        <v>7</v>
      </c>
      <c r="G63" s="41">
        <v>0</v>
      </c>
      <c r="H63" s="41">
        <v>7</v>
      </c>
      <c r="I63" s="41">
        <v>0</v>
      </c>
      <c r="J63" s="41">
        <v>0</v>
      </c>
      <c r="K63" s="41">
        <v>0</v>
      </c>
      <c r="L63" s="41">
        <v>1</v>
      </c>
      <c r="M63" s="41">
        <v>6</v>
      </c>
      <c r="N63" s="41">
        <v>0</v>
      </c>
      <c r="O63" s="41">
        <v>0</v>
      </c>
      <c r="P63" s="41">
        <v>0</v>
      </c>
      <c r="Q63" s="41">
        <v>0</v>
      </c>
      <c r="R63" s="41">
        <v>7</v>
      </c>
    </row>
    <row r="64" spans="1:18" ht="12" customHeight="1">
      <c r="A64" s="175"/>
      <c r="B64" s="175"/>
      <c r="C64" s="40"/>
      <c r="D64" s="221"/>
      <c r="E64" s="39"/>
      <c r="F64" s="44">
        <f t="shared" si="19"/>
        <v>1</v>
      </c>
      <c r="G64" s="37">
        <f t="shared" ref="G64:R64" si="31">IF(G63=0,0,G63/$F63)</f>
        <v>0</v>
      </c>
      <c r="H64" s="37">
        <f t="shared" si="31"/>
        <v>1</v>
      </c>
      <c r="I64" s="37">
        <f t="shared" si="31"/>
        <v>0</v>
      </c>
      <c r="J64" s="37">
        <f t="shared" si="31"/>
        <v>0</v>
      </c>
      <c r="K64" s="37">
        <f t="shared" si="31"/>
        <v>0</v>
      </c>
      <c r="L64" s="37">
        <f t="shared" si="31"/>
        <v>0.14285714285714285</v>
      </c>
      <c r="M64" s="37">
        <f t="shared" si="31"/>
        <v>0.8571428571428571</v>
      </c>
      <c r="N64" s="37">
        <f t="shared" si="31"/>
        <v>0</v>
      </c>
      <c r="O64" s="37">
        <f t="shared" si="31"/>
        <v>0</v>
      </c>
      <c r="P64" s="37">
        <f t="shared" si="31"/>
        <v>0</v>
      </c>
      <c r="Q64" s="37">
        <f t="shared" si="31"/>
        <v>0</v>
      </c>
      <c r="R64" s="37">
        <f t="shared" si="31"/>
        <v>1</v>
      </c>
    </row>
    <row r="65" spans="1:18" ht="12" customHeight="1">
      <c r="A65" s="175"/>
      <c r="B65" s="175"/>
      <c r="C65" s="43"/>
      <c r="D65" s="220" t="s">
        <v>488</v>
      </c>
      <c r="E65" s="42"/>
      <c r="F65" s="41">
        <f t="shared" si="19"/>
        <v>16</v>
      </c>
      <c r="G65" s="41">
        <v>0</v>
      </c>
      <c r="H65" s="41">
        <v>12</v>
      </c>
      <c r="I65" s="41">
        <v>1</v>
      </c>
      <c r="J65" s="41">
        <v>3</v>
      </c>
      <c r="K65" s="41">
        <v>0</v>
      </c>
      <c r="L65" s="41">
        <v>0</v>
      </c>
      <c r="M65" s="41">
        <v>11</v>
      </c>
      <c r="N65" s="41">
        <v>5</v>
      </c>
      <c r="O65" s="41">
        <v>0</v>
      </c>
      <c r="P65" s="41">
        <v>0</v>
      </c>
      <c r="Q65" s="41">
        <v>0</v>
      </c>
      <c r="R65" s="41">
        <v>16</v>
      </c>
    </row>
    <row r="66" spans="1:18" ht="12" customHeight="1">
      <c r="A66" s="175"/>
      <c r="B66" s="175"/>
      <c r="C66" s="40"/>
      <c r="D66" s="221"/>
      <c r="E66" s="39"/>
      <c r="F66" s="44">
        <f t="shared" si="19"/>
        <v>1</v>
      </c>
      <c r="G66" s="37">
        <f t="shared" ref="G66:R66" si="32">IF(G65=0,0,G65/$F65)</f>
        <v>0</v>
      </c>
      <c r="H66" s="37">
        <f t="shared" si="32"/>
        <v>0.75</v>
      </c>
      <c r="I66" s="37">
        <f t="shared" si="32"/>
        <v>6.25E-2</v>
      </c>
      <c r="J66" s="37">
        <f t="shared" si="32"/>
        <v>0.1875</v>
      </c>
      <c r="K66" s="37">
        <f t="shared" si="32"/>
        <v>0</v>
      </c>
      <c r="L66" s="37">
        <f t="shared" si="32"/>
        <v>0</v>
      </c>
      <c r="M66" s="37">
        <f t="shared" si="32"/>
        <v>0.6875</v>
      </c>
      <c r="N66" s="37">
        <f t="shared" si="32"/>
        <v>0.3125</v>
      </c>
      <c r="O66" s="37">
        <f t="shared" si="32"/>
        <v>0</v>
      </c>
      <c r="P66" s="37">
        <f t="shared" si="32"/>
        <v>0</v>
      </c>
      <c r="Q66" s="37">
        <f t="shared" si="32"/>
        <v>0</v>
      </c>
      <c r="R66" s="37">
        <f t="shared" si="32"/>
        <v>1</v>
      </c>
    </row>
    <row r="67" spans="1:18" ht="12" customHeight="1">
      <c r="A67" s="175"/>
      <c r="B67" s="175"/>
      <c r="C67" s="43"/>
      <c r="D67" s="220" t="s">
        <v>489</v>
      </c>
      <c r="E67" s="42"/>
      <c r="F67" s="41">
        <f t="shared" si="19"/>
        <v>4</v>
      </c>
      <c r="G67" s="41">
        <v>0</v>
      </c>
      <c r="H67" s="41">
        <v>3</v>
      </c>
      <c r="I67" s="41">
        <v>0</v>
      </c>
      <c r="J67" s="41">
        <v>1</v>
      </c>
      <c r="K67" s="41">
        <v>0</v>
      </c>
      <c r="L67" s="41">
        <v>1</v>
      </c>
      <c r="M67" s="41">
        <v>3</v>
      </c>
      <c r="N67" s="41">
        <v>0</v>
      </c>
      <c r="O67" s="41">
        <v>0</v>
      </c>
      <c r="P67" s="41">
        <v>0</v>
      </c>
      <c r="Q67" s="41">
        <v>0</v>
      </c>
      <c r="R67" s="41">
        <v>4</v>
      </c>
    </row>
    <row r="68" spans="1:18" ht="12" customHeight="1">
      <c r="A68" s="175"/>
      <c r="B68" s="176"/>
      <c r="C68" s="40"/>
      <c r="D68" s="221"/>
      <c r="E68" s="39"/>
      <c r="F68" s="44">
        <f t="shared" si="19"/>
        <v>1</v>
      </c>
      <c r="G68" s="37">
        <f t="shared" ref="G68:R68" si="33">IF(G67=0,0,G67/$F67)</f>
        <v>0</v>
      </c>
      <c r="H68" s="37">
        <f t="shared" si="33"/>
        <v>0.75</v>
      </c>
      <c r="I68" s="37">
        <f t="shared" si="33"/>
        <v>0</v>
      </c>
      <c r="J68" s="37">
        <f t="shared" si="33"/>
        <v>0.25</v>
      </c>
      <c r="K68" s="37">
        <f t="shared" si="33"/>
        <v>0</v>
      </c>
      <c r="L68" s="37">
        <f t="shared" si="33"/>
        <v>0.25</v>
      </c>
      <c r="M68" s="37">
        <f t="shared" si="33"/>
        <v>0.75</v>
      </c>
      <c r="N68" s="37">
        <f t="shared" si="33"/>
        <v>0</v>
      </c>
      <c r="O68" s="37">
        <f t="shared" si="33"/>
        <v>0</v>
      </c>
      <c r="P68" s="37">
        <f t="shared" si="33"/>
        <v>0</v>
      </c>
      <c r="Q68" s="37">
        <f t="shared" si="33"/>
        <v>0</v>
      </c>
      <c r="R68" s="37">
        <f t="shared" si="33"/>
        <v>1</v>
      </c>
    </row>
    <row r="69" spans="1:18" ht="12" customHeight="1">
      <c r="A69" s="175"/>
      <c r="B69" s="174" t="s">
        <v>17</v>
      </c>
      <c r="C69" s="43"/>
      <c r="D69" s="220" t="s">
        <v>16</v>
      </c>
      <c r="E69" s="42"/>
      <c r="F69" s="41">
        <f t="shared" si="19"/>
        <v>465</v>
      </c>
      <c r="G69" s="41">
        <f t="shared" ref="G69:R69" si="34">SUM(G71,G73,G75,G77,G79,G81,G83,G85,G87,G89,G91,G93,G95,G97,G99)</f>
        <v>4</v>
      </c>
      <c r="H69" s="41">
        <f t="shared" si="34"/>
        <v>415</v>
      </c>
      <c r="I69" s="41">
        <f t="shared" si="34"/>
        <v>12</v>
      </c>
      <c r="J69" s="41">
        <f t="shared" si="34"/>
        <v>34</v>
      </c>
      <c r="K69" s="41">
        <f t="shared" si="34"/>
        <v>5</v>
      </c>
      <c r="L69" s="41">
        <f t="shared" si="34"/>
        <v>13</v>
      </c>
      <c r="M69" s="41">
        <f t="shared" si="34"/>
        <v>387</v>
      </c>
      <c r="N69" s="41">
        <f t="shared" si="34"/>
        <v>60</v>
      </c>
      <c r="O69" s="41">
        <f t="shared" si="34"/>
        <v>36</v>
      </c>
      <c r="P69" s="41">
        <f t="shared" si="34"/>
        <v>11</v>
      </c>
      <c r="Q69" s="41">
        <f t="shared" si="34"/>
        <v>9</v>
      </c>
      <c r="R69" s="41">
        <f t="shared" si="34"/>
        <v>409</v>
      </c>
    </row>
    <row r="70" spans="1:18" ht="12" customHeight="1">
      <c r="A70" s="175"/>
      <c r="B70" s="175"/>
      <c r="C70" s="40"/>
      <c r="D70" s="221"/>
      <c r="E70" s="39"/>
      <c r="F70" s="44">
        <f t="shared" si="19"/>
        <v>1</v>
      </c>
      <c r="G70" s="37">
        <f t="shared" ref="G70:R70" si="35">IF(G69=0,0,G69/$F69)</f>
        <v>8.6021505376344086E-3</v>
      </c>
      <c r="H70" s="37">
        <f t="shared" si="35"/>
        <v>0.89247311827956988</v>
      </c>
      <c r="I70" s="37">
        <f t="shared" si="35"/>
        <v>2.5806451612903226E-2</v>
      </c>
      <c r="J70" s="37">
        <f t="shared" si="35"/>
        <v>7.3118279569892475E-2</v>
      </c>
      <c r="K70" s="37">
        <f t="shared" si="35"/>
        <v>1.0752688172043012E-2</v>
      </c>
      <c r="L70" s="37">
        <f t="shared" si="35"/>
        <v>2.7956989247311829E-2</v>
      </c>
      <c r="M70" s="37">
        <f t="shared" si="35"/>
        <v>0.83225806451612905</v>
      </c>
      <c r="N70" s="37">
        <f t="shared" si="35"/>
        <v>0.12903225806451613</v>
      </c>
      <c r="O70" s="37">
        <f t="shared" si="35"/>
        <v>7.7419354838709681E-2</v>
      </c>
      <c r="P70" s="37">
        <f t="shared" si="35"/>
        <v>2.3655913978494623E-2</v>
      </c>
      <c r="Q70" s="37">
        <f t="shared" si="35"/>
        <v>1.935483870967742E-2</v>
      </c>
      <c r="R70" s="37">
        <f t="shared" si="35"/>
        <v>0.87956989247311823</v>
      </c>
    </row>
    <row r="71" spans="1:18" ht="12" customHeight="1">
      <c r="A71" s="175"/>
      <c r="B71" s="175"/>
      <c r="C71" s="43"/>
      <c r="D71" s="220" t="s">
        <v>140</v>
      </c>
      <c r="E71" s="42"/>
      <c r="F71" s="41">
        <f t="shared" ref="F71:F100" si="36">SUM(G71:R71)/3</f>
        <v>4</v>
      </c>
      <c r="G71" s="41">
        <v>0</v>
      </c>
      <c r="H71" s="41">
        <v>4</v>
      </c>
      <c r="I71" s="41">
        <v>0</v>
      </c>
      <c r="J71" s="41">
        <v>0</v>
      </c>
      <c r="K71" s="41">
        <v>0</v>
      </c>
      <c r="L71" s="41">
        <v>0</v>
      </c>
      <c r="M71" s="41">
        <v>3</v>
      </c>
      <c r="N71" s="41">
        <v>1</v>
      </c>
      <c r="O71" s="41">
        <v>0</v>
      </c>
      <c r="P71" s="41">
        <v>0</v>
      </c>
      <c r="Q71" s="41">
        <v>0</v>
      </c>
      <c r="R71" s="41">
        <v>4</v>
      </c>
    </row>
    <row r="72" spans="1:18" ht="12" customHeight="1">
      <c r="A72" s="175"/>
      <c r="B72" s="175"/>
      <c r="C72" s="40"/>
      <c r="D72" s="221"/>
      <c r="E72" s="39"/>
      <c r="F72" s="44">
        <f t="shared" si="36"/>
        <v>1</v>
      </c>
      <c r="G72" s="37">
        <f t="shared" ref="G72:R72" si="37">IF(G71=0,0,G71/$F71)</f>
        <v>0</v>
      </c>
      <c r="H72" s="37">
        <f t="shared" si="37"/>
        <v>1</v>
      </c>
      <c r="I72" s="37">
        <f t="shared" si="37"/>
        <v>0</v>
      </c>
      <c r="J72" s="37">
        <f t="shared" si="37"/>
        <v>0</v>
      </c>
      <c r="K72" s="37">
        <f t="shared" si="37"/>
        <v>0</v>
      </c>
      <c r="L72" s="37">
        <f t="shared" si="37"/>
        <v>0</v>
      </c>
      <c r="M72" s="37">
        <f t="shared" si="37"/>
        <v>0.75</v>
      </c>
      <c r="N72" s="37">
        <f t="shared" si="37"/>
        <v>0.25</v>
      </c>
      <c r="O72" s="37">
        <f t="shared" si="37"/>
        <v>0</v>
      </c>
      <c r="P72" s="37">
        <f t="shared" si="37"/>
        <v>0</v>
      </c>
      <c r="Q72" s="37">
        <f t="shared" si="37"/>
        <v>0</v>
      </c>
      <c r="R72" s="37">
        <f t="shared" si="37"/>
        <v>1</v>
      </c>
    </row>
    <row r="73" spans="1:18" ht="12" customHeight="1">
      <c r="A73" s="175"/>
      <c r="B73" s="175"/>
      <c r="C73" s="43"/>
      <c r="D73" s="220" t="s">
        <v>14</v>
      </c>
      <c r="E73" s="42"/>
      <c r="F73" s="41">
        <f t="shared" si="36"/>
        <v>32</v>
      </c>
      <c r="G73" s="41">
        <v>0</v>
      </c>
      <c r="H73" s="41">
        <v>30</v>
      </c>
      <c r="I73" s="41">
        <v>1</v>
      </c>
      <c r="J73" s="41">
        <v>1</v>
      </c>
      <c r="K73" s="41">
        <v>0</v>
      </c>
      <c r="L73" s="41">
        <v>1</v>
      </c>
      <c r="M73" s="41">
        <v>28</v>
      </c>
      <c r="N73" s="41">
        <v>3</v>
      </c>
      <c r="O73" s="41">
        <v>0</v>
      </c>
      <c r="P73" s="41">
        <v>0</v>
      </c>
      <c r="Q73" s="41">
        <v>0</v>
      </c>
      <c r="R73" s="41">
        <v>32</v>
      </c>
    </row>
    <row r="74" spans="1:18" ht="12" customHeight="1">
      <c r="A74" s="175"/>
      <c r="B74" s="175"/>
      <c r="C74" s="40"/>
      <c r="D74" s="221"/>
      <c r="E74" s="39"/>
      <c r="F74" s="44">
        <f t="shared" si="36"/>
        <v>1</v>
      </c>
      <c r="G74" s="37">
        <f t="shared" ref="G74:R74" si="38">IF(G73=0,0,G73/$F73)</f>
        <v>0</v>
      </c>
      <c r="H74" s="37">
        <f t="shared" si="38"/>
        <v>0.9375</v>
      </c>
      <c r="I74" s="37">
        <f t="shared" si="38"/>
        <v>3.125E-2</v>
      </c>
      <c r="J74" s="37">
        <f t="shared" si="38"/>
        <v>3.125E-2</v>
      </c>
      <c r="K74" s="37">
        <f t="shared" si="38"/>
        <v>0</v>
      </c>
      <c r="L74" s="37">
        <f t="shared" si="38"/>
        <v>3.125E-2</v>
      </c>
      <c r="M74" s="37">
        <f t="shared" si="38"/>
        <v>0.875</v>
      </c>
      <c r="N74" s="37">
        <f t="shared" si="38"/>
        <v>9.375E-2</v>
      </c>
      <c r="O74" s="37">
        <f t="shared" si="38"/>
        <v>0</v>
      </c>
      <c r="P74" s="37">
        <f t="shared" si="38"/>
        <v>0</v>
      </c>
      <c r="Q74" s="37">
        <f t="shared" si="38"/>
        <v>0</v>
      </c>
      <c r="R74" s="37">
        <f t="shared" si="38"/>
        <v>1</v>
      </c>
    </row>
    <row r="75" spans="1:18" ht="12" customHeight="1">
      <c r="A75" s="175"/>
      <c r="B75" s="175"/>
      <c r="C75" s="43"/>
      <c r="D75" s="220" t="s">
        <v>13</v>
      </c>
      <c r="E75" s="42"/>
      <c r="F75" s="41">
        <f t="shared" si="36"/>
        <v>16</v>
      </c>
      <c r="G75" s="41">
        <v>0</v>
      </c>
      <c r="H75" s="41">
        <v>16</v>
      </c>
      <c r="I75" s="41">
        <v>0</v>
      </c>
      <c r="J75" s="41">
        <v>0</v>
      </c>
      <c r="K75" s="41">
        <v>0</v>
      </c>
      <c r="L75" s="41">
        <v>0</v>
      </c>
      <c r="M75" s="41">
        <v>14</v>
      </c>
      <c r="N75" s="41">
        <v>2</v>
      </c>
      <c r="O75" s="41">
        <v>8</v>
      </c>
      <c r="P75" s="41">
        <v>0</v>
      </c>
      <c r="Q75" s="41">
        <v>0</v>
      </c>
      <c r="R75" s="41">
        <v>8</v>
      </c>
    </row>
    <row r="76" spans="1:18" ht="12" customHeight="1">
      <c r="A76" s="175"/>
      <c r="B76" s="175"/>
      <c r="C76" s="40"/>
      <c r="D76" s="221"/>
      <c r="E76" s="39"/>
      <c r="F76" s="44">
        <f t="shared" si="36"/>
        <v>1</v>
      </c>
      <c r="G76" s="37">
        <f t="shared" ref="G76:R76" si="39">IF(G75=0,0,G75/$F75)</f>
        <v>0</v>
      </c>
      <c r="H76" s="37">
        <f t="shared" si="39"/>
        <v>1</v>
      </c>
      <c r="I76" s="37">
        <f t="shared" si="39"/>
        <v>0</v>
      </c>
      <c r="J76" s="37">
        <f t="shared" si="39"/>
        <v>0</v>
      </c>
      <c r="K76" s="37">
        <f t="shared" si="39"/>
        <v>0</v>
      </c>
      <c r="L76" s="37">
        <f t="shared" si="39"/>
        <v>0</v>
      </c>
      <c r="M76" s="37">
        <f t="shared" si="39"/>
        <v>0.875</v>
      </c>
      <c r="N76" s="37">
        <f t="shared" si="39"/>
        <v>0.125</v>
      </c>
      <c r="O76" s="37">
        <f t="shared" si="39"/>
        <v>0.5</v>
      </c>
      <c r="P76" s="37">
        <f t="shared" si="39"/>
        <v>0</v>
      </c>
      <c r="Q76" s="37">
        <f t="shared" si="39"/>
        <v>0</v>
      </c>
      <c r="R76" s="37">
        <f t="shared" si="39"/>
        <v>0.5</v>
      </c>
    </row>
    <row r="77" spans="1:18" ht="12" customHeight="1">
      <c r="A77" s="175"/>
      <c r="B77" s="175"/>
      <c r="C77" s="43"/>
      <c r="D77" s="220" t="s">
        <v>12</v>
      </c>
      <c r="E77" s="42"/>
      <c r="F77" s="41">
        <f t="shared" si="36"/>
        <v>12</v>
      </c>
      <c r="G77" s="41">
        <v>0</v>
      </c>
      <c r="H77" s="41">
        <v>11</v>
      </c>
      <c r="I77" s="41">
        <v>0</v>
      </c>
      <c r="J77" s="41">
        <v>1</v>
      </c>
      <c r="K77" s="41">
        <v>0</v>
      </c>
      <c r="L77" s="41">
        <v>1</v>
      </c>
      <c r="M77" s="41">
        <v>9</v>
      </c>
      <c r="N77" s="41">
        <v>2</v>
      </c>
      <c r="O77" s="41">
        <v>0</v>
      </c>
      <c r="P77" s="41">
        <v>1</v>
      </c>
      <c r="Q77" s="41">
        <v>0</v>
      </c>
      <c r="R77" s="41">
        <v>11</v>
      </c>
    </row>
    <row r="78" spans="1:18" ht="12" customHeight="1">
      <c r="A78" s="175"/>
      <c r="B78" s="175"/>
      <c r="C78" s="40"/>
      <c r="D78" s="221"/>
      <c r="E78" s="39"/>
      <c r="F78" s="44">
        <f t="shared" si="36"/>
        <v>1</v>
      </c>
      <c r="G78" s="37">
        <f t="shared" ref="G78:R78" si="40">IF(G77=0,0,G77/$F77)</f>
        <v>0</v>
      </c>
      <c r="H78" s="37">
        <f t="shared" si="40"/>
        <v>0.91666666666666663</v>
      </c>
      <c r="I78" s="37">
        <f t="shared" si="40"/>
        <v>0</v>
      </c>
      <c r="J78" s="37">
        <f t="shared" si="40"/>
        <v>8.3333333333333329E-2</v>
      </c>
      <c r="K78" s="37">
        <f t="shared" si="40"/>
        <v>0</v>
      </c>
      <c r="L78" s="37">
        <f t="shared" si="40"/>
        <v>8.3333333333333329E-2</v>
      </c>
      <c r="M78" s="37">
        <f t="shared" si="40"/>
        <v>0.75</v>
      </c>
      <c r="N78" s="37">
        <f t="shared" si="40"/>
        <v>0.16666666666666666</v>
      </c>
      <c r="O78" s="37">
        <f t="shared" si="40"/>
        <v>0</v>
      </c>
      <c r="P78" s="37">
        <f t="shared" si="40"/>
        <v>8.3333333333333329E-2</v>
      </c>
      <c r="Q78" s="37">
        <f t="shared" si="40"/>
        <v>0</v>
      </c>
      <c r="R78" s="37">
        <f t="shared" si="40"/>
        <v>0.91666666666666663</v>
      </c>
    </row>
    <row r="79" spans="1:18" ht="12" customHeight="1">
      <c r="A79" s="175"/>
      <c r="B79" s="175"/>
      <c r="C79" s="43"/>
      <c r="D79" s="220" t="s">
        <v>11</v>
      </c>
      <c r="E79" s="42"/>
      <c r="F79" s="41">
        <f t="shared" si="36"/>
        <v>20</v>
      </c>
      <c r="G79" s="41">
        <v>0</v>
      </c>
      <c r="H79" s="41">
        <v>19</v>
      </c>
      <c r="I79" s="41">
        <v>0</v>
      </c>
      <c r="J79" s="41">
        <v>1</v>
      </c>
      <c r="K79" s="41">
        <v>0</v>
      </c>
      <c r="L79" s="41">
        <v>1</v>
      </c>
      <c r="M79" s="41">
        <v>17</v>
      </c>
      <c r="N79" s="41">
        <v>2</v>
      </c>
      <c r="O79" s="41">
        <v>1</v>
      </c>
      <c r="P79" s="41">
        <v>0</v>
      </c>
      <c r="Q79" s="41">
        <v>0</v>
      </c>
      <c r="R79" s="41">
        <v>19</v>
      </c>
    </row>
    <row r="80" spans="1:18" ht="12" customHeight="1">
      <c r="A80" s="175"/>
      <c r="B80" s="175"/>
      <c r="C80" s="40"/>
      <c r="D80" s="221"/>
      <c r="E80" s="39"/>
      <c r="F80" s="44">
        <f t="shared" si="36"/>
        <v>1</v>
      </c>
      <c r="G80" s="37">
        <f t="shared" ref="G80:R80" si="41">IF(G79=0,0,G79/$F79)</f>
        <v>0</v>
      </c>
      <c r="H80" s="37">
        <f t="shared" si="41"/>
        <v>0.95</v>
      </c>
      <c r="I80" s="37">
        <f t="shared" si="41"/>
        <v>0</v>
      </c>
      <c r="J80" s="37">
        <f t="shared" si="41"/>
        <v>0.05</v>
      </c>
      <c r="K80" s="37">
        <f t="shared" si="41"/>
        <v>0</v>
      </c>
      <c r="L80" s="37">
        <f t="shared" si="41"/>
        <v>0.05</v>
      </c>
      <c r="M80" s="37">
        <f t="shared" si="41"/>
        <v>0.85</v>
      </c>
      <c r="N80" s="37">
        <f t="shared" si="41"/>
        <v>0.1</v>
      </c>
      <c r="O80" s="37">
        <f t="shared" si="41"/>
        <v>0.05</v>
      </c>
      <c r="P80" s="37">
        <f t="shared" si="41"/>
        <v>0</v>
      </c>
      <c r="Q80" s="37">
        <f t="shared" si="41"/>
        <v>0</v>
      </c>
      <c r="R80" s="37">
        <f t="shared" si="41"/>
        <v>0.95</v>
      </c>
    </row>
    <row r="81" spans="1:18" ht="12" customHeight="1">
      <c r="A81" s="175"/>
      <c r="B81" s="175"/>
      <c r="C81" s="43"/>
      <c r="D81" s="220" t="s">
        <v>10</v>
      </c>
      <c r="E81" s="42"/>
      <c r="F81" s="41">
        <f t="shared" si="36"/>
        <v>109</v>
      </c>
      <c r="G81" s="41">
        <v>2</v>
      </c>
      <c r="H81" s="41">
        <v>90</v>
      </c>
      <c r="I81" s="41">
        <v>8</v>
      </c>
      <c r="J81" s="41">
        <v>9</v>
      </c>
      <c r="K81" s="41">
        <v>3</v>
      </c>
      <c r="L81" s="41">
        <v>4</v>
      </c>
      <c r="M81" s="41">
        <v>88</v>
      </c>
      <c r="N81" s="41">
        <v>14</v>
      </c>
      <c r="O81" s="41">
        <v>6</v>
      </c>
      <c r="P81" s="41">
        <v>3</v>
      </c>
      <c r="Q81" s="41">
        <v>2</v>
      </c>
      <c r="R81" s="41">
        <v>98</v>
      </c>
    </row>
    <row r="82" spans="1:18" ht="12" customHeight="1">
      <c r="A82" s="175"/>
      <c r="B82" s="175"/>
      <c r="C82" s="40"/>
      <c r="D82" s="221"/>
      <c r="E82" s="39"/>
      <c r="F82" s="44">
        <f t="shared" si="36"/>
        <v>1</v>
      </c>
      <c r="G82" s="37">
        <f t="shared" ref="G82:R82" si="42">IF(G81=0,0,G81/$F81)</f>
        <v>1.834862385321101E-2</v>
      </c>
      <c r="H82" s="37">
        <f t="shared" si="42"/>
        <v>0.82568807339449546</v>
      </c>
      <c r="I82" s="37">
        <f t="shared" si="42"/>
        <v>7.3394495412844041E-2</v>
      </c>
      <c r="J82" s="37">
        <f t="shared" si="42"/>
        <v>8.2568807339449546E-2</v>
      </c>
      <c r="K82" s="37">
        <f t="shared" si="42"/>
        <v>2.7522935779816515E-2</v>
      </c>
      <c r="L82" s="37">
        <f t="shared" si="42"/>
        <v>3.669724770642202E-2</v>
      </c>
      <c r="M82" s="37">
        <f t="shared" si="42"/>
        <v>0.80733944954128445</v>
      </c>
      <c r="N82" s="37">
        <f t="shared" si="42"/>
        <v>0.12844036697247707</v>
      </c>
      <c r="O82" s="37">
        <f t="shared" si="42"/>
        <v>5.5045871559633031E-2</v>
      </c>
      <c r="P82" s="37">
        <f t="shared" si="42"/>
        <v>2.7522935779816515E-2</v>
      </c>
      <c r="Q82" s="37">
        <f t="shared" si="42"/>
        <v>1.834862385321101E-2</v>
      </c>
      <c r="R82" s="37">
        <f t="shared" si="42"/>
        <v>0.8990825688073395</v>
      </c>
    </row>
    <row r="83" spans="1:18" ht="12" customHeight="1">
      <c r="A83" s="175"/>
      <c r="B83" s="175"/>
      <c r="C83" s="43"/>
      <c r="D83" s="220" t="s">
        <v>9</v>
      </c>
      <c r="E83" s="42"/>
      <c r="F83" s="41">
        <f t="shared" si="36"/>
        <v>12</v>
      </c>
      <c r="G83" s="41">
        <v>0</v>
      </c>
      <c r="H83" s="41">
        <v>8</v>
      </c>
      <c r="I83" s="41">
        <v>2</v>
      </c>
      <c r="J83" s="41">
        <v>2</v>
      </c>
      <c r="K83" s="41">
        <v>0</v>
      </c>
      <c r="L83" s="41">
        <v>0</v>
      </c>
      <c r="M83" s="41">
        <v>10</v>
      </c>
      <c r="N83" s="41">
        <v>2</v>
      </c>
      <c r="O83" s="41">
        <v>0</v>
      </c>
      <c r="P83" s="41">
        <v>0</v>
      </c>
      <c r="Q83" s="41">
        <v>1</v>
      </c>
      <c r="R83" s="41">
        <v>11</v>
      </c>
    </row>
    <row r="84" spans="1:18" ht="12" customHeight="1">
      <c r="A84" s="175"/>
      <c r="B84" s="175"/>
      <c r="C84" s="40"/>
      <c r="D84" s="221"/>
      <c r="E84" s="39"/>
      <c r="F84" s="44">
        <f t="shared" si="36"/>
        <v>1</v>
      </c>
      <c r="G84" s="37">
        <f t="shared" ref="G84:R84" si="43">IF(G83=0,0,G83/$F83)</f>
        <v>0</v>
      </c>
      <c r="H84" s="37">
        <f t="shared" si="43"/>
        <v>0.66666666666666663</v>
      </c>
      <c r="I84" s="37">
        <f t="shared" si="43"/>
        <v>0.16666666666666666</v>
      </c>
      <c r="J84" s="37">
        <f t="shared" si="43"/>
        <v>0.16666666666666666</v>
      </c>
      <c r="K84" s="37">
        <f t="shared" si="43"/>
        <v>0</v>
      </c>
      <c r="L84" s="37">
        <f t="shared" si="43"/>
        <v>0</v>
      </c>
      <c r="M84" s="37">
        <f t="shared" si="43"/>
        <v>0.83333333333333337</v>
      </c>
      <c r="N84" s="37">
        <f t="shared" si="43"/>
        <v>0.16666666666666666</v>
      </c>
      <c r="O84" s="37">
        <f t="shared" si="43"/>
        <v>0</v>
      </c>
      <c r="P84" s="37">
        <f t="shared" si="43"/>
        <v>0</v>
      </c>
      <c r="Q84" s="37">
        <f t="shared" si="43"/>
        <v>8.3333333333333329E-2</v>
      </c>
      <c r="R84" s="37">
        <f t="shared" si="43"/>
        <v>0.91666666666666663</v>
      </c>
    </row>
    <row r="85" spans="1:18" ht="12" customHeight="1">
      <c r="A85" s="175"/>
      <c r="B85" s="175"/>
      <c r="C85" s="43"/>
      <c r="D85" s="220" t="s">
        <v>8</v>
      </c>
      <c r="E85" s="42"/>
      <c r="F85" s="41">
        <f t="shared" si="36"/>
        <v>5</v>
      </c>
      <c r="G85" s="41">
        <v>0</v>
      </c>
      <c r="H85" s="41">
        <v>4</v>
      </c>
      <c r="I85" s="41">
        <v>0</v>
      </c>
      <c r="J85" s="41">
        <v>1</v>
      </c>
      <c r="K85" s="41">
        <v>0</v>
      </c>
      <c r="L85" s="41">
        <v>0</v>
      </c>
      <c r="M85" s="41">
        <v>3</v>
      </c>
      <c r="N85" s="41">
        <v>2</v>
      </c>
      <c r="O85" s="41">
        <v>1</v>
      </c>
      <c r="P85" s="41">
        <v>1</v>
      </c>
      <c r="Q85" s="41">
        <v>1</v>
      </c>
      <c r="R85" s="41">
        <v>2</v>
      </c>
    </row>
    <row r="86" spans="1:18" ht="12" customHeight="1">
      <c r="A86" s="175"/>
      <c r="B86" s="175"/>
      <c r="C86" s="40"/>
      <c r="D86" s="221"/>
      <c r="E86" s="39"/>
      <c r="F86" s="44">
        <f t="shared" si="36"/>
        <v>1.0000000000000002</v>
      </c>
      <c r="G86" s="37">
        <f t="shared" ref="G86:R86" si="44">IF(G85=0,0,G85/$F85)</f>
        <v>0</v>
      </c>
      <c r="H86" s="37">
        <f t="shared" si="44"/>
        <v>0.8</v>
      </c>
      <c r="I86" s="37">
        <f t="shared" si="44"/>
        <v>0</v>
      </c>
      <c r="J86" s="37">
        <f t="shared" si="44"/>
        <v>0.2</v>
      </c>
      <c r="K86" s="37">
        <f t="shared" si="44"/>
        <v>0</v>
      </c>
      <c r="L86" s="37">
        <f t="shared" si="44"/>
        <v>0</v>
      </c>
      <c r="M86" s="37">
        <f t="shared" si="44"/>
        <v>0.6</v>
      </c>
      <c r="N86" s="37">
        <f t="shared" si="44"/>
        <v>0.4</v>
      </c>
      <c r="O86" s="37">
        <f t="shared" si="44"/>
        <v>0.2</v>
      </c>
      <c r="P86" s="37">
        <f t="shared" si="44"/>
        <v>0.2</v>
      </c>
      <c r="Q86" s="37">
        <f t="shared" si="44"/>
        <v>0.2</v>
      </c>
      <c r="R86" s="37">
        <f t="shared" si="44"/>
        <v>0.4</v>
      </c>
    </row>
    <row r="87" spans="1:18" ht="13.5" customHeight="1">
      <c r="A87" s="175"/>
      <c r="B87" s="175"/>
      <c r="C87" s="43"/>
      <c r="D87" s="222" t="s">
        <v>139</v>
      </c>
      <c r="E87" s="42"/>
      <c r="F87" s="41">
        <f t="shared" si="36"/>
        <v>11</v>
      </c>
      <c r="G87" s="41">
        <v>0</v>
      </c>
      <c r="H87" s="41">
        <v>11</v>
      </c>
      <c r="I87" s="41">
        <v>0</v>
      </c>
      <c r="J87" s="41">
        <v>0</v>
      </c>
      <c r="K87" s="41">
        <v>0</v>
      </c>
      <c r="L87" s="41">
        <v>1</v>
      </c>
      <c r="M87" s="41">
        <v>10</v>
      </c>
      <c r="N87" s="41">
        <v>0</v>
      </c>
      <c r="O87" s="41">
        <v>1</v>
      </c>
      <c r="P87" s="41">
        <v>0</v>
      </c>
      <c r="Q87" s="41">
        <v>0</v>
      </c>
      <c r="R87" s="41">
        <v>10</v>
      </c>
    </row>
    <row r="88" spans="1:18" ht="13.5" customHeight="1">
      <c r="A88" s="175"/>
      <c r="B88" s="175"/>
      <c r="C88" s="40"/>
      <c r="D88" s="221"/>
      <c r="E88" s="39"/>
      <c r="F88" s="44">
        <f t="shared" si="36"/>
        <v>1</v>
      </c>
      <c r="G88" s="37">
        <f t="shared" ref="G88:R88" si="45">IF(G87=0,0,G87/$F87)</f>
        <v>0</v>
      </c>
      <c r="H88" s="37">
        <f t="shared" si="45"/>
        <v>1</v>
      </c>
      <c r="I88" s="37">
        <f t="shared" si="45"/>
        <v>0</v>
      </c>
      <c r="J88" s="37">
        <f t="shared" si="45"/>
        <v>0</v>
      </c>
      <c r="K88" s="37">
        <f t="shared" si="45"/>
        <v>0</v>
      </c>
      <c r="L88" s="37">
        <f t="shared" si="45"/>
        <v>9.0909090909090912E-2</v>
      </c>
      <c r="M88" s="37">
        <f t="shared" si="45"/>
        <v>0.90909090909090906</v>
      </c>
      <c r="N88" s="37">
        <f t="shared" si="45"/>
        <v>0</v>
      </c>
      <c r="O88" s="37">
        <f t="shared" si="45"/>
        <v>9.0909090909090912E-2</v>
      </c>
      <c r="P88" s="37">
        <f t="shared" si="45"/>
        <v>0</v>
      </c>
      <c r="Q88" s="37">
        <f t="shared" si="45"/>
        <v>0</v>
      </c>
      <c r="R88" s="37">
        <f t="shared" si="45"/>
        <v>0.90909090909090906</v>
      </c>
    </row>
    <row r="89" spans="1:18" ht="12" customHeight="1">
      <c r="A89" s="175"/>
      <c r="B89" s="175"/>
      <c r="C89" s="43"/>
      <c r="D89" s="220" t="s">
        <v>6</v>
      </c>
      <c r="E89" s="42"/>
      <c r="F89" s="41">
        <f t="shared" si="36"/>
        <v>26</v>
      </c>
      <c r="G89" s="41">
        <v>0</v>
      </c>
      <c r="H89" s="41">
        <v>21</v>
      </c>
      <c r="I89" s="41">
        <v>0</v>
      </c>
      <c r="J89" s="41">
        <v>5</v>
      </c>
      <c r="K89" s="41">
        <v>0</v>
      </c>
      <c r="L89" s="41">
        <v>0</v>
      </c>
      <c r="M89" s="41">
        <v>19</v>
      </c>
      <c r="N89" s="41">
        <v>7</v>
      </c>
      <c r="O89" s="41">
        <v>2</v>
      </c>
      <c r="P89" s="41">
        <v>1</v>
      </c>
      <c r="Q89" s="41">
        <v>1</v>
      </c>
      <c r="R89" s="41">
        <v>22</v>
      </c>
    </row>
    <row r="90" spans="1:18" ht="12" customHeight="1">
      <c r="A90" s="175"/>
      <c r="B90" s="175"/>
      <c r="C90" s="40"/>
      <c r="D90" s="221"/>
      <c r="E90" s="39"/>
      <c r="F90" s="44">
        <f t="shared" si="36"/>
        <v>1</v>
      </c>
      <c r="G90" s="37">
        <f t="shared" ref="G90:R90" si="46">IF(G89=0,0,G89/$F89)</f>
        <v>0</v>
      </c>
      <c r="H90" s="37">
        <f t="shared" si="46"/>
        <v>0.80769230769230771</v>
      </c>
      <c r="I90" s="37">
        <f t="shared" si="46"/>
        <v>0</v>
      </c>
      <c r="J90" s="37">
        <f t="shared" si="46"/>
        <v>0.19230769230769232</v>
      </c>
      <c r="K90" s="37">
        <f t="shared" si="46"/>
        <v>0</v>
      </c>
      <c r="L90" s="37">
        <f t="shared" si="46"/>
        <v>0</v>
      </c>
      <c r="M90" s="37">
        <f t="shared" si="46"/>
        <v>0.73076923076923073</v>
      </c>
      <c r="N90" s="37">
        <f t="shared" si="46"/>
        <v>0.26923076923076922</v>
      </c>
      <c r="O90" s="37">
        <f t="shared" si="46"/>
        <v>7.6923076923076927E-2</v>
      </c>
      <c r="P90" s="37">
        <f t="shared" si="46"/>
        <v>3.8461538461538464E-2</v>
      </c>
      <c r="Q90" s="37">
        <f t="shared" si="46"/>
        <v>3.8461538461538464E-2</v>
      </c>
      <c r="R90" s="37">
        <f t="shared" si="46"/>
        <v>0.84615384615384615</v>
      </c>
    </row>
    <row r="91" spans="1:18" ht="12" customHeight="1">
      <c r="A91" s="175"/>
      <c r="B91" s="175"/>
      <c r="C91" s="43"/>
      <c r="D91" s="220" t="s">
        <v>5</v>
      </c>
      <c r="E91" s="42"/>
      <c r="F91" s="41">
        <f t="shared" si="36"/>
        <v>8</v>
      </c>
      <c r="G91" s="41">
        <v>0</v>
      </c>
      <c r="H91" s="41">
        <v>8</v>
      </c>
      <c r="I91" s="41">
        <v>0</v>
      </c>
      <c r="J91" s="41">
        <v>0</v>
      </c>
      <c r="K91" s="41">
        <v>0</v>
      </c>
      <c r="L91" s="41">
        <v>0</v>
      </c>
      <c r="M91" s="41">
        <v>8</v>
      </c>
      <c r="N91" s="41">
        <v>0</v>
      </c>
      <c r="O91" s="41">
        <v>0</v>
      </c>
      <c r="P91" s="41">
        <v>0</v>
      </c>
      <c r="Q91" s="41">
        <v>0</v>
      </c>
      <c r="R91" s="41">
        <v>8</v>
      </c>
    </row>
    <row r="92" spans="1:18" ht="12" customHeight="1">
      <c r="A92" s="175"/>
      <c r="B92" s="175"/>
      <c r="C92" s="40"/>
      <c r="D92" s="221"/>
      <c r="E92" s="39"/>
      <c r="F92" s="44">
        <f t="shared" si="36"/>
        <v>1</v>
      </c>
      <c r="G92" s="37">
        <f t="shared" ref="G92:R92" si="47">IF(G91=0,0,G91/$F91)</f>
        <v>0</v>
      </c>
      <c r="H92" s="37">
        <f t="shared" si="47"/>
        <v>1</v>
      </c>
      <c r="I92" s="37">
        <f t="shared" si="47"/>
        <v>0</v>
      </c>
      <c r="J92" s="37">
        <f t="shared" si="47"/>
        <v>0</v>
      </c>
      <c r="K92" s="37">
        <f t="shared" si="47"/>
        <v>0</v>
      </c>
      <c r="L92" s="37">
        <f t="shared" si="47"/>
        <v>0</v>
      </c>
      <c r="M92" s="37">
        <f t="shared" si="47"/>
        <v>1</v>
      </c>
      <c r="N92" s="37">
        <f t="shared" si="47"/>
        <v>0</v>
      </c>
      <c r="O92" s="37">
        <f t="shared" si="47"/>
        <v>0</v>
      </c>
      <c r="P92" s="37">
        <f t="shared" si="47"/>
        <v>0</v>
      </c>
      <c r="Q92" s="37">
        <f t="shared" si="47"/>
        <v>0</v>
      </c>
      <c r="R92" s="37">
        <f t="shared" si="47"/>
        <v>1</v>
      </c>
    </row>
    <row r="93" spans="1:18" ht="12" customHeight="1">
      <c r="A93" s="175"/>
      <c r="B93" s="175"/>
      <c r="C93" s="43"/>
      <c r="D93" s="220" t="s">
        <v>4</v>
      </c>
      <c r="E93" s="42"/>
      <c r="F93" s="41">
        <f t="shared" si="36"/>
        <v>16</v>
      </c>
      <c r="G93" s="41">
        <v>0</v>
      </c>
      <c r="H93" s="41">
        <v>13</v>
      </c>
      <c r="I93" s="41">
        <v>0</v>
      </c>
      <c r="J93" s="41">
        <v>3</v>
      </c>
      <c r="K93" s="41">
        <v>0</v>
      </c>
      <c r="L93" s="41">
        <v>0</v>
      </c>
      <c r="M93" s="41">
        <v>13</v>
      </c>
      <c r="N93" s="41">
        <v>3</v>
      </c>
      <c r="O93" s="41">
        <v>1</v>
      </c>
      <c r="P93" s="41">
        <v>1</v>
      </c>
      <c r="Q93" s="41">
        <v>0</v>
      </c>
      <c r="R93" s="41">
        <v>14</v>
      </c>
    </row>
    <row r="94" spans="1:18" ht="12" customHeight="1">
      <c r="A94" s="175"/>
      <c r="B94" s="175"/>
      <c r="C94" s="40"/>
      <c r="D94" s="221"/>
      <c r="E94" s="39"/>
      <c r="F94" s="44">
        <f t="shared" si="36"/>
        <v>1</v>
      </c>
      <c r="G94" s="37">
        <f t="shared" ref="G94:R94" si="48">IF(G93=0,0,G93/$F93)</f>
        <v>0</v>
      </c>
      <c r="H94" s="37">
        <f t="shared" si="48"/>
        <v>0.8125</v>
      </c>
      <c r="I94" s="37">
        <f t="shared" si="48"/>
        <v>0</v>
      </c>
      <c r="J94" s="37">
        <f t="shared" si="48"/>
        <v>0.1875</v>
      </c>
      <c r="K94" s="37">
        <f t="shared" si="48"/>
        <v>0</v>
      </c>
      <c r="L94" s="37">
        <f t="shared" si="48"/>
        <v>0</v>
      </c>
      <c r="M94" s="37">
        <f t="shared" si="48"/>
        <v>0.8125</v>
      </c>
      <c r="N94" s="37">
        <f t="shared" si="48"/>
        <v>0.1875</v>
      </c>
      <c r="O94" s="37">
        <f t="shared" si="48"/>
        <v>6.25E-2</v>
      </c>
      <c r="P94" s="37">
        <f t="shared" si="48"/>
        <v>6.25E-2</v>
      </c>
      <c r="Q94" s="37">
        <f t="shared" si="48"/>
        <v>0</v>
      </c>
      <c r="R94" s="37">
        <f t="shared" si="48"/>
        <v>0.875</v>
      </c>
    </row>
    <row r="95" spans="1:18" ht="12" customHeight="1">
      <c r="A95" s="175"/>
      <c r="B95" s="175"/>
      <c r="C95" s="43"/>
      <c r="D95" s="220" t="s">
        <v>3</v>
      </c>
      <c r="E95" s="42"/>
      <c r="F95" s="41">
        <f t="shared" si="36"/>
        <v>130</v>
      </c>
      <c r="G95" s="41">
        <v>1</v>
      </c>
      <c r="H95" s="41">
        <v>120</v>
      </c>
      <c r="I95" s="41">
        <v>1</v>
      </c>
      <c r="J95" s="41">
        <v>8</v>
      </c>
      <c r="K95" s="41">
        <v>2</v>
      </c>
      <c r="L95" s="41">
        <v>3</v>
      </c>
      <c r="M95" s="41">
        <v>108</v>
      </c>
      <c r="N95" s="41">
        <v>17</v>
      </c>
      <c r="O95" s="41">
        <v>11</v>
      </c>
      <c r="P95" s="41">
        <v>4</v>
      </c>
      <c r="Q95" s="41">
        <v>4</v>
      </c>
      <c r="R95" s="41">
        <v>111</v>
      </c>
    </row>
    <row r="96" spans="1:18" ht="12" customHeight="1">
      <c r="A96" s="175"/>
      <c r="B96" s="175"/>
      <c r="C96" s="40"/>
      <c r="D96" s="221"/>
      <c r="E96" s="39"/>
      <c r="F96" s="44">
        <f t="shared" si="36"/>
        <v>1</v>
      </c>
      <c r="G96" s="37">
        <f t="shared" ref="G96:R96" si="49">IF(G95=0,0,G95/$F95)</f>
        <v>7.6923076923076927E-3</v>
      </c>
      <c r="H96" s="37">
        <f t="shared" si="49"/>
        <v>0.92307692307692313</v>
      </c>
      <c r="I96" s="37">
        <f t="shared" si="49"/>
        <v>7.6923076923076927E-3</v>
      </c>
      <c r="J96" s="37">
        <f t="shared" si="49"/>
        <v>6.1538461538461542E-2</v>
      </c>
      <c r="K96" s="37">
        <f t="shared" si="49"/>
        <v>1.5384615384615385E-2</v>
      </c>
      <c r="L96" s="37">
        <f t="shared" si="49"/>
        <v>2.3076923076923078E-2</v>
      </c>
      <c r="M96" s="37">
        <f t="shared" si="49"/>
        <v>0.83076923076923082</v>
      </c>
      <c r="N96" s="37">
        <f t="shared" si="49"/>
        <v>0.13076923076923078</v>
      </c>
      <c r="O96" s="37">
        <f t="shared" si="49"/>
        <v>8.461538461538462E-2</v>
      </c>
      <c r="P96" s="37">
        <f t="shared" si="49"/>
        <v>3.0769230769230771E-2</v>
      </c>
      <c r="Q96" s="37">
        <f t="shared" si="49"/>
        <v>3.0769230769230771E-2</v>
      </c>
      <c r="R96" s="37">
        <f t="shared" si="49"/>
        <v>0.85384615384615381</v>
      </c>
    </row>
    <row r="97" spans="1:18" ht="12" customHeight="1">
      <c r="A97" s="175"/>
      <c r="B97" s="175"/>
      <c r="C97" s="43"/>
      <c r="D97" s="220" t="s">
        <v>2</v>
      </c>
      <c r="E97" s="42"/>
      <c r="F97" s="41">
        <f t="shared" si="36"/>
        <v>19</v>
      </c>
      <c r="G97" s="41">
        <v>0</v>
      </c>
      <c r="H97" s="41">
        <v>19</v>
      </c>
      <c r="I97" s="41">
        <v>0</v>
      </c>
      <c r="J97" s="41">
        <v>0</v>
      </c>
      <c r="K97" s="41">
        <v>0</v>
      </c>
      <c r="L97" s="41">
        <v>0</v>
      </c>
      <c r="M97" s="41">
        <v>19</v>
      </c>
      <c r="N97" s="41">
        <v>0</v>
      </c>
      <c r="O97" s="41">
        <v>2</v>
      </c>
      <c r="P97" s="41">
        <v>0</v>
      </c>
      <c r="Q97" s="41">
        <v>0</v>
      </c>
      <c r="R97" s="41">
        <v>17</v>
      </c>
    </row>
    <row r="98" spans="1:18" ht="12" customHeight="1">
      <c r="A98" s="175"/>
      <c r="B98" s="175"/>
      <c r="C98" s="40"/>
      <c r="D98" s="221"/>
      <c r="E98" s="39"/>
      <c r="F98" s="44">
        <f t="shared" si="36"/>
        <v>1</v>
      </c>
      <c r="G98" s="37">
        <f t="shared" ref="G98:R98" si="50">IF(G97=0,0,G97/$F97)</f>
        <v>0</v>
      </c>
      <c r="H98" s="37">
        <f t="shared" si="50"/>
        <v>1</v>
      </c>
      <c r="I98" s="37">
        <f t="shared" si="50"/>
        <v>0</v>
      </c>
      <c r="J98" s="37">
        <f t="shared" si="50"/>
        <v>0</v>
      </c>
      <c r="K98" s="37">
        <f t="shared" si="50"/>
        <v>0</v>
      </c>
      <c r="L98" s="37">
        <f t="shared" si="50"/>
        <v>0</v>
      </c>
      <c r="M98" s="37">
        <f t="shared" si="50"/>
        <v>1</v>
      </c>
      <c r="N98" s="37">
        <f t="shared" si="50"/>
        <v>0</v>
      </c>
      <c r="O98" s="37">
        <f t="shared" si="50"/>
        <v>0.10526315789473684</v>
      </c>
      <c r="P98" s="37">
        <f t="shared" si="50"/>
        <v>0</v>
      </c>
      <c r="Q98" s="37">
        <f t="shared" si="50"/>
        <v>0</v>
      </c>
      <c r="R98" s="37">
        <f t="shared" si="50"/>
        <v>0.89473684210526316</v>
      </c>
    </row>
    <row r="99" spans="1:18" ht="12.75" customHeight="1">
      <c r="A99" s="175"/>
      <c r="B99" s="175"/>
      <c r="C99" s="43"/>
      <c r="D99" s="220" t="s">
        <v>1</v>
      </c>
      <c r="E99" s="42"/>
      <c r="F99" s="41">
        <f t="shared" si="36"/>
        <v>45</v>
      </c>
      <c r="G99" s="41">
        <v>1</v>
      </c>
      <c r="H99" s="41">
        <v>41</v>
      </c>
      <c r="I99" s="41">
        <v>0</v>
      </c>
      <c r="J99" s="41">
        <v>3</v>
      </c>
      <c r="K99" s="41">
        <v>0</v>
      </c>
      <c r="L99" s="41">
        <v>2</v>
      </c>
      <c r="M99" s="41">
        <v>38</v>
      </c>
      <c r="N99" s="41">
        <v>5</v>
      </c>
      <c r="O99" s="41">
        <v>3</v>
      </c>
      <c r="P99" s="41">
        <v>0</v>
      </c>
      <c r="Q99" s="41">
        <v>0</v>
      </c>
      <c r="R99" s="41">
        <v>42</v>
      </c>
    </row>
    <row r="100" spans="1:18" ht="12.75" customHeight="1">
      <c r="A100" s="176"/>
      <c r="B100" s="176"/>
      <c r="C100" s="40"/>
      <c r="D100" s="221"/>
      <c r="E100" s="39"/>
      <c r="F100" s="38">
        <f t="shared" si="36"/>
        <v>1</v>
      </c>
      <c r="G100" s="37">
        <f t="shared" ref="G100:R100" si="51">IF(G99=0,0,G99/$F99)</f>
        <v>2.2222222222222223E-2</v>
      </c>
      <c r="H100" s="37">
        <f t="shared" si="51"/>
        <v>0.91111111111111109</v>
      </c>
      <c r="I100" s="37">
        <f t="shared" si="51"/>
        <v>0</v>
      </c>
      <c r="J100" s="37">
        <f t="shared" si="51"/>
        <v>6.6666666666666666E-2</v>
      </c>
      <c r="K100" s="37">
        <f t="shared" si="51"/>
        <v>0</v>
      </c>
      <c r="L100" s="37">
        <f t="shared" si="51"/>
        <v>4.4444444444444446E-2</v>
      </c>
      <c r="M100" s="37">
        <f t="shared" si="51"/>
        <v>0.84444444444444444</v>
      </c>
      <c r="N100" s="37">
        <f t="shared" si="51"/>
        <v>0.1111111111111111</v>
      </c>
      <c r="O100" s="37">
        <f t="shared" si="51"/>
        <v>6.6666666666666666E-2</v>
      </c>
      <c r="P100" s="37">
        <f t="shared" si="51"/>
        <v>0</v>
      </c>
      <c r="Q100" s="37">
        <f t="shared" si="51"/>
        <v>0</v>
      </c>
      <c r="R100" s="37">
        <f t="shared" si="51"/>
        <v>0.93333333333333335</v>
      </c>
    </row>
  </sheetData>
  <mergeCells count="69">
    <mergeCell ref="D67:D68"/>
    <mergeCell ref="B69:B100"/>
    <mergeCell ref="D69:D70"/>
    <mergeCell ref="D71:D72"/>
    <mergeCell ref="D73:D74"/>
    <mergeCell ref="D75:D76"/>
    <mergeCell ref="D77:D78"/>
    <mergeCell ref="D79:D80"/>
    <mergeCell ref="D87:D88"/>
    <mergeCell ref="D89:D90"/>
    <mergeCell ref="D91:D92"/>
    <mergeCell ref="D97:D98"/>
    <mergeCell ref="D99:D100"/>
    <mergeCell ref="D55:D56"/>
    <mergeCell ref="A19:A100"/>
    <mergeCell ref="B19:B68"/>
    <mergeCell ref="D19:D20"/>
    <mergeCell ref="D21:D22"/>
    <mergeCell ref="D23:D24"/>
    <mergeCell ref="D93:D94"/>
    <mergeCell ref="D95:D96"/>
    <mergeCell ref="D57:D58"/>
    <mergeCell ref="D59:D60"/>
    <mergeCell ref="D61:D62"/>
    <mergeCell ref="D63:D64"/>
    <mergeCell ref="D65:D66"/>
    <mergeCell ref="D81:D82"/>
    <mergeCell ref="D83:D84"/>
    <mergeCell ref="D85:D86"/>
    <mergeCell ref="D35:D36"/>
    <mergeCell ref="D47:D48"/>
    <mergeCell ref="D49:D50"/>
    <mergeCell ref="D51:D52"/>
    <mergeCell ref="D53:D54"/>
    <mergeCell ref="D37:D38"/>
    <mergeCell ref="D39:D40"/>
    <mergeCell ref="D41:D42"/>
    <mergeCell ref="D43:D44"/>
    <mergeCell ref="D45:D46"/>
    <mergeCell ref="D25:D26"/>
    <mergeCell ref="D27:D28"/>
    <mergeCell ref="D29:D30"/>
    <mergeCell ref="D31:D32"/>
    <mergeCell ref="D33:D34"/>
    <mergeCell ref="H5:H6"/>
    <mergeCell ref="I5:I6"/>
    <mergeCell ref="A7:E8"/>
    <mergeCell ref="A9:A18"/>
    <mergeCell ref="B9:E10"/>
    <mergeCell ref="B11:E12"/>
    <mergeCell ref="B13:E14"/>
    <mergeCell ref="B15:E16"/>
    <mergeCell ref="B17:E18"/>
    <mergeCell ref="M5:M6"/>
    <mergeCell ref="N5:N6"/>
    <mergeCell ref="A3:E6"/>
    <mergeCell ref="F3:F6"/>
    <mergeCell ref="G3:R3"/>
    <mergeCell ref="G4:J4"/>
    <mergeCell ref="K4:N4"/>
    <mergeCell ref="Q5:Q6"/>
    <mergeCell ref="R5:R6"/>
    <mergeCell ref="K5:K6"/>
    <mergeCell ref="L5:L6"/>
    <mergeCell ref="J5:J6"/>
    <mergeCell ref="O4:R4"/>
    <mergeCell ref="G5:G6"/>
    <mergeCell ref="O5:O6"/>
    <mergeCell ref="P5:P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20 G69:R69"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0.625" style="3" customWidth="1"/>
    <col min="14" max="14" width="9" style="104"/>
    <col min="15" max="16384" width="9" style="3"/>
  </cols>
  <sheetData>
    <row r="1" spans="1:14" ht="14.25">
      <c r="A1" s="18" t="s">
        <v>532</v>
      </c>
    </row>
    <row r="2" spans="1:14">
      <c r="L2" s="46"/>
      <c r="M2" s="46" t="s">
        <v>173</v>
      </c>
    </row>
    <row r="3" spans="1:14" ht="13.5" customHeight="1">
      <c r="A3" s="230" t="s">
        <v>64</v>
      </c>
      <c r="B3" s="231"/>
      <c r="C3" s="231"/>
      <c r="D3" s="231"/>
      <c r="E3" s="232"/>
      <c r="F3" s="170" t="s">
        <v>150</v>
      </c>
      <c r="G3" s="282" t="s">
        <v>223</v>
      </c>
      <c r="H3" s="312" t="s">
        <v>222</v>
      </c>
      <c r="I3" s="312"/>
      <c r="J3" s="313"/>
      <c r="K3" s="217" t="s">
        <v>221</v>
      </c>
      <c r="L3" s="217" t="s">
        <v>220</v>
      </c>
      <c r="M3" s="251" t="s">
        <v>219</v>
      </c>
    </row>
    <row r="4" spans="1:14" ht="13.5" customHeight="1">
      <c r="A4" s="233"/>
      <c r="B4" s="234"/>
      <c r="C4" s="234"/>
      <c r="D4" s="234"/>
      <c r="E4" s="235"/>
      <c r="F4" s="171"/>
      <c r="G4" s="226"/>
      <c r="H4" s="187" t="s">
        <v>218</v>
      </c>
      <c r="I4" s="56"/>
      <c r="J4" s="56"/>
      <c r="K4" s="228"/>
      <c r="L4" s="228"/>
      <c r="M4" s="252"/>
    </row>
    <row r="5" spans="1:14" ht="40.5" customHeight="1">
      <c r="A5" s="233"/>
      <c r="B5" s="234"/>
      <c r="C5" s="234"/>
      <c r="D5" s="234"/>
      <c r="E5" s="235"/>
      <c r="F5" s="171"/>
      <c r="G5" s="226"/>
      <c r="H5" s="320"/>
      <c r="I5" s="217" t="s">
        <v>217</v>
      </c>
      <c r="J5" s="217" t="s">
        <v>216</v>
      </c>
      <c r="K5" s="228"/>
      <c r="L5" s="228"/>
      <c r="M5" s="252"/>
    </row>
    <row r="6" spans="1:14" ht="36" customHeight="1">
      <c r="A6" s="236"/>
      <c r="B6" s="237"/>
      <c r="C6" s="237"/>
      <c r="D6" s="237"/>
      <c r="E6" s="238"/>
      <c r="F6" s="153"/>
      <c r="G6" s="227"/>
      <c r="H6" s="189"/>
      <c r="I6" s="229"/>
      <c r="J6" s="229"/>
      <c r="K6" s="229"/>
      <c r="L6" s="229"/>
      <c r="M6" s="253"/>
    </row>
    <row r="7" spans="1:14" ht="12" customHeight="1">
      <c r="A7" s="161" t="s">
        <v>50</v>
      </c>
      <c r="B7" s="162"/>
      <c r="C7" s="162"/>
      <c r="D7" s="162"/>
      <c r="E7" s="163"/>
      <c r="F7" s="41">
        <f t="shared" ref="F7:F38" si="0">SUM(G7,K7,L7)</f>
        <v>644</v>
      </c>
      <c r="G7" s="41">
        <f t="shared" ref="G7:L7" si="1">SUM(G9,G11,G13,G15,G17)</f>
        <v>106</v>
      </c>
      <c r="H7" s="41">
        <f t="shared" si="1"/>
        <v>973</v>
      </c>
      <c r="I7" s="41">
        <f t="shared" si="1"/>
        <v>218</v>
      </c>
      <c r="J7" s="41">
        <f t="shared" si="1"/>
        <v>755</v>
      </c>
      <c r="K7" s="41">
        <f t="shared" si="1"/>
        <v>511</v>
      </c>
      <c r="L7" s="41">
        <f t="shared" si="1"/>
        <v>27</v>
      </c>
      <c r="M7" s="318">
        <f>IF(N7=0,0,H7/N7*100)</f>
        <v>1.4063538866244616</v>
      </c>
      <c r="N7" s="104">
        <f>SUM(N17,N15,N13,N11,N9)</f>
        <v>69186</v>
      </c>
    </row>
    <row r="8" spans="1:14" ht="12" customHeight="1">
      <c r="A8" s="164"/>
      <c r="B8" s="165"/>
      <c r="C8" s="165"/>
      <c r="D8" s="165"/>
      <c r="E8" s="166"/>
      <c r="F8" s="44">
        <f t="shared" si="0"/>
        <v>1</v>
      </c>
      <c r="G8" s="37">
        <f>IF(G7=0,0,G7/$F7)</f>
        <v>0.16459627329192547</v>
      </c>
      <c r="H8" s="37">
        <f t="shared" ref="H8:H39" si="2">SUM(I8:J8)</f>
        <v>1</v>
      </c>
      <c r="I8" s="37">
        <f>IF(I7=0,0,I7/$H7)</f>
        <v>0.22404933196300103</v>
      </c>
      <c r="J8" s="37">
        <f>IF(J7=0,0,J7/$H7)</f>
        <v>0.77595066803699897</v>
      </c>
      <c r="K8" s="37">
        <f>IF(K7=0,0,K7/$F7)</f>
        <v>0.79347826086956519</v>
      </c>
      <c r="L8" s="37">
        <f>IF(L7=0,0,L7/$F7)</f>
        <v>4.192546583850932E-2</v>
      </c>
      <c r="M8" s="319"/>
    </row>
    <row r="9" spans="1:14" ht="12" customHeight="1">
      <c r="A9" s="177" t="s">
        <v>49</v>
      </c>
      <c r="B9" s="239" t="s">
        <v>48</v>
      </c>
      <c r="C9" s="240"/>
      <c r="D9" s="240"/>
      <c r="E9" s="241"/>
      <c r="F9" s="41">
        <f t="shared" si="0"/>
        <v>101</v>
      </c>
      <c r="G9" s="41">
        <v>8</v>
      </c>
      <c r="H9" s="41">
        <f t="shared" si="2"/>
        <v>18</v>
      </c>
      <c r="I9" s="41">
        <v>1</v>
      </c>
      <c r="J9" s="41">
        <v>17</v>
      </c>
      <c r="K9" s="41">
        <v>88</v>
      </c>
      <c r="L9" s="41">
        <v>5</v>
      </c>
      <c r="M9" s="314">
        <f>IF(N9=0,0,H9/N9*100)</f>
        <v>1.3303769401330376</v>
      </c>
      <c r="N9" s="104">
        <v>1353</v>
      </c>
    </row>
    <row r="10" spans="1:14" ht="12" customHeight="1">
      <c r="A10" s="178"/>
      <c r="B10" s="242"/>
      <c r="C10" s="243"/>
      <c r="D10" s="243"/>
      <c r="E10" s="244"/>
      <c r="F10" s="44">
        <f t="shared" si="0"/>
        <v>1</v>
      </c>
      <c r="G10" s="37">
        <f>IF(G9=0,0,G9/$F9)</f>
        <v>7.9207920792079209E-2</v>
      </c>
      <c r="H10" s="37">
        <f t="shared" si="2"/>
        <v>1</v>
      </c>
      <c r="I10" s="37">
        <f>IF(I9=0,0,I9/$H9)</f>
        <v>5.5555555555555552E-2</v>
      </c>
      <c r="J10" s="37">
        <f>IF(J9=0,0,J9/$H9)</f>
        <v>0.94444444444444442</v>
      </c>
      <c r="K10" s="37">
        <f>IF(K9=0,0,K9/$F9)</f>
        <v>0.87128712871287128</v>
      </c>
      <c r="L10" s="37">
        <f>IF(L9=0,0,L9/$F9)</f>
        <v>4.9504950495049507E-2</v>
      </c>
      <c r="M10" s="315"/>
    </row>
    <row r="11" spans="1:14" ht="12" customHeight="1">
      <c r="A11" s="178"/>
      <c r="B11" s="239" t="s">
        <v>47</v>
      </c>
      <c r="C11" s="240"/>
      <c r="D11" s="240"/>
      <c r="E11" s="241"/>
      <c r="F11" s="41">
        <f t="shared" si="0"/>
        <v>96</v>
      </c>
      <c r="G11" s="41">
        <v>12</v>
      </c>
      <c r="H11" s="41">
        <f t="shared" si="2"/>
        <v>27</v>
      </c>
      <c r="I11" s="41">
        <v>2</v>
      </c>
      <c r="J11" s="41">
        <v>25</v>
      </c>
      <c r="K11" s="41">
        <v>80</v>
      </c>
      <c r="L11" s="41">
        <v>4</v>
      </c>
      <c r="M11" s="314">
        <f t="shared" ref="M11" si="3">IF(N11=0,0,H11/N11*100)</f>
        <v>0.86289549376797703</v>
      </c>
      <c r="N11" s="104">
        <v>3129</v>
      </c>
    </row>
    <row r="12" spans="1:14" ht="12" customHeight="1">
      <c r="A12" s="178"/>
      <c r="B12" s="242"/>
      <c r="C12" s="243"/>
      <c r="D12" s="243"/>
      <c r="E12" s="244"/>
      <c r="F12" s="44">
        <f t="shared" si="0"/>
        <v>1</v>
      </c>
      <c r="G12" s="37">
        <f>IF(G11=0,0,G11/$F11)</f>
        <v>0.125</v>
      </c>
      <c r="H12" s="37">
        <f t="shared" si="2"/>
        <v>1</v>
      </c>
      <c r="I12" s="37">
        <f>IF(I11=0,0,I11/$H11)</f>
        <v>7.407407407407407E-2</v>
      </c>
      <c r="J12" s="37">
        <f>IF(J11=0,0,J11/$H11)</f>
        <v>0.92592592592592593</v>
      </c>
      <c r="K12" s="37">
        <f>IF(K11=0,0,K11/$F11)</f>
        <v>0.83333333333333337</v>
      </c>
      <c r="L12" s="37">
        <f>IF(L11=0,0,L11/$F11)</f>
        <v>4.1666666666666664E-2</v>
      </c>
      <c r="M12" s="315"/>
    </row>
    <row r="13" spans="1:14" ht="12" customHeight="1">
      <c r="A13" s="178"/>
      <c r="B13" s="239" t="s">
        <v>46</v>
      </c>
      <c r="C13" s="240"/>
      <c r="D13" s="240"/>
      <c r="E13" s="241"/>
      <c r="F13" s="41">
        <f t="shared" si="0"/>
        <v>199</v>
      </c>
      <c r="G13" s="41">
        <v>35</v>
      </c>
      <c r="H13" s="41">
        <f t="shared" si="2"/>
        <v>257</v>
      </c>
      <c r="I13" s="41">
        <v>58</v>
      </c>
      <c r="J13" s="41">
        <v>199</v>
      </c>
      <c r="K13" s="41">
        <v>161</v>
      </c>
      <c r="L13" s="41">
        <v>3</v>
      </c>
      <c r="M13" s="314">
        <f t="shared" ref="M13" si="4">IF(N13=0,0,H13/N13*100)</f>
        <v>1.1492710848761292</v>
      </c>
      <c r="N13" s="104">
        <v>22362</v>
      </c>
    </row>
    <row r="14" spans="1:14" ht="12" customHeight="1">
      <c r="A14" s="178"/>
      <c r="B14" s="242"/>
      <c r="C14" s="243"/>
      <c r="D14" s="243"/>
      <c r="E14" s="244"/>
      <c r="F14" s="44">
        <f t="shared" si="0"/>
        <v>0.99999999999999989</v>
      </c>
      <c r="G14" s="37">
        <f>IF(G13=0,0,G13/$F13)</f>
        <v>0.17587939698492464</v>
      </c>
      <c r="H14" s="37">
        <f t="shared" si="2"/>
        <v>1</v>
      </c>
      <c r="I14" s="37">
        <f>IF(I13=0,0,I13/$H13)</f>
        <v>0.22568093385214008</v>
      </c>
      <c r="J14" s="37">
        <f>IF(J13=0,0,J13/$H13)</f>
        <v>0.77431906614785995</v>
      </c>
      <c r="K14" s="37">
        <f>IF(K13=0,0,K13/$F13)</f>
        <v>0.80904522613065322</v>
      </c>
      <c r="L14" s="37">
        <f>IF(L13=0,0,L13/$F13)</f>
        <v>1.507537688442211E-2</v>
      </c>
      <c r="M14" s="315"/>
    </row>
    <row r="15" spans="1:14" ht="12" customHeight="1">
      <c r="A15" s="178"/>
      <c r="B15" s="239" t="s">
        <v>45</v>
      </c>
      <c r="C15" s="240"/>
      <c r="D15" s="240"/>
      <c r="E15" s="241"/>
      <c r="F15" s="41">
        <f t="shared" si="0"/>
        <v>68</v>
      </c>
      <c r="G15" s="41">
        <v>14</v>
      </c>
      <c r="H15" s="41">
        <f t="shared" si="2"/>
        <v>171</v>
      </c>
      <c r="I15" s="41">
        <v>21</v>
      </c>
      <c r="J15" s="41">
        <v>150</v>
      </c>
      <c r="K15" s="41">
        <v>53</v>
      </c>
      <c r="L15" s="41">
        <v>1</v>
      </c>
      <c r="M15" s="314">
        <f t="shared" ref="M15" si="5">IF(N15=0,0,H15/N15*100)</f>
        <v>1.483473583759868</v>
      </c>
      <c r="N15" s="104">
        <v>11527</v>
      </c>
    </row>
    <row r="16" spans="1:14" ht="12" customHeight="1">
      <c r="A16" s="178"/>
      <c r="B16" s="242"/>
      <c r="C16" s="243"/>
      <c r="D16" s="243"/>
      <c r="E16" s="244"/>
      <c r="F16" s="44">
        <f t="shared" si="0"/>
        <v>1</v>
      </c>
      <c r="G16" s="37">
        <f>IF(G15=0,0,G15/$F15)</f>
        <v>0.20588235294117646</v>
      </c>
      <c r="H16" s="37">
        <f t="shared" si="2"/>
        <v>1</v>
      </c>
      <c r="I16" s="37">
        <f>IF(I15=0,0,I15/$H15)</f>
        <v>0.12280701754385964</v>
      </c>
      <c r="J16" s="37">
        <f>IF(J15=0,0,J15/$H15)</f>
        <v>0.8771929824561403</v>
      </c>
      <c r="K16" s="37">
        <f>IF(K15=0,0,K15/$F15)</f>
        <v>0.77941176470588236</v>
      </c>
      <c r="L16" s="37">
        <f>IF(L15=0,0,L15/$F15)</f>
        <v>1.4705882352941176E-2</v>
      </c>
      <c r="M16" s="315"/>
    </row>
    <row r="17" spans="1:14" ht="12" customHeight="1">
      <c r="A17" s="178"/>
      <c r="B17" s="239" t="s">
        <v>44</v>
      </c>
      <c r="C17" s="240"/>
      <c r="D17" s="240"/>
      <c r="E17" s="241"/>
      <c r="F17" s="41">
        <f t="shared" si="0"/>
        <v>180</v>
      </c>
      <c r="G17" s="41">
        <v>37</v>
      </c>
      <c r="H17" s="41">
        <f t="shared" si="2"/>
        <v>500</v>
      </c>
      <c r="I17" s="41">
        <v>136</v>
      </c>
      <c r="J17" s="41">
        <v>364</v>
      </c>
      <c r="K17" s="41">
        <v>129</v>
      </c>
      <c r="L17" s="41">
        <v>14</v>
      </c>
      <c r="M17" s="314">
        <f t="shared" ref="M17" si="6">IF(N17=0,0,H17/N17*100)</f>
        <v>1.6225864027259451</v>
      </c>
      <c r="N17" s="104">
        <v>30815</v>
      </c>
    </row>
    <row r="18" spans="1:14" ht="12" customHeight="1">
      <c r="A18" s="179"/>
      <c r="B18" s="242"/>
      <c r="C18" s="243"/>
      <c r="D18" s="243"/>
      <c r="E18" s="244"/>
      <c r="F18" s="44">
        <f t="shared" si="0"/>
        <v>1</v>
      </c>
      <c r="G18" s="37">
        <f>IF(G17=0,0,G17/$F17)</f>
        <v>0.20555555555555555</v>
      </c>
      <c r="H18" s="37">
        <f t="shared" si="2"/>
        <v>1</v>
      </c>
      <c r="I18" s="37">
        <f>IF(I17=0,0,I17/$H17)</f>
        <v>0.27200000000000002</v>
      </c>
      <c r="J18" s="37">
        <f>IF(J17=0,0,J17/$H17)</f>
        <v>0.72799999999999998</v>
      </c>
      <c r="K18" s="37">
        <f>IF(K17=0,0,K17/$F17)</f>
        <v>0.71666666666666667</v>
      </c>
      <c r="L18" s="37">
        <f>IF(L17=0,0,L17/$F17)</f>
        <v>7.7777777777777779E-2</v>
      </c>
      <c r="M18" s="315"/>
    </row>
    <row r="19" spans="1:14" ht="12" customHeight="1">
      <c r="A19" s="174" t="s">
        <v>43</v>
      </c>
      <c r="B19" s="174" t="s">
        <v>42</v>
      </c>
      <c r="C19" s="43"/>
      <c r="D19" s="220" t="s">
        <v>16</v>
      </c>
      <c r="E19" s="42"/>
      <c r="F19" s="41">
        <f>SUM(G19,K19,L19)</f>
        <v>179</v>
      </c>
      <c r="G19" s="41">
        <f>SUM(G21,G23,G25,G27,G29,G31,G33,G35,G37,G39,G41,G43,G45,G47,G49,G51,G53,G55,G57,G59,G61,G63,G65,G67)</f>
        <v>35</v>
      </c>
      <c r="H19" s="41">
        <f t="shared" si="2"/>
        <v>351</v>
      </c>
      <c r="I19" s="41">
        <f>SUM(I21,I23,I25,I27,I29,I31,I33,I35,I37,I39,I41,I43,I45,I47,I49,I51,I53,I55,I57,I59,I61,I63,I65,I67)</f>
        <v>116</v>
      </c>
      <c r="J19" s="41">
        <f>SUM(J21,J23,J25,J27,J29,J31,J33,J35,J37,J39,J41,J43,J45,J47,J49,J51,J53,J55,J57,J59,J61,J63,J65,J67)</f>
        <v>235</v>
      </c>
      <c r="K19" s="41">
        <f>SUM(K21,K23,K25,K27,K29,K31,K33,K35,K37,K39,K41,K43,K45,K47,K49,K51,K53,K55,K57,K59,K61,K63,K65,K67)</f>
        <v>138</v>
      </c>
      <c r="L19" s="41">
        <f>SUM(L21,L23,L25,L27,L29,L31,L33,L35,L37,L39,L41,L43,L45,L47,L49,L51,L53,L55,L57,L59,L61,L63,L65,L67)</f>
        <v>6</v>
      </c>
      <c r="M19" s="314">
        <f t="shared" ref="M19" si="7">IF(N19=0,0,H19/N19*100)</f>
        <v>1.0226676767088165</v>
      </c>
      <c r="N19" s="104">
        <f>SUM(N21:N67)</f>
        <v>34322</v>
      </c>
    </row>
    <row r="20" spans="1:14" ht="12" customHeight="1">
      <c r="A20" s="175"/>
      <c r="B20" s="175"/>
      <c r="C20" s="40"/>
      <c r="D20" s="221"/>
      <c r="E20" s="39"/>
      <c r="F20" s="44">
        <f t="shared" si="0"/>
        <v>0.99999999999999989</v>
      </c>
      <c r="G20" s="37">
        <f>IF(G19=0,0,G19/$F19)</f>
        <v>0.19553072625698323</v>
      </c>
      <c r="H20" s="37">
        <f t="shared" si="2"/>
        <v>1</v>
      </c>
      <c r="I20" s="37">
        <f>IF(I19=0,0,I19/$H19)</f>
        <v>0.33048433048433046</v>
      </c>
      <c r="J20" s="37">
        <f>IF(J19=0,0,J19/$H19)</f>
        <v>0.66951566951566954</v>
      </c>
      <c r="K20" s="37">
        <f>IF(K19=0,0,K19/$F19)</f>
        <v>0.77094972067039103</v>
      </c>
      <c r="L20" s="37">
        <f>IF(L19=0,0,L19/$F19)</f>
        <v>3.3519553072625698E-2</v>
      </c>
      <c r="M20" s="315"/>
    </row>
    <row r="21" spans="1:14" ht="12" customHeight="1">
      <c r="A21" s="175"/>
      <c r="B21" s="175"/>
      <c r="C21" s="43"/>
      <c r="D21" s="220" t="s">
        <v>467</v>
      </c>
      <c r="E21" s="42"/>
      <c r="F21" s="41">
        <f t="shared" si="0"/>
        <v>20</v>
      </c>
      <c r="G21" s="41">
        <v>4</v>
      </c>
      <c r="H21" s="41">
        <f t="shared" si="2"/>
        <v>58</v>
      </c>
      <c r="I21" s="41">
        <v>5</v>
      </c>
      <c r="J21" s="41">
        <v>53</v>
      </c>
      <c r="K21" s="41">
        <v>15</v>
      </c>
      <c r="L21" s="41">
        <v>1</v>
      </c>
      <c r="M21" s="314">
        <f t="shared" ref="M21" si="8">IF(N21=0,0,H21/N21*100)</f>
        <v>1.431745248086892</v>
      </c>
      <c r="N21" s="104">
        <v>4051</v>
      </c>
    </row>
    <row r="22" spans="1:14" ht="12" customHeight="1">
      <c r="A22" s="175"/>
      <c r="B22" s="175"/>
      <c r="C22" s="40"/>
      <c r="D22" s="221"/>
      <c r="E22" s="39"/>
      <c r="F22" s="44">
        <f t="shared" si="0"/>
        <v>1</v>
      </c>
      <c r="G22" s="37">
        <f>IF(G21=0,0,G21/$F21)</f>
        <v>0.2</v>
      </c>
      <c r="H22" s="37">
        <f t="shared" si="2"/>
        <v>1</v>
      </c>
      <c r="I22" s="37">
        <f>IF(I21=0,0,I21/$H21)</f>
        <v>8.6206896551724144E-2</v>
      </c>
      <c r="J22" s="37">
        <f>IF(J21=0,0,J21/$H21)</f>
        <v>0.91379310344827591</v>
      </c>
      <c r="K22" s="37">
        <f>IF(K21=0,0,K21/$F21)</f>
        <v>0.75</v>
      </c>
      <c r="L22" s="37">
        <f>IF(L21=0,0,L21/$F21)</f>
        <v>0.05</v>
      </c>
      <c r="M22" s="315"/>
    </row>
    <row r="23" spans="1:14" ht="12" customHeight="1">
      <c r="A23" s="175"/>
      <c r="B23" s="175"/>
      <c r="C23" s="43"/>
      <c r="D23" s="220" t="s">
        <v>468</v>
      </c>
      <c r="E23" s="42"/>
      <c r="F23" s="41">
        <f t="shared" si="0"/>
        <v>2</v>
      </c>
      <c r="G23" s="41">
        <v>0</v>
      </c>
      <c r="H23" s="41">
        <f t="shared" si="2"/>
        <v>0</v>
      </c>
      <c r="I23" s="41">
        <v>0</v>
      </c>
      <c r="J23" s="41">
        <v>0</v>
      </c>
      <c r="K23" s="41">
        <v>2</v>
      </c>
      <c r="L23" s="41">
        <v>0</v>
      </c>
      <c r="M23" s="314">
        <f t="shared" ref="M23" si="9">IF(N23=0,0,H23/N23*100)</f>
        <v>0</v>
      </c>
      <c r="N23" s="104">
        <v>179</v>
      </c>
    </row>
    <row r="24" spans="1:14" ht="12" customHeight="1">
      <c r="A24" s="175"/>
      <c r="B24" s="175"/>
      <c r="C24" s="40"/>
      <c r="D24" s="221"/>
      <c r="E24" s="39"/>
      <c r="F24" s="44">
        <f t="shared" si="0"/>
        <v>1</v>
      </c>
      <c r="G24" s="37">
        <f>IF(G23=0,0,G23/$F23)</f>
        <v>0</v>
      </c>
      <c r="H24" s="37">
        <f t="shared" si="2"/>
        <v>0</v>
      </c>
      <c r="I24" s="37">
        <f>IF(I23=0,0,I23/$H23)</f>
        <v>0</v>
      </c>
      <c r="J24" s="37">
        <f>IF(J23=0,0,J23/$H23)</f>
        <v>0</v>
      </c>
      <c r="K24" s="37">
        <f>IF(K23=0,0,K23/$F23)</f>
        <v>1</v>
      </c>
      <c r="L24" s="37">
        <f>IF(L23=0,0,L23/$F23)</f>
        <v>0</v>
      </c>
      <c r="M24" s="315"/>
    </row>
    <row r="25" spans="1:14" ht="12" customHeight="1">
      <c r="A25" s="175"/>
      <c r="B25" s="175"/>
      <c r="C25" s="43"/>
      <c r="D25" s="223" t="s">
        <v>469</v>
      </c>
      <c r="E25" s="126"/>
      <c r="F25" s="112">
        <f t="shared" si="0"/>
        <v>13</v>
      </c>
      <c r="G25" s="112">
        <v>2</v>
      </c>
      <c r="H25" s="112">
        <f t="shared" si="2"/>
        <v>8</v>
      </c>
      <c r="I25" s="112">
        <v>0</v>
      </c>
      <c r="J25" s="41">
        <v>8</v>
      </c>
      <c r="K25" s="41">
        <v>10</v>
      </c>
      <c r="L25" s="41">
        <v>1</v>
      </c>
      <c r="M25" s="314">
        <f t="shared" ref="M25" si="10">IF(N25=0,0,H25/N25*100)</f>
        <v>0.55788005578800559</v>
      </c>
      <c r="N25" s="104">
        <v>1434</v>
      </c>
    </row>
    <row r="26" spans="1:14" ht="12" customHeight="1">
      <c r="A26" s="175"/>
      <c r="B26" s="175"/>
      <c r="C26" s="40"/>
      <c r="D26" s="224"/>
      <c r="E26" s="127"/>
      <c r="F26" s="128">
        <f t="shared" si="0"/>
        <v>1</v>
      </c>
      <c r="G26" s="115">
        <f>IF(G25=0,0,G25/$F25)</f>
        <v>0.15384615384615385</v>
      </c>
      <c r="H26" s="115">
        <f>IF(H25=0,0,H25/$H25)</f>
        <v>1</v>
      </c>
      <c r="I26" s="115">
        <f>IF(I25=0,0,I25/$H25)</f>
        <v>0</v>
      </c>
      <c r="J26" s="37">
        <f>IF(J25=0,0,J25/$H25)</f>
        <v>1</v>
      </c>
      <c r="K26" s="37">
        <f>IF(K25=0,0,K25/$F25)</f>
        <v>0.76923076923076927</v>
      </c>
      <c r="L26" s="37">
        <f>IF(L25=0,0,L25/$F25)</f>
        <v>7.6923076923076927E-2</v>
      </c>
      <c r="M26" s="315"/>
    </row>
    <row r="27" spans="1:14" ht="12" customHeight="1">
      <c r="A27" s="175"/>
      <c r="B27" s="175"/>
      <c r="C27" s="43"/>
      <c r="D27" s="220" t="s">
        <v>470</v>
      </c>
      <c r="E27" s="42"/>
      <c r="F27" s="41">
        <f t="shared" si="0"/>
        <v>2</v>
      </c>
      <c r="G27" s="41">
        <v>0</v>
      </c>
      <c r="H27" s="41">
        <f t="shared" si="2"/>
        <v>0</v>
      </c>
      <c r="I27" s="41">
        <v>0</v>
      </c>
      <c r="J27" s="41">
        <v>0</v>
      </c>
      <c r="K27" s="41">
        <v>2</v>
      </c>
      <c r="L27" s="41">
        <v>0</v>
      </c>
      <c r="M27" s="314">
        <f t="shared" ref="M27" si="11">IF(N27=0,0,H27/N27*100)</f>
        <v>0</v>
      </c>
      <c r="N27" s="104">
        <v>43</v>
      </c>
    </row>
    <row r="28" spans="1:14" ht="12" customHeight="1">
      <c r="A28" s="175"/>
      <c r="B28" s="175"/>
      <c r="C28" s="40"/>
      <c r="D28" s="221"/>
      <c r="E28" s="39"/>
      <c r="F28" s="44">
        <f t="shared" si="0"/>
        <v>1</v>
      </c>
      <c r="G28" s="37">
        <f>IF(G27=0,0,G27/$F27)</f>
        <v>0</v>
      </c>
      <c r="H28" s="37">
        <f t="shared" si="2"/>
        <v>0</v>
      </c>
      <c r="I28" s="37">
        <f>IF(I27=0,0,I27/$H27)</f>
        <v>0</v>
      </c>
      <c r="J28" s="37">
        <f>IF(J27=0,0,J27/$H27)</f>
        <v>0</v>
      </c>
      <c r="K28" s="37">
        <f>IF(K27=0,0,K27/$F27)</f>
        <v>1</v>
      </c>
      <c r="L28" s="37">
        <f>IF(L27=0,0,L27/$F27)</f>
        <v>0</v>
      </c>
      <c r="M28" s="315"/>
    </row>
    <row r="29" spans="1:14" ht="12" customHeight="1">
      <c r="A29" s="175"/>
      <c r="B29" s="175"/>
      <c r="C29" s="43"/>
      <c r="D29" s="220" t="s">
        <v>471</v>
      </c>
      <c r="E29" s="42"/>
      <c r="F29" s="41">
        <f t="shared" si="0"/>
        <v>4</v>
      </c>
      <c r="G29" s="41">
        <v>2</v>
      </c>
      <c r="H29" s="41">
        <f t="shared" si="2"/>
        <v>4</v>
      </c>
      <c r="I29" s="41">
        <v>0</v>
      </c>
      <c r="J29" s="41">
        <v>4</v>
      </c>
      <c r="K29" s="41">
        <v>2</v>
      </c>
      <c r="L29" s="41">
        <v>0</v>
      </c>
      <c r="M29" s="314">
        <f t="shared" ref="M29" si="12">IF(N29=0,0,H29/N29*100)</f>
        <v>0.6420545746388443</v>
      </c>
      <c r="N29" s="104">
        <v>623</v>
      </c>
    </row>
    <row r="30" spans="1:14" ht="12" customHeight="1">
      <c r="A30" s="175"/>
      <c r="B30" s="175"/>
      <c r="C30" s="40"/>
      <c r="D30" s="221"/>
      <c r="E30" s="39"/>
      <c r="F30" s="44">
        <f t="shared" si="0"/>
        <v>1</v>
      </c>
      <c r="G30" s="37">
        <f>IF(G29=0,0,G29/$F29)</f>
        <v>0.5</v>
      </c>
      <c r="H30" s="37">
        <f t="shared" si="2"/>
        <v>1</v>
      </c>
      <c r="I30" s="37">
        <f>IF(I29=0,0,I29/$H29)</f>
        <v>0</v>
      </c>
      <c r="J30" s="37">
        <f>IF(J29=0,0,J29/$H29)</f>
        <v>1</v>
      </c>
      <c r="K30" s="37">
        <f>IF(K29=0,0,K29/$F29)</f>
        <v>0.5</v>
      </c>
      <c r="L30" s="37">
        <f>IF(L29=0,0,L29/$F29)</f>
        <v>0</v>
      </c>
      <c r="M30" s="315"/>
    </row>
    <row r="31" spans="1:14" ht="12" customHeight="1">
      <c r="A31" s="175"/>
      <c r="B31" s="175"/>
      <c r="C31" s="43"/>
      <c r="D31" s="220" t="s">
        <v>472</v>
      </c>
      <c r="E31" s="42"/>
      <c r="F31" s="41">
        <f t="shared" si="0"/>
        <v>1</v>
      </c>
      <c r="G31" s="41">
        <v>0</v>
      </c>
      <c r="H31" s="41">
        <f t="shared" si="2"/>
        <v>0</v>
      </c>
      <c r="I31" s="41">
        <v>0</v>
      </c>
      <c r="J31" s="41">
        <v>0</v>
      </c>
      <c r="K31" s="41">
        <v>1</v>
      </c>
      <c r="L31" s="41">
        <v>0</v>
      </c>
      <c r="M31" s="314">
        <f t="shared" ref="M31" si="13">IF(N31=0,0,H31/N31*100)</f>
        <v>0</v>
      </c>
      <c r="N31" s="104">
        <v>117</v>
      </c>
    </row>
    <row r="32" spans="1:14" ht="12" customHeight="1">
      <c r="A32" s="175"/>
      <c r="B32" s="175"/>
      <c r="C32" s="40"/>
      <c r="D32" s="221"/>
      <c r="E32" s="39"/>
      <c r="F32" s="44">
        <f t="shared" si="0"/>
        <v>1</v>
      </c>
      <c r="G32" s="37">
        <f>IF(G31=0,0,G31/$F31)</f>
        <v>0</v>
      </c>
      <c r="H32" s="37">
        <f t="shared" si="2"/>
        <v>0</v>
      </c>
      <c r="I32" s="37">
        <f>IF(I31=0,0,I31/$H31)</f>
        <v>0</v>
      </c>
      <c r="J32" s="37">
        <f>IF(J31=0,0,J31/$H31)</f>
        <v>0</v>
      </c>
      <c r="K32" s="37">
        <f>IF(K31=0,0,K31/$F31)</f>
        <v>1</v>
      </c>
      <c r="L32" s="37">
        <f>IF(L31=0,0,L31/$F31)</f>
        <v>0</v>
      </c>
      <c r="M32" s="315"/>
    </row>
    <row r="33" spans="1:14" ht="12" customHeight="1">
      <c r="A33" s="175"/>
      <c r="B33" s="175"/>
      <c r="C33" s="43"/>
      <c r="D33" s="220" t="s">
        <v>473</v>
      </c>
      <c r="E33" s="42"/>
      <c r="F33" s="41">
        <f t="shared" si="0"/>
        <v>5</v>
      </c>
      <c r="G33" s="41">
        <v>1</v>
      </c>
      <c r="H33" s="41">
        <f t="shared" si="2"/>
        <v>4</v>
      </c>
      <c r="I33" s="41">
        <v>0</v>
      </c>
      <c r="J33" s="41">
        <v>4</v>
      </c>
      <c r="K33" s="41">
        <v>4</v>
      </c>
      <c r="L33" s="41">
        <v>0</v>
      </c>
      <c r="M33" s="314">
        <f t="shared" ref="M33" si="14">IF(N33=0,0,H33/N33*100)</f>
        <v>0.70422535211267612</v>
      </c>
      <c r="N33" s="104">
        <v>568</v>
      </c>
    </row>
    <row r="34" spans="1:14" ht="12" customHeight="1">
      <c r="A34" s="175"/>
      <c r="B34" s="175"/>
      <c r="C34" s="40"/>
      <c r="D34" s="221"/>
      <c r="E34" s="39"/>
      <c r="F34" s="44">
        <f t="shared" si="0"/>
        <v>1</v>
      </c>
      <c r="G34" s="37">
        <f>IF(G33=0,0,G33/$F33)</f>
        <v>0.2</v>
      </c>
      <c r="H34" s="37">
        <f t="shared" si="2"/>
        <v>1</v>
      </c>
      <c r="I34" s="37">
        <f>IF(I33=0,0,I33/$H33)</f>
        <v>0</v>
      </c>
      <c r="J34" s="37">
        <f>IF(J33=0,0,J33/$H33)</f>
        <v>1</v>
      </c>
      <c r="K34" s="37">
        <f>IF(K33=0,0,K33/$F33)</f>
        <v>0.8</v>
      </c>
      <c r="L34" s="37">
        <f>IF(L33=0,0,L33/$F33)</f>
        <v>0</v>
      </c>
      <c r="M34" s="315"/>
    </row>
    <row r="35" spans="1:14" ht="12" customHeight="1">
      <c r="A35" s="175"/>
      <c r="B35" s="175"/>
      <c r="C35" s="43"/>
      <c r="D35" s="220" t="s">
        <v>474</v>
      </c>
      <c r="E35" s="42"/>
      <c r="F35" s="41">
        <f t="shared" si="0"/>
        <v>8</v>
      </c>
      <c r="G35" s="41">
        <v>1</v>
      </c>
      <c r="H35" s="41">
        <f t="shared" si="2"/>
        <v>10</v>
      </c>
      <c r="I35" s="41">
        <v>0</v>
      </c>
      <c r="J35" s="41">
        <v>10</v>
      </c>
      <c r="K35" s="41">
        <v>6</v>
      </c>
      <c r="L35" s="41">
        <v>1</v>
      </c>
      <c r="M35" s="314">
        <f t="shared" ref="M35" si="15">IF(N35=0,0,H35/N35*100)</f>
        <v>0</v>
      </c>
      <c r="N35" s="104">
        <v>0</v>
      </c>
    </row>
    <row r="36" spans="1:14" ht="12" customHeight="1">
      <c r="A36" s="175"/>
      <c r="B36" s="175"/>
      <c r="C36" s="40"/>
      <c r="D36" s="221"/>
      <c r="E36" s="39"/>
      <c r="F36" s="44">
        <f t="shared" si="0"/>
        <v>1</v>
      </c>
      <c r="G36" s="37">
        <f>IF(G35=0,0,G35/$F35)</f>
        <v>0.125</v>
      </c>
      <c r="H36" s="37">
        <f t="shared" si="2"/>
        <v>1</v>
      </c>
      <c r="I36" s="37">
        <f>IF(I35=0,0,I35/$H35)</f>
        <v>0</v>
      </c>
      <c r="J36" s="37">
        <f>IF(J35=0,0,J35/$H35)</f>
        <v>1</v>
      </c>
      <c r="K36" s="37">
        <f>IF(K35=0,0,K35/$F35)</f>
        <v>0.75</v>
      </c>
      <c r="L36" s="37">
        <f>IF(L35=0,0,L35/$F35)</f>
        <v>0.125</v>
      </c>
      <c r="M36" s="315"/>
    </row>
    <row r="37" spans="1:14" ht="12" customHeight="1">
      <c r="A37" s="175"/>
      <c r="B37" s="175"/>
      <c r="C37" s="43"/>
      <c r="D37" s="220" t="s">
        <v>475</v>
      </c>
      <c r="E37" s="42"/>
      <c r="F37" s="41">
        <f t="shared" si="0"/>
        <v>0</v>
      </c>
      <c r="G37" s="41">
        <v>0</v>
      </c>
      <c r="H37" s="41">
        <f t="shared" si="2"/>
        <v>0</v>
      </c>
      <c r="I37" s="41">
        <v>0</v>
      </c>
      <c r="J37" s="41">
        <v>0</v>
      </c>
      <c r="K37" s="41">
        <v>0</v>
      </c>
      <c r="L37" s="41">
        <v>0</v>
      </c>
      <c r="M37" s="314">
        <f t="shared" ref="M37" si="16">IF(N37=0,0,H37/N37*100)</f>
        <v>0</v>
      </c>
      <c r="N37" s="104">
        <v>2004</v>
      </c>
    </row>
    <row r="38" spans="1:14" ht="12" customHeight="1">
      <c r="A38" s="175"/>
      <c r="B38" s="175"/>
      <c r="C38" s="40"/>
      <c r="D38" s="221"/>
      <c r="E38" s="39"/>
      <c r="F38" s="44">
        <f t="shared" si="0"/>
        <v>0</v>
      </c>
      <c r="G38" s="37">
        <f>IF(G37=0,0,G37/$F37)</f>
        <v>0</v>
      </c>
      <c r="H38" s="37">
        <f t="shared" si="2"/>
        <v>0</v>
      </c>
      <c r="I38" s="37">
        <f>IF(I37=0,0,I37/$H37)</f>
        <v>0</v>
      </c>
      <c r="J38" s="37">
        <f>IF(J37=0,0,J37/$H37)</f>
        <v>0</v>
      </c>
      <c r="K38" s="37">
        <f>IF(K37=0,0,K37/$F37)</f>
        <v>0</v>
      </c>
      <c r="L38" s="37">
        <f>IF(L37=0,0,L37/$F37)</f>
        <v>0</v>
      </c>
      <c r="M38" s="315"/>
    </row>
    <row r="39" spans="1:14" ht="12" customHeight="1">
      <c r="A39" s="175"/>
      <c r="B39" s="175"/>
      <c r="C39" s="43"/>
      <c r="D39" s="220" t="s">
        <v>476</v>
      </c>
      <c r="E39" s="42"/>
      <c r="F39" s="41">
        <f t="shared" ref="F39:F70" si="17">SUM(G39,K39,L39)</f>
        <v>5</v>
      </c>
      <c r="G39" s="41">
        <v>2</v>
      </c>
      <c r="H39" s="41">
        <f t="shared" si="2"/>
        <v>30</v>
      </c>
      <c r="I39" s="41">
        <v>1</v>
      </c>
      <c r="J39" s="41">
        <v>29</v>
      </c>
      <c r="K39" s="41">
        <v>3</v>
      </c>
      <c r="L39" s="41">
        <v>0</v>
      </c>
      <c r="M39" s="314">
        <f t="shared" ref="M39" si="18">IF(N39=0,0,H39/N39*100)</f>
        <v>3.3444816053511706</v>
      </c>
      <c r="N39" s="104">
        <v>897</v>
      </c>
    </row>
    <row r="40" spans="1:14" ht="12" customHeight="1">
      <c r="A40" s="175"/>
      <c r="B40" s="175"/>
      <c r="C40" s="40"/>
      <c r="D40" s="221"/>
      <c r="E40" s="39"/>
      <c r="F40" s="44">
        <f t="shared" si="17"/>
        <v>1</v>
      </c>
      <c r="G40" s="37">
        <f>IF(G39=0,0,G39/$F39)</f>
        <v>0.4</v>
      </c>
      <c r="H40" s="37">
        <f t="shared" ref="H40:H71" si="19">SUM(I40:J40)</f>
        <v>1</v>
      </c>
      <c r="I40" s="37">
        <f>IF(I39=0,0,I39/$H39)</f>
        <v>3.3333333333333333E-2</v>
      </c>
      <c r="J40" s="37">
        <f>IF(J39=0,0,J39/$H39)</f>
        <v>0.96666666666666667</v>
      </c>
      <c r="K40" s="37">
        <f>IF(K39=0,0,K39/$F39)</f>
        <v>0.6</v>
      </c>
      <c r="L40" s="37">
        <f>IF(L39=0,0,L39/$F39)</f>
        <v>0</v>
      </c>
      <c r="M40" s="315"/>
    </row>
    <row r="41" spans="1:14" ht="12" customHeight="1">
      <c r="A41" s="175"/>
      <c r="B41" s="175"/>
      <c r="C41" s="43"/>
      <c r="D41" s="220" t="s">
        <v>477</v>
      </c>
      <c r="E41" s="42"/>
      <c r="F41" s="41">
        <f t="shared" si="17"/>
        <v>0</v>
      </c>
      <c r="G41" s="105" t="s">
        <v>497</v>
      </c>
      <c r="H41" s="105" t="s">
        <v>497</v>
      </c>
      <c r="I41" s="105" t="s">
        <v>497</v>
      </c>
      <c r="J41" s="105" t="s">
        <v>497</v>
      </c>
      <c r="K41" s="105" t="s">
        <v>497</v>
      </c>
      <c r="L41" s="105" t="s">
        <v>497</v>
      </c>
      <c r="M41" s="316" t="s">
        <v>497</v>
      </c>
      <c r="N41" s="104">
        <v>0</v>
      </c>
    </row>
    <row r="42" spans="1:14" ht="12" customHeight="1">
      <c r="A42" s="175"/>
      <c r="B42" s="175"/>
      <c r="C42" s="40"/>
      <c r="D42" s="221"/>
      <c r="E42" s="39"/>
      <c r="F42" s="44">
        <f t="shared" si="17"/>
        <v>0</v>
      </c>
      <c r="G42" s="48" t="s">
        <v>497</v>
      </c>
      <c r="H42" s="48" t="s">
        <v>497</v>
      </c>
      <c r="I42" s="48" t="s">
        <v>497</v>
      </c>
      <c r="J42" s="48" t="s">
        <v>497</v>
      </c>
      <c r="K42" s="48" t="s">
        <v>497</v>
      </c>
      <c r="L42" s="48" t="s">
        <v>497</v>
      </c>
      <c r="M42" s="317"/>
    </row>
    <row r="43" spans="1:14" ht="12" customHeight="1">
      <c r="A43" s="175"/>
      <c r="B43" s="175"/>
      <c r="C43" s="43"/>
      <c r="D43" s="220" t="s">
        <v>478</v>
      </c>
      <c r="E43" s="42"/>
      <c r="F43" s="41">
        <f t="shared" si="17"/>
        <v>1</v>
      </c>
      <c r="G43" s="41">
        <v>0</v>
      </c>
      <c r="H43" s="41">
        <f t="shared" si="19"/>
        <v>0</v>
      </c>
      <c r="I43" s="41">
        <v>0</v>
      </c>
      <c r="J43" s="41">
        <v>0</v>
      </c>
      <c r="K43" s="41">
        <v>1</v>
      </c>
      <c r="L43" s="41">
        <v>0</v>
      </c>
      <c r="M43" s="314">
        <f t="shared" ref="M43" si="20">IF(N43=0,0,H43/N43*100)</f>
        <v>0</v>
      </c>
      <c r="N43" s="104">
        <v>202</v>
      </c>
    </row>
    <row r="44" spans="1:14" ht="12" customHeight="1">
      <c r="A44" s="175"/>
      <c r="B44" s="175"/>
      <c r="C44" s="40"/>
      <c r="D44" s="221"/>
      <c r="E44" s="39"/>
      <c r="F44" s="44">
        <f t="shared" si="17"/>
        <v>1</v>
      </c>
      <c r="G44" s="37">
        <f>IF(G43=0,0,G43/$F43)</f>
        <v>0</v>
      </c>
      <c r="H44" s="37">
        <f t="shared" si="19"/>
        <v>0</v>
      </c>
      <c r="I44" s="37">
        <f>IF(I43=0,0,I43/$H43)</f>
        <v>0</v>
      </c>
      <c r="J44" s="37">
        <f>IF(J43=0,0,J43/$H43)</f>
        <v>0</v>
      </c>
      <c r="K44" s="37">
        <f>IF(K43=0,0,K43/$F43)</f>
        <v>1</v>
      </c>
      <c r="L44" s="37">
        <f>IF(L43=0,0,L43/$F43)</f>
        <v>0</v>
      </c>
      <c r="M44" s="315"/>
    </row>
    <row r="45" spans="1:14" ht="12" customHeight="1">
      <c r="A45" s="175"/>
      <c r="B45" s="175"/>
      <c r="C45" s="43"/>
      <c r="D45" s="220" t="s">
        <v>479</v>
      </c>
      <c r="E45" s="42"/>
      <c r="F45" s="41">
        <f t="shared" si="17"/>
        <v>5</v>
      </c>
      <c r="G45" s="41">
        <v>1</v>
      </c>
      <c r="H45" s="41">
        <f t="shared" si="19"/>
        <v>5</v>
      </c>
      <c r="I45" s="41">
        <v>1</v>
      </c>
      <c r="J45" s="41">
        <v>4</v>
      </c>
      <c r="K45" s="41">
        <v>4</v>
      </c>
      <c r="L45" s="41">
        <v>0</v>
      </c>
      <c r="M45" s="314">
        <f t="shared" ref="M45" si="21">IF(N45=0,0,H45/N45*100)</f>
        <v>0.32959789057350031</v>
      </c>
      <c r="N45" s="104">
        <v>1517</v>
      </c>
    </row>
    <row r="46" spans="1:14" ht="12" customHeight="1">
      <c r="A46" s="175"/>
      <c r="B46" s="175"/>
      <c r="C46" s="40"/>
      <c r="D46" s="221"/>
      <c r="E46" s="39"/>
      <c r="F46" s="44">
        <f t="shared" si="17"/>
        <v>1</v>
      </c>
      <c r="G46" s="37">
        <f>IF(G45=0,0,G45/$F45)</f>
        <v>0.2</v>
      </c>
      <c r="H46" s="37">
        <f t="shared" si="19"/>
        <v>1</v>
      </c>
      <c r="I46" s="37">
        <f>IF(I45=0,0,I45/$H45)</f>
        <v>0.2</v>
      </c>
      <c r="J46" s="37">
        <f>IF(J45=0,0,J45/$H45)</f>
        <v>0.8</v>
      </c>
      <c r="K46" s="37">
        <f>IF(K45=0,0,K45/$F45)</f>
        <v>0.8</v>
      </c>
      <c r="L46" s="37">
        <f>IF(L45=0,0,L45/$F45)</f>
        <v>0</v>
      </c>
      <c r="M46" s="315"/>
    </row>
    <row r="47" spans="1:14" ht="12" customHeight="1">
      <c r="A47" s="175"/>
      <c r="B47" s="175"/>
      <c r="C47" s="43"/>
      <c r="D47" s="220" t="s">
        <v>480</v>
      </c>
      <c r="E47" s="42"/>
      <c r="F47" s="41">
        <f t="shared" si="17"/>
        <v>2</v>
      </c>
      <c r="G47" s="41">
        <v>0</v>
      </c>
      <c r="H47" s="41">
        <f t="shared" si="19"/>
        <v>0</v>
      </c>
      <c r="I47" s="41">
        <v>0</v>
      </c>
      <c r="J47" s="41">
        <v>0</v>
      </c>
      <c r="K47" s="41">
        <v>2</v>
      </c>
      <c r="L47" s="41">
        <v>0</v>
      </c>
      <c r="M47" s="314">
        <f t="shared" ref="M47" si="22">IF(N47=0,0,H47/N47*100)</f>
        <v>0</v>
      </c>
      <c r="N47" s="104">
        <v>195</v>
      </c>
    </row>
    <row r="48" spans="1:14" ht="12" customHeight="1">
      <c r="A48" s="175"/>
      <c r="B48" s="175"/>
      <c r="C48" s="40"/>
      <c r="D48" s="221"/>
      <c r="E48" s="39"/>
      <c r="F48" s="44">
        <f t="shared" si="17"/>
        <v>1</v>
      </c>
      <c r="G48" s="37">
        <f>IF(G47=0,0,G47/$F47)</f>
        <v>0</v>
      </c>
      <c r="H48" s="37">
        <f t="shared" si="19"/>
        <v>0</v>
      </c>
      <c r="I48" s="37">
        <f>IF(I47=0,0,I47/$H47)</f>
        <v>0</v>
      </c>
      <c r="J48" s="37">
        <f>IF(J47=0,0,J47/$H47)</f>
        <v>0</v>
      </c>
      <c r="K48" s="37">
        <f>IF(K47=0,0,K47/$F47)</f>
        <v>1</v>
      </c>
      <c r="L48" s="37">
        <f>IF(L47=0,0,L47/$F47)</f>
        <v>0</v>
      </c>
      <c r="M48" s="315"/>
    </row>
    <row r="49" spans="1:14" ht="12" customHeight="1">
      <c r="A49" s="175"/>
      <c r="B49" s="175"/>
      <c r="C49" s="43"/>
      <c r="D49" s="220" t="s">
        <v>481</v>
      </c>
      <c r="E49" s="42"/>
      <c r="F49" s="41">
        <f t="shared" si="17"/>
        <v>2</v>
      </c>
      <c r="G49" s="41">
        <v>1</v>
      </c>
      <c r="H49" s="41">
        <f t="shared" si="19"/>
        <v>5</v>
      </c>
      <c r="I49" s="41">
        <v>1</v>
      </c>
      <c r="J49" s="41">
        <v>4</v>
      </c>
      <c r="K49" s="41">
        <v>1</v>
      </c>
      <c r="L49" s="41">
        <v>0</v>
      </c>
      <c r="M49" s="314">
        <f t="shared" ref="M49" si="23">IF(N49=0,0,H49/N49*100)</f>
        <v>0.96899224806201545</v>
      </c>
      <c r="N49" s="104">
        <v>516</v>
      </c>
    </row>
    <row r="50" spans="1:14" ht="12" customHeight="1">
      <c r="A50" s="175"/>
      <c r="B50" s="175"/>
      <c r="C50" s="40"/>
      <c r="D50" s="221"/>
      <c r="E50" s="39"/>
      <c r="F50" s="44">
        <f t="shared" si="17"/>
        <v>1</v>
      </c>
      <c r="G50" s="37">
        <f>IF(G49=0,0,G49/$F49)</f>
        <v>0.5</v>
      </c>
      <c r="H50" s="37">
        <f t="shared" si="19"/>
        <v>1</v>
      </c>
      <c r="I50" s="37">
        <f>IF(I49=0,0,I49/$H49)</f>
        <v>0.2</v>
      </c>
      <c r="J50" s="37">
        <f>IF(J49=0,0,J49/$H49)</f>
        <v>0.8</v>
      </c>
      <c r="K50" s="37">
        <f>IF(K49=0,0,K49/$F49)</f>
        <v>0.5</v>
      </c>
      <c r="L50" s="37">
        <f>IF(L49=0,0,L49/$F49)</f>
        <v>0</v>
      </c>
      <c r="M50" s="315"/>
    </row>
    <row r="51" spans="1:14" ht="12" customHeight="1">
      <c r="A51" s="175"/>
      <c r="B51" s="175"/>
      <c r="C51" s="43"/>
      <c r="D51" s="220" t="s">
        <v>482</v>
      </c>
      <c r="E51" s="42"/>
      <c r="F51" s="41">
        <f t="shared" si="17"/>
        <v>11</v>
      </c>
      <c r="G51" s="41">
        <v>0</v>
      </c>
      <c r="H51" s="41">
        <f t="shared" si="19"/>
        <v>0</v>
      </c>
      <c r="I51" s="41">
        <v>0</v>
      </c>
      <c r="J51" s="41">
        <v>0</v>
      </c>
      <c r="K51" s="41">
        <v>11</v>
      </c>
      <c r="L51" s="41">
        <v>0</v>
      </c>
      <c r="M51" s="314">
        <f t="shared" ref="M51" si="24">IF(N51=0,0,H51/N51*100)</f>
        <v>0</v>
      </c>
      <c r="N51" s="104">
        <v>872</v>
      </c>
    </row>
    <row r="52" spans="1:14" ht="12" customHeight="1">
      <c r="A52" s="175"/>
      <c r="B52" s="175"/>
      <c r="C52" s="40"/>
      <c r="D52" s="221"/>
      <c r="E52" s="39"/>
      <c r="F52" s="44">
        <f t="shared" si="17"/>
        <v>1</v>
      </c>
      <c r="G52" s="37">
        <f>IF(G51=0,0,G51/$F51)</f>
        <v>0</v>
      </c>
      <c r="H52" s="37">
        <f t="shared" si="19"/>
        <v>0</v>
      </c>
      <c r="I52" s="37">
        <f>IF(I51=0,0,I51/$H51)</f>
        <v>0</v>
      </c>
      <c r="J52" s="37">
        <f>IF(J51=0,0,J51/$H51)</f>
        <v>0</v>
      </c>
      <c r="K52" s="37">
        <f>IF(K51=0,0,K51/$F51)</f>
        <v>1</v>
      </c>
      <c r="L52" s="37">
        <f>IF(L51=0,0,L51/$F51)</f>
        <v>0</v>
      </c>
      <c r="M52" s="315"/>
    </row>
    <row r="53" spans="1:14" ht="12" customHeight="1">
      <c r="A53" s="175"/>
      <c r="B53" s="175"/>
      <c r="C53" s="43"/>
      <c r="D53" s="220" t="s">
        <v>483</v>
      </c>
      <c r="E53" s="42"/>
      <c r="F53" s="41">
        <f t="shared" si="17"/>
        <v>5</v>
      </c>
      <c r="G53" s="41">
        <v>2</v>
      </c>
      <c r="H53" s="41">
        <f t="shared" si="19"/>
        <v>83</v>
      </c>
      <c r="I53" s="41">
        <v>31</v>
      </c>
      <c r="J53" s="41">
        <v>52</v>
      </c>
      <c r="K53" s="41">
        <v>3</v>
      </c>
      <c r="L53" s="41">
        <v>0</v>
      </c>
      <c r="M53" s="314">
        <f t="shared" ref="M53" si="25">IF(N53=0,0,H53/N53*100)</f>
        <v>6.3117870722433462</v>
      </c>
      <c r="N53" s="104">
        <v>1315</v>
      </c>
    </row>
    <row r="54" spans="1:14" ht="12" customHeight="1">
      <c r="A54" s="175"/>
      <c r="B54" s="175"/>
      <c r="C54" s="40"/>
      <c r="D54" s="221"/>
      <c r="E54" s="39"/>
      <c r="F54" s="44">
        <f t="shared" si="17"/>
        <v>1</v>
      </c>
      <c r="G54" s="37">
        <f>IF(G53=0,0,G53/$F53)</f>
        <v>0.4</v>
      </c>
      <c r="H54" s="37">
        <f t="shared" si="19"/>
        <v>1</v>
      </c>
      <c r="I54" s="37">
        <f>IF(I53=0,0,I53/$H53)</f>
        <v>0.37349397590361444</v>
      </c>
      <c r="J54" s="37">
        <f>IF(J53=0,0,J53/$H53)</f>
        <v>0.62650602409638556</v>
      </c>
      <c r="K54" s="37">
        <f>IF(K53=0,0,K53/$F53)</f>
        <v>0.6</v>
      </c>
      <c r="L54" s="37">
        <f>IF(L53=0,0,L53/$F53)</f>
        <v>0</v>
      </c>
      <c r="M54" s="315"/>
    </row>
    <row r="55" spans="1:14" ht="12" customHeight="1">
      <c r="A55" s="175"/>
      <c r="B55" s="175"/>
      <c r="C55" s="43"/>
      <c r="D55" s="220" t="s">
        <v>484</v>
      </c>
      <c r="E55" s="42"/>
      <c r="F55" s="41">
        <f t="shared" si="17"/>
        <v>22</v>
      </c>
      <c r="G55" s="41">
        <v>4</v>
      </c>
      <c r="H55" s="41">
        <f t="shared" si="19"/>
        <v>19</v>
      </c>
      <c r="I55" s="41">
        <v>7</v>
      </c>
      <c r="J55" s="41">
        <v>12</v>
      </c>
      <c r="K55" s="41">
        <v>17</v>
      </c>
      <c r="L55" s="41">
        <v>1</v>
      </c>
      <c r="M55" s="314">
        <f t="shared" ref="M55" si="26">IF(N55=0,0,H55/N55*100)</f>
        <v>0.62335958005249348</v>
      </c>
      <c r="N55" s="104">
        <v>3048</v>
      </c>
    </row>
    <row r="56" spans="1:14" ht="12" customHeight="1">
      <c r="A56" s="175"/>
      <c r="B56" s="175"/>
      <c r="C56" s="40"/>
      <c r="D56" s="221"/>
      <c r="E56" s="39"/>
      <c r="F56" s="44">
        <f t="shared" si="17"/>
        <v>1</v>
      </c>
      <c r="G56" s="37">
        <f>IF(G55=0,0,G55/$F55)</f>
        <v>0.18181818181818182</v>
      </c>
      <c r="H56" s="37">
        <f t="shared" si="19"/>
        <v>1</v>
      </c>
      <c r="I56" s="37">
        <f>IF(I55=0,0,I55/$H55)</f>
        <v>0.36842105263157893</v>
      </c>
      <c r="J56" s="37">
        <f>IF(J55=0,0,J55/$H55)</f>
        <v>0.63157894736842102</v>
      </c>
      <c r="K56" s="37">
        <f>IF(K55=0,0,K55/$F55)</f>
        <v>0.77272727272727271</v>
      </c>
      <c r="L56" s="37">
        <f>IF(L55=0,0,L55/$F55)</f>
        <v>4.5454545454545456E-2</v>
      </c>
      <c r="M56" s="315"/>
    </row>
    <row r="57" spans="1:14" ht="12" customHeight="1">
      <c r="A57" s="175"/>
      <c r="B57" s="175"/>
      <c r="C57" s="43"/>
      <c r="D57" s="220" t="s">
        <v>485</v>
      </c>
      <c r="E57" s="42"/>
      <c r="F57" s="41">
        <f t="shared" si="17"/>
        <v>5</v>
      </c>
      <c r="G57" s="41">
        <v>1</v>
      </c>
      <c r="H57" s="41">
        <f t="shared" si="19"/>
        <v>3</v>
      </c>
      <c r="I57" s="41">
        <v>0</v>
      </c>
      <c r="J57" s="41">
        <v>3</v>
      </c>
      <c r="K57" s="41">
        <v>4</v>
      </c>
      <c r="L57" s="41">
        <v>0</v>
      </c>
      <c r="M57" s="314">
        <f t="shared" ref="M57" si="27">IF(N57=0,0,H57/N57*100)</f>
        <v>0.36945812807881773</v>
      </c>
      <c r="N57" s="104">
        <v>812</v>
      </c>
    </row>
    <row r="58" spans="1:14" ht="12" customHeight="1">
      <c r="A58" s="175"/>
      <c r="B58" s="175"/>
      <c r="C58" s="40"/>
      <c r="D58" s="221"/>
      <c r="E58" s="39"/>
      <c r="F58" s="44">
        <f t="shared" si="17"/>
        <v>1</v>
      </c>
      <c r="G58" s="37">
        <f>IF(G57=0,0,G57/$F57)</f>
        <v>0.2</v>
      </c>
      <c r="H58" s="37">
        <f t="shared" si="19"/>
        <v>1</v>
      </c>
      <c r="I58" s="37">
        <f>IF(I57=0,0,I57/$H57)</f>
        <v>0</v>
      </c>
      <c r="J58" s="37">
        <f>IF(J57=0,0,J57/$H57)</f>
        <v>1</v>
      </c>
      <c r="K58" s="37">
        <f>IF(K57=0,0,K57/$F57)</f>
        <v>0.8</v>
      </c>
      <c r="L58" s="37">
        <f>IF(L57=0,0,L57/$F57)</f>
        <v>0</v>
      </c>
      <c r="M58" s="315"/>
    </row>
    <row r="59" spans="1:14" ht="12.75" customHeight="1">
      <c r="A59" s="175"/>
      <c r="B59" s="175"/>
      <c r="C59" s="43"/>
      <c r="D59" s="220" t="s">
        <v>486</v>
      </c>
      <c r="E59" s="42"/>
      <c r="F59" s="41">
        <f t="shared" si="17"/>
        <v>26</v>
      </c>
      <c r="G59" s="41">
        <v>5</v>
      </c>
      <c r="H59" s="41">
        <f t="shared" si="19"/>
        <v>14</v>
      </c>
      <c r="I59" s="41">
        <v>2</v>
      </c>
      <c r="J59" s="41">
        <v>12</v>
      </c>
      <c r="K59" s="41">
        <v>19</v>
      </c>
      <c r="L59" s="41">
        <v>2</v>
      </c>
      <c r="M59" s="314">
        <f t="shared" ref="M59" si="28">IF(N59=0,0,H59/N59*100)</f>
        <v>0.18626929217668972</v>
      </c>
      <c r="N59" s="104">
        <v>7516</v>
      </c>
    </row>
    <row r="60" spans="1:14" ht="12.75" customHeight="1">
      <c r="A60" s="175"/>
      <c r="B60" s="175"/>
      <c r="C60" s="40"/>
      <c r="D60" s="221"/>
      <c r="E60" s="39"/>
      <c r="F60" s="44">
        <f t="shared" si="17"/>
        <v>1</v>
      </c>
      <c r="G60" s="37">
        <f>IF(G59=0,0,G59/$F59)</f>
        <v>0.19230769230769232</v>
      </c>
      <c r="H60" s="37">
        <f t="shared" si="19"/>
        <v>1</v>
      </c>
      <c r="I60" s="37">
        <f>IF(I59=0,0,I59/$H59)</f>
        <v>0.14285714285714285</v>
      </c>
      <c r="J60" s="37">
        <f>IF(J59=0,0,J59/$H59)</f>
        <v>0.8571428571428571</v>
      </c>
      <c r="K60" s="37">
        <f>IF(K59=0,0,K59/$F59)</f>
        <v>0.73076923076923073</v>
      </c>
      <c r="L60" s="37">
        <f>IF(L59=0,0,L59/$F59)</f>
        <v>7.6923076923076927E-2</v>
      </c>
      <c r="M60" s="315"/>
    </row>
    <row r="61" spans="1:14" ht="12" customHeight="1">
      <c r="A61" s="175"/>
      <c r="B61" s="175"/>
      <c r="C61" s="43"/>
      <c r="D61" s="220" t="s">
        <v>21</v>
      </c>
      <c r="E61" s="42"/>
      <c r="F61" s="41">
        <f t="shared" si="17"/>
        <v>13</v>
      </c>
      <c r="G61" s="41">
        <v>2</v>
      </c>
      <c r="H61" s="41">
        <f t="shared" si="19"/>
        <v>18</v>
      </c>
      <c r="I61" s="41">
        <v>7</v>
      </c>
      <c r="J61" s="41">
        <v>11</v>
      </c>
      <c r="K61" s="41">
        <v>11</v>
      </c>
      <c r="L61" s="41">
        <v>0</v>
      </c>
      <c r="M61" s="314">
        <f t="shared" ref="M61" si="29">IF(N61=0,0,H61/N61*100)</f>
        <v>0.70422535211267612</v>
      </c>
      <c r="N61" s="104">
        <v>2556</v>
      </c>
    </row>
    <row r="62" spans="1:14" ht="12" customHeight="1">
      <c r="A62" s="175"/>
      <c r="B62" s="175"/>
      <c r="C62" s="40"/>
      <c r="D62" s="221"/>
      <c r="E62" s="39"/>
      <c r="F62" s="44">
        <f t="shared" si="17"/>
        <v>1</v>
      </c>
      <c r="G62" s="37">
        <f>IF(G61=0,0,G61/$F61)</f>
        <v>0.15384615384615385</v>
      </c>
      <c r="H62" s="37">
        <f t="shared" si="19"/>
        <v>1</v>
      </c>
      <c r="I62" s="37">
        <f>IF(I61=0,0,I61/$H61)</f>
        <v>0.3888888888888889</v>
      </c>
      <c r="J62" s="37">
        <f>IF(J61=0,0,J61/$H61)</f>
        <v>0.61111111111111116</v>
      </c>
      <c r="K62" s="37">
        <f>IF(K61=0,0,K61/$F61)</f>
        <v>0.84615384615384615</v>
      </c>
      <c r="L62" s="37">
        <f>IF(L61=0,0,L61/$F61)</f>
        <v>0</v>
      </c>
      <c r="M62" s="315"/>
    </row>
    <row r="63" spans="1:14" ht="12" customHeight="1">
      <c r="A63" s="175"/>
      <c r="B63" s="175"/>
      <c r="C63" s="43"/>
      <c r="D63" s="220" t="s">
        <v>487</v>
      </c>
      <c r="E63" s="42"/>
      <c r="F63" s="41">
        <f t="shared" si="17"/>
        <v>7</v>
      </c>
      <c r="G63" s="41">
        <v>4</v>
      </c>
      <c r="H63" s="41">
        <f t="shared" si="19"/>
        <v>59</v>
      </c>
      <c r="I63" s="41">
        <v>37</v>
      </c>
      <c r="J63" s="41">
        <v>22</v>
      </c>
      <c r="K63" s="41">
        <v>3</v>
      </c>
      <c r="L63" s="41">
        <v>0</v>
      </c>
      <c r="M63" s="314">
        <f t="shared" ref="M63" si="30">IF(N63=0,0,H63/N63*100)</f>
        <v>3.879026955950033</v>
      </c>
      <c r="N63" s="104">
        <v>1521</v>
      </c>
    </row>
    <row r="64" spans="1:14" ht="12" customHeight="1">
      <c r="A64" s="175"/>
      <c r="B64" s="175"/>
      <c r="C64" s="40"/>
      <c r="D64" s="221"/>
      <c r="E64" s="39"/>
      <c r="F64" s="44">
        <f t="shared" si="17"/>
        <v>1</v>
      </c>
      <c r="G64" s="37">
        <f>IF(G63=0,0,G63/$F63)</f>
        <v>0.5714285714285714</v>
      </c>
      <c r="H64" s="37">
        <f t="shared" si="19"/>
        <v>1</v>
      </c>
      <c r="I64" s="37">
        <f>IF(I63=0,0,I63/$H63)</f>
        <v>0.6271186440677966</v>
      </c>
      <c r="J64" s="37">
        <f>IF(J63=0,0,J63/$H63)</f>
        <v>0.3728813559322034</v>
      </c>
      <c r="K64" s="37">
        <f>IF(K63=0,0,K63/$F63)</f>
        <v>0.42857142857142855</v>
      </c>
      <c r="L64" s="37">
        <f>IF(L63=0,0,L63/$F63)</f>
        <v>0</v>
      </c>
      <c r="M64" s="315"/>
    </row>
    <row r="65" spans="1:14" ht="12" customHeight="1">
      <c r="A65" s="175"/>
      <c r="B65" s="175"/>
      <c r="C65" s="43"/>
      <c r="D65" s="220" t="s">
        <v>488</v>
      </c>
      <c r="E65" s="42"/>
      <c r="F65" s="41">
        <f t="shared" si="17"/>
        <v>16</v>
      </c>
      <c r="G65" s="41">
        <v>3</v>
      </c>
      <c r="H65" s="41">
        <f t="shared" si="19"/>
        <v>31</v>
      </c>
      <c r="I65" s="41">
        <v>24</v>
      </c>
      <c r="J65" s="41">
        <v>7</v>
      </c>
      <c r="K65" s="41">
        <v>13</v>
      </c>
      <c r="L65" s="41">
        <v>0</v>
      </c>
      <c r="M65" s="314">
        <f t="shared" ref="M65" si="31">IF(N65=0,0,H65/N65*100)</f>
        <v>0.90722856306701782</v>
      </c>
      <c r="N65" s="104">
        <v>3417</v>
      </c>
    </row>
    <row r="66" spans="1:14" ht="12" customHeight="1">
      <c r="A66" s="175"/>
      <c r="B66" s="175"/>
      <c r="C66" s="40"/>
      <c r="D66" s="221"/>
      <c r="E66" s="39"/>
      <c r="F66" s="44">
        <f t="shared" si="17"/>
        <v>1</v>
      </c>
      <c r="G66" s="37">
        <f>IF(G65=0,0,G65/$F65)</f>
        <v>0.1875</v>
      </c>
      <c r="H66" s="37">
        <f t="shared" si="19"/>
        <v>1</v>
      </c>
      <c r="I66" s="37">
        <f>IF(I65=0,0,I65/$H65)</f>
        <v>0.77419354838709675</v>
      </c>
      <c r="J66" s="37">
        <f>IF(J65=0,0,J65/$H65)</f>
        <v>0.22580645161290322</v>
      </c>
      <c r="K66" s="37">
        <f>IF(K65=0,0,K65/$F65)</f>
        <v>0.8125</v>
      </c>
      <c r="L66" s="37">
        <f>IF(L65=0,0,L65/$F65)</f>
        <v>0</v>
      </c>
      <c r="M66" s="315"/>
    </row>
    <row r="67" spans="1:14" ht="12" customHeight="1">
      <c r="A67" s="175"/>
      <c r="B67" s="175"/>
      <c r="C67" s="43"/>
      <c r="D67" s="220" t="s">
        <v>489</v>
      </c>
      <c r="E67" s="42"/>
      <c r="F67" s="41">
        <f t="shared" si="17"/>
        <v>4</v>
      </c>
      <c r="G67" s="41">
        <v>0</v>
      </c>
      <c r="H67" s="41">
        <f t="shared" si="19"/>
        <v>0</v>
      </c>
      <c r="I67" s="41">
        <v>0</v>
      </c>
      <c r="J67" s="41">
        <v>0</v>
      </c>
      <c r="K67" s="41">
        <v>4</v>
      </c>
      <c r="L67" s="41">
        <v>0</v>
      </c>
      <c r="M67" s="314">
        <f t="shared" ref="M67" si="32">IF(N67=0,0,H67/N67*100)</f>
        <v>0</v>
      </c>
      <c r="N67" s="104">
        <v>919</v>
      </c>
    </row>
    <row r="68" spans="1:14" ht="12" customHeight="1">
      <c r="A68" s="175"/>
      <c r="B68" s="176"/>
      <c r="C68" s="40"/>
      <c r="D68" s="221"/>
      <c r="E68" s="39"/>
      <c r="F68" s="44">
        <f t="shared" si="17"/>
        <v>1</v>
      </c>
      <c r="G68" s="37">
        <f>IF(G67=0,0,G67/$F67)</f>
        <v>0</v>
      </c>
      <c r="H68" s="37">
        <f t="shared" si="19"/>
        <v>0</v>
      </c>
      <c r="I68" s="37">
        <f>IF(I67=0,0,I67/$H67)</f>
        <v>0</v>
      </c>
      <c r="J68" s="37">
        <f>IF(J67=0,0,J67/$H67)</f>
        <v>0</v>
      </c>
      <c r="K68" s="37">
        <f>IF(K67=0,0,K67/$F67)</f>
        <v>1</v>
      </c>
      <c r="L68" s="37">
        <f>IF(L67=0,0,L67/$F67)</f>
        <v>0</v>
      </c>
      <c r="M68" s="315"/>
    </row>
    <row r="69" spans="1:14" ht="12" customHeight="1">
      <c r="A69" s="175"/>
      <c r="B69" s="174" t="s">
        <v>17</v>
      </c>
      <c r="C69" s="43"/>
      <c r="D69" s="220" t="s">
        <v>16</v>
      </c>
      <c r="E69" s="42"/>
      <c r="F69" s="41">
        <f t="shared" si="17"/>
        <v>465</v>
      </c>
      <c r="G69" s="41">
        <f>SUM(G71,G73,G75,G77,G79,G81,G83,G85,G87,G89,G91,G93,G95,G97,G99)</f>
        <v>71</v>
      </c>
      <c r="H69" s="41">
        <f t="shared" si="19"/>
        <v>622</v>
      </c>
      <c r="I69" s="41">
        <f>SUM(I71,I73,I75,I77,I79,I81,I83,I85,I87,I89,I91,I93,I95,I97,I99)</f>
        <v>102</v>
      </c>
      <c r="J69" s="41">
        <f>SUM(J71,J73,J75,J77,J79,J81,J83,J85,J87,J89,J91,J93,J95,J97,J99)</f>
        <v>520</v>
      </c>
      <c r="K69" s="41">
        <f>SUM(K71,K73,K75,K77,K79,K81,K83,K85,K87,K89,K91,K93,K95,K97,K99)</f>
        <v>373</v>
      </c>
      <c r="L69" s="41">
        <f>SUM(L71,L73,L75,L77,L79,L81,L83,L85,L87,L89,L91,L93,L95,L97,L99)</f>
        <v>21</v>
      </c>
      <c r="M69" s="314">
        <f t="shared" ref="M69" si="33">IF(N69=0,0,H69/N69*100)</f>
        <v>1.784075263882515</v>
      </c>
      <c r="N69" s="104">
        <f>SUM(N71:N99)</f>
        <v>34864</v>
      </c>
    </row>
    <row r="70" spans="1:14" ht="12" customHeight="1">
      <c r="A70" s="175"/>
      <c r="B70" s="175"/>
      <c r="C70" s="40"/>
      <c r="D70" s="221"/>
      <c r="E70" s="39"/>
      <c r="F70" s="44">
        <f t="shared" si="17"/>
        <v>1</v>
      </c>
      <c r="G70" s="37">
        <f>IF(G69=0,0,G69/$F69)</f>
        <v>0.15268817204301074</v>
      </c>
      <c r="H70" s="37">
        <f t="shared" si="19"/>
        <v>1</v>
      </c>
      <c r="I70" s="37">
        <f>IF(I69=0,0,I69/$H69)</f>
        <v>0.16398713826366559</v>
      </c>
      <c r="J70" s="37">
        <f>IF(J69=0,0,J69/$H69)</f>
        <v>0.83601286173633438</v>
      </c>
      <c r="K70" s="37">
        <f>IF(K69=0,0,K69/$F69)</f>
        <v>0.80215053763440858</v>
      </c>
      <c r="L70" s="37">
        <f>IF(L69=0,0,L69/$F69)</f>
        <v>4.5161290322580643E-2</v>
      </c>
      <c r="M70" s="315"/>
    </row>
    <row r="71" spans="1:14" ht="12" customHeight="1">
      <c r="A71" s="175"/>
      <c r="B71" s="175"/>
      <c r="C71" s="43"/>
      <c r="D71" s="220" t="s">
        <v>140</v>
      </c>
      <c r="E71" s="42"/>
      <c r="F71" s="41">
        <f t="shared" ref="F71:F100" si="34">SUM(G71,K71,L71)</f>
        <v>4</v>
      </c>
      <c r="G71" s="41">
        <v>0</v>
      </c>
      <c r="H71" s="41">
        <f t="shared" si="19"/>
        <v>0</v>
      </c>
      <c r="I71" s="41">
        <v>0</v>
      </c>
      <c r="J71" s="41">
        <v>0</v>
      </c>
      <c r="K71" s="41">
        <v>4</v>
      </c>
      <c r="L71" s="41">
        <v>0</v>
      </c>
      <c r="M71" s="314">
        <f t="shared" ref="M71" si="35">IF(N71=0,0,H71/N71*100)</f>
        <v>0</v>
      </c>
      <c r="N71" s="104">
        <v>86</v>
      </c>
    </row>
    <row r="72" spans="1:14" ht="12" customHeight="1">
      <c r="A72" s="175"/>
      <c r="B72" s="175"/>
      <c r="C72" s="40"/>
      <c r="D72" s="221"/>
      <c r="E72" s="39"/>
      <c r="F72" s="44">
        <f t="shared" si="34"/>
        <v>1</v>
      </c>
      <c r="G72" s="37">
        <f>IF(G71=0,0,G71/$F71)</f>
        <v>0</v>
      </c>
      <c r="H72" s="37">
        <f t="shared" ref="H72:H100" si="36">SUM(I72:J72)</f>
        <v>0</v>
      </c>
      <c r="I72" s="37">
        <f>IF(I71=0,0,I71/$H71)</f>
        <v>0</v>
      </c>
      <c r="J72" s="37">
        <f>IF(J71=0,0,J71/$H71)</f>
        <v>0</v>
      </c>
      <c r="K72" s="37">
        <f>IF(K71=0,0,K71/$F71)</f>
        <v>1</v>
      </c>
      <c r="L72" s="37">
        <f>IF(L71=0,0,L71/$F71)</f>
        <v>0</v>
      </c>
      <c r="M72" s="315"/>
    </row>
    <row r="73" spans="1:14" ht="12" customHeight="1">
      <c r="A73" s="175"/>
      <c r="B73" s="175"/>
      <c r="C73" s="43"/>
      <c r="D73" s="220" t="s">
        <v>14</v>
      </c>
      <c r="E73" s="42"/>
      <c r="F73" s="41">
        <f t="shared" si="34"/>
        <v>32</v>
      </c>
      <c r="G73" s="41">
        <v>5</v>
      </c>
      <c r="H73" s="41">
        <f t="shared" si="36"/>
        <v>13</v>
      </c>
      <c r="I73" s="41">
        <v>2</v>
      </c>
      <c r="J73" s="41">
        <v>11</v>
      </c>
      <c r="K73" s="41">
        <v>27</v>
      </c>
      <c r="L73" s="41">
        <v>0</v>
      </c>
      <c r="M73" s="314">
        <f t="shared" ref="M73" si="37">IF(N73=0,0,H73/N73*100)</f>
        <v>0.79705702023298597</v>
      </c>
      <c r="N73" s="104">
        <v>1631</v>
      </c>
    </row>
    <row r="74" spans="1:14" ht="12" customHeight="1">
      <c r="A74" s="175"/>
      <c r="B74" s="175"/>
      <c r="C74" s="40"/>
      <c r="D74" s="221"/>
      <c r="E74" s="39"/>
      <c r="F74" s="44">
        <f t="shared" si="34"/>
        <v>1</v>
      </c>
      <c r="G74" s="37">
        <f>IF(G73=0,0,G73/$F73)</f>
        <v>0.15625</v>
      </c>
      <c r="H74" s="37">
        <f t="shared" si="36"/>
        <v>1</v>
      </c>
      <c r="I74" s="37">
        <f>IF(I73=0,0,I73/$H73)</f>
        <v>0.15384615384615385</v>
      </c>
      <c r="J74" s="37">
        <f>IF(J73=0,0,J73/$H73)</f>
        <v>0.84615384615384615</v>
      </c>
      <c r="K74" s="37">
        <f>IF(K73=0,0,K73/$F73)</f>
        <v>0.84375</v>
      </c>
      <c r="L74" s="37">
        <f>IF(L73=0,0,L73/$F73)</f>
        <v>0</v>
      </c>
      <c r="M74" s="315"/>
    </row>
    <row r="75" spans="1:14" ht="12" customHeight="1">
      <c r="A75" s="175"/>
      <c r="B75" s="175"/>
      <c r="C75" s="43"/>
      <c r="D75" s="220" t="s">
        <v>13</v>
      </c>
      <c r="E75" s="42"/>
      <c r="F75" s="41">
        <f t="shared" si="34"/>
        <v>16</v>
      </c>
      <c r="G75" s="41">
        <v>2</v>
      </c>
      <c r="H75" s="41">
        <f t="shared" si="36"/>
        <v>11</v>
      </c>
      <c r="I75" s="41">
        <v>10</v>
      </c>
      <c r="J75" s="41">
        <v>1</v>
      </c>
      <c r="K75" s="41">
        <v>7</v>
      </c>
      <c r="L75" s="41">
        <v>7</v>
      </c>
      <c r="M75" s="314">
        <f t="shared" ref="M75" si="38">IF(N75=0,0,H75/N75*100)</f>
        <v>1.5151515151515151</v>
      </c>
      <c r="N75" s="104">
        <v>726</v>
      </c>
    </row>
    <row r="76" spans="1:14" ht="12" customHeight="1">
      <c r="A76" s="175"/>
      <c r="B76" s="175"/>
      <c r="C76" s="40"/>
      <c r="D76" s="221"/>
      <c r="E76" s="39"/>
      <c r="F76" s="44">
        <f t="shared" si="34"/>
        <v>1</v>
      </c>
      <c r="G76" s="37">
        <f>IF(G75=0,0,G75/$F75)</f>
        <v>0.125</v>
      </c>
      <c r="H76" s="37">
        <f t="shared" si="36"/>
        <v>1</v>
      </c>
      <c r="I76" s="37">
        <f>IF(I75=0,0,I75/$H75)</f>
        <v>0.90909090909090906</v>
      </c>
      <c r="J76" s="37">
        <f>IF(J75=0,0,J75/$H75)</f>
        <v>9.0909090909090912E-2</v>
      </c>
      <c r="K76" s="37">
        <f>IF(K75=0,0,K75/$F75)</f>
        <v>0.4375</v>
      </c>
      <c r="L76" s="37">
        <f>IF(L75=0,0,L75/$F75)</f>
        <v>0.4375</v>
      </c>
      <c r="M76" s="315"/>
    </row>
    <row r="77" spans="1:14" ht="12" customHeight="1">
      <c r="A77" s="175"/>
      <c r="B77" s="175"/>
      <c r="C77" s="43"/>
      <c r="D77" s="220" t="s">
        <v>12</v>
      </c>
      <c r="E77" s="42"/>
      <c r="F77" s="41">
        <f t="shared" si="34"/>
        <v>12</v>
      </c>
      <c r="G77" s="41">
        <v>1</v>
      </c>
      <c r="H77" s="41">
        <f t="shared" si="36"/>
        <v>12</v>
      </c>
      <c r="I77" s="41">
        <v>1</v>
      </c>
      <c r="J77" s="41">
        <v>11</v>
      </c>
      <c r="K77" s="41">
        <v>11</v>
      </c>
      <c r="L77" s="41">
        <v>0</v>
      </c>
      <c r="M77" s="314">
        <f t="shared" ref="M77" si="39">IF(N77=0,0,H77/N77*100)</f>
        <v>0.9569377990430622</v>
      </c>
      <c r="N77" s="104">
        <v>1254</v>
      </c>
    </row>
    <row r="78" spans="1:14" ht="12" customHeight="1">
      <c r="A78" s="175"/>
      <c r="B78" s="175"/>
      <c r="C78" s="40"/>
      <c r="D78" s="221"/>
      <c r="E78" s="39"/>
      <c r="F78" s="44">
        <f t="shared" si="34"/>
        <v>1</v>
      </c>
      <c r="G78" s="37">
        <f>IF(G77=0,0,G77/$F77)</f>
        <v>8.3333333333333329E-2</v>
      </c>
      <c r="H78" s="37">
        <f t="shared" si="36"/>
        <v>1</v>
      </c>
      <c r="I78" s="37">
        <f>IF(I77=0,0,I77/$H77)</f>
        <v>8.3333333333333329E-2</v>
      </c>
      <c r="J78" s="37">
        <f>IF(J77=0,0,J77/$H77)</f>
        <v>0.91666666666666663</v>
      </c>
      <c r="K78" s="37">
        <f>IF(K77=0,0,K77/$F77)</f>
        <v>0.91666666666666663</v>
      </c>
      <c r="L78" s="37">
        <f>IF(L77=0,0,L77/$F77)</f>
        <v>0</v>
      </c>
      <c r="M78" s="315"/>
    </row>
    <row r="79" spans="1:14" ht="12" customHeight="1">
      <c r="A79" s="175"/>
      <c r="B79" s="175"/>
      <c r="C79" s="43"/>
      <c r="D79" s="220" t="s">
        <v>11</v>
      </c>
      <c r="E79" s="42"/>
      <c r="F79" s="41">
        <f t="shared" si="34"/>
        <v>20</v>
      </c>
      <c r="G79" s="41">
        <v>1</v>
      </c>
      <c r="H79" s="41">
        <f t="shared" si="36"/>
        <v>4</v>
      </c>
      <c r="I79" s="41">
        <v>1</v>
      </c>
      <c r="J79" s="41">
        <v>3</v>
      </c>
      <c r="K79" s="41">
        <v>18</v>
      </c>
      <c r="L79" s="41">
        <v>1</v>
      </c>
      <c r="M79" s="314">
        <f t="shared" ref="M79" si="40">IF(N79=0,0,H79/N79*100)</f>
        <v>0.303951367781155</v>
      </c>
      <c r="N79" s="104">
        <v>1316</v>
      </c>
    </row>
    <row r="80" spans="1:14" ht="12" customHeight="1">
      <c r="A80" s="175"/>
      <c r="B80" s="175"/>
      <c r="C80" s="40"/>
      <c r="D80" s="221"/>
      <c r="E80" s="39"/>
      <c r="F80" s="44">
        <f t="shared" si="34"/>
        <v>1</v>
      </c>
      <c r="G80" s="37">
        <f>IF(G79=0,0,G79/$F79)</f>
        <v>0.05</v>
      </c>
      <c r="H80" s="37">
        <f t="shared" si="36"/>
        <v>1</v>
      </c>
      <c r="I80" s="37">
        <f>IF(I79=0,0,I79/$H79)</f>
        <v>0.25</v>
      </c>
      <c r="J80" s="37">
        <f>IF(J79=0,0,J79/$H79)</f>
        <v>0.75</v>
      </c>
      <c r="K80" s="37">
        <f>IF(K79=0,0,K79/$F79)</f>
        <v>0.9</v>
      </c>
      <c r="L80" s="37">
        <f>IF(L79=0,0,L79/$F79)</f>
        <v>0.05</v>
      </c>
      <c r="M80" s="315"/>
    </row>
    <row r="81" spans="1:14" ht="12" customHeight="1">
      <c r="A81" s="175"/>
      <c r="B81" s="175"/>
      <c r="C81" s="43"/>
      <c r="D81" s="220" t="s">
        <v>10</v>
      </c>
      <c r="E81" s="42"/>
      <c r="F81" s="41">
        <f t="shared" si="34"/>
        <v>109</v>
      </c>
      <c r="G81" s="41">
        <v>7</v>
      </c>
      <c r="H81" s="41">
        <f t="shared" si="36"/>
        <v>18</v>
      </c>
      <c r="I81" s="41">
        <v>2</v>
      </c>
      <c r="J81" s="41">
        <v>16</v>
      </c>
      <c r="K81" s="41">
        <v>98</v>
      </c>
      <c r="L81" s="41">
        <v>4</v>
      </c>
      <c r="M81" s="314">
        <f t="shared" ref="M81" si="41">IF(N81=0,0,H81/N81*100)</f>
        <v>0.41322314049586778</v>
      </c>
      <c r="N81" s="104">
        <v>4356</v>
      </c>
    </row>
    <row r="82" spans="1:14" ht="12" customHeight="1">
      <c r="A82" s="175"/>
      <c r="B82" s="175"/>
      <c r="C82" s="40"/>
      <c r="D82" s="221"/>
      <c r="E82" s="39"/>
      <c r="F82" s="44">
        <f t="shared" si="34"/>
        <v>1</v>
      </c>
      <c r="G82" s="37">
        <f>IF(G81=0,0,G81/$F81)</f>
        <v>6.4220183486238536E-2</v>
      </c>
      <c r="H82" s="37">
        <f t="shared" si="36"/>
        <v>1</v>
      </c>
      <c r="I82" s="37">
        <f>IF(I81=0,0,I81/$H81)</f>
        <v>0.1111111111111111</v>
      </c>
      <c r="J82" s="37">
        <f>IF(J81=0,0,J81/$H81)</f>
        <v>0.88888888888888884</v>
      </c>
      <c r="K82" s="37">
        <f>IF(K81=0,0,K81/$F81)</f>
        <v>0.8990825688073395</v>
      </c>
      <c r="L82" s="37">
        <f>IF(L81=0,0,L81/$F81)</f>
        <v>3.669724770642202E-2</v>
      </c>
      <c r="M82" s="315"/>
    </row>
    <row r="83" spans="1:14" ht="12" customHeight="1">
      <c r="A83" s="175"/>
      <c r="B83" s="175"/>
      <c r="C83" s="43"/>
      <c r="D83" s="220" t="s">
        <v>9</v>
      </c>
      <c r="E83" s="42"/>
      <c r="F83" s="41">
        <f t="shared" si="34"/>
        <v>12</v>
      </c>
      <c r="G83" s="41">
        <v>3</v>
      </c>
      <c r="H83" s="41">
        <f t="shared" si="36"/>
        <v>4</v>
      </c>
      <c r="I83" s="41">
        <v>0</v>
      </c>
      <c r="J83" s="41">
        <v>4</v>
      </c>
      <c r="K83" s="41">
        <v>9</v>
      </c>
      <c r="L83" s="41">
        <v>0</v>
      </c>
      <c r="M83" s="314">
        <f t="shared" ref="M83" si="42">IF(N83=0,0,H83/N83*100)</f>
        <v>2.666666666666667</v>
      </c>
      <c r="N83" s="104">
        <v>150</v>
      </c>
    </row>
    <row r="84" spans="1:14" ht="12" customHeight="1">
      <c r="A84" s="175"/>
      <c r="B84" s="175"/>
      <c r="C84" s="40"/>
      <c r="D84" s="221"/>
      <c r="E84" s="39"/>
      <c r="F84" s="44">
        <f t="shared" si="34"/>
        <v>1</v>
      </c>
      <c r="G84" s="37">
        <f>IF(G83=0,0,G83/$F83)</f>
        <v>0.25</v>
      </c>
      <c r="H84" s="37">
        <f t="shared" si="36"/>
        <v>1</v>
      </c>
      <c r="I84" s="37">
        <f>IF(I83=0,0,I83/$H83)</f>
        <v>0</v>
      </c>
      <c r="J84" s="37">
        <f>IF(J83=0,0,J83/$H83)</f>
        <v>1</v>
      </c>
      <c r="K84" s="37">
        <f>IF(K83=0,0,K83/$F83)</f>
        <v>0.75</v>
      </c>
      <c r="L84" s="37">
        <f>IF(L83=0,0,L83/$F83)</f>
        <v>0</v>
      </c>
      <c r="M84" s="315"/>
    </row>
    <row r="85" spans="1:14" ht="12" customHeight="1">
      <c r="A85" s="175"/>
      <c r="B85" s="175"/>
      <c r="C85" s="43"/>
      <c r="D85" s="220" t="s">
        <v>8</v>
      </c>
      <c r="E85" s="42"/>
      <c r="F85" s="41">
        <f t="shared" si="34"/>
        <v>5</v>
      </c>
      <c r="G85" s="41">
        <v>0</v>
      </c>
      <c r="H85" s="41">
        <f t="shared" si="36"/>
        <v>0</v>
      </c>
      <c r="I85" s="41">
        <v>0</v>
      </c>
      <c r="J85" s="41">
        <v>0</v>
      </c>
      <c r="K85" s="41">
        <v>5</v>
      </c>
      <c r="L85" s="41">
        <v>0</v>
      </c>
      <c r="M85" s="314">
        <f t="shared" ref="M85" si="43">IF(N85=0,0,H85/N85*100)</f>
        <v>0</v>
      </c>
      <c r="N85" s="104">
        <v>101</v>
      </c>
    </row>
    <row r="86" spans="1:14" ht="12" customHeight="1">
      <c r="A86" s="175"/>
      <c r="B86" s="175"/>
      <c r="C86" s="40"/>
      <c r="D86" s="221"/>
      <c r="E86" s="39"/>
      <c r="F86" s="44">
        <f t="shared" si="34"/>
        <v>1</v>
      </c>
      <c r="G86" s="37">
        <f>IF(G85=0,0,G85/$F85)</f>
        <v>0</v>
      </c>
      <c r="H86" s="37">
        <f t="shared" si="36"/>
        <v>0</v>
      </c>
      <c r="I86" s="37">
        <f>IF(I85=0,0,I85/$H85)</f>
        <v>0</v>
      </c>
      <c r="J86" s="37">
        <f>IF(J85=0,0,J85/$H85)</f>
        <v>0</v>
      </c>
      <c r="K86" s="37">
        <f>IF(K85=0,0,K85/$F85)</f>
        <v>1</v>
      </c>
      <c r="L86" s="37">
        <f>IF(L85=0,0,L85/$F85)</f>
        <v>0</v>
      </c>
      <c r="M86" s="315"/>
    </row>
    <row r="87" spans="1:14" ht="13.5" customHeight="1">
      <c r="A87" s="175"/>
      <c r="B87" s="175"/>
      <c r="C87" s="43"/>
      <c r="D87" s="222" t="s">
        <v>139</v>
      </c>
      <c r="E87" s="42"/>
      <c r="F87" s="41">
        <f t="shared" si="34"/>
        <v>11</v>
      </c>
      <c r="G87" s="41">
        <v>2</v>
      </c>
      <c r="H87" s="41">
        <f t="shared" si="36"/>
        <v>3</v>
      </c>
      <c r="I87" s="41">
        <v>2</v>
      </c>
      <c r="J87" s="41">
        <v>1</v>
      </c>
      <c r="K87" s="41">
        <v>9</v>
      </c>
      <c r="L87" s="41">
        <v>0</v>
      </c>
      <c r="M87" s="314">
        <f t="shared" ref="M87" si="44">IF(N87=0,0,H87/N87*100)</f>
        <v>0.55452865064695012</v>
      </c>
      <c r="N87" s="104">
        <v>541</v>
      </c>
    </row>
    <row r="88" spans="1:14" ht="13.5" customHeight="1">
      <c r="A88" s="175"/>
      <c r="B88" s="175"/>
      <c r="C88" s="40"/>
      <c r="D88" s="221"/>
      <c r="E88" s="39"/>
      <c r="F88" s="44">
        <f t="shared" si="34"/>
        <v>1</v>
      </c>
      <c r="G88" s="37">
        <f>IF(G87=0,0,G87/$F87)</f>
        <v>0.18181818181818182</v>
      </c>
      <c r="H88" s="37">
        <f t="shared" si="36"/>
        <v>1</v>
      </c>
      <c r="I88" s="37">
        <f>IF(I87=0,0,I87/$H87)</f>
        <v>0.66666666666666663</v>
      </c>
      <c r="J88" s="37">
        <f>IF(J87=0,0,J87/$H87)</f>
        <v>0.33333333333333331</v>
      </c>
      <c r="K88" s="37">
        <f>IF(K87=0,0,K87/$F87)</f>
        <v>0.81818181818181823</v>
      </c>
      <c r="L88" s="37">
        <f>IF(L87=0,0,L87/$F87)</f>
        <v>0</v>
      </c>
      <c r="M88" s="315"/>
    </row>
    <row r="89" spans="1:14" ht="12" customHeight="1">
      <c r="A89" s="175"/>
      <c r="B89" s="175"/>
      <c r="C89" s="43"/>
      <c r="D89" s="220" t="s">
        <v>6</v>
      </c>
      <c r="E89" s="42"/>
      <c r="F89" s="41">
        <f t="shared" si="34"/>
        <v>26</v>
      </c>
      <c r="G89" s="41">
        <v>1</v>
      </c>
      <c r="H89" s="41">
        <f t="shared" si="36"/>
        <v>1</v>
      </c>
      <c r="I89" s="41">
        <v>0</v>
      </c>
      <c r="J89" s="41">
        <v>1</v>
      </c>
      <c r="K89" s="41">
        <v>22</v>
      </c>
      <c r="L89" s="41">
        <v>3</v>
      </c>
      <c r="M89" s="314">
        <f t="shared" ref="M89" si="45">IF(N89=0,0,H89/N89*100)</f>
        <v>8.244023083264633E-2</v>
      </c>
      <c r="N89" s="104">
        <v>1213</v>
      </c>
    </row>
    <row r="90" spans="1:14" ht="12" customHeight="1">
      <c r="A90" s="175"/>
      <c r="B90" s="175"/>
      <c r="C90" s="40"/>
      <c r="D90" s="221"/>
      <c r="E90" s="39"/>
      <c r="F90" s="44">
        <f t="shared" si="34"/>
        <v>1</v>
      </c>
      <c r="G90" s="37">
        <f>IF(G89=0,0,G89/$F89)</f>
        <v>3.8461538461538464E-2</v>
      </c>
      <c r="H90" s="37">
        <f t="shared" si="36"/>
        <v>1</v>
      </c>
      <c r="I90" s="37">
        <f>IF(I89=0,0,I89/$H89)</f>
        <v>0</v>
      </c>
      <c r="J90" s="37">
        <f>IF(J89=0,0,J89/$H89)</f>
        <v>1</v>
      </c>
      <c r="K90" s="37">
        <f>IF(K89=0,0,K89/$F89)</f>
        <v>0.84615384615384615</v>
      </c>
      <c r="L90" s="37">
        <f>IF(L89=0,0,L89/$F89)</f>
        <v>0.11538461538461539</v>
      </c>
      <c r="M90" s="315"/>
    </row>
    <row r="91" spans="1:14" ht="12" customHeight="1">
      <c r="A91" s="175"/>
      <c r="B91" s="175"/>
      <c r="C91" s="43"/>
      <c r="D91" s="220" t="s">
        <v>5</v>
      </c>
      <c r="E91" s="42"/>
      <c r="F91" s="41">
        <f t="shared" si="34"/>
        <v>8</v>
      </c>
      <c r="G91" s="41">
        <v>0</v>
      </c>
      <c r="H91" s="41">
        <f t="shared" si="36"/>
        <v>0</v>
      </c>
      <c r="I91" s="41">
        <v>0</v>
      </c>
      <c r="J91" s="41">
        <v>0</v>
      </c>
      <c r="K91" s="41">
        <v>8</v>
      </c>
      <c r="L91" s="41">
        <v>0</v>
      </c>
      <c r="M91" s="314">
        <f t="shared" ref="M91" si="46">IF(N91=0,0,H91/N91*100)</f>
        <v>0</v>
      </c>
      <c r="N91" s="104">
        <v>120</v>
      </c>
    </row>
    <row r="92" spans="1:14" ht="12" customHeight="1">
      <c r="A92" s="175"/>
      <c r="B92" s="175"/>
      <c r="C92" s="40"/>
      <c r="D92" s="221"/>
      <c r="E92" s="39"/>
      <c r="F92" s="44">
        <f t="shared" si="34"/>
        <v>1</v>
      </c>
      <c r="G92" s="37">
        <f>IF(G91=0,0,G91/$F91)</f>
        <v>0</v>
      </c>
      <c r="H92" s="37">
        <f t="shared" si="36"/>
        <v>0</v>
      </c>
      <c r="I92" s="37">
        <f>IF(I91=0,0,I91/$H91)</f>
        <v>0</v>
      </c>
      <c r="J92" s="37">
        <f>IF(J91=0,0,J91/$H91)</f>
        <v>0</v>
      </c>
      <c r="K92" s="37">
        <f>IF(K91=0,0,K91/$F91)</f>
        <v>1</v>
      </c>
      <c r="L92" s="37">
        <f>IF(L91=0,0,L91/$F91)</f>
        <v>0</v>
      </c>
      <c r="M92" s="315"/>
    </row>
    <row r="93" spans="1:14" ht="12" customHeight="1">
      <c r="A93" s="175"/>
      <c r="B93" s="175"/>
      <c r="C93" s="43"/>
      <c r="D93" s="220" t="s">
        <v>4</v>
      </c>
      <c r="E93" s="42"/>
      <c r="F93" s="41">
        <f t="shared" si="34"/>
        <v>16</v>
      </c>
      <c r="G93" s="41">
        <v>6</v>
      </c>
      <c r="H93" s="41">
        <f t="shared" si="36"/>
        <v>176</v>
      </c>
      <c r="I93" s="41">
        <v>29</v>
      </c>
      <c r="J93" s="41">
        <v>147</v>
      </c>
      <c r="K93" s="41">
        <v>10</v>
      </c>
      <c r="L93" s="41">
        <v>0</v>
      </c>
      <c r="M93" s="314">
        <f t="shared" ref="M93" si="47">IF(N93=0,0,H93/N93*100)</f>
        <v>4.7787130057018734</v>
      </c>
      <c r="N93" s="104">
        <v>3683</v>
      </c>
    </row>
    <row r="94" spans="1:14" ht="12" customHeight="1">
      <c r="A94" s="175"/>
      <c r="B94" s="175"/>
      <c r="C94" s="40"/>
      <c r="D94" s="221"/>
      <c r="E94" s="39"/>
      <c r="F94" s="44">
        <f t="shared" si="34"/>
        <v>1</v>
      </c>
      <c r="G94" s="37">
        <f>IF(G93=0,0,G93/$F93)</f>
        <v>0.375</v>
      </c>
      <c r="H94" s="37">
        <f t="shared" si="36"/>
        <v>1</v>
      </c>
      <c r="I94" s="37">
        <f>IF(I93=0,0,I93/$H93)</f>
        <v>0.16477272727272727</v>
      </c>
      <c r="J94" s="37">
        <f>IF(J93=0,0,J93/$H93)</f>
        <v>0.83522727272727271</v>
      </c>
      <c r="K94" s="37">
        <f>IF(K93=0,0,K93/$F93)</f>
        <v>0.625</v>
      </c>
      <c r="L94" s="37">
        <f>IF(L93=0,0,L93/$F93)</f>
        <v>0</v>
      </c>
      <c r="M94" s="315"/>
    </row>
    <row r="95" spans="1:14" ht="12" customHeight="1">
      <c r="A95" s="175"/>
      <c r="B95" s="175"/>
      <c r="C95" s="43"/>
      <c r="D95" s="220" t="s">
        <v>3</v>
      </c>
      <c r="E95" s="42"/>
      <c r="F95" s="41">
        <f t="shared" si="34"/>
        <v>130</v>
      </c>
      <c r="G95" s="41">
        <v>33</v>
      </c>
      <c r="H95" s="41">
        <f t="shared" si="36"/>
        <v>342</v>
      </c>
      <c r="I95" s="41">
        <v>55</v>
      </c>
      <c r="J95" s="41">
        <v>287</v>
      </c>
      <c r="K95" s="41">
        <v>91</v>
      </c>
      <c r="L95" s="41">
        <v>6</v>
      </c>
      <c r="M95" s="314">
        <f t="shared" ref="M95" si="48">IF(N95=0,0,H95/N95*100)</f>
        <v>2.5236127508854782</v>
      </c>
      <c r="N95" s="104">
        <v>13552</v>
      </c>
    </row>
    <row r="96" spans="1:14" ht="12" customHeight="1">
      <c r="A96" s="175"/>
      <c r="B96" s="175"/>
      <c r="C96" s="40"/>
      <c r="D96" s="221"/>
      <c r="E96" s="39"/>
      <c r="F96" s="44">
        <f t="shared" si="34"/>
        <v>1</v>
      </c>
      <c r="G96" s="37">
        <f>IF(G95=0,0,G95/$F95)</f>
        <v>0.25384615384615383</v>
      </c>
      <c r="H96" s="37">
        <f t="shared" si="36"/>
        <v>1</v>
      </c>
      <c r="I96" s="37">
        <f>IF(I95=0,0,I95/$H95)</f>
        <v>0.16081871345029239</v>
      </c>
      <c r="J96" s="37">
        <f>IF(J95=0,0,J95/$H95)</f>
        <v>0.83918128654970758</v>
      </c>
      <c r="K96" s="37">
        <f>IF(K95=0,0,K95/$F95)</f>
        <v>0.7</v>
      </c>
      <c r="L96" s="37">
        <f>IF(L95=0,0,L95/$F95)</f>
        <v>4.6153846153846156E-2</v>
      </c>
      <c r="M96" s="315"/>
    </row>
    <row r="97" spans="1:14" ht="12" customHeight="1">
      <c r="A97" s="175"/>
      <c r="B97" s="175"/>
      <c r="C97" s="43"/>
      <c r="D97" s="220" t="s">
        <v>2</v>
      </c>
      <c r="E97" s="42"/>
      <c r="F97" s="41">
        <f t="shared" si="34"/>
        <v>19</v>
      </c>
      <c r="G97" s="41">
        <v>4</v>
      </c>
      <c r="H97" s="41">
        <f t="shared" si="36"/>
        <v>5</v>
      </c>
      <c r="I97" s="41">
        <v>0</v>
      </c>
      <c r="J97" s="41">
        <v>5</v>
      </c>
      <c r="K97" s="41">
        <v>15</v>
      </c>
      <c r="L97" s="41">
        <v>0</v>
      </c>
      <c r="M97" s="314">
        <f t="shared" ref="M97" si="49">IF(N97=0,0,H97/N97*100)</f>
        <v>0.33534540576794097</v>
      </c>
      <c r="N97" s="104">
        <v>1491</v>
      </c>
    </row>
    <row r="98" spans="1:14" ht="12" customHeight="1">
      <c r="A98" s="175"/>
      <c r="B98" s="175"/>
      <c r="C98" s="40"/>
      <c r="D98" s="221"/>
      <c r="E98" s="39"/>
      <c r="F98" s="44">
        <f t="shared" si="34"/>
        <v>1</v>
      </c>
      <c r="G98" s="37">
        <f>IF(G97=0,0,G97/$F97)</f>
        <v>0.21052631578947367</v>
      </c>
      <c r="H98" s="37">
        <f t="shared" si="36"/>
        <v>1</v>
      </c>
      <c r="I98" s="37">
        <f>IF(I97=0,0,I97/$H97)</f>
        <v>0</v>
      </c>
      <c r="J98" s="37">
        <f>IF(J97=0,0,J97/$H97)</f>
        <v>1</v>
      </c>
      <c r="K98" s="37">
        <f>IF(K97=0,0,K97/$F97)</f>
        <v>0.78947368421052633</v>
      </c>
      <c r="L98" s="37">
        <f>IF(L97=0,0,L97/$F97)</f>
        <v>0</v>
      </c>
      <c r="M98" s="315"/>
    </row>
    <row r="99" spans="1:14" ht="12.75" customHeight="1">
      <c r="A99" s="175"/>
      <c r="B99" s="175"/>
      <c r="C99" s="43"/>
      <c r="D99" s="220" t="s">
        <v>1</v>
      </c>
      <c r="E99" s="42"/>
      <c r="F99" s="41">
        <f t="shared" si="34"/>
        <v>45</v>
      </c>
      <c r="G99" s="41">
        <v>6</v>
      </c>
      <c r="H99" s="41">
        <f t="shared" si="36"/>
        <v>33</v>
      </c>
      <c r="I99" s="41">
        <v>0</v>
      </c>
      <c r="J99" s="41">
        <v>33</v>
      </c>
      <c r="K99" s="41">
        <v>39</v>
      </c>
      <c r="L99" s="41">
        <v>0</v>
      </c>
      <c r="M99" s="314">
        <f t="shared" ref="M99" si="50">IF(N99=0,0,H99/N99*100)</f>
        <v>0.710594315245478</v>
      </c>
      <c r="N99" s="104">
        <v>4644</v>
      </c>
    </row>
    <row r="100" spans="1:14" ht="12.75" customHeight="1">
      <c r="A100" s="176"/>
      <c r="B100" s="176"/>
      <c r="C100" s="40"/>
      <c r="D100" s="221"/>
      <c r="E100" s="39"/>
      <c r="F100" s="38">
        <f t="shared" si="34"/>
        <v>1</v>
      </c>
      <c r="G100" s="37">
        <f>IF(G99=0,0,G99/$F99)</f>
        <v>0.13333333333333333</v>
      </c>
      <c r="H100" s="37">
        <f t="shared" si="36"/>
        <v>1</v>
      </c>
      <c r="I100" s="37">
        <f>IF(I99=0,0,I99/$H99)</f>
        <v>0</v>
      </c>
      <c r="J100" s="37">
        <f>IF(J99=0,0,J99/$H99)</f>
        <v>1</v>
      </c>
      <c r="K100" s="37">
        <f>IF(K99=0,0,K99/$F99)</f>
        <v>0.8666666666666667</v>
      </c>
      <c r="L100" s="37">
        <f>IF(L99=0,0,L99/$F99)</f>
        <v>0</v>
      </c>
      <c r="M100" s="315"/>
    </row>
    <row r="104" spans="1:14">
      <c r="I104" s="55"/>
    </row>
  </sheetData>
  <mergeCells count="108">
    <mergeCell ref="G3:G6"/>
    <mergeCell ref="H4:H6"/>
    <mergeCell ref="I5:I6"/>
    <mergeCell ref="D39:D40"/>
    <mergeCell ref="D41:D42"/>
    <mergeCell ref="D43:D44"/>
    <mergeCell ref="D45:D46"/>
    <mergeCell ref="K3:K6"/>
    <mergeCell ref="D97:D98"/>
    <mergeCell ref="B15:E16"/>
    <mergeCell ref="B17:E18"/>
    <mergeCell ref="H3:J3"/>
    <mergeCell ref="D89:D90"/>
    <mergeCell ref="D59:D60"/>
    <mergeCell ref="D61:D62"/>
    <mergeCell ref="D63:D64"/>
    <mergeCell ref="D65:D66"/>
    <mergeCell ref="D91:D92"/>
    <mergeCell ref="D93:D94"/>
    <mergeCell ref="D71:D72"/>
    <mergeCell ref="D73:D74"/>
    <mergeCell ref="D75:D76"/>
    <mergeCell ref="D77:D78"/>
    <mergeCell ref="D79:D80"/>
    <mergeCell ref="D49:D50"/>
    <mergeCell ref="D51:D52"/>
    <mergeCell ref="D95:D96"/>
    <mergeCell ref="D55:D56"/>
    <mergeCell ref="B69:B100"/>
    <mergeCell ref="D69:D70"/>
    <mergeCell ref="D85:D86"/>
    <mergeCell ref="D87:D88"/>
    <mergeCell ref="D53:D54"/>
    <mergeCell ref="B19:B68"/>
    <mergeCell ref="D67:D68"/>
    <mergeCell ref="D83:D84"/>
    <mergeCell ref="D47:D48"/>
    <mergeCell ref="D99:D100"/>
    <mergeCell ref="J5:J6"/>
    <mergeCell ref="A3:E6"/>
    <mergeCell ref="F3:F6"/>
    <mergeCell ref="A7:E8"/>
    <mergeCell ref="A9:A18"/>
    <mergeCell ref="B9:E10"/>
    <mergeCell ref="B11:E12"/>
    <mergeCell ref="B13:E14"/>
    <mergeCell ref="M27:M28"/>
    <mergeCell ref="L3:L6"/>
    <mergeCell ref="M7:M8"/>
    <mergeCell ref="M9:M10"/>
    <mergeCell ref="M11:M12"/>
    <mergeCell ref="M13:M14"/>
    <mergeCell ref="M15:M16"/>
    <mergeCell ref="M3:M6"/>
    <mergeCell ref="M17:M18"/>
    <mergeCell ref="M19:M20"/>
    <mergeCell ref="M21:M22"/>
    <mergeCell ref="M23:M24"/>
    <mergeCell ref="M25:M26"/>
    <mergeCell ref="D19:D20"/>
    <mergeCell ref="D21:D22"/>
    <mergeCell ref="D23:D24"/>
    <mergeCell ref="M33:M34"/>
    <mergeCell ref="M35:M36"/>
    <mergeCell ref="M37:M38"/>
    <mergeCell ref="M39:M40"/>
    <mergeCell ref="M65:M66"/>
    <mergeCell ref="M67:M68"/>
    <mergeCell ref="A19:A100"/>
    <mergeCell ref="D37:D38"/>
    <mergeCell ref="M41:M42"/>
    <mergeCell ref="M43:M44"/>
    <mergeCell ref="M45:M46"/>
    <mergeCell ref="M47:M48"/>
    <mergeCell ref="M49:M50"/>
    <mergeCell ref="M51:M52"/>
    <mergeCell ref="M29:M30"/>
    <mergeCell ref="M31:M32"/>
    <mergeCell ref="D31:D32"/>
    <mergeCell ref="D81:D82"/>
    <mergeCell ref="D57:D58"/>
    <mergeCell ref="D35:D36"/>
    <mergeCell ref="D33:D34"/>
    <mergeCell ref="D25:D26"/>
    <mergeCell ref="D27:D28"/>
    <mergeCell ref="D29:D30"/>
    <mergeCell ref="M95:M96"/>
    <mergeCell ref="M97:M98"/>
    <mergeCell ref="M99:M100"/>
    <mergeCell ref="M69:M70"/>
    <mergeCell ref="M71:M72"/>
    <mergeCell ref="M73:M74"/>
    <mergeCell ref="M75:M76"/>
    <mergeCell ref="M53:M54"/>
    <mergeCell ref="M55:M56"/>
    <mergeCell ref="M57:M58"/>
    <mergeCell ref="M59:M60"/>
    <mergeCell ref="M61:M62"/>
    <mergeCell ref="M63:M64"/>
    <mergeCell ref="M77:M78"/>
    <mergeCell ref="M79:M80"/>
    <mergeCell ref="M81:M82"/>
    <mergeCell ref="M83:M84"/>
    <mergeCell ref="M85:M86"/>
    <mergeCell ref="M87:M88"/>
    <mergeCell ref="M89:M90"/>
    <mergeCell ref="M91:M92"/>
    <mergeCell ref="M93:M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H9:M18 H21:M25 H27:M68 I26:M26 H71:M100" formulaRange="1"/>
    <ignoredError sqref="H19:M20 H26 H69:M70" formula="1" formulaRange="1"/>
    <ignoredError sqref="G19:G20 G69:G70"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8.125" style="3" customWidth="1"/>
    <col min="7" max="9" width="10.625" style="3" customWidth="1"/>
    <col min="10" max="15" width="8.125" style="3" customWidth="1"/>
    <col min="16" max="16384" width="9" style="3"/>
  </cols>
  <sheetData>
    <row r="1" spans="1:15" ht="14.25">
      <c r="A1" s="18" t="s">
        <v>533</v>
      </c>
    </row>
    <row r="2" spans="1:15">
      <c r="O2" s="46" t="s">
        <v>173</v>
      </c>
    </row>
    <row r="3" spans="1:15" ht="18.75" customHeight="1">
      <c r="A3" s="230" t="s">
        <v>64</v>
      </c>
      <c r="B3" s="231"/>
      <c r="C3" s="231"/>
      <c r="D3" s="231"/>
      <c r="E3" s="232"/>
      <c r="F3" s="170" t="s">
        <v>63</v>
      </c>
      <c r="G3" s="260" t="s">
        <v>233</v>
      </c>
      <c r="H3" s="261"/>
      <c r="I3" s="285"/>
      <c r="J3" s="260" t="s">
        <v>232</v>
      </c>
      <c r="K3" s="261"/>
      <c r="L3" s="261"/>
      <c r="M3" s="261"/>
      <c r="N3" s="261"/>
      <c r="O3" s="285"/>
    </row>
    <row r="4" spans="1:15" ht="18.75" customHeight="1">
      <c r="A4" s="233"/>
      <c r="B4" s="234"/>
      <c r="C4" s="234"/>
      <c r="D4" s="234"/>
      <c r="E4" s="235"/>
      <c r="F4" s="171"/>
      <c r="G4" s="225" t="s">
        <v>231</v>
      </c>
      <c r="H4" s="225" t="s">
        <v>230</v>
      </c>
      <c r="I4" s="225" t="s">
        <v>174</v>
      </c>
      <c r="J4" s="260" t="s">
        <v>229</v>
      </c>
      <c r="K4" s="261"/>
      <c r="L4" s="261"/>
      <c r="M4" s="261"/>
      <c r="N4" s="225" t="s">
        <v>228</v>
      </c>
      <c r="O4" s="225" t="s">
        <v>174</v>
      </c>
    </row>
    <row r="5" spans="1:15" ht="44.25" customHeight="1">
      <c r="A5" s="233"/>
      <c r="B5" s="234"/>
      <c r="C5" s="234"/>
      <c r="D5" s="234"/>
      <c r="E5" s="235"/>
      <c r="F5" s="171"/>
      <c r="G5" s="226"/>
      <c r="H5" s="226"/>
      <c r="I5" s="226"/>
      <c r="J5" s="251" t="s">
        <v>227</v>
      </c>
      <c r="K5" s="299" t="s">
        <v>226</v>
      </c>
      <c r="L5" s="251" t="s">
        <v>225</v>
      </c>
      <c r="M5" s="251" t="s">
        <v>224</v>
      </c>
      <c r="N5" s="226"/>
      <c r="O5" s="226"/>
    </row>
    <row r="6" spans="1:15" ht="24.75" customHeight="1">
      <c r="A6" s="236"/>
      <c r="B6" s="237"/>
      <c r="C6" s="237"/>
      <c r="D6" s="237"/>
      <c r="E6" s="238"/>
      <c r="F6" s="153"/>
      <c r="G6" s="227"/>
      <c r="H6" s="227"/>
      <c r="I6" s="227"/>
      <c r="J6" s="253"/>
      <c r="K6" s="256"/>
      <c r="L6" s="253"/>
      <c r="M6" s="253"/>
      <c r="N6" s="227"/>
      <c r="O6" s="227"/>
    </row>
    <row r="7" spans="1:15" ht="12" customHeight="1">
      <c r="A7" s="161" t="s">
        <v>50</v>
      </c>
      <c r="B7" s="162"/>
      <c r="C7" s="162"/>
      <c r="D7" s="162"/>
      <c r="E7" s="163"/>
      <c r="F7" s="41">
        <f t="shared" ref="F7:F38" si="0">SUM(G7:O7)/2</f>
        <v>945</v>
      </c>
      <c r="G7" s="41">
        <f t="shared" ref="G7:O7" si="1">SUM(G9,G11,G13,G15,G17)</f>
        <v>681</v>
      </c>
      <c r="H7" s="41">
        <f t="shared" si="1"/>
        <v>197</v>
      </c>
      <c r="I7" s="41">
        <f t="shared" si="1"/>
        <v>67</v>
      </c>
      <c r="J7" s="41">
        <f t="shared" si="1"/>
        <v>401</v>
      </c>
      <c r="K7" s="41">
        <f t="shared" si="1"/>
        <v>13</v>
      </c>
      <c r="L7" s="41">
        <f t="shared" si="1"/>
        <v>160</v>
      </c>
      <c r="M7" s="41">
        <f t="shared" si="1"/>
        <v>44</v>
      </c>
      <c r="N7" s="41">
        <f t="shared" si="1"/>
        <v>234</v>
      </c>
      <c r="O7" s="41">
        <f t="shared" si="1"/>
        <v>93</v>
      </c>
    </row>
    <row r="8" spans="1:15" ht="12" customHeight="1">
      <c r="A8" s="164"/>
      <c r="B8" s="165"/>
      <c r="C8" s="165"/>
      <c r="D8" s="165"/>
      <c r="E8" s="166"/>
      <c r="F8" s="44">
        <f t="shared" si="0"/>
        <v>1</v>
      </c>
      <c r="G8" s="37">
        <f t="shared" ref="G8:O8" si="2">IF(G7=0,0,G7/$F7)</f>
        <v>0.72063492063492063</v>
      </c>
      <c r="H8" s="37">
        <f t="shared" si="2"/>
        <v>0.20846560846560847</v>
      </c>
      <c r="I8" s="37">
        <f t="shared" si="2"/>
        <v>7.0899470899470893E-2</v>
      </c>
      <c r="J8" s="37">
        <f t="shared" si="2"/>
        <v>0.42433862433862435</v>
      </c>
      <c r="K8" s="37">
        <f t="shared" si="2"/>
        <v>1.3756613756613757E-2</v>
      </c>
      <c r="L8" s="37">
        <f t="shared" si="2"/>
        <v>0.1693121693121693</v>
      </c>
      <c r="M8" s="37">
        <f t="shared" si="2"/>
        <v>4.656084656084656E-2</v>
      </c>
      <c r="N8" s="37">
        <f t="shared" si="2"/>
        <v>0.24761904761904763</v>
      </c>
      <c r="O8" s="37">
        <f t="shared" si="2"/>
        <v>9.841269841269841E-2</v>
      </c>
    </row>
    <row r="9" spans="1:15" ht="12" customHeight="1">
      <c r="A9" s="177" t="s">
        <v>49</v>
      </c>
      <c r="B9" s="239" t="s">
        <v>48</v>
      </c>
      <c r="C9" s="240"/>
      <c r="D9" s="240"/>
      <c r="E9" s="241"/>
      <c r="F9" s="41">
        <f t="shared" si="0"/>
        <v>295</v>
      </c>
      <c r="G9" s="41">
        <v>111</v>
      </c>
      <c r="H9" s="41">
        <v>142</v>
      </c>
      <c r="I9" s="41">
        <v>42</v>
      </c>
      <c r="J9" s="41">
        <v>52</v>
      </c>
      <c r="K9" s="41">
        <v>5</v>
      </c>
      <c r="L9" s="41">
        <v>22</v>
      </c>
      <c r="M9" s="41">
        <v>11</v>
      </c>
      <c r="N9" s="41">
        <v>153</v>
      </c>
      <c r="O9" s="41">
        <v>52</v>
      </c>
    </row>
    <row r="10" spans="1:15" ht="12" customHeight="1">
      <c r="A10" s="178"/>
      <c r="B10" s="242"/>
      <c r="C10" s="243"/>
      <c r="D10" s="243"/>
      <c r="E10" s="244"/>
      <c r="F10" s="44">
        <f t="shared" si="0"/>
        <v>1</v>
      </c>
      <c r="G10" s="37">
        <f t="shared" ref="G10:O10" si="3">IF(G9=0,0,G9/$F9)</f>
        <v>0.37627118644067797</v>
      </c>
      <c r="H10" s="37">
        <f t="shared" si="3"/>
        <v>0.48135593220338985</v>
      </c>
      <c r="I10" s="37">
        <f t="shared" si="3"/>
        <v>0.14237288135593221</v>
      </c>
      <c r="J10" s="37">
        <f t="shared" si="3"/>
        <v>0.17627118644067796</v>
      </c>
      <c r="K10" s="37">
        <f t="shared" si="3"/>
        <v>1.6949152542372881E-2</v>
      </c>
      <c r="L10" s="37">
        <f t="shared" si="3"/>
        <v>7.4576271186440682E-2</v>
      </c>
      <c r="M10" s="37">
        <f t="shared" si="3"/>
        <v>3.7288135593220341E-2</v>
      </c>
      <c r="N10" s="37">
        <f t="shared" si="3"/>
        <v>0.51864406779661021</v>
      </c>
      <c r="O10" s="37">
        <f t="shared" si="3"/>
        <v>0.17627118644067796</v>
      </c>
    </row>
    <row r="11" spans="1:15" ht="12" customHeight="1">
      <c r="A11" s="178"/>
      <c r="B11" s="239" t="s">
        <v>47</v>
      </c>
      <c r="C11" s="240"/>
      <c r="D11" s="240"/>
      <c r="E11" s="241"/>
      <c r="F11" s="41">
        <f t="shared" si="0"/>
        <v>143</v>
      </c>
      <c r="G11" s="41">
        <v>103</v>
      </c>
      <c r="H11" s="41">
        <v>31</v>
      </c>
      <c r="I11" s="41">
        <v>9</v>
      </c>
      <c r="J11" s="41">
        <v>63</v>
      </c>
      <c r="K11" s="41">
        <v>3</v>
      </c>
      <c r="L11" s="41">
        <v>23</v>
      </c>
      <c r="M11" s="41">
        <v>4</v>
      </c>
      <c r="N11" s="41">
        <v>37</v>
      </c>
      <c r="O11" s="41">
        <v>13</v>
      </c>
    </row>
    <row r="12" spans="1:15" ht="12" customHeight="1">
      <c r="A12" s="178"/>
      <c r="B12" s="242"/>
      <c r="C12" s="243"/>
      <c r="D12" s="243"/>
      <c r="E12" s="244"/>
      <c r="F12" s="44">
        <f t="shared" si="0"/>
        <v>1</v>
      </c>
      <c r="G12" s="37">
        <f t="shared" ref="G12:O12" si="4">IF(G11=0,0,G11/$F11)</f>
        <v>0.72027972027972031</v>
      </c>
      <c r="H12" s="37">
        <f t="shared" si="4"/>
        <v>0.21678321678321677</v>
      </c>
      <c r="I12" s="37">
        <f t="shared" si="4"/>
        <v>6.2937062937062943E-2</v>
      </c>
      <c r="J12" s="37">
        <f t="shared" si="4"/>
        <v>0.44055944055944057</v>
      </c>
      <c r="K12" s="37">
        <f t="shared" si="4"/>
        <v>2.097902097902098E-2</v>
      </c>
      <c r="L12" s="37">
        <f t="shared" si="4"/>
        <v>0.16083916083916083</v>
      </c>
      <c r="M12" s="37">
        <f t="shared" si="4"/>
        <v>2.7972027972027972E-2</v>
      </c>
      <c r="N12" s="37">
        <f t="shared" si="4"/>
        <v>0.25874125874125875</v>
      </c>
      <c r="O12" s="37">
        <f t="shared" si="4"/>
        <v>9.0909090909090912E-2</v>
      </c>
    </row>
    <row r="13" spans="1:15" ht="12" customHeight="1">
      <c r="A13" s="178"/>
      <c r="B13" s="239" t="s">
        <v>46</v>
      </c>
      <c r="C13" s="240"/>
      <c r="D13" s="240"/>
      <c r="E13" s="241"/>
      <c r="F13" s="41">
        <f t="shared" si="0"/>
        <v>227</v>
      </c>
      <c r="G13" s="41">
        <v>206</v>
      </c>
      <c r="H13" s="41">
        <v>15</v>
      </c>
      <c r="I13" s="41">
        <v>6</v>
      </c>
      <c r="J13" s="41">
        <v>130</v>
      </c>
      <c r="K13" s="41">
        <v>3</v>
      </c>
      <c r="L13" s="41">
        <v>56</v>
      </c>
      <c r="M13" s="41">
        <v>5</v>
      </c>
      <c r="N13" s="41">
        <v>24</v>
      </c>
      <c r="O13" s="41">
        <v>9</v>
      </c>
    </row>
    <row r="14" spans="1:15" ht="12" customHeight="1">
      <c r="A14" s="178"/>
      <c r="B14" s="242"/>
      <c r="C14" s="243"/>
      <c r="D14" s="243"/>
      <c r="E14" s="244"/>
      <c r="F14" s="44">
        <f t="shared" si="0"/>
        <v>1</v>
      </c>
      <c r="G14" s="37">
        <f t="shared" ref="G14:O14" si="5">IF(G13=0,0,G13/$F13)</f>
        <v>0.90748898678414092</v>
      </c>
      <c r="H14" s="37">
        <f t="shared" si="5"/>
        <v>6.6079295154185022E-2</v>
      </c>
      <c r="I14" s="37">
        <f t="shared" si="5"/>
        <v>2.643171806167401E-2</v>
      </c>
      <c r="J14" s="37">
        <f t="shared" si="5"/>
        <v>0.57268722466960353</v>
      </c>
      <c r="K14" s="37">
        <f t="shared" si="5"/>
        <v>1.3215859030837005E-2</v>
      </c>
      <c r="L14" s="37">
        <f t="shared" si="5"/>
        <v>0.24669603524229075</v>
      </c>
      <c r="M14" s="37">
        <f t="shared" si="5"/>
        <v>2.2026431718061675E-2</v>
      </c>
      <c r="N14" s="37">
        <f t="shared" si="5"/>
        <v>0.10572687224669604</v>
      </c>
      <c r="O14" s="37">
        <f t="shared" si="5"/>
        <v>3.9647577092511016E-2</v>
      </c>
    </row>
    <row r="15" spans="1:15" ht="12" customHeight="1">
      <c r="A15" s="178"/>
      <c r="B15" s="239" t="s">
        <v>45</v>
      </c>
      <c r="C15" s="240"/>
      <c r="D15" s="240"/>
      <c r="E15" s="241"/>
      <c r="F15" s="41">
        <f t="shared" si="0"/>
        <v>75</v>
      </c>
      <c r="G15" s="41">
        <v>68</v>
      </c>
      <c r="H15" s="41">
        <v>2</v>
      </c>
      <c r="I15" s="41">
        <v>5</v>
      </c>
      <c r="J15" s="41">
        <v>47</v>
      </c>
      <c r="K15" s="41">
        <v>0</v>
      </c>
      <c r="L15" s="41">
        <v>14</v>
      </c>
      <c r="M15" s="41">
        <v>7</v>
      </c>
      <c r="N15" s="41">
        <v>2</v>
      </c>
      <c r="O15" s="41">
        <v>5</v>
      </c>
    </row>
    <row r="16" spans="1:15" ht="12" customHeight="1">
      <c r="A16" s="178"/>
      <c r="B16" s="242"/>
      <c r="C16" s="243"/>
      <c r="D16" s="243"/>
      <c r="E16" s="244"/>
      <c r="F16" s="44">
        <f t="shared" si="0"/>
        <v>0.99999999999999989</v>
      </c>
      <c r="G16" s="37">
        <f t="shared" ref="G16:O16" si="6">IF(G15=0,0,G15/$F15)</f>
        <v>0.90666666666666662</v>
      </c>
      <c r="H16" s="37">
        <f t="shared" si="6"/>
        <v>2.6666666666666668E-2</v>
      </c>
      <c r="I16" s="37">
        <f t="shared" si="6"/>
        <v>6.6666666666666666E-2</v>
      </c>
      <c r="J16" s="37">
        <f t="shared" si="6"/>
        <v>0.62666666666666671</v>
      </c>
      <c r="K16" s="37">
        <f t="shared" si="6"/>
        <v>0</v>
      </c>
      <c r="L16" s="37">
        <f t="shared" si="6"/>
        <v>0.18666666666666668</v>
      </c>
      <c r="M16" s="37">
        <f t="shared" si="6"/>
        <v>9.3333333333333338E-2</v>
      </c>
      <c r="N16" s="37">
        <f t="shared" si="6"/>
        <v>2.6666666666666668E-2</v>
      </c>
      <c r="O16" s="37">
        <f t="shared" si="6"/>
        <v>6.6666666666666666E-2</v>
      </c>
    </row>
    <row r="17" spans="1:15" ht="12" customHeight="1">
      <c r="A17" s="178"/>
      <c r="B17" s="239" t="s">
        <v>44</v>
      </c>
      <c r="C17" s="240"/>
      <c r="D17" s="240"/>
      <c r="E17" s="241"/>
      <c r="F17" s="41">
        <f t="shared" si="0"/>
        <v>205</v>
      </c>
      <c r="G17" s="41">
        <v>193</v>
      </c>
      <c r="H17" s="41">
        <v>7</v>
      </c>
      <c r="I17" s="41">
        <v>5</v>
      </c>
      <c r="J17" s="41">
        <v>109</v>
      </c>
      <c r="K17" s="41">
        <v>2</v>
      </c>
      <c r="L17" s="41">
        <v>45</v>
      </c>
      <c r="M17" s="41">
        <v>17</v>
      </c>
      <c r="N17" s="41">
        <v>18</v>
      </c>
      <c r="O17" s="41">
        <v>14</v>
      </c>
    </row>
    <row r="18" spans="1:15" ht="12" customHeight="1">
      <c r="A18" s="179"/>
      <c r="B18" s="242"/>
      <c r="C18" s="243"/>
      <c r="D18" s="243"/>
      <c r="E18" s="244"/>
      <c r="F18" s="44">
        <f t="shared" si="0"/>
        <v>1</v>
      </c>
      <c r="G18" s="37">
        <f t="shared" ref="G18:O18" si="7">IF(G17=0,0,G17/$F17)</f>
        <v>0.94146341463414629</v>
      </c>
      <c r="H18" s="37">
        <f t="shared" si="7"/>
        <v>3.4146341463414637E-2</v>
      </c>
      <c r="I18" s="37">
        <f t="shared" si="7"/>
        <v>2.4390243902439025E-2</v>
      </c>
      <c r="J18" s="37">
        <f t="shared" si="7"/>
        <v>0.53170731707317076</v>
      </c>
      <c r="K18" s="37">
        <f t="shared" si="7"/>
        <v>9.7560975609756097E-3</v>
      </c>
      <c r="L18" s="37">
        <f t="shared" si="7"/>
        <v>0.21951219512195122</v>
      </c>
      <c r="M18" s="37">
        <f t="shared" si="7"/>
        <v>8.2926829268292687E-2</v>
      </c>
      <c r="N18" s="37">
        <f t="shared" si="7"/>
        <v>8.7804878048780483E-2</v>
      </c>
      <c r="O18" s="37">
        <f t="shared" si="7"/>
        <v>6.8292682926829273E-2</v>
      </c>
    </row>
    <row r="19" spans="1:15" ht="12" customHeight="1">
      <c r="A19" s="174" t="s">
        <v>43</v>
      </c>
      <c r="B19" s="174" t="s">
        <v>42</v>
      </c>
      <c r="C19" s="43"/>
      <c r="D19" s="220" t="s">
        <v>16</v>
      </c>
      <c r="E19" s="42"/>
      <c r="F19" s="41">
        <f t="shared" si="0"/>
        <v>230</v>
      </c>
      <c r="G19" s="41">
        <f t="shared" ref="G19:O19" si="8">SUM(G21,G23,G25,G27,G29,G31,G33,G35,G37,G39,G41,G43,G45,G47,G49,G51,G53,G55,G57,G59,G61,G63,G65,G67)</f>
        <v>184</v>
      </c>
      <c r="H19" s="41">
        <f t="shared" si="8"/>
        <v>37</v>
      </c>
      <c r="I19" s="41">
        <f t="shared" si="8"/>
        <v>9</v>
      </c>
      <c r="J19" s="41">
        <f t="shared" si="8"/>
        <v>111</v>
      </c>
      <c r="K19" s="41">
        <f t="shared" si="8"/>
        <v>5</v>
      </c>
      <c r="L19" s="41">
        <f t="shared" si="8"/>
        <v>43</v>
      </c>
      <c r="M19" s="41">
        <f t="shared" si="8"/>
        <v>15</v>
      </c>
      <c r="N19" s="41">
        <f t="shared" si="8"/>
        <v>43</v>
      </c>
      <c r="O19" s="41">
        <f t="shared" si="8"/>
        <v>13</v>
      </c>
    </row>
    <row r="20" spans="1:15" ht="12" customHeight="1">
      <c r="A20" s="175"/>
      <c r="B20" s="175"/>
      <c r="C20" s="40"/>
      <c r="D20" s="221"/>
      <c r="E20" s="39"/>
      <c r="F20" s="44">
        <f t="shared" si="0"/>
        <v>1.0000000000000002</v>
      </c>
      <c r="G20" s="37">
        <f t="shared" ref="G20:O20" si="9">IF(G19=0,0,G19/$F19)</f>
        <v>0.8</v>
      </c>
      <c r="H20" s="37">
        <f t="shared" si="9"/>
        <v>0.16086956521739129</v>
      </c>
      <c r="I20" s="37">
        <f t="shared" si="9"/>
        <v>3.9130434782608699E-2</v>
      </c>
      <c r="J20" s="37">
        <f t="shared" si="9"/>
        <v>0.4826086956521739</v>
      </c>
      <c r="K20" s="37">
        <f t="shared" si="9"/>
        <v>2.1739130434782608E-2</v>
      </c>
      <c r="L20" s="37">
        <f t="shared" si="9"/>
        <v>0.18695652173913044</v>
      </c>
      <c r="M20" s="37">
        <f t="shared" si="9"/>
        <v>6.5217391304347824E-2</v>
      </c>
      <c r="N20" s="37">
        <f t="shared" si="9"/>
        <v>0.18695652173913044</v>
      </c>
      <c r="O20" s="37">
        <f t="shared" si="9"/>
        <v>5.6521739130434782E-2</v>
      </c>
    </row>
    <row r="21" spans="1:15" ht="12" customHeight="1">
      <c r="A21" s="175"/>
      <c r="B21" s="175"/>
      <c r="C21" s="43"/>
      <c r="D21" s="220" t="s">
        <v>467</v>
      </c>
      <c r="E21" s="42"/>
      <c r="F21" s="41">
        <f t="shared" si="0"/>
        <v>31</v>
      </c>
      <c r="G21" s="41">
        <v>25</v>
      </c>
      <c r="H21" s="41">
        <v>3</v>
      </c>
      <c r="I21" s="41">
        <v>3</v>
      </c>
      <c r="J21" s="41">
        <v>13</v>
      </c>
      <c r="K21" s="41">
        <v>1</v>
      </c>
      <c r="L21" s="41">
        <v>5</v>
      </c>
      <c r="M21" s="41">
        <v>1</v>
      </c>
      <c r="N21" s="41">
        <v>6</v>
      </c>
      <c r="O21" s="41">
        <v>5</v>
      </c>
    </row>
    <row r="22" spans="1:15" ht="12" customHeight="1">
      <c r="A22" s="175"/>
      <c r="B22" s="175"/>
      <c r="C22" s="40"/>
      <c r="D22" s="221"/>
      <c r="E22" s="39"/>
      <c r="F22" s="44">
        <f t="shared" si="0"/>
        <v>1</v>
      </c>
      <c r="G22" s="37">
        <f t="shared" ref="G22:O22" si="10">IF(G21=0,0,G21/$F21)</f>
        <v>0.80645161290322576</v>
      </c>
      <c r="H22" s="37">
        <f t="shared" si="10"/>
        <v>9.6774193548387094E-2</v>
      </c>
      <c r="I22" s="37">
        <f t="shared" si="10"/>
        <v>9.6774193548387094E-2</v>
      </c>
      <c r="J22" s="37">
        <f t="shared" si="10"/>
        <v>0.41935483870967744</v>
      </c>
      <c r="K22" s="37">
        <f t="shared" si="10"/>
        <v>3.2258064516129031E-2</v>
      </c>
      <c r="L22" s="37">
        <f t="shared" si="10"/>
        <v>0.16129032258064516</v>
      </c>
      <c r="M22" s="37">
        <f t="shared" si="10"/>
        <v>3.2258064516129031E-2</v>
      </c>
      <c r="N22" s="37">
        <f t="shared" si="10"/>
        <v>0.19354838709677419</v>
      </c>
      <c r="O22" s="37">
        <f t="shared" si="10"/>
        <v>0.16129032258064516</v>
      </c>
    </row>
    <row r="23" spans="1:15" ht="12" customHeight="1">
      <c r="A23" s="175"/>
      <c r="B23" s="175"/>
      <c r="C23" s="43"/>
      <c r="D23" s="220" t="s">
        <v>468</v>
      </c>
      <c r="E23" s="42"/>
      <c r="F23" s="41">
        <f t="shared" si="0"/>
        <v>4</v>
      </c>
      <c r="G23" s="41">
        <v>1</v>
      </c>
      <c r="H23" s="41">
        <v>2</v>
      </c>
      <c r="I23" s="41">
        <v>1</v>
      </c>
      <c r="J23" s="41">
        <v>1</v>
      </c>
      <c r="K23" s="41">
        <v>0</v>
      </c>
      <c r="L23" s="41">
        <v>0</v>
      </c>
      <c r="M23" s="41">
        <v>0</v>
      </c>
      <c r="N23" s="41">
        <v>2</v>
      </c>
      <c r="O23" s="41">
        <v>1</v>
      </c>
    </row>
    <row r="24" spans="1:15" ht="12" customHeight="1">
      <c r="A24" s="175"/>
      <c r="B24" s="175"/>
      <c r="C24" s="40"/>
      <c r="D24" s="221"/>
      <c r="E24" s="39"/>
      <c r="F24" s="44">
        <f t="shared" si="0"/>
        <v>1</v>
      </c>
      <c r="G24" s="37">
        <f t="shared" ref="G24:O24" si="11">IF(G23=0,0,G23/$F23)</f>
        <v>0.25</v>
      </c>
      <c r="H24" s="37">
        <f t="shared" si="11"/>
        <v>0.5</v>
      </c>
      <c r="I24" s="37">
        <f t="shared" si="11"/>
        <v>0.25</v>
      </c>
      <c r="J24" s="37">
        <f t="shared" si="11"/>
        <v>0.25</v>
      </c>
      <c r="K24" s="37">
        <f t="shared" si="11"/>
        <v>0</v>
      </c>
      <c r="L24" s="37">
        <f t="shared" si="11"/>
        <v>0</v>
      </c>
      <c r="M24" s="37">
        <f t="shared" si="11"/>
        <v>0</v>
      </c>
      <c r="N24" s="37">
        <f t="shared" si="11"/>
        <v>0.5</v>
      </c>
      <c r="O24" s="37">
        <f t="shared" si="11"/>
        <v>0.25</v>
      </c>
    </row>
    <row r="25" spans="1:15" ht="12" customHeight="1">
      <c r="A25" s="175"/>
      <c r="B25" s="175"/>
      <c r="C25" s="43"/>
      <c r="D25" s="223" t="s">
        <v>469</v>
      </c>
      <c r="E25" s="126"/>
      <c r="F25" s="112">
        <f t="shared" si="0"/>
        <v>20</v>
      </c>
      <c r="G25" s="112">
        <v>15</v>
      </c>
      <c r="H25" s="112">
        <v>4</v>
      </c>
      <c r="I25" s="112">
        <v>1</v>
      </c>
      <c r="J25" s="41">
        <v>13</v>
      </c>
      <c r="K25" s="41">
        <v>0</v>
      </c>
      <c r="L25" s="41">
        <v>2</v>
      </c>
      <c r="M25" s="41">
        <v>0</v>
      </c>
      <c r="N25" s="41">
        <v>4</v>
      </c>
      <c r="O25" s="41">
        <v>1</v>
      </c>
    </row>
    <row r="26" spans="1:15" ht="12" customHeight="1">
      <c r="A26" s="175"/>
      <c r="B26" s="175"/>
      <c r="C26" s="40"/>
      <c r="D26" s="224"/>
      <c r="E26" s="127"/>
      <c r="F26" s="128">
        <f t="shared" si="0"/>
        <v>1</v>
      </c>
      <c r="G26" s="115">
        <f t="shared" ref="G26:O26" si="12">IF(G25=0,0,G25/$F25)</f>
        <v>0.75</v>
      </c>
      <c r="H26" s="115">
        <f t="shared" si="12"/>
        <v>0.2</v>
      </c>
      <c r="I26" s="115">
        <f t="shared" si="12"/>
        <v>0.05</v>
      </c>
      <c r="J26" s="37">
        <f t="shared" si="12"/>
        <v>0.65</v>
      </c>
      <c r="K26" s="37">
        <f t="shared" si="12"/>
        <v>0</v>
      </c>
      <c r="L26" s="37">
        <f t="shared" si="12"/>
        <v>0.1</v>
      </c>
      <c r="M26" s="37">
        <f t="shared" si="12"/>
        <v>0</v>
      </c>
      <c r="N26" s="37">
        <f t="shared" si="12"/>
        <v>0.2</v>
      </c>
      <c r="O26" s="37">
        <f t="shared" si="12"/>
        <v>0.05</v>
      </c>
    </row>
    <row r="27" spans="1:15" ht="12" customHeight="1">
      <c r="A27" s="175"/>
      <c r="B27" s="175"/>
      <c r="C27" s="43"/>
      <c r="D27" s="220" t="s">
        <v>470</v>
      </c>
      <c r="E27" s="42"/>
      <c r="F27" s="41">
        <f t="shared" si="0"/>
        <v>2</v>
      </c>
      <c r="G27" s="41">
        <v>2</v>
      </c>
      <c r="H27" s="41">
        <v>0</v>
      </c>
      <c r="I27" s="41">
        <v>0</v>
      </c>
      <c r="J27" s="41">
        <v>1</v>
      </c>
      <c r="K27" s="41">
        <v>0</v>
      </c>
      <c r="L27" s="41">
        <v>1</v>
      </c>
      <c r="M27" s="41">
        <v>0</v>
      </c>
      <c r="N27" s="41">
        <v>0</v>
      </c>
      <c r="O27" s="41">
        <v>0</v>
      </c>
    </row>
    <row r="28" spans="1:15" ht="12" customHeight="1">
      <c r="A28" s="175"/>
      <c r="B28" s="175"/>
      <c r="C28" s="40"/>
      <c r="D28" s="221"/>
      <c r="E28" s="39"/>
      <c r="F28" s="44">
        <f t="shared" si="0"/>
        <v>1</v>
      </c>
      <c r="G28" s="37">
        <f t="shared" ref="G28:O28" si="13">IF(G27=0,0,G27/$F27)</f>
        <v>1</v>
      </c>
      <c r="H28" s="37">
        <f t="shared" si="13"/>
        <v>0</v>
      </c>
      <c r="I28" s="37">
        <f t="shared" si="13"/>
        <v>0</v>
      </c>
      <c r="J28" s="37">
        <f t="shared" si="13"/>
        <v>0.5</v>
      </c>
      <c r="K28" s="37">
        <f t="shared" si="13"/>
        <v>0</v>
      </c>
      <c r="L28" s="37">
        <f t="shared" si="13"/>
        <v>0.5</v>
      </c>
      <c r="M28" s="37">
        <f t="shared" si="13"/>
        <v>0</v>
      </c>
      <c r="N28" s="37">
        <f t="shared" si="13"/>
        <v>0</v>
      </c>
      <c r="O28" s="37">
        <f t="shared" si="13"/>
        <v>0</v>
      </c>
    </row>
    <row r="29" spans="1:15" ht="12" customHeight="1">
      <c r="A29" s="175"/>
      <c r="B29" s="175"/>
      <c r="C29" s="43"/>
      <c r="D29" s="220" t="s">
        <v>471</v>
      </c>
      <c r="E29" s="42"/>
      <c r="F29" s="41">
        <f t="shared" si="0"/>
        <v>6</v>
      </c>
      <c r="G29" s="41">
        <v>4</v>
      </c>
      <c r="H29" s="41">
        <v>2</v>
      </c>
      <c r="I29" s="41">
        <v>0</v>
      </c>
      <c r="J29" s="41">
        <v>1</v>
      </c>
      <c r="K29" s="41">
        <v>0</v>
      </c>
      <c r="L29" s="41">
        <v>3</v>
      </c>
      <c r="M29" s="41">
        <v>0</v>
      </c>
      <c r="N29" s="41">
        <v>2</v>
      </c>
      <c r="O29" s="41">
        <v>0</v>
      </c>
    </row>
    <row r="30" spans="1:15" ht="12" customHeight="1">
      <c r="A30" s="175"/>
      <c r="B30" s="175"/>
      <c r="C30" s="40"/>
      <c r="D30" s="221"/>
      <c r="E30" s="39"/>
      <c r="F30" s="44">
        <f t="shared" si="0"/>
        <v>1</v>
      </c>
      <c r="G30" s="37">
        <f t="shared" ref="G30:O30" si="14">IF(G29=0,0,G29/$F29)</f>
        <v>0.66666666666666663</v>
      </c>
      <c r="H30" s="37">
        <f t="shared" si="14"/>
        <v>0.33333333333333331</v>
      </c>
      <c r="I30" s="37">
        <f t="shared" si="14"/>
        <v>0</v>
      </c>
      <c r="J30" s="37">
        <f t="shared" si="14"/>
        <v>0.16666666666666666</v>
      </c>
      <c r="K30" s="37">
        <f t="shared" si="14"/>
        <v>0</v>
      </c>
      <c r="L30" s="37">
        <f t="shared" si="14"/>
        <v>0.5</v>
      </c>
      <c r="M30" s="37">
        <f t="shared" si="14"/>
        <v>0</v>
      </c>
      <c r="N30" s="37">
        <f t="shared" si="14"/>
        <v>0.33333333333333331</v>
      </c>
      <c r="O30" s="37">
        <f t="shared" si="14"/>
        <v>0</v>
      </c>
    </row>
    <row r="31" spans="1:15" ht="12" customHeight="1">
      <c r="A31" s="175"/>
      <c r="B31" s="175"/>
      <c r="C31" s="43"/>
      <c r="D31" s="220" t="s">
        <v>472</v>
      </c>
      <c r="E31" s="42"/>
      <c r="F31" s="41">
        <f t="shared" si="0"/>
        <v>2</v>
      </c>
      <c r="G31" s="41">
        <v>1</v>
      </c>
      <c r="H31" s="41">
        <v>1</v>
      </c>
      <c r="I31" s="41">
        <v>0</v>
      </c>
      <c r="J31" s="41">
        <v>1</v>
      </c>
      <c r="K31" s="41">
        <v>0</v>
      </c>
      <c r="L31" s="41">
        <v>0</v>
      </c>
      <c r="M31" s="41">
        <v>0</v>
      </c>
      <c r="N31" s="41">
        <v>1</v>
      </c>
      <c r="O31" s="41">
        <v>0</v>
      </c>
    </row>
    <row r="32" spans="1:15" ht="12" customHeight="1">
      <c r="A32" s="175"/>
      <c r="B32" s="175"/>
      <c r="C32" s="40"/>
      <c r="D32" s="221"/>
      <c r="E32" s="39"/>
      <c r="F32" s="44">
        <f t="shared" si="0"/>
        <v>1</v>
      </c>
      <c r="G32" s="37">
        <f t="shared" ref="G32:O32" si="15">IF(G31=0,0,G31/$F31)</f>
        <v>0.5</v>
      </c>
      <c r="H32" s="37">
        <f t="shared" si="15"/>
        <v>0.5</v>
      </c>
      <c r="I32" s="37">
        <f t="shared" si="15"/>
        <v>0</v>
      </c>
      <c r="J32" s="37">
        <f t="shared" si="15"/>
        <v>0.5</v>
      </c>
      <c r="K32" s="37">
        <f t="shared" si="15"/>
        <v>0</v>
      </c>
      <c r="L32" s="37">
        <f t="shared" si="15"/>
        <v>0</v>
      </c>
      <c r="M32" s="37">
        <f t="shared" si="15"/>
        <v>0</v>
      </c>
      <c r="N32" s="37">
        <f t="shared" si="15"/>
        <v>0.5</v>
      </c>
      <c r="O32" s="37">
        <f t="shared" si="15"/>
        <v>0</v>
      </c>
    </row>
    <row r="33" spans="1:15" ht="12" customHeight="1">
      <c r="A33" s="175"/>
      <c r="B33" s="175"/>
      <c r="C33" s="43"/>
      <c r="D33" s="220" t="s">
        <v>473</v>
      </c>
      <c r="E33" s="42"/>
      <c r="F33" s="41">
        <f t="shared" si="0"/>
        <v>6</v>
      </c>
      <c r="G33" s="41">
        <v>6</v>
      </c>
      <c r="H33" s="41">
        <v>0</v>
      </c>
      <c r="I33" s="41">
        <v>0</v>
      </c>
      <c r="J33" s="41">
        <v>4</v>
      </c>
      <c r="K33" s="41">
        <v>0</v>
      </c>
      <c r="L33" s="41">
        <v>1</v>
      </c>
      <c r="M33" s="41">
        <v>0</v>
      </c>
      <c r="N33" s="41">
        <v>0</v>
      </c>
      <c r="O33" s="41">
        <v>1</v>
      </c>
    </row>
    <row r="34" spans="1:15" ht="12" customHeight="1">
      <c r="A34" s="175"/>
      <c r="B34" s="175"/>
      <c r="C34" s="40"/>
      <c r="D34" s="221"/>
      <c r="E34" s="39"/>
      <c r="F34" s="44">
        <f t="shared" si="0"/>
        <v>1</v>
      </c>
      <c r="G34" s="37">
        <f t="shared" ref="G34:O34" si="16">IF(G33=0,0,G33/$F33)</f>
        <v>1</v>
      </c>
      <c r="H34" s="37">
        <f t="shared" si="16"/>
        <v>0</v>
      </c>
      <c r="I34" s="37">
        <f t="shared" si="16"/>
        <v>0</v>
      </c>
      <c r="J34" s="37">
        <f t="shared" si="16"/>
        <v>0.66666666666666663</v>
      </c>
      <c r="K34" s="37">
        <f t="shared" si="16"/>
        <v>0</v>
      </c>
      <c r="L34" s="37">
        <f t="shared" si="16"/>
        <v>0.16666666666666666</v>
      </c>
      <c r="M34" s="37">
        <f t="shared" si="16"/>
        <v>0</v>
      </c>
      <c r="N34" s="37">
        <f t="shared" si="16"/>
        <v>0</v>
      </c>
      <c r="O34" s="37">
        <f t="shared" si="16"/>
        <v>0.16666666666666666</v>
      </c>
    </row>
    <row r="35" spans="1:15" ht="12" customHeight="1">
      <c r="A35" s="175"/>
      <c r="B35" s="175"/>
      <c r="C35" s="43"/>
      <c r="D35" s="220" t="s">
        <v>474</v>
      </c>
      <c r="E35" s="42"/>
      <c r="F35" s="41">
        <f t="shared" si="0"/>
        <v>9</v>
      </c>
      <c r="G35" s="41">
        <v>9</v>
      </c>
      <c r="H35" s="41">
        <v>0</v>
      </c>
      <c r="I35" s="41">
        <v>0</v>
      </c>
      <c r="J35" s="41">
        <v>6</v>
      </c>
      <c r="K35" s="41">
        <v>1</v>
      </c>
      <c r="L35" s="41">
        <v>2</v>
      </c>
      <c r="M35" s="41">
        <v>0</v>
      </c>
      <c r="N35" s="41">
        <v>0</v>
      </c>
      <c r="O35" s="41">
        <v>0</v>
      </c>
    </row>
    <row r="36" spans="1:15" ht="12" customHeight="1">
      <c r="A36" s="175"/>
      <c r="B36" s="175"/>
      <c r="C36" s="40"/>
      <c r="D36" s="221"/>
      <c r="E36" s="39"/>
      <c r="F36" s="44">
        <f t="shared" si="0"/>
        <v>1</v>
      </c>
      <c r="G36" s="37">
        <f t="shared" ref="G36:O36" si="17">IF(G35=0,0,G35/$F35)</f>
        <v>1</v>
      </c>
      <c r="H36" s="37">
        <f t="shared" si="17"/>
        <v>0</v>
      </c>
      <c r="I36" s="37">
        <f t="shared" si="17"/>
        <v>0</v>
      </c>
      <c r="J36" s="37">
        <f t="shared" si="17"/>
        <v>0.66666666666666663</v>
      </c>
      <c r="K36" s="37">
        <f t="shared" si="17"/>
        <v>0.1111111111111111</v>
      </c>
      <c r="L36" s="37">
        <f t="shared" si="17"/>
        <v>0.22222222222222221</v>
      </c>
      <c r="M36" s="37">
        <f t="shared" si="17"/>
        <v>0</v>
      </c>
      <c r="N36" s="37">
        <f t="shared" si="17"/>
        <v>0</v>
      </c>
      <c r="O36" s="37">
        <f t="shared" si="17"/>
        <v>0</v>
      </c>
    </row>
    <row r="37" spans="1:15" ht="12" customHeight="1">
      <c r="A37" s="175"/>
      <c r="B37" s="175"/>
      <c r="C37" s="43"/>
      <c r="D37" s="220" t="s">
        <v>475</v>
      </c>
      <c r="E37" s="42"/>
      <c r="F37" s="41">
        <f t="shared" si="0"/>
        <v>1</v>
      </c>
      <c r="G37" s="41">
        <v>1</v>
      </c>
      <c r="H37" s="41">
        <v>0</v>
      </c>
      <c r="I37" s="41">
        <v>0</v>
      </c>
      <c r="J37" s="41">
        <v>1</v>
      </c>
      <c r="K37" s="41">
        <v>0</v>
      </c>
      <c r="L37" s="41">
        <v>0</v>
      </c>
      <c r="M37" s="41">
        <v>0</v>
      </c>
      <c r="N37" s="41">
        <v>0</v>
      </c>
      <c r="O37" s="41">
        <v>0</v>
      </c>
    </row>
    <row r="38" spans="1:15" ht="12" customHeight="1">
      <c r="A38" s="175"/>
      <c r="B38" s="175"/>
      <c r="C38" s="40"/>
      <c r="D38" s="221"/>
      <c r="E38" s="39"/>
      <c r="F38" s="44">
        <f t="shared" si="0"/>
        <v>1</v>
      </c>
      <c r="G38" s="37">
        <f t="shared" ref="G38:O38" si="18">IF(G37=0,0,G37/$F37)</f>
        <v>1</v>
      </c>
      <c r="H38" s="37">
        <f t="shared" si="18"/>
        <v>0</v>
      </c>
      <c r="I38" s="37">
        <f t="shared" si="18"/>
        <v>0</v>
      </c>
      <c r="J38" s="37">
        <f t="shared" si="18"/>
        <v>1</v>
      </c>
      <c r="K38" s="37">
        <f t="shared" si="18"/>
        <v>0</v>
      </c>
      <c r="L38" s="37">
        <f t="shared" si="18"/>
        <v>0</v>
      </c>
      <c r="M38" s="37">
        <f t="shared" si="18"/>
        <v>0</v>
      </c>
      <c r="N38" s="37">
        <f t="shared" si="18"/>
        <v>0</v>
      </c>
      <c r="O38" s="37">
        <f t="shared" si="18"/>
        <v>0</v>
      </c>
    </row>
    <row r="39" spans="1:15" ht="12" customHeight="1">
      <c r="A39" s="175"/>
      <c r="B39" s="175"/>
      <c r="C39" s="43"/>
      <c r="D39" s="220" t="s">
        <v>476</v>
      </c>
      <c r="E39" s="42"/>
      <c r="F39" s="41">
        <f t="shared" ref="F39:F70" si="19">SUM(G39:O39)/2</f>
        <v>7</v>
      </c>
      <c r="G39" s="41">
        <v>5</v>
      </c>
      <c r="H39" s="41">
        <v>2</v>
      </c>
      <c r="I39" s="41">
        <v>0</v>
      </c>
      <c r="J39" s="41">
        <v>4</v>
      </c>
      <c r="K39" s="41">
        <v>0</v>
      </c>
      <c r="L39" s="41">
        <v>1</v>
      </c>
      <c r="M39" s="41">
        <v>0</v>
      </c>
      <c r="N39" s="41">
        <v>2</v>
      </c>
      <c r="O39" s="41">
        <v>0</v>
      </c>
    </row>
    <row r="40" spans="1:15" ht="12" customHeight="1">
      <c r="A40" s="175"/>
      <c r="B40" s="175"/>
      <c r="C40" s="40"/>
      <c r="D40" s="221"/>
      <c r="E40" s="39"/>
      <c r="F40" s="44">
        <f t="shared" si="19"/>
        <v>1</v>
      </c>
      <c r="G40" s="37">
        <f t="shared" ref="G40:O40" si="20">IF(G39=0,0,G39/$F39)</f>
        <v>0.7142857142857143</v>
      </c>
      <c r="H40" s="37">
        <f t="shared" si="20"/>
        <v>0.2857142857142857</v>
      </c>
      <c r="I40" s="37">
        <f t="shared" si="20"/>
        <v>0</v>
      </c>
      <c r="J40" s="37">
        <f t="shared" si="20"/>
        <v>0.5714285714285714</v>
      </c>
      <c r="K40" s="37">
        <f t="shared" si="20"/>
        <v>0</v>
      </c>
      <c r="L40" s="37">
        <f t="shared" si="20"/>
        <v>0.14285714285714285</v>
      </c>
      <c r="M40" s="37">
        <f t="shared" si="20"/>
        <v>0</v>
      </c>
      <c r="N40" s="37">
        <f t="shared" si="20"/>
        <v>0.2857142857142857</v>
      </c>
      <c r="O40" s="37">
        <f t="shared" si="20"/>
        <v>0</v>
      </c>
    </row>
    <row r="41" spans="1:15" ht="12" customHeight="1">
      <c r="A41" s="175"/>
      <c r="B41" s="175"/>
      <c r="C41" s="43"/>
      <c r="D41" s="220" t="s">
        <v>477</v>
      </c>
      <c r="E41" s="42"/>
      <c r="F41" s="41">
        <f t="shared" si="19"/>
        <v>0</v>
      </c>
      <c r="G41" s="105" t="s">
        <v>497</v>
      </c>
      <c r="H41" s="105" t="s">
        <v>497</v>
      </c>
      <c r="I41" s="105" t="s">
        <v>497</v>
      </c>
      <c r="J41" s="105" t="s">
        <v>497</v>
      </c>
      <c r="K41" s="105" t="s">
        <v>497</v>
      </c>
      <c r="L41" s="105" t="s">
        <v>497</v>
      </c>
      <c r="M41" s="105" t="s">
        <v>497</v>
      </c>
      <c r="N41" s="105" t="s">
        <v>497</v>
      </c>
      <c r="O41" s="105" t="s">
        <v>497</v>
      </c>
    </row>
    <row r="42" spans="1:15" ht="12" customHeight="1">
      <c r="A42" s="175"/>
      <c r="B42" s="175"/>
      <c r="C42" s="40"/>
      <c r="D42" s="221"/>
      <c r="E42" s="39"/>
      <c r="F42" s="44">
        <f t="shared" si="19"/>
        <v>0</v>
      </c>
      <c r="G42" s="48" t="s">
        <v>497</v>
      </c>
      <c r="H42" s="48" t="s">
        <v>497</v>
      </c>
      <c r="I42" s="48" t="s">
        <v>497</v>
      </c>
      <c r="J42" s="48" t="s">
        <v>497</v>
      </c>
      <c r="K42" s="48" t="s">
        <v>497</v>
      </c>
      <c r="L42" s="48" t="s">
        <v>497</v>
      </c>
      <c r="M42" s="48" t="s">
        <v>497</v>
      </c>
      <c r="N42" s="48" t="s">
        <v>497</v>
      </c>
      <c r="O42" s="48" t="s">
        <v>497</v>
      </c>
    </row>
    <row r="43" spans="1:15" ht="12" customHeight="1">
      <c r="A43" s="175"/>
      <c r="B43" s="175"/>
      <c r="C43" s="43"/>
      <c r="D43" s="220" t="s">
        <v>478</v>
      </c>
      <c r="E43" s="42"/>
      <c r="F43" s="41">
        <f t="shared" si="19"/>
        <v>1</v>
      </c>
      <c r="G43" s="41">
        <v>1</v>
      </c>
      <c r="H43" s="41">
        <v>0</v>
      </c>
      <c r="I43" s="41">
        <v>0</v>
      </c>
      <c r="J43" s="41">
        <v>0</v>
      </c>
      <c r="K43" s="41">
        <v>0</v>
      </c>
      <c r="L43" s="41">
        <v>1</v>
      </c>
      <c r="M43" s="41">
        <v>0</v>
      </c>
      <c r="N43" s="41">
        <v>0</v>
      </c>
      <c r="O43" s="41">
        <v>0</v>
      </c>
    </row>
    <row r="44" spans="1:15" ht="12" customHeight="1">
      <c r="A44" s="175"/>
      <c r="B44" s="175"/>
      <c r="C44" s="40"/>
      <c r="D44" s="221"/>
      <c r="E44" s="39"/>
      <c r="F44" s="44">
        <f t="shared" si="19"/>
        <v>1</v>
      </c>
      <c r="G44" s="37">
        <f t="shared" ref="G44:O44" si="21">IF(G43=0,0,G43/$F43)</f>
        <v>1</v>
      </c>
      <c r="H44" s="37">
        <f t="shared" si="21"/>
        <v>0</v>
      </c>
      <c r="I44" s="37">
        <f t="shared" si="21"/>
        <v>0</v>
      </c>
      <c r="J44" s="37">
        <f t="shared" si="21"/>
        <v>0</v>
      </c>
      <c r="K44" s="37">
        <f t="shared" si="21"/>
        <v>0</v>
      </c>
      <c r="L44" s="37">
        <f t="shared" si="21"/>
        <v>1</v>
      </c>
      <c r="M44" s="37">
        <f t="shared" si="21"/>
        <v>0</v>
      </c>
      <c r="N44" s="37">
        <f t="shared" si="21"/>
        <v>0</v>
      </c>
      <c r="O44" s="37">
        <f t="shared" si="21"/>
        <v>0</v>
      </c>
    </row>
    <row r="45" spans="1:15" ht="12" customHeight="1">
      <c r="A45" s="175"/>
      <c r="B45" s="175"/>
      <c r="C45" s="43"/>
      <c r="D45" s="220" t="s">
        <v>479</v>
      </c>
      <c r="E45" s="42"/>
      <c r="F45" s="41">
        <f t="shared" si="19"/>
        <v>7</v>
      </c>
      <c r="G45" s="41">
        <v>5</v>
      </c>
      <c r="H45" s="41">
        <v>2</v>
      </c>
      <c r="I45" s="41">
        <v>0</v>
      </c>
      <c r="J45" s="41">
        <v>3</v>
      </c>
      <c r="K45" s="41">
        <v>0</v>
      </c>
      <c r="L45" s="41">
        <v>2</v>
      </c>
      <c r="M45" s="41">
        <v>0</v>
      </c>
      <c r="N45" s="41">
        <v>2</v>
      </c>
      <c r="O45" s="41">
        <v>0</v>
      </c>
    </row>
    <row r="46" spans="1:15" ht="12" customHeight="1">
      <c r="A46" s="175"/>
      <c r="B46" s="175"/>
      <c r="C46" s="40"/>
      <c r="D46" s="221"/>
      <c r="E46" s="39"/>
      <c r="F46" s="44">
        <f t="shared" si="19"/>
        <v>1</v>
      </c>
      <c r="G46" s="37">
        <f t="shared" ref="G46:O46" si="22">IF(G45=0,0,G45/$F45)</f>
        <v>0.7142857142857143</v>
      </c>
      <c r="H46" s="37">
        <f t="shared" si="22"/>
        <v>0.2857142857142857</v>
      </c>
      <c r="I46" s="37">
        <f t="shared" si="22"/>
        <v>0</v>
      </c>
      <c r="J46" s="37">
        <f t="shared" si="22"/>
        <v>0.42857142857142855</v>
      </c>
      <c r="K46" s="37">
        <f t="shared" si="22"/>
        <v>0</v>
      </c>
      <c r="L46" s="37">
        <f t="shared" si="22"/>
        <v>0.2857142857142857</v>
      </c>
      <c r="M46" s="37">
        <f t="shared" si="22"/>
        <v>0</v>
      </c>
      <c r="N46" s="37">
        <f t="shared" si="22"/>
        <v>0.2857142857142857</v>
      </c>
      <c r="O46" s="37">
        <f t="shared" si="22"/>
        <v>0</v>
      </c>
    </row>
    <row r="47" spans="1:15" ht="11.25" customHeight="1">
      <c r="A47" s="175"/>
      <c r="B47" s="175"/>
      <c r="C47" s="43"/>
      <c r="D47" s="220" t="s">
        <v>480</v>
      </c>
      <c r="E47" s="42"/>
      <c r="F47" s="41">
        <f t="shared" si="19"/>
        <v>2</v>
      </c>
      <c r="G47" s="41">
        <v>2</v>
      </c>
      <c r="H47" s="41">
        <v>0</v>
      </c>
      <c r="I47" s="41">
        <v>0</v>
      </c>
      <c r="J47" s="41">
        <v>1</v>
      </c>
      <c r="K47" s="41">
        <v>0</v>
      </c>
      <c r="L47" s="41">
        <v>1</v>
      </c>
      <c r="M47" s="41">
        <v>0</v>
      </c>
      <c r="N47" s="41">
        <v>0</v>
      </c>
      <c r="O47" s="41">
        <v>0</v>
      </c>
    </row>
    <row r="48" spans="1:15" ht="12" customHeight="1">
      <c r="A48" s="175"/>
      <c r="B48" s="175"/>
      <c r="C48" s="40"/>
      <c r="D48" s="221"/>
      <c r="E48" s="39"/>
      <c r="F48" s="44">
        <f t="shared" si="19"/>
        <v>1</v>
      </c>
      <c r="G48" s="37">
        <f t="shared" ref="G48:O48" si="23">IF(G47=0,0,G47/$F47)</f>
        <v>1</v>
      </c>
      <c r="H48" s="37">
        <f t="shared" si="23"/>
        <v>0</v>
      </c>
      <c r="I48" s="37">
        <f t="shared" si="23"/>
        <v>0</v>
      </c>
      <c r="J48" s="37">
        <f t="shared" si="23"/>
        <v>0.5</v>
      </c>
      <c r="K48" s="37">
        <f t="shared" si="23"/>
        <v>0</v>
      </c>
      <c r="L48" s="37">
        <f t="shared" si="23"/>
        <v>0.5</v>
      </c>
      <c r="M48" s="37">
        <f t="shared" si="23"/>
        <v>0</v>
      </c>
      <c r="N48" s="37">
        <f t="shared" si="23"/>
        <v>0</v>
      </c>
      <c r="O48" s="37">
        <f t="shared" si="23"/>
        <v>0</v>
      </c>
    </row>
    <row r="49" spans="1:15" ht="12" customHeight="1">
      <c r="A49" s="175"/>
      <c r="B49" s="175"/>
      <c r="C49" s="43"/>
      <c r="D49" s="220" t="s">
        <v>481</v>
      </c>
      <c r="E49" s="42"/>
      <c r="F49" s="41">
        <f t="shared" si="19"/>
        <v>3</v>
      </c>
      <c r="G49" s="41">
        <v>2</v>
      </c>
      <c r="H49" s="41">
        <v>1</v>
      </c>
      <c r="I49" s="41">
        <v>0</v>
      </c>
      <c r="J49" s="41">
        <v>1</v>
      </c>
      <c r="K49" s="41">
        <v>0</v>
      </c>
      <c r="L49" s="41">
        <v>1</v>
      </c>
      <c r="M49" s="41">
        <v>0</v>
      </c>
      <c r="N49" s="41">
        <v>1</v>
      </c>
      <c r="O49" s="41">
        <v>0</v>
      </c>
    </row>
    <row r="50" spans="1:15" ht="12" customHeight="1">
      <c r="A50" s="175"/>
      <c r="B50" s="175"/>
      <c r="C50" s="40"/>
      <c r="D50" s="221"/>
      <c r="E50" s="39"/>
      <c r="F50" s="44">
        <f t="shared" si="19"/>
        <v>0.99999999999999989</v>
      </c>
      <c r="G50" s="37">
        <f t="shared" ref="G50:O50" si="24">IF(G49=0,0,G49/$F49)</f>
        <v>0.66666666666666663</v>
      </c>
      <c r="H50" s="37">
        <f t="shared" si="24"/>
        <v>0.33333333333333331</v>
      </c>
      <c r="I50" s="37">
        <f t="shared" si="24"/>
        <v>0</v>
      </c>
      <c r="J50" s="37">
        <f t="shared" si="24"/>
        <v>0.33333333333333331</v>
      </c>
      <c r="K50" s="37">
        <f t="shared" si="24"/>
        <v>0</v>
      </c>
      <c r="L50" s="37">
        <f t="shared" si="24"/>
        <v>0.33333333333333331</v>
      </c>
      <c r="M50" s="37">
        <f t="shared" si="24"/>
        <v>0</v>
      </c>
      <c r="N50" s="37">
        <f t="shared" si="24"/>
        <v>0.33333333333333331</v>
      </c>
      <c r="O50" s="37">
        <f t="shared" si="24"/>
        <v>0</v>
      </c>
    </row>
    <row r="51" spans="1:15" ht="12" customHeight="1">
      <c r="A51" s="175"/>
      <c r="B51" s="175"/>
      <c r="C51" s="43"/>
      <c r="D51" s="220" t="s">
        <v>482</v>
      </c>
      <c r="E51" s="42"/>
      <c r="F51" s="41">
        <f t="shared" si="19"/>
        <v>15</v>
      </c>
      <c r="G51" s="41">
        <v>10</v>
      </c>
      <c r="H51" s="41">
        <v>4</v>
      </c>
      <c r="I51" s="41">
        <v>1</v>
      </c>
      <c r="J51" s="41">
        <v>6</v>
      </c>
      <c r="K51" s="41">
        <v>1</v>
      </c>
      <c r="L51" s="41">
        <v>3</v>
      </c>
      <c r="M51" s="41">
        <v>0</v>
      </c>
      <c r="N51" s="41">
        <v>4</v>
      </c>
      <c r="O51" s="41">
        <v>1</v>
      </c>
    </row>
    <row r="52" spans="1:15" ht="12" customHeight="1">
      <c r="A52" s="175"/>
      <c r="B52" s="175"/>
      <c r="C52" s="40"/>
      <c r="D52" s="221"/>
      <c r="E52" s="39"/>
      <c r="F52" s="44">
        <f t="shared" si="19"/>
        <v>0.99999999999999989</v>
      </c>
      <c r="G52" s="37">
        <f t="shared" ref="G52:O52" si="25">IF(G51=0,0,G51/$F51)</f>
        <v>0.66666666666666663</v>
      </c>
      <c r="H52" s="37">
        <f t="shared" si="25"/>
        <v>0.26666666666666666</v>
      </c>
      <c r="I52" s="37">
        <f t="shared" si="25"/>
        <v>6.6666666666666666E-2</v>
      </c>
      <c r="J52" s="37">
        <f t="shared" si="25"/>
        <v>0.4</v>
      </c>
      <c r="K52" s="37">
        <f t="shared" si="25"/>
        <v>6.6666666666666666E-2</v>
      </c>
      <c r="L52" s="37">
        <f t="shared" si="25"/>
        <v>0.2</v>
      </c>
      <c r="M52" s="37">
        <f t="shared" si="25"/>
        <v>0</v>
      </c>
      <c r="N52" s="37">
        <f t="shared" si="25"/>
        <v>0.26666666666666666</v>
      </c>
      <c r="O52" s="37">
        <f t="shared" si="25"/>
        <v>6.6666666666666666E-2</v>
      </c>
    </row>
    <row r="53" spans="1:15" ht="12" customHeight="1">
      <c r="A53" s="175"/>
      <c r="B53" s="175"/>
      <c r="C53" s="43"/>
      <c r="D53" s="220" t="s">
        <v>483</v>
      </c>
      <c r="E53" s="42"/>
      <c r="F53" s="41">
        <f t="shared" si="19"/>
        <v>6</v>
      </c>
      <c r="G53" s="41">
        <v>5</v>
      </c>
      <c r="H53" s="41">
        <v>1</v>
      </c>
      <c r="I53" s="41">
        <v>0</v>
      </c>
      <c r="J53" s="41">
        <v>2</v>
      </c>
      <c r="K53" s="41">
        <v>0</v>
      </c>
      <c r="L53" s="41">
        <v>1</v>
      </c>
      <c r="M53" s="41">
        <v>0</v>
      </c>
      <c r="N53" s="41">
        <v>3</v>
      </c>
      <c r="O53" s="41">
        <v>0</v>
      </c>
    </row>
    <row r="54" spans="1:15" ht="12" customHeight="1">
      <c r="A54" s="175"/>
      <c r="B54" s="175"/>
      <c r="C54" s="40"/>
      <c r="D54" s="221"/>
      <c r="E54" s="39"/>
      <c r="F54" s="44">
        <f t="shared" si="19"/>
        <v>1</v>
      </c>
      <c r="G54" s="37">
        <f t="shared" ref="G54:O54" si="26">IF(G53=0,0,G53/$F53)</f>
        <v>0.83333333333333337</v>
      </c>
      <c r="H54" s="37">
        <f t="shared" si="26"/>
        <v>0.16666666666666666</v>
      </c>
      <c r="I54" s="37">
        <f t="shared" si="26"/>
        <v>0</v>
      </c>
      <c r="J54" s="37">
        <f t="shared" si="26"/>
        <v>0.33333333333333331</v>
      </c>
      <c r="K54" s="37">
        <f t="shared" si="26"/>
        <v>0</v>
      </c>
      <c r="L54" s="37">
        <f t="shared" si="26"/>
        <v>0.16666666666666666</v>
      </c>
      <c r="M54" s="37">
        <f t="shared" si="26"/>
        <v>0</v>
      </c>
      <c r="N54" s="37">
        <f t="shared" si="26"/>
        <v>0.5</v>
      </c>
      <c r="O54" s="37">
        <f t="shared" si="26"/>
        <v>0</v>
      </c>
    </row>
    <row r="55" spans="1:15" ht="12" customHeight="1">
      <c r="A55" s="175"/>
      <c r="B55" s="175"/>
      <c r="C55" s="43"/>
      <c r="D55" s="220" t="s">
        <v>484</v>
      </c>
      <c r="E55" s="42"/>
      <c r="F55" s="41">
        <f t="shared" si="19"/>
        <v>31</v>
      </c>
      <c r="G55" s="41">
        <v>22</v>
      </c>
      <c r="H55" s="41">
        <v>8</v>
      </c>
      <c r="I55" s="41">
        <v>1</v>
      </c>
      <c r="J55" s="41">
        <v>15</v>
      </c>
      <c r="K55" s="41">
        <v>1</v>
      </c>
      <c r="L55" s="41">
        <v>5</v>
      </c>
      <c r="M55" s="41">
        <v>1</v>
      </c>
      <c r="N55" s="41">
        <v>8</v>
      </c>
      <c r="O55" s="41">
        <v>1</v>
      </c>
    </row>
    <row r="56" spans="1:15" ht="12" customHeight="1">
      <c r="A56" s="175"/>
      <c r="B56" s="175"/>
      <c r="C56" s="40"/>
      <c r="D56" s="221"/>
      <c r="E56" s="39"/>
      <c r="F56" s="44">
        <f t="shared" si="19"/>
        <v>1</v>
      </c>
      <c r="G56" s="37">
        <f t="shared" ref="G56:O56" si="27">IF(G55=0,0,G55/$F55)</f>
        <v>0.70967741935483875</v>
      </c>
      <c r="H56" s="37">
        <f t="shared" si="27"/>
        <v>0.25806451612903225</v>
      </c>
      <c r="I56" s="37">
        <f t="shared" si="27"/>
        <v>3.2258064516129031E-2</v>
      </c>
      <c r="J56" s="37">
        <f t="shared" si="27"/>
        <v>0.4838709677419355</v>
      </c>
      <c r="K56" s="37">
        <f t="shared" si="27"/>
        <v>3.2258064516129031E-2</v>
      </c>
      <c r="L56" s="37">
        <f t="shared" si="27"/>
        <v>0.16129032258064516</v>
      </c>
      <c r="M56" s="37">
        <f t="shared" si="27"/>
        <v>3.2258064516129031E-2</v>
      </c>
      <c r="N56" s="37">
        <f t="shared" si="27"/>
        <v>0.25806451612903225</v>
      </c>
      <c r="O56" s="37">
        <f t="shared" si="27"/>
        <v>3.2258064516129031E-2</v>
      </c>
    </row>
    <row r="57" spans="1:15" ht="12" customHeight="1">
      <c r="A57" s="175"/>
      <c r="B57" s="175"/>
      <c r="C57" s="43"/>
      <c r="D57" s="220" t="s">
        <v>485</v>
      </c>
      <c r="E57" s="42"/>
      <c r="F57" s="41">
        <f t="shared" si="19"/>
        <v>7</v>
      </c>
      <c r="G57" s="41">
        <v>5</v>
      </c>
      <c r="H57" s="41">
        <v>2</v>
      </c>
      <c r="I57" s="41">
        <v>0</v>
      </c>
      <c r="J57" s="41">
        <v>2</v>
      </c>
      <c r="K57" s="41">
        <v>0</v>
      </c>
      <c r="L57" s="41">
        <v>2</v>
      </c>
      <c r="M57" s="41">
        <v>1</v>
      </c>
      <c r="N57" s="41">
        <v>2</v>
      </c>
      <c r="O57" s="41">
        <v>0</v>
      </c>
    </row>
    <row r="58" spans="1:15" ht="12" customHeight="1">
      <c r="A58" s="175"/>
      <c r="B58" s="175"/>
      <c r="C58" s="40"/>
      <c r="D58" s="221"/>
      <c r="E58" s="39"/>
      <c r="F58" s="44">
        <f t="shared" si="19"/>
        <v>0.99999999999999978</v>
      </c>
      <c r="G58" s="37">
        <f t="shared" ref="G58:O58" si="28">IF(G57=0,0,G57/$F57)</f>
        <v>0.7142857142857143</v>
      </c>
      <c r="H58" s="37">
        <f t="shared" si="28"/>
        <v>0.2857142857142857</v>
      </c>
      <c r="I58" s="37">
        <f t="shared" si="28"/>
        <v>0</v>
      </c>
      <c r="J58" s="37">
        <f t="shared" si="28"/>
        <v>0.2857142857142857</v>
      </c>
      <c r="K58" s="37">
        <f t="shared" si="28"/>
        <v>0</v>
      </c>
      <c r="L58" s="37">
        <f t="shared" si="28"/>
        <v>0.2857142857142857</v>
      </c>
      <c r="M58" s="37">
        <f t="shared" si="28"/>
        <v>0.14285714285714285</v>
      </c>
      <c r="N58" s="37">
        <f t="shared" si="28"/>
        <v>0.2857142857142857</v>
      </c>
      <c r="O58" s="37">
        <f t="shared" si="28"/>
        <v>0</v>
      </c>
    </row>
    <row r="59" spans="1:15" ht="12.75" customHeight="1">
      <c r="A59" s="175"/>
      <c r="B59" s="175"/>
      <c r="C59" s="43"/>
      <c r="D59" s="220" t="s">
        <v>486</v>
      </c>
      <c r="E59" s="42"/>
      <c r="F59" s="41">
        <f t="shared" si="19"/>
        <v>28</v>
      </c>
      <c r="G59" s="41">
        <v>26</v>
      </c>
      <c r="H59" s="41">
        <v>1</v>
      </c>
      <c r="I59" s="41">
        <v>1</v>
      </c>
      <c r="J59" s="41">
        <v>13</v>
      </c>
      <c r="K59" s="41">
        <v>1</v>
      </c>
      <c r="L59" s="41">
        <v>4</v>
      </c>
      <c r="M59" s="41">
        <v>7</v>
      </c>
      <c r="N59" s="41">
        <v>2</v>
      </c>
      <c r="O59" s="41">
        <v>1</v>
      </c>
    </row>
    <row r="60" spans="1:15" ht="12.75" customHeight="1">
      <c r="A60" s="175"/>
      <c r="B60" s="175"/>
      <c r="C60" s="40"/>
      <c r="D60" s="221"/>
      <c r="E60" s="39"/>
      <c r="F60" s="44">
        <f t="shared" si="19"/>
        <v>1</v>
      </c>
      <c r="G60" s="37">
        <f t="shared" ref="G60:O60" si="29">IF(G59=0,0,G59/$F59)</f>
        <v>0.9285714285714286</v>
      </c>
      <c r="H60" s="37">
        <f t="shared" si="29"/>
        <v>3.5714285714285712E-2</v>
      </c>
      <c r="I60" s="37">
        <f t="shared" si="29"/>
        <v>3.5714285714285712E-2</v>
      </c>
      <c r="J60" s="37">
        <f t="shared" si="29"/>
        <v>0.4642857142857143</v>
      </c>
      <c r="K60" s="37">
        <f t="shared" si="29"/>
        <v>3.5714285714285712E-2</v>
      </c>
      <c r="L60" s="37">
        <f t="shared" si="29"/>
        <v>0.14285714285714285</v>
      </c>
      <c r="M60" s="37">
        <f t="shared" si="29"/>
        <v>0.25</v>
      </c>
      <c r="N60" s="37">
        <f t="shared" si="29"/>
        <v>7.1428571428571425E-2</v>
      </c>
      <c r="O60" s="37">
        <f t="shared" si="29"/>
        <v>3.5714285714285712E-2</v>
      </c>
    </row>
    <row r="61" spans="1:15" ht="12" customHeight="1">
      <c r="A61" s="175"/>
      <c r="B61" s="175"/>
      <c r="C61" s="43"/>
      <c r="D61" s="220" t="s">
        <v>21</v>
      </c>
      <c r="E61" s="42"/>
      <c r="F61" s="41">
        <f t="shared" si="19"/>
        <v>14</v>
      </c>
      <c r="G61" s="41">
        <v>13</v>
      </c>
      <c r="H61" s="41">
        <v>1</v>
      </c>
      <c r="I61" s="41">
        <v>0</v>
      </c>
      <c r="J61" s="41">
        <v>9</v>
      </c>
      <c r="K61" s="41">
        <v>0</v>
      </c>
      <c r="L61" s="41">
        <v>3</v>
      </c>
      <c r="M61" s="41">
        <v>1</v>
      </c>
      <c r="N61" s="41">
        <v>1</v>
      </c>
      <c r="O61" s="41">
        <v>0</v>
      </c>
    </row>
    <row r="62" spans="1:15" ht="12" customHeight="1">
      <c r="A62" s="175"/>
      <c r="B62" s="175"/>
      <c r="C62" s="40"/>
      <c r="D62" s="221"/>
      <c r="E62" s="39"/>
      <c r="F62" s="44">
        <f t="shared" si="19"/>
        <v>0.99999999999999989</v>
      </c>
      <c r="G62" s="37">
        <f t="shared" ref="G62:O62" si="30">IF(G61=0,0,G61/$F61)</f>
        <v>0.9285714285714286</v>
      </c>
      <c r="H62" s="37">
        <f t="shared" si="30"/>
        <v>7.1428571428571425E-2</v>
      </c>
      <c r="I62" s="37">
        <f t="shared" si="30"/>
        <v>0</v>
      </c>
      <c r="J62" s="37">
        <f t="shared" si="30"/>
        <v>0.6428571428571429</v>
      </c>
      <c r="K62" s="37">
        <f t="shared" si="30"/>
        <v>0</v>
      </c>
      <c r="L62" s="37">
        <f t="shared" si="30"/>
        <v>0.21428571428571427</v>
      </c>
      <c r="M62" s="37">
        <f t="shared" si="30"/>
        <v>7.1428571428571425E-2</v>
      </c>
      <c r="N62" s="37">
        <f t="shared" si="30"/>
        <v>7.1428571428571425E-2</v>
      </c>
      <c r="O62" s="37">
        <f t="shared" si="30"/>
        <v>0</v>
      </c>
    </row>
    <row r="63" spans="1:15" ht="12" customHeight="1">
      <c r="A63" s="175"/>
      <c r="B63" s="175"/>
      <c r="C63" s="43"/>
      <c r="D63" s="220" t="s">
        <v>487</v>
      </c>
      <c r="E63" s="42"/>
      <c r="F63" s="41">
        <f t="shared" si="19"/>
        <v>7</v>
      </c>
      <c r="G63" s="41">
        <v>7</v>
      </c>
      <c r="H63" s="41">
        <v>0</v>
      </c>
      <c r="I63" s="41">
        <v>0</v>
      </c>
      <c r="J63" s="41">
        <v>5</v>
      </c>
      <c r="K63" s="41">
        <v>0</v>
      </c>
      <c r="L63" s="41">
        <v>1</v>
      </c>
      <c r="M63" s="41">
        <v>1</v>
      </c>
      <c r="N63" s="41">
        <v>0</v>
      </c>
      <c r="O63" s="41">
        <v>0</v>
      </c>
    </row>
    <row r="64" spans="1:15" ht="12" customHeight="1">
      <c r="A64" s="175"/>
      <c r="B64" s="175"/>
      <c r="C64" s="40"/>
      <c r="D64" s="221"/>
      <c r="E64" s="39"/>
      <c r="F64" s="44">
        <f t="shared" si="19"/>
        <v>1</v>
      </c>
      <c r="G64" s="37">
        <f t="shared" ref="G64:O64" si="31">IF(G63=0,0,G63/$F63)</f>
        <v>1</v>
      </c>
      <c r="H64" s="37">
        <f t="shared" si="31"/>
        <v>0</v>
      </c>
      <c r="I64" s="37">
        <f t="shared" si="31"/>
        <v>0</v>
      </c>
      <c r="J64" s="37">
        <f t="shared" si="31"/>
        <v>0.7142857142857143</v>
      </c>
      <c r="K64" s="37">
        <f t="shared" si="31"/>
        <v>0</v>
      </c>
      <c r="L64" s="37">
        <f t="shared" si="31"/>
        <v>0.14285714285714285</v>
      </c>
      <c r="M64" s="37">
        <f t="shared" si="31"/>
        <v>0.14285714285714285</v>
      </c>
      <c r="N64" s="37">
        <f t="shared" si="31"/>
        <v>0</v>
      </c>
      <c r="O64" s="37">
        <f t="shared" si="31"/>
        <v>0</v>
      </c>
    </row>
    <row r="65" spans="1:15" ht="12" customHeight="1">
      <c r="A65" s="175"/>
      <c r="B65" s="175"/>
      <c r="C65" s="43"/>
      <c r="D65" s="220" t="s">
        <v>488</v>
      </c>
      <c r="E65" s="42"/>
      <c r="F65" s="41">
        <f t="shared" si="19"/>
        <v>17</v>
      </c>
      <c r="G65" s="41">
        <v>13</v>
      </c>
      <c r="H65" s="41">
        <v>3</v>
      </c>
      <c r="I65" s="41">
        <v>1</v>
      </c>
      <c r="J65" s="41">
        <v>8</v>
      </c>
      <c r="K65" s="41">
        <v>0</v>
      </c>
      <c r="L65" s="41">
        <v>2</v>
      </c>
      <c r="M65" s="41">
        <v>2</v>
      </c>
      <c r="N65" s="41">
        <v>3</v>
      </c>
      <c r="O65" s="41">
        <v>2</v>
      </c>
    </row>
    <row r="66" spans="1:15" ht="12" customHeight="1">
      <c r="A66" s="175"/>
      <c r="B66" s="175"/>
      <c r="C66" s="40"/>
      <c r="D66" s="221"/>
      <c r="E66" s="39"/>
      <c r="F66" s="44">
        <f t="shared" si="19"/>
        <v>1</v>
      </c>
      <c r="G66" s="37">
        <f t="shared" ref="G66:O66" si="32">IF(G65=0,0,G65/$F65)</f>
        <v>0.76470588235294112</v>
      </c>
      <c r="H66" s="37">
        <f t="shared" si="32"/>
        <v>0.17647058823529413</v>
      </c>
      <c r="I66" s="37">
        <f t="shared" si="32"/>
        <v>5.8823529411764705E-2</v>
      </c>
      <c r="J66" s="37">
        <f t="shared" si="32"/>
        <v>0.47058823529411764</v>
      </c>
      <c r="K66" s="37">
        <f t="shared" si="32"/>
        <v>0</v>
      </c>
      <c r="L66" s="37">
        <f t="shared" si="32"/>
        <v>0.11764705882352941</v>
      </c>
      <c r="M66" s="37">
        <f t="shared" si="32"/>
        <v>0.11764705882352941</v>
      </c>
      <c r="N66" s="37">
        <f t="shared" si="32"/>
        <v>0.17647058823529413</v>
      </c>
      <c r="O66" s="37">
        <f t="shared" si="32"/>
        <v>0.11764705882352941</v>
      </c>
    </row>
    <row r="67" spans="1:15" ht="12" customHeight="1">
      <c r="A67" s="175"/>
      <c r="B67" s="175"/>
      <c r="C67" s="43"/>
      <c r="D67" s="220" t="s">
        <v>489</v>
      </c>
      <c r="E67" s="42"/>
      <c r="F67" s="41">
        <f t="shared" si="19"/>
        <v>4</v>
      </c>
      <c r="G67" s="41">
        <v>4</v>
      </c>
      <c r="H67" s="41">
        <v>0</v>
      </c>
      <c r="I67" s="41">
        <v>0</v>
      </c>
      <c r="J67" s="41">
        <v>1</v>
      </c>
      <c r="K67" s="41">
        <v>0</v>
      </c>
      <c r="L67" s="41">
        <v>2</v>
      </c>
      <c r="M67" s="41">
        <v>1</v>
      </c>
      <c r="N67" s="41">
        <v>0</v>
      </c>
      <c r="O67" s="41">
        <v>0</v>
      </c>
    </row>
    <row r="68" spans="1:15" ht="12" customHeight="1">
      <c r="A68" s="175"/>
      <c r="B68" s="176"/>
      <c r="C68" s="40"/>
      <c r="D68" s="221"/>
      <c r="E68" s="39"/>
      <c r="F68" s="44">
        <f t="shared" si="19"/>
        <v>1</v>
      </c>
      <c r="G68" s="37">
        <f t="shared" ref="G68:O68" si="33">IF(G67=0,0,G67/$F67)</f>
        <v>1</v>
      </c>
      <c r="H68" s="37">
        <f t="shared" si="33"/>
        <v>0</v>
      </c>
      <c r="I68" s="37">
        <f t="shared" si="33"/>
        <v>0</v>
      </c>
      <c r="J68" s="37">
        <f t="shared" si="33"/>
        <v>0.25</v>
      </c>
      <c r="K68" s="37">
        <f t="shared" si="33"/>
        <v>0</v>
      </c>
      <c r="L68" s="37">
        <f t="shared" si="33"/>
        <v>0.5</v>
      </c>
      <c r="M68" s="37">
        <f t="shared" si="33"/>
        <v>0.25</v>
      </c>
      <c r="N68" s="37">
        <f t="shared" si="33"/>
        <v>0</v>
      </c>
      <c r="O68" s="37">
        <f t="shared" si="33"/>
        <v>0</v>
      </c>
    </row>
    <row r="69" spans="1:15" ht="12" customHeight="1">
      <c r="A69" s="175"/>
      <c r="B69" s="174" t="s">
        <v>17</v>
      </c>
      <c r="C69" s="43"/>
      <c r="D69" s="220" t="s">
        <v>16</v>
      </c>
      <c r="E69" s="42"/>
      <c r="F69" s="41">
        <f t="shared" si="19"/>
        <v>715</v>
      </c>
      <c r="G69" s="41">
        <f t="shared" ref="G69:O69" si="34">SUM(G71,G73,G75,G77,G79,G81,G83,G85,G87,G89,G91,G93,G95,G97,G99)</f>
        <v>497</v>
      </c>
      <c r="H69" s="41">
        <f t="shared" si="34"/>
        <v>160</v>
      </c>
      <c r="I69" s="41">
        <f t="shared" si="34"/>
        <v>58</v>
      </c>
      <c r="J69" s="41">
        <f t="shared" si="34"/>
        <v>290</v>
      </c>
      <c r="K69" s="41">
        <f t="shared" si="34"/>
        <v>8</v>
      </c>
      <c r="L69" s="41">
        <f t="shared" si="34"/>
        <v>117</v>
      </c>
      <c r="M69" s="41">
        <f t="shared" si="34"/>
        <v>29</v>
      </c>
      <c r="N69" s="41">
        <f t="shared" si="34"/>
        <v>191</v>
      </c>
      <c r="O69" s="41">
        <f t="shared" si="34"/>
        <v>80</v>
      </c>
    </row>
    <row r="70" spans="1:15" ht="12" customHeight="1">
      <c r="A70" s="175"/>
      <c r="B70" s="175"/>
      <c r="C70" s="40"/>
      <c r="D70" s="221"/>
      <c r="E70" s="39"/>
      <c r="F70" s="44">
        <f t="shared" si="19"/>
        <v>1</v>
      </c>
      <c r="G70" s="37">
        <f t="shared" ref="G70:O70" si="35">IF(G69=0,0,G69/$F69)</f>
        <v>0.69510489510489515</v>
      </c>
      <c r="H70" s="37">
        <f t="shared" si="35"/>
        <v>0.22377622377622378</v>
      </c>
      <c r="I70" s="37">
        <f t="shared" si="35"/>
        <v>8.1118881118881117E-2</v>
      </c>
      <c r="J70" s="37">
        <f t="shared" si="35"/>
        <v>0.40559440559440557</v>
      </c>
      <c r="K70" s="37">
        <f t="shared" si="35"/>
        <v>1.1188811188811189E-2</v>
      </c>
      <c r="L70" s="37">
        <f t="shared" si="35"/>
        <v>0.16363636363636364</v>
      </c>
      <c r="M70" s="37">
        <f t="shared" si="35"/>
        <v>4.0559440559440559E-2</v>
      </c>
      <c r="N70" s="37">
        <f t="shared" si="35"/>
        <v>0.26713286713286716</v>
      </c>
      <c r="O70" s="37">
        <f t="shared" si="35"/>
        <v>0.11188811188811189</v>
      </c>
    </row>
    <row r="71" spans="1:15" ht="12" customHeight="1">
      <c r="A71" s="175"/>
      <c r="B71" s="175"/>
      <c r="C71" s="43"/>
      <c r="D71" s="220" t="s">
        <v>140</v>
      </c>
      <c r="E71" s="42"/>
      <c r="F71" s="41">
        <f t="shared" ref="F71:F100" si="36">SUM(G71:O71)/2</f>
        <v>7</v>
      </c>
      <c r="G71" s="41">
        <v>3</v>
      </c>
      <c r="H71" s="41">
        <v>3</v>
      </c>
      <c r="I71" s="41">
        <v>1</v>
      </c>
      <c r="J71" s="41">
        <v>2</v>
      </c>
      <c r="K71" s="41">
        <v>0</v>
      </c>
      <c r="L71" s="41">
        <v>1</v>
      </c>
      <c r="M71" s="41">
        <v>0</v>
      </c>
      <c r="N71" s="41">
        <v>3</v>
      </c>
      <c r="O71" s="41">
        <v>1</v>
      </c>
    </row>
    <row r="72" spans="1:15" ht="12" customHeight="1">
      <c r="A72" s="175"/>
      <c r="B72" s="175"/>
      <c r="C72" s="40"/>
      <c r="D72" s="221"/>
      <c r="E72" s="39"/>
      <c r="F72" s="44">
        <f t="shared" si="36"/>
        <v>0.99999999999999989</v>
      </c>
      <c r="G72" s="37">
        <f t="shared" ref="G72:O72" si="37">IF(G71=0,0,G71/$F71)</f>
        <v>0.42857142857142855</v>
      </c>
      <c r="H72" s="37">
        <f t="shared" si="37"/>
        <v>0.42857142857142855</v>
      </c>
      <c r="I72" s="37">
        <f t="shared" si="37"/>
        <v>0.14285714285714285</v>
      </c>
      <c r="J72" s="37">
        <f t="shared" si="37"/>
        <v>0.2857142857142857</v>
      </c>
      <c r="K72" s="37">
        <f t="shared" si="37"/>
        <v>0</v>
      </c>
      <c r="L72" s="37">
        <f t="shared" si="37"/>
        <v>0.14285714285714285</v>
      </c>
      <c r="M72" s="37">
        <f t="shared" si="37"/>
        <v>0</v>
      </c>
      <c r="N72" s="37">
        <f t="shared" si="37"/>
        <v>0.42857142857142855</v>
      </c>
      <c r="O72" s="37">
        <f t="shared" si="37"/>
        <v>0.14285714285714285</v>
      </c>
    </row>
    <row r="73" spans="1:15" ht="12" customHeight="1">
      <c r="A73" s="175"/>
      <c r="B73" s="175"/>
      <c r="C73" s="43"/>
      <c r="D73" s="220" t="s">
        <v>14</v>
      </c>
      <c r="E73" s="42"/>
      <c r="F73" s="41">
        <f t="shared" si="36"/>
        <v>81</v>
      </c>
      <c r="G73" s="41">
        <v>36</v>
      </c>
      <c r="H73" s="41">
        <v>32</v>
      </c>
      <c r="I73" s="41">
        <v>13</v>
      </c>
      <c r="J73" s="41">
        <v>20</v>
      </c>
      <c r="K73" s="41">
        <v>0</v>
      </c>
      <c r="L73" s="41">
        <v>8</v>
      </c>
      <c r="M73" s="41">
        <v>2</v>
      </c>
      <c r="N73" s="41">
        <v>33</v>
      </c>
      <c r="O73" s="41">
        <v>18</v>
      </c>
    </row>
    <row r="74" spans="1:15" ht="12" customHeight="1">
      <c r="A74" s="175"/>
      <c r="B74" s="175"/>
      <c r="C74" s="40"/>
      <c r="D74" s="221"/>
      <c r="E74" s="39"/>
      <c r="F74" s="44">
        <f t="shared" si="36"/>
        <v>1</v>
      </c>
      <c r="G74" s="37">
        <f t="shared" ref="G74:O74" si="38">IF(G73=0,0,G73/$F73)</f>
        <v>0.44444444444444442</v>
      </c>
      <c r="H74" s="37">
        <f t="shared" si="38"/>
        <v>0.39506172839506171</v>
      </c>
      <c r="I74" s="37">
        <f t="shared" si="38"/>
        <v>0.16049382716049382</v>
      </c>
      <c r="J74" s="37">
        <f t="shared" si="38"/>
        <v>0.24691358024691357</v>
      </c>
      <c r="K74" s="37">
        <f t="shared" si="38"/>
        <v>0</v>
      </c>
      <c r="L74" s="37">
        <f t="shared" si="38"/>
        <v>9.8765432098765427E-2</v>
      </c>
      <c r="M74" s="37">
        <f t="shared" si="38"/>
        <v>2.4691358024691357E-2</v>
      </c>
      <c r="N74" s="37">
        <f t="shared" si="38"/>
        <v>0.40740740740740738</v>
      </c>
      <c r="O74" s="37">
        <f t="shared" si="38"/>
        <v>0.22222222222222221</v>
      </c>
    </row>
    <row r="75" spans="1:15" ht="12" customHeight="1">
      <c r="A75" s="175"/>
      <c r="B75" s="175"/>
      <c r="C75" s="43"/>
      <c r="D75" s="220" t="s">
        <v>13</v>
      </c>
      <c r="E75" s="42"/>
      <c r="F75" s="41">
        <f t="shared" si="36"/>
        <v>20</v>
      </c>
      <c r="G75" s="41">
        <v>17</v>
      </c>
      <c r="H75" s="41">
        <v>3</v>
      </c>
      <c r="I75" s="41">
        <v>0</v>
      </c>
      <c r="J75" s="41">
        <v>5</v>
      </c>
      <c r="K75" s="41">
        <v>0</v>
      </c>
      <c r="L75" s="41">
        <v>10</v>
      </c>
      <c r="M75" s="41">
        <v>1</v>
      </c>
      <c r="N75" s="41">
        <v>4</v>
      </c>
      <c r="O75" s="41">
        <v>0</v>
      </c>
    </row>
    <row r="76" spans="1:15" ht="12" customHeight="1">
      <c r="A76" s="175"/>
      <c r="B76" s="175"/>
      <c r="C76" s="40"/>
      <c r="D76" s="221"/>
      <c r="E76" s="39"/>
      <c r="F76" s="44">
        <f t="shared" si="36"/>
        <v>1</v>
      </c>
      <c r="G76" s="37">
        <f t="shared" ref="G76:O76" si="39">IF(G75=0,0,G75/$F75)</f>
        <v>0.85</v>
      </c>
      <c r="H76" s="37">
        <f t="shared" si="39"/>
        <v>0.15</v>
      </c>
      <c r="I76" s="37">
        <f t="shared" si="39"/>
        <v>0</v>
      </c>
      <c r="J76" s="37">
        <f t="shared" si="39"/>
        <v>0.25</v>
      </c>
      <c r="K76" s="37">
        <f t="shared" si="39"/>
        <v>0</v>
      </c>
      <c r="L76" s="37">
        <f t="shared" si="39"/>
        <v>0.5</v>
      </c>
      <c r="M76" s="37">
        <f t="shared" si="39"/>
        <v>0.05</v>
      </c>
      <c r="N76" s="37">
        <f t="shared" si="39"/>
        <v>0.2</v>
      </c>
      <c r="O76" s="37">
        <f t="shared" si="39"/>
        <v>0</v>
      </c>
    </row>
    <row r="77" spans="1:15" ht="12" customHeight="1">
      <c r="A77" s="175"/>
      <c r="B77" s="175"/>
      <c r="C77" s="43"/>
      <c r="D77" s="220" t="s">
        <v>12</v>
      </c>
      <c r="E77" s="42"/>
      <c r="F77" s="41">
        <f t="shared" si="36"/>
        <v>13</v>
      </c>
      <c r="G77" s="41">
        <v>12</v>
      </c>
      <c r="H77" s="41">
        <v>1</v>
      </c>
      <c r="I77" s="41">
        <v>0</v>
      </c>
      <c r="J77" s="41">
        <v>6</v>
      </c>
      <c r="K77" s="41">
        <v>1</v>
      </c>
      <c r="L77" s="41">
        <v>3</v>
      </c>
      <c r="M77" s="41">
        <v>1</v>
      </c>
      <c r="N77" s="41">
        <v>2</v>
      </c>
      <c r="O77" s="41">
        <v>0</v>
      </c>
    </row>
    <row r="78" spans="1:15" ht="12" customHeight="1">
      <c r="A78" s="175"/>
      <c r="B78" s="175"/>
      <c r="C78" s="40"/>
      <c r="D78" s="221"/>
      <c r="E78" s="39"/>
      <c r="F78" s="44">
        <f t="shared" si="36"/>
        <v>1</v>
      </c>
      <c r="G78" s="37">
        <f t="shared" ref="G78:O78" si="40">IF(G77=0,0,G77/$F77)</f>
        <v>0.92307692307692313</v>
      </c>
      <c r="H78" s="37">
        <f t="shared" si="40"/>
        <v>7.6923076923076927E-2</v>
      </c>
      <c r="I78" s="37">
        <f t="shared" si="40"/>
        <v>0</v>
      </c>
      <c r="J78" s="37">
        <f t="shared" si="40"/>
        <v>0.46153846153846156</v>
      </c>
      <c r="K78" s="37">
        <f t="shared" si="40"/>
        <v>7.6923076923076927E-2</v>
      </c>
      <c r="L78" s="37">
        <f t="shared" si="40"/>
        <v>0.23076923076923078</v>
      </c>
      <c r="M78" s="37">
        <f t="shared" si="40"/>
        <v>7.6923076923076927E-2</v>
      </c>
      <c r="N78" s="37">
        <f t="shared" si="40"/>
        <v>0.15384615384615385</v>
      </c>
      <c r="O78" s="37">
        <f t="shared" si="40"/>
        <v>0</v>
      </c>
    </row>
    <row r="79" spans="1:15" ht="12" customHeight="1">
      <c r="A79" s="175"/>
      <c r="B79" s="175"/>
      <c r="C79" s="43"/>
      <c r="D79" s="220" t="s">
        <v>11</v>
      </c>
      <c r="E79" s="42"/>
      <c r="F79" s="41">
        <f t="shared" si="36"/>
        <v>35</v>
      </c>
      <c r="G79" s="41">
        <v>28</v>
      </c>
      <c r="H79" s="41">
        <v>7</v>
      </c>
      <c r="I79" s="41">
        <v>0</v>
      </c>
      <c r="J79" s="41">
        <v>16</v>
      </c>
      <c r="K79" s="41">
        <v>1</v>
      </c>
      <c r="L79" s="41">
        <v>5</v>
      </c>
      <c r="M79" s="41">
        <v>2</v>
      </c>
      <c r="N79" s="41">
        <v>11</v>
      </c>
      <c r="O79" s="41">
        <v>0</v>
      </c>
    </row>
    <row r="80" spans="1:15" ht="12" customHeight="1">
      <c r="A80" s="175"/>
      <c r="B80" s="175"/>
      <c r="C80" s="40"/>
      <c r="D80" s="221"/>
      <c r="E80" s="39"/>
      <c r="F80" s="44">
        <f t="shared" si="36"/>
        <v>0.99999999999999989</v>
      </c>
      <c r="G80" s="37">
        <f t="shared" ref="G80:O80" si="41">IF(G79=0,0,G79/$F79)</f>
        <v>0.8</v>
      </c>
      <c r="H80" s="37">
        <f t="shared" si="41"/>
        <v>0.2</v>
      </c>
      <c r="I80" s="37">
        <f t="shared" si="41"/>
        <v>0</v>
      </c>
      <c r="J80" s="37">
        <f t="shared" si="41"/>
        <v>0.45714285714285713</v>
      </c>
      <c r="K80" s="37">
        <f t="shared" si="41"/>
        <v>2.8571428571428571E-2</v>
      </c>
      <c r="L80" s="37">
        <f t="shared" si="41"/>
        <v>0.14285714285714285</v>
      </c>
      <c r="M80" s="37">
        <f t="shared" si="41"/>
        <v>5.7142857142857141E-2</v>
      </c>
      <c r="N80" s="37">
        <f t="shared" si="41"/>
        <v>0.31428571428571428</v>
      </c>
      <c r="O80" s="37">
        <f t="shared" si="41"/>
        <v>0</v>
      </c>
    </row>
    <row r="81" spans="1:15" ht="12" customHeight="1">
      <c r="A81" s="175"/>
      <c r="B81" s="175"/>
      <c r="C81" s="43"/>
      <c r="D81" s="220" t="s">
        <v>10</v>
      </c>
      <c r="E81" s="42"/>
      <c r="F81" s="41">
        <f t="shared" si="36"/>
        <v>182</v>
      </c>
      <c r="G81" s="41">
        <v>119</v>
      </c>
      <c r="H81" s="41">
        <v>44</v>
      </c>
      <c r="I81" s="41">
        <v>19</v>
      </c>
      <c r="J81" s="41">
        <v>65</v>
      </c>
      <c r="K81" s="41">
        <v>4</v>
      </c>
      <c r="L81" s="41">
        <v>19</v>
      </c>
      <c r="M81" s="41">
        <v>15</v>
      </c>
      <c r="N81" s="41">
        <v>53</v>
      </c>
      <c r="O81" s="41">
        <v>26</v>
      </c>
    </row>
    <row r="82" spans="1:15" ht="12" customHeight="1">
      <c r="A82" s="175"/>
      <c r="B82" s="175"/>
      <c r="C82" s="40"/>
      <c r="D82" s="221"/>
      <c r="E82" s="39"/>
      <c r="F82" s="44">
        <f t="shared" si="36"/>
        <v>1</v>
      </c>
      <c r="G82" s="37">
        <f t="shared" ref="G82:O82" si="42">IF(G81=0,0,G81/$F81)</f>
        <v>0.65384615384615385</v>
      </c>
      <c r="H82" s="37">
        <f t="shared" si="42"/>
        <v>0.24175824175824176</v>
      </c>
      <c r="I82" s="37">
        <f t="shared" si="42"/>
        <v>0.1043956043956044</v>
      </c>
      <c r="J82" s="37">
        <f t="shared" si="42"/>
        <v>0.35714285714285715</v>
      </c>
      <c r="K82" s="37">
        <f t="shared" si="42"/>
        <v>2.197802197802198E-2</v>
      </c>
      <c r="L82" s="37">
        <f t="shared" si="42"/>
        <v>0.1043956043956044</v>
      </c>
      <c r="M82" s="37">
        <f t="shared" si="42"/>
        <v>8.2417582417582416E-2</v>
      </c>
      <c r="N82" s="37">
        <f t="shared" si="42"/>
        <v>0.29120879120879123</v>
      </c>
      <c r="O82" s="37">
        <f t="shared" si="42"/>
        <v>0.14285714285714285</v>
      </c>
    </row>
    <row r="83" spans="1:15" ht="12" customHeight="1">
      <c r="A83" s="175"/>
      <c r="B83" s="175"/>
      <c r="C83" s="43"/>
      <c r="D83" s="220" t="s">
        <v>9</v>
      </c>
      <c r="E83" s="42"/>
      <c r="F83" s="41">
        <f t="shared" si="36"/>
        <v>18</v>
      </c>
      <c r="G83" s="41">
        <v>14</v>
      </c>
      <c r="H83" s="41">
        <v>4</v>
      </c>
      <c r="I83" s="41">
        <v>0</v>
      </c>
      <c r="J83" s="41">
        <v>7</v>
      </c>
      <c r="K83" s="41">
        <v>0</v>
      </c>
      <c r="L83" s="41">
        <v>4</v>
      </c>
      <c r="M83" s="41">
        <v>0</v>
      </c>
      <c r="N83" s="41">
        <v>5</v>
      </c>
      <c r="O83" s="41">
        <v>2</v>
      </c>
    </row>
    <row r="84" spans="1:15" ht="12" customHeight="1">
      <c r="A84" s="175"/>
      <c r="B84" s="175"/>
      <c r="C84" s="40"/>
      <c r="D84" s="221"/>
      <c r="E84" s="39"/>
      <c r="F84" s="44">
        <f t="shared" si="36"/>
        <v>1</v>
      </c>
      <c r="G84" s="37">
        <f t="shared" ref="G84:O84" si="43">IF(G83=0,0,G83/$F83)</f>
        <v>0.77777777777777779</v>
      </c>
      <c r="H84" s="37">
        <f t="shared" si="43"/>
        <v>0.22222222222222221</v>
      </c>
      <c r="I84" s="37">
        <f t="shared" si="43"/>
        <v>0</v>
      </c>
      <c r="J84" s="37">
        <f t="shared" si="43"/>
        <v>0.3888888888888889</v>
      </c>
      <c r="K84" s="37">
        <f t="shared" si="43"/>
        <v>0</v>
      </c>
      <c r="L84" s="37">
        <f t="shared" si="43"/>
        <v>0.22222222222222221</v>
      </c>
      <c r="M84" s="37">
        <f t="shared" si="43"/>
        <v>0</v>
      </c>
      <c r="N84" s="37">
        <f t="shared" si="43"/>
        <v>0.27777777777777779</v>
      </c>
      <c r="O84" s="37">
        <f t="shared" si="43"/>
        <v>0.1111111111111111</v>
      </c>
    </row>
    <row r="85" spans="1:15" ht="12" customHeight="1">
      <c r="A85" s="175"/>
      <c r="B85" s="175"/>
      <c r="C85" s="43"/>
      <c r="D85" s="220" t="s">
        <v>8</v>
      </c>
      <c r="E85" s="42"/>
      <c r="F85" s="41">
        <f t="shared" si="36"/>
        <v>11</v>
      </c>
      <c r="G85" s="41">
        <v>6</v>
      </c>
      <c r="H85" s="41">
        <v>5</v>
      </c>
      <c r="I85" s="41">
        <v>0</v>
      </c>
      <c r="J85" s="41">
        <v>4</v>
      </c>
      <c r="K85" s="41">
        <v>0</v>
      </c>
      <c r="L85" s="41">
        <v>1</v>
      </c>
      <c r="M85" s="41">
        <v>0</v>
      </c>
      <c r="N85" s="41">
        <v>6</v>
      </c>
      <c r="O85" s="41">
        <v>0</v>
      </c>
    </row>
    <row r="86" spans="1:15" ht="12" customHeight="1">
      <c r="A86" s="175"/>
      <c r="B86" s="175"/>
      <c r="C86" s="40"/>
      <c r="D86" s="221"/>
      <c r="E86" s="39"/>
      <c r="F86" s="44">
        <f t="shared" si="36"/>
        <v>1</v>
      </c>
      <c r="G86" s="37">
        <f t="shared" ref="G86:O86" si="44">IF(G85=0,0,G85/$F85)</f>
        <v>0.54545454545454541</v>
      </c>
      <c r="H86" s="37">
        <f t="shared" si="44"/>
        <v>0.45454545454545453</v>
      </c>
      <c r="I86" s="37">
        <f t="shared" si="44"/>
        <v>0</v>
      </c>
      <c r="J86" s="37">
        <f t="shared" si="44"/>
        <v>0.36363636363636365</v>
      </c>
      <c r="K86" s="37">
        <f t="shared" si="44"/>
        <v>0</v>
      </c>
      <c r="L86" s="37">
        <f t="shared" si="44"/>
        <v>9.0909090909090912E-2</v>
      </c>
      <c r="M86" s="37">
        <f t="shared" si="44"/>
        <v>0</v>
      </c>
      <c r="N86" s="37">
        <f t="shared" si="44"/>
        <v>0.54545454545454541</v>
      </c>
      <c r="O86" s="37">
        <f t="shared" si="44"/>
        <v>0</v>
      </c>
    </row>
    <row r="87" spans="1:15" ht="13.5" customHeight="1">
      <c r="A87" s="175"/>
      <c r="B87" s="175"/>
      <c r="C87" s="43"/>
      <c r="D87" s="222" t="s">
        <v>139</v>
      </c>
      <c r="E87" s="42"/>
      <c r="F87" s="41">
        <f t="shared" si="36"/>
        <v>16</v>
      </c>
      <c r="G87" s="41">
        <v>12</v>
      </c>
      <c r="H87" s="41">
        <v>4</v>
      </c>
      <c r="I87" s="41">
        <v>0</v>
      </c>
      <c r="J87" s="41">
        <v>7</v>
      </c>
      <c r="K87" s="41">
        <v>1</v>
      </c>
      <c r="L87" s="41">
        <v>2</v>
      </c>
      <c r="M87" s="41">
        <v>1</v>
      </c>
      <c r="N87" s="41">
        <v>4</v>
      </c>
      <c r="O87" s="41">
        <v>1</v>
      </c>
    </row>
    <row r="88" spans="1:15" ht="13.5" customHeight="1">
      <c r="A88" s="175"/>
      <c r="B88" s="175"/>
      <c r="C88" s="40"/>
      <c r="D88" s="221"/>
      <c r="E88" s="39"/>
      <c r="F88" s="44">
        <f t="shared" si="36"/>
        <v>1</v>
      </c>
      <c r="G88" s="37">
        <f t="shared" ref="G88:O88" si="45">IF(G87=0,0,G87/$F87)</f>
        <v>0.75</v>
      </c>
      <c r="H88" s="37">
        <f t="shared" si="45"/>
        <v>0.25</v>
      </c>
      <c r="I88" s="37">
        <f t="shared" si="45"/>
        <v>0</v>
      </c>
      <c r="J88" s="37">
        <f t="shared" si="45"/>
        <v>0.4375</v>
      </c>
      <c r="K88" s="37">
        <f t="shared" si="45"/>
        <v>6.25E-2</v>
      </c>
      <c r="L88" s="37">
        <f t="shared" si="45"/>
        <v>0.125</v>
      </c>
      <c r="M88" s="37">
        <f t="shared" si="45"/>
        <v>6.25E-2</v>
      </c>
      <c r="N88" s="37">
        <f t="shared" si="45"/>
        <v>0.25</v>
      </c>
      <c r="O88" s="37">
        <f t="shared" si="45"/>
        <v>6.25E-2</v>
      </c>
    </row>
    <row r="89" spans="1:15" ht="12" customHeight="1">
      <c r="A89" s="175"/>
      <c r="B89" s="175"/>
      <c r="C89" s="43"/>
      <c r="D89" s="220" t="s">
        <v>6</v>
      </c>
      <c r="E89" s="42"/>
      <c r="F89" s="41">
        <f t="shared" si="36"/>
        <v>57</v>
      </c>
      <c r="G89" s="41">
        <v>31</v>
      </c>
      <c r="H89" s="41">
        <v>19</v>
      </c>
      <c r="I89" s="41">
        <v>7</v>
      </c>
      <c r="J89" s="41">
        <v>19</v>
      </c>
      <c r="K89" s="41">
        <v>0</v>
      </c>
      <c r="L89" s="41">
        <v>5</v>
      </c>
      <c r="M89" s="41">
        <v>2</v>
      </c>
      <c r="N89" s="41">
        <v>24</v>
      </c>
      <c r="O89" s="41">
        <v>7</v>
      </c>
    </row>
    <row r="90" spans="1:15" ht="12" customHeight="1">
      <c r="A90" s="175"/>
      <c r="B90" s="175"/>
      <c r="C90" s="40"/>
      <c r="D90" s="221"/>
      <c r="E90" s="39"/>
      <c r="F90" s="44">
        <f t="shared" si="36"/>
        <v>1</v>
      </c>
      <c r="G90" s="37">
        <f t="shared" ref="G90:O90" si="46">IF(G89=0,0,G89/$F89)</f>
        <v>0.54385964912280704</v>
      </c>
      <c r="H90" s="37">
        <f t="shared" si="46"/>
        <v>0.33333333333333331</v>
      </c>
      <c r="I90" s="37">
        <f t="shared" si="46"/>
        <v>0.12280701754385964</v>
      </c>
      <c r="J90" s="37">
        <f t="shared" si="46"/>
        <v>0.33333333333333331</v>
      </c>
      <c r="K90" s="37">
        <f t="shared" si="46"/>
        <v>0</v>
      </c>
      <c r="L90" s="37">
        <f t="shared" si="46"/>
        <v>8.771929824561403E-2</v>
      </c>
      <c r="M90" s="37">
        <f t="shared" si="46"/>
        <v>3.5087719298245612E-2</v>
      </c>
      <c r="N90" s="37">
        <f t="shared" si="46"/>
        <v>0.42105263157894735</v>
      </c>
      <c r="O90" s="37">
        <f t="shared" si="46"/>
        <v>0.12280701754385964</v>
      </c>
    </row>
    <row r="91" spans="1:15" ht="12" customHeight="1">
      <c r="A91" s="175"/>
      <c r="B91" s="175"/>
      <c r="C91" s="43"/>
      <c r="D91" s="220" t="s">
        <v>5</v>
      </c>
      <c r="E91" s="42"/>
      <c r="F91" s="41">
        <f t="shared" si="36"/>
        <v>16</v>
      </c>
      <c r="G91" s="41">
        <v>8</v>
      </c>
      <c r="H91" s="41">
        <v>7</v>
      </c>
      <c r="I91" s="41">
        <v>1</v>
      </c>
      <c r="J91" s="41">
        <v>5</v>
      </c>
      <c r="K91" s="41">
        <v>0</v>
      </c>
      <c r="L91" s="41">
        <v>2</v>
      </c>
      <c r="M91" s="41">
        <v>1</v>
      </c>
      <c r="N91" s="41">
        <v>6</v>
      </c>
      <c r="O91" s="41">
        <v>2</v>
      </c>
    </row>
    <row r="92" spans="1:15" ht="12" customHeight="1">
      <c r="A92" s="175"/>
      <c r="B92" s="175"/>
      <c r="C92" s="40"/>
      <c r="D92" s="221"/>
      <c r="E92" s="39"/>
      <c r="F92" s="44">
        <f t="shared" si="36"/>
        <v>1</v>
      </c>
      <c r="G92" s="37">
        <f t="shared" ref="G92:O92" si="47">IF(G91=0,0,G91/$F91)</f>
        <v>0.5</v>
      </c>
      <c r="H92" s="37">
        <f t="shared" si="47"/>
        <v>0.4375</v>
      </c>
      <c r="I92" s="37">
        <f t="shared" si="47"/>
        <v>6.25E-2</v>
      </c>
      <c r="J92" s="37">
        <f t="shared" si="47"/>
        <v>0.3125</v>
      </c>
      <c r="K92" s="37">
        <f t="shared" si="47"/>
        <v>0</v>
      </c>
      <c r="L92" s="37">
        <f t="shared" si="47"/>
        <v>0.125</v>
      </c>
      <c r="M92" s="37">
        <f t="shared" si="47"/>
        <v>6.25E-2</v>
      </c>
      <c r="N92" s="37">
        <f t="shared" si="47"/>
        <v>0.375</v>
      </c>
      <c r="O92" s="37">
        <f t="shared" si="47"/>
        <v>0.125</v>
      </c>
    </row>
    <row r="93" spans="1:15" ht="12" customHeight="1">
      <c r="A93" s="175"/>
      <c r="B93" s="175"/>
      <c r="C93" s="43"/>
      <c r="D93" s="220" t="s">
        <v>4</v>
      </c>
      <c r="E93" s="42"/>
      <c r="F93" s="41">
        <f t="shared" si="36"/>
        <v>21</v>
      </c>
      <c r="G93" s="41">
        <v>18</v>
      </c>
      <c r="H93" s="41">
        <v>3</v>
      </c>
      <c r="I93" s="41">
        <v>0</v>
      </c>
      <c r="J93" s="41">
        <v>13</v>
      </c>
      <c r="K93" s="41">
        <v>0</v>
      </c>
      <c r="L93" s="41">
        <v>4</v>
      </c>
      <c r="M93" s="41">
        <v>0</v>
      </c>
      <c r="N93" s="41">
        <v>4</v>
      </c>
      <c r="O93" s="41">
        <v>0</v>
      </c>
    </row>
    <row r="94" spans="1:15" ht="12" customHeight="1">
      <c r="A94" s="175"/>
      <c r="B94" s="175"/>
      <c r="C94" s="40"/>
      <c r="D94" s="221"/>
      <c r="E94" s="39"/>
      <c r="F94" s="44">
        <f t="shared" si="36"/>
        <v>1</v>
      </c>
      <c r="G94" s="37">
        <f t="shared" ref="G94:O94" si="48">IF(G93=0,0,G93/$F93)</f>
        <v>0.8571428571428571</v>
      </c>
      <c r="H94" s="37">
        <f t="shared" si="48"/>
        <v>0.14285714285714285</v>
      </c>
      <c r="I94" s="37">
        <f t="shared" si="48"/>
        <v>0</v>
      </c>
      <c r="J94" s="37">
        <f t="shared" si="48"/>
        <v>0.61904761904761907</v>
      </c>
      <c r="K94" s="37">
        <f t="shared" si="48"/>
        <v>0</v>
      </c>
      <c r="L94" s="37">
        <f t="shared" si="48"/>
        <v>0.19047619047619047</v>
      </c>
      <c r="M94" s="37">
        <f t="shared" si="48"/>
        <v>0</v>
      </c>
      <c r="N94" s="37">
        <f t="shared" si="48"/>
        <v>0.19047619047619047</v>
      </c>
      <c r="O94" s="37">
        <f t="shared" si="48"/>
        <v>0</v>
      </c>
    </row>
    <row r="95" spans="1:15" ht="12" customHeight="1">
      <c r="A95" s="175"/>
      <c r="B95" s="175"/>
      <c r="C95" s="43"/>
      <c r="D95" s="220" t="s">
        <v>3</v>
      </c>
      <c r="E95" s="42"/>
      <c r="F95" s="41">
        <f t="shared" si="36"/>
        <v>157</v>
      </c>
      <c r="G95" s="41">
        <v>128</v>
      </c>
      <c r="H95" s="41">
        <v>21</v>
      </c>
      <c r="I95" s="41">
        <v>8</v>
      </c>
      <c r="J95" s="41">
        <v>81</v>
      </c>
      <c r="K95" s="41">
        <v>0</v>
      </c>
      <c r="L95" s="41">
        <v>34</v>
      </c>
      <c r="M95" s="41">
        <v>4</v>
      </c>
      <c r="N95" s="41">
        <v>27</v>
      </c>
      <c r="O95" s="41">
        <v>11</v>
      </c>
    </row>
    <row r="96" spans="1:15" ht="12" customHeight="1">
      <c r="A96" s="175"/>
      <c r="B96" s="175"/>
      <c r="C96" s="40"/>
      <c r="D96" s="221"/>
      <c r="E96" s="39"/>
      <c r="F96" s="44">
        <f t="shared" si="36"/>
        <v>1</v>
      </c>
      <c r="G96" s="37">
        <f t="shared" ref="G96:O96" si="49">IF(G95=0,0,G95/$F95)</f>
        <v>0.8152866242038217</v>
      </c>
      <c r="H96" s="37">
        <f t="shared" si="49"/>
        <v>0.13375796178343949</v>
      </c>
      <c r="I96" s="37">
        <f t="shared" si="49"/>
        <v>5.0955414012738856E-2</v>
      </c>
      <c r="J96" s="37">
        <f t="shared" si="49"/>
        <v>0.51592356687898089</v>
      </c>
      <c r="K96" s="37">
        <f t="shared" si="49"/>
        <v>0</v>
      </c>
      <c r="L96" s="37">
        <f t="shared" si="49"/>
        <v>0.21656050955414013</v>
      </c>
      <c r="M96" s="37">
        <f t="shared" si="49"/>
        <v>2.5477707006369428E-2</v>
      </c>
      <c r="N96" s="37">
        <f t="shared" si="49"/>
        <v>0.17197452229299362</v>
      </c>
      <c r="O96" s="37">
        <f t="shared" si="49"/>
        <v>7.0063694267515922E-2</v>
      </c>
    </row>
    <row r="97" spans="1:15" ht="12" customHeight="1">
      <c r="A97" s="175"/>
      <c r="B97" s="175"/>
      <c r="C97" s="43"/>
      <c r="D97" s="220" t="s">
        <v>2</v>
      </c>
      <c r="E97" s="42"/>
      <c r="F97" s="41">
        <f t="shared" si="36"/>
        <v>22</v>
      </c>
      <c r="G97" s="41">
        <v>20</v>
      </c>
      <c r="H97" s="41">
        <v>0</v>
      </c>
      <c r="I97" s="41">
        <v>2</v>
      </c>
      <c r="J97" s="41">
        <v>14</v>
      </c>
      <c r="K97" s="41">
        <v>0</v>
      </c>
      <c r="L97" s="41">
        <v>5</v>
      </c>
      <c r="M97" s="41">
        <v>0</v>
      </c>
      <c r="N97" s="41">
        <v>1</v>
      </c>
      <c r="O97" s="41">
        <v>2</v>
      </c>
    </row>
    <row r="98" spans="1:15" ht="12" customHeight="1">
      <c r="A98" s="175"/>
      <c r="B98" s="175"/>
      <c r="C98" s="40"/>
      <c r="D98" s="221"/>
      <c r="E98" s="39"/>
      <c r="F98" s="44">
        <f t="shared" si="36"/>
        <v>0.99999999999999989</v>
      </c>
      <c r="G98" s="37">
        <f t="shared" ref="G98:O98" si="50">IF(G97=0,0,G97/$F97)</f>
        <v>0.90909090909090906</v>
      </c>
      <c r="H98" s="37">
        <f t="shared" si="50"/>
        <v>0</v>
      </c>
      <c r="I98" s="37">
        <f t="shared" si="50"/>
        <v>9.0909090909090912E-2</v>
      </c>
      <c r="J98" s="37">
        <f t="shared" si="50"/>
        <v>0.63636363636363635</v>
      </c>
      <c r="K98" s="37">
        <f t="shared" si="50"/>
        <v>0</v>
      </c>
      <c r="L98" s="37">
        <f t="shared" si="50"/>
        <v>0.22727272727272727</v>
      </c>
      <c r="M98" s="37">
        <f t="shared" si="50"/>
        <v>0</v>
      </c>
      <c r="N98" s="37">
        <f t="shared" si="50"/>
        <v>4.5454545454545456E-2</v>
      </c>
      <c r="O98" s="37">
        <f t="shared" si="50"/>
        <v>9.0909090909090912E-2</v>
      </c>
    </row>
    <row r="99" spans="1:15" ht="12.75" customHeight="1">
      <c r="A99" s="175"/>
      <c r="B99" s="175"/>
      <c r="C99" s="43"/>
      <c r="D99" s="220" t="s">
        <v>1</v>
      </c>
      <c r="E99" s="42"/>
      <c r="F99" s="41">
        <f t="shared" si="36"/>
        <v>59</v>
      </c>
      <c r="G99" s="41">
        <v>45</v>
      </c>
      <c r="H99" s="41">
        <v>7</v>
      </c>
      <c r="I99" s="41">
        <v>7</v>
      </c>
      <c r="J99" s="41">
        <v>26</v>
      </c>
      <c r="K99" s="41">
        <v>1</v>
      </c>
      <c r="L99" s="41">
        <v>14</v>
      </c>
      <c r="M99" s="41">
        <v>0</v>
      </c>
      <c r="N99" s="41">
        <v>8</v>
      </c>
      <c r="O99" s="41">
        <v>10</v>
      </c>
    </row>
    <row r="100" spans="1:15" ht="12.75" customHeight="1">
      <c r="A100" s="176"/>
      <c r="B100" s="176"/>
      <c r="C100" s="40"/>
      <c r="D100" s="221"/>
      <c r="E100" s="39"/>
      <c r="F100" s="38">
        <f t="shared" si="36"/>
        <v>1</v>
      </c>
      <c r="G100" s="37">
        <f t="shared" ref="G100:O100" si="51">IF(G99=0,0,G99/$F99)</f>
        <v>0.76271186440677963</v>
      </c>
      <c r="H100" s="37">
        <f t="shared" si="51"/>
        <v>0.11864406779661017</v>
      </c>
      <c r="I100" s="37">
        <f t="shared" si="51"/>
        <v>0.11864406779661017</v>
      </c>
      <c r="J100" s="37">
        <f t="shared" si="51"/>
        <v>0.44067796610169491</v>
      </c>
      <c r="K100" s="37">
        <f t="shared" si="51"/>
        <v>1.6949152542372881E-2</v>
      </c>
      <c r="L100" s="37">
        <f t="shared" si="51"/>
        <v>0.23728813559322035</v>
      </c>
      <c r="M100" s="37">
        <f t="shared" si="51"/>
        <v>0</v>
      </c>
      <c r="N100" s="37">
        <f t="shared" si="51"/>
        <v>0.13559322033898305</v>
      </c>
      <c r="O100" s="37">
        <f t="shared" si="51"/>
        <v>0.16949152542372881</v>
      </c>
    </row>
  </sheetData>
  <mergeCells count="65">
    <mergeCell ref="J3:O3"/>
    <mergeCell ref="J4:M4"/>
    <mergeCell ref="G4:G6"/>
    <mergeCell ref="H4:H6"/>
    <mergeCell ref="I4:I6"/>
    <mergeCell ref="N4:N6"/>
    <mergeCell ref="G3:I3"/>
    <mergeCell ref="D51:D52"/>
    <mergeCell ref="D53:D54"/>
    <mergeCell ref="D55:D56"/>
    <mergeCell ref="D57:D58"/>
    <mergeCell ref="D77:D78"/>
    <mergeCell ref="D79:D80"/>
    <mergeCell ref="D81:D82"/>
    <mergeCell ref="D83:D84"/>
    <mergeCell ref="O4:O6"/>
    <mergeCell ref="M5:M6"/>
    <mergeCell ref="L5:L6"/>
    <mergeCell ref="K5:K6"/>
    <mergeCell ref="J5:J6"/>
    <mergeCell ref="D59:D60"/>
    <mergeCell ref="D61:D62"/>
    <mergeCell ref="D63:D64"/>
    <mergeCell ref="D65:D66"/>
    <mergeCell ref="D67:D68"/>
    <mergeCell ref="D43:D44"/>
    <mergeCell ref="D45:D46"/>
    <mergeCell ref="B17:E18"/>
    <mergeCell ref="D93:D94"/>
    <mergeCell ref="D95:D96"/>
    <mergeCell ref="D97:D98"/>
    <mergeCell ref="D99:D100"/>
    <mergeCell ref="D87:D88"/>
    <mergeCell ref="D85:D86"/>
    <mergeCell ref="D89:D90"/>
    <mergeCell ref="D47:D48"/>
    <mergeCell ref="D49:D50"/>
    <mergeCell ref="A19:A100"/>
    <mergeCell ref="B19:B68"/>
    <mergeCell ref="D19:D20"/>
    <mergeCell ref="D21:D22"/>
    <mergeCell ref="D23:D24"/>
    <mergeCell ref="D25:D26"/>
    <mergeCell ref="B69:B100"/>
    <mergeCell ref="D69:D70"/>
    <mergeCell ref="D71:D72"/>
    <mergeCell ref="D73:D74"/>
    <mergeCell ref="D75:D76"/>
    <mergeCell ref="D91:D92"/>
    <mergeCell ref="D37:D38"/>
    <mergeCell ref="D39:D40"/>
    <mergeCell ref="D41:D42"/>
    <mergeCell ref="F3:F6"/>
    <mergeCell ref="A7:E8"/>
    <mergeCell ref="A9:A18"/>
    <mergeCell ref="B9:E10"/>
    <mergeCell ref="B11:E12"/>
    <mergeCell ref="B13:E14"/>
    <mergeCell ref="B15:E16"/>
    <mergeCell ref="A3:E6"/>
    <mergeCell ref="D31:D32"/>
    <mergeCell ref="D33:D34"/>
    <mergeCell ref="D27:D28"/>
    <mergeCell ref="D29:D30"/>
    <mergeCell ref="D35:D3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9 G69:O7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topLeftCell="A4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67</v>
      </c>
    </row>
    <row r="3" spans="1:16" ht="18" customHeight="1">
      <c r="A3" s="161" t="s">
        <v>64</v>
      </c>
      <c r="B3" s="162"/>
      <c r="C3" s="162"/>
      <c r="D3" s="162"/>
      <c r="E3" s="163"/>
      <c r="F3" s="170" t="s">
        <v>63</v>
      </c>
      <c r="G3" s="183" t="s">
        <v>66</v>
      </c>
      <c r="H3" s="183"/>
      <c r="I3" s="183"/>
      <c r="J3" s="183"/>
      <c r="K3" s="183"/>
      <c r="L3" s="183"/>
      <c r="M3" s="183"/>
      <c r="N3" s="183"/>
      <c r="O3" s="183"/>
      <c r="P3" s="183"/>
    </row>
    <row r="4" spans="1:16" ht="31.5" customHeight="1">
      <c r="A4" s="164"/>
      <c r="B4" s="165"/>
      <c r="C4" s="165"/>
      <c r="D4" s="165"/>
      <c r="E4" s="166"/>
      <c r="F4" s="153"/>
      <c r="G4" s="183" t="s">
        <v>60</v>
      </c>
      <c r="H4" s="183"/>
      <c r="I4" s="183" t="s">
        <v>59</v>
      </c>
      <c r="J4" s="183"/>
      <c r="K4" s="183" t="s">
        <v>58</v>
      </c>
      <c r="L4" s="183"/>
      <c r="M4" s="183" t="s">
        <v>57</v>
      </c>
      <c r="N4" s="183"/>
      <c r="O4" s="183" t="s">
        <v>56</v>
      </c>
      <c r="P4" s="183"/>
    </row>
    <row r="5" spans="1:16"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row>
    <row r="6" spans="1:16" ht="15" customHeight="1">
      <c r="A6" s="167"/>
      <c r="B6" s="168"/>
      <c r="C6" s="168"/>
      <c r="D6" s="168"/>
      <c r="E6" s="169"/>
      <c r="F6" s="153"/>
      <c r="G6" s="155"/>
      <c r="H6" s="157"/>
      <c r="I6" s="155"/>
      <c r="J6" s="157"/>
      <c r="K6" s="155"/>
      <c r="L6" s="157"/>
      <c r="M6" s="155"/>
      <c r="N6" s="157"/>
      <c r="O6" s="155"/>
      <c r="P6" s="157"/>
    </row>
    <row r="7" spans="1:16" ht="23.1" customHeight="1">
      <c r="A7" s="158" t="s">
        <v>50</v>
      </c>
      <c r="B7" s="159"/>
      <c r="C7" s="159"/>
      <c r="D7" s="159"/>
      <c r="E7" s="160"/>
      <c r="F7" s="10">
        <f>SUM(F8:F12)</f>
        <v>945</v>
      </c>
      <c r="G7" s="9">
        <f>SUM(G8:G12)</f>
        <v>534</v>
      </c>
      <c r="H7" s="8">
        <f t="shared" ref="H7:H53" si="0">IF(G7=0,0,G7/$F7*100)</f>
        <v>56.507936507936506</v>
      </c>
      <c r="I7" s="15">
        <f>SUM(I8:I12)</f>
        <v>148</v>
      </c>
      <c r="J7" s="8">
        <f t="shared" ref="J7:J53" si="1">IF(I7=0,0,I7/$F7*100)</f>
        <v>15.661375661375661</v>
      </c>
      <c r="K7" s="15">
        <f>SUM(K8:K12)</f>
        <v>211</v>
      </c>
      <c r="L7" s="8">
        <f t="shared" ref="L7:L53" si="2">IF(K7=0,0,K7/$F7*100)</f>
        <v>22.328042328042326</v>
      </c>
      <c r="M7" s="15">
        <f>SUM(M8:M12)</f>
        <v>41</v>
      </c>
      <c r="N7" s="8">
        <f t="shared" ref="N7:N53" si="3">IF(M7=0,0,M7/$F7*100)</f>
        <v>4.3386243386243386</v>
      </c>
      <c r="O7" s="15">
        <f>SUM(O8:O12)</f>
        <v>11</v>
      </c>
      <c r="P7" s="8">
        <f t="shared" ref="P7:P53" si="4">IF(O7=0,0,O7/$F7*100)</f>
        <v>1.164021164021164</v>
      </c>
    </row>
    <row r="8" spans="1:16" ht="23.1" customHeight="1">
      <c r="A8" s="177" t="s">
        <v>49</v>
      </c>
      <c r="B8" s="180" t="s">
        <v>48</v>
      </c>
      <c r="C8" s="181"/>
      <c r="D8" s="181"/>
      <c r="E8" s="182"/>
      <c r="F8" s="10">
        <f t="shared" ref="F8:F53" si="5">SUM(G8,I8,K8,M8,O8)</f>
        <v>295</v>
      </c>
      <c r="G8" s="9">
        <v>295</v>
      </c>
      <c r="H8" s="8">
        <f t="shared" si="0"/>
        <v>100</v>
      </c>
      <c r="I8" s="15">
        <v>0</v>
      </c>
      <c r="J8" s="8">
        <f t="shared" si="1"/>
        <v>0</v>
      </c>
      <c r="K8" s="15">
        <v>0</v>
      </c>
      <c r="L8" s="8">
        <f t="shared" si="2"/>
        <v>0</v>
      </c>
      <c r="M8" s="15">
        <v>0</v>
      </c>
      <c r="N8" s="8">
        <f t="shared" si="3"/>
        <v>0</v>
      </c>
      <c r="O8" s="15">
        <v>0</v>
      </c>
      <c r="P8" s="8">
        <f t="shared" si="4"/>
        <v>0</v>
      </c>
    </row>
    <row r="9" spans="1:16" ht="23.1" customHeight="1">
      <c r="A9" s="178"/>
      <c r="B9" s="180" t="s">
        <v>47</v>
      </c>
      <c r="C9" s="181"/>
      <c r="D9" s="181"/>
      <c r="E9" s="182"/>
      <c r="F9" s="10">
        <f t="shared" si="5"/>
        <v>143</v>
      </c>
      <c r="G9" s="9">
        <v>76</v>
      </c>
      <c r="H9" s="8">
        <f t="shared" si="0"/>
        <v>53.146853146853147</v>
      </c>
      <c r="I9" s="15">
        <v>67</v>
      </c>
      <c r="J9" s="8">
        <f t="shared" si="1"/>
        <v>46.853146853146853</v>
      </c>
      <c r="K9" s="15">
        <v>0</v>
      </c>
      <c r="L9" s="8">
        <f t="shared" si="2"/>
        <v>0</v>
      </c>
      <c r="M9" s="15">
        <v>0</v>
      </c>
      <c r="N9" s="8">
        <f t="shared" si="3"/>
        <v>0</v>
      </c>
      <c r="O9" s="15">
        <v>0</v>
      </c>
      <c r="P9" s="8">
        <f t="shared" si="4"/>
        <v>0</v>
      </c>
    </row>
    <row r="10" spans="1:16" ht="23.1" customHeight="1">
      <c r="A10" s="178"/>
      <c r="B10" s="180" t="s">
        <v>46</v>
      </c>
      <c r="C10" s="181"/>
      <c r="D10" s="181"/>
      <c r="E10" s="182"/>
      <c r="F10" s="10">
        <f t="shared" si="5"/>
        <v>227</v>
      </c>
      <c r="G10" s="9">
        <v>63</v>
      </c>
      <c r="H10" s="8">
        <f t="shared" si="0"/>
        <v>27.753303964757709</v>
      </c>
      <c r="I10" s="15">
        <v>34</v>
      </c>
      <c r="J10" s="8">
        <f t="shared" si="1"/>
        <v>14.977973568281937</v>
      </c>
      <c r="K10" s="15">
        <v>130</v>
      </c>
      <c r="L10" s="8">
        <f t="shared" si="2"/>
        <v>57.268722466960355</v>
      </c>
      <c r="M10" s="15">
        <v>0</v>
      </c>
      <c r="N10" s="8">
        <f t="shared" si="3"/>
        <v>0</v>
      </c>
      <c r="O10" s="15">
        <v>0</v>
      </c>
      <c r="P10" s="8">
        <f t="shared" si="4"/>
        <v>0</v>
      </c>
    </row>
    <row r="11" spans="1:16" ht="23.1" customHeight="1">
      <c r="A11" s="178"/>
      <c r="B11" s="180" t="s">
        <v>45</v>
      </c>
      <c r="C11" s="181"/>
      <c r="D11" s="181"/>
      <c r="E11" s="182"/>
      <c r="F11" s="10">
        <f t="shared" si="5"/>
        <v>75</v>
      </c>
      <c r="G11" s="9">
        <v>20</v>
      </c>
      <c r="H11" s="8">
        <f t="shared" si="0"/>
        <v>26.666666666666668</v>
      </c>
      <c r="I11" s="15">
        <v>13</v>
      </c>
      <c r="J11" s="8">
        <f t="shared" si="1"/>
        <v>17.333333333333336</v>
      </c>
      <c r="K11" s="15">
        <v>24</v>
      </c>
      <c r="L11" s="8">
        <f t="shared" si="2"/>
        <v>32</v>
      </c>
      <c r="M11" s="15">
        <v>18</v>
      </c>
      <c r="N11" s="8">
        <f t="shared" si="3"/>
        <v>24</v>
      </c>
      <c r="O11" s="15">
        <v>0</v>
      </c>
      <c r="P11" s="8">
        <f t="shared" si="4"/>
        <v>0</v>
      </c>
    </row>
    <row r="12" spans="1:16" ht="23.1" customHeight="1">
      <c r="A12" s="179"/>
      <c r="B12" s="180" t="s">
        <v>44</v>
      </c>
      <c r="C12" s="181"/>
      <c r="D12" s="181"/>
      <c r="E12" s="182"/>
      <c r="F12" s="10">
        <f t="shared" si="5"/>
        <v>205</v>
      </c>
      <c r="G12" s="9">
        <v>80</v>
      </c>
      <c r="H12" s="8">
        <f t="shared" si="0"/>
        <v>39.024390243902438</v>
      </c>
      <c r="I12" s="15">
        <v>34</v>
      </c>
      <c r="J12" s="8">
        <f t="shared" si="1"/>
        <v>16.585365853658537</v>
      </c>
      <c r="K12" s="15">
        <v>57</v>
      </c>
      <c r="L12" s="8">
        <f t="shared" si="2"/>
        <v>27.804878048780491</v>
      </c>
      <c r="M12" s="15">
        <v>23</v>
      </c>
      <c r="N12" s="8">
        <f t="shared" si="3"/>
        <v>11.219512195121952</v>
      </c>
      <c r="O12" s="15">
        <v>11</v>
      </c>
      <c r="P12" s="8">
        <f t="shared" si="4"/>
        <v>5.3658536585365857</v>
      </c>
    </row>
    <row r="13" spans="1:16" ht="23.1" customHeight="1">
      <c r="A13" s="174" t="s">
        <v>43</v>
      </c>
      <c r="B13" s="174" t="s">
        <v>42</v>
      </c>
      <c r="C13" s="13"/>
      <c r="D13" s="14" t="s">
        <v>16</v>
      </c>
      <c r="E13" s="11"/>
      <c r="F13" s="10">
        <f t="shared" si="5"/>
        <v>230</v>
      </c>
      <c r="G13" s="9">
        <f>SUM(G14:G37)</f>
        <v>59</v>
      </c>
      <c r="H13" s="8">
        <f t="shared" si="0"/>
        <v>25.65217391304348</v>
      </c>
      <c r="I13" s="15">
        <f>SUM(I14:I37)</f>
        <v>35</v>
      </c>
      <c r="J13" s="8">
        <f t="shared" si="1"/>
        <v>15.217391304347828</v>
      </c>
      <c r="K13" s="15">
        <f>SUM(K14:K37)</f>
        <v>104</v>
      </c>
      <c r="L13" s="8">
        <f t="shared" si="2"/>
        <v>45.217391304347828</v>
      </c>
      <c r="M13" s="15">
        <f>SUM(M14:M37)</f>
        <v>25</v>
      </c>
      <c r="N13" s="8">
        <f t="shared" si="3"/>
        <v>10.869565217391305</v>
      </c>
      <c r="O13" s="15">
        <f>SUM(O14:O37)</f>
        <v>7</v>
      </c>
      <c r="P13" s="8">
        <f t="shared" si="4"/>
        <v>3.0434782608695654</v>
      </c>
    </row>
    <row r="14" spans="1:16" ht="23.1" customHeight="1">
      <c r="A14" s="175"/>
      <c r="B14" s="175"/>
      <c r="C14" s="13"/>
      <c r="D14" s="14" t="s">
        <v>41</v>
      </c>
      <c r="E14" s="11"/>
      <c r="F14" s="10">
        <f t="shared" si="5"/>
        <v>31</v>
      </c>
      <c r="G14" s="9">
        <v>8</v>
      </c>
      <c r="H14" s="8">
        <f t="shared" si="0"/>
        <v>25.806451612903224</v>
      </c>
      <c r="I14" s="15">
        <v>4</v>
      </c>
      <c r="J14" s="8">
        <f t="shared" si="1"/>
        <v>12.903225806451612</v>
      </c>
      <c r="K14" s="15">
        <v>15</v>
      </c>
      <c r="L14" s="8">
        <f t="shared" si="2"/>
        <v>48.387096774193552</v>
      </c>
      <c r="M14" s="15">
        <v>4</v>
      </c>
      <c r="N14" s="8">
        <f t="shared" si="3"/>
        <v>12.903225806451612</v>
      </c>
      <c r="O14" s="15">
        <v>0</v>
      </c>
      <c r="P14" s="8">
        <f t="shared" si="4"/>
        <v>0</v>
      </c>
    </row>
    <row r="15" spans="1:16" ht="23.1" customHeight="1">
      <c r="A15" s="175"/>
      <c r="B15" s="175"/>
      <c r="C15" s="13"/>
      <c r="D15" s="14" t="s">
        <v>40</v>
      </c>
      <c r="E15" s="11"/>
      <c r="F15" s="10">
        <f t="shared" si="5"/>
        <v>4</v>
      </c>
      <c r="G15" s="9">
        <v>3</v>
      </c>
      <c r="H15" s="8">
        <f t="shared" si="0"/>
        <v>75</v>
      </c>
      <c r="I15" s="15">
        <v>0</v>
      </c>
      <c r="J15" s="8">
        <f t="shared" si="1"/>
        <v>0</v>
      </c>
      <c r="K15" s="15">
        <v>1</v>
      </c>
      <c r="L15" s="8">
        <f t="shared" si="2"/>
        <v>25</v>
      </c>
      <c r="M15" s="15">
        <v>0</v>
      </c>
      <c r="N15" s="8">
        <f t="shared" si="3"/>
        <v>0</v>
      </c>
      <c r="O15" s="15">
        <v>0</v>
      </c>
      <c r="P15" s="8">
        <f t="shared" si="4"/>
        <v>0</v>
      </c>
    </row>
    <row r="16" spans="1:16" ht="23.1" customHeight="1">
      <c r="A16" s="175"/>
      <c r="B16" s="175"/>
      <c r="C16" s="13"/>
      <c r="D16" s="14" t="s">
        <v>39</v>
      </c>
      <c r="E16" s="11"/>
      <c r="F16" s="10">
        <f t="shared" si="5"/>
        <v>20</v>
      </c>
      <c r="G16" s="9">
        <v>6</v>
      </c>
      <c r="H16" s="8">
        <f t="shared" si="0"/>
        <v>30</v>
      </c>
      <c r="I16" s="15">
        <v>6</v>
      </c>
      <c r="J16" s="8">
        <f t="shared" si="1"/>
        <v>30</v>
      </c>
      <c r="K16" s="15">
        <v>8</v>
      </c>
      <c r="L16" s="8">
        <f t="shared" si="2"/>
        <v>40</v>
      </c>
      <c r="M16" s="15">
        <v>0</v>
      </c>
      <c r="N16" s="8">
        <f t="shared" si="3"/>
        <v>0</v>
      </c>
      <c r="O16" s="15">
        <v>0</v>
      </c>
      <c r="P16" s="8">
        <f t="shared" si="4"/>
        <v>0</v>
      </c>
    </row>
    <row r="17" spans="1:16" ht="23.1" customHeight="1">
      <c r="A17" s="175"/>
      <c r="B17" s="175"/>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row>
    <row r="18" spans="1:16" ht="23.1" customHeight="1">
      <c r="A18" s="175"/>
      <c r="B18" s="175"/>
      <c r="C18" s="13"/>
      <c r="D18" s="14" t="s">
        <v>37</v>
      </c>
      <c r="E18" s="11"/>
      <c r="F18" s="10">
        <f t="shared" si="5"/>
        <v>6</v>
      </c>
      <c r="G18" s="9">
        <v>2</v>
      </c>
      <c r="H18" s="8">
        <f t="shared" si="0"/>
        <v>33.333333333333329</v>
      </c>
      <c r="I18" s="15">
        <v>0</v>
      </c>
      <c r="J18" s="8">
        <f t="shared" si="1"/>
        <v>0</v>
      </c>
      <c r="K18" s="15">
        <v>4</v>
      </c>
      <c r="L18" s="8">
        <f t="shared" si="2"/>
        <v>66.666666666666657</v>
      </c>
      <c r="M18" s="15">
        <v>0</v>
      </c>
      <c r="N18" s="8">
        <f t="shared" si="3"/>
        <v>0</v>
      </c>
      <c r="O18" s="15">
        <v>0</v>
      </c>
      <c r="P18" s="8">
        <f t="shared" si="4"/>
        <v>0</v>
      </c>
    </row>
    <row r="19" spans="1:16" ht="23.1" customHeight="1">
      <c r="A19" s="175"/>
      <c r="B19" s="175"/>
      <c r="C19" s="13"/>
      <c r="D19" s="14" t="s">
        <v>36</v>
      </c>
      <c r="E19" s="11"/>
      <c r="F19" s="10">
        <f t="shared" si="5"/>
        <v>2</v>
      </c>
      <c r="G19" s="9">
        <v>1</v>
      </c>
      <c r="H19" s="8">
        <f t="shared" si="0"/>
        <v>50</v>
      </c>
      <c r="I19" s="15">
        <v>0</v>
      </c>
      <c r="J19" s="8">
        <f t="shared" si="1"/>
        <v>0</v>
      </c>
      <c r="K19" s="15">
        <v>1</v>
      </c>
      <c r="L19" s="8">
        <f t="shared" si="2"/>
        <v>50</v>
      </c>
      <c r="M19" s="15">
        <v>0</v>
      </c>
      <c r="N19" s="8">
        <f t="shared" si="3"/>
        <v>0</v>
      </c>
      <c r="O19" s="15">
        <v>0</v>
      </c>
      <c r="P19" s="8">
        <f t="shared" si="4"/>
        <v>0</v>
      </c>
    </row>
    <row r="20" spans="1:16" ht="23.1" customHeight="1">
      <c r="A20" s="175"/>
      <c r="B20" s="175"/>
      <c r="C20" s="13"/>
      <c r="D20" s="14" t="s">
        <v>35</v>
      </c>
      <c r="E20" s="11"/>
      <c r="F20" s="10">
        <f t="shared" si="5"/>
        <v>6</v>
      </c>
      <c r="G20" s="9">
        <v>2</v>
      </c>
      <c r="H20" s="8">
        <f t="shared" si="0"/>
        <v>33.333333333333329</v>
      </c>
      <c r="I20" s="15">
        <v>1</v>
      </c>
      <c r="J20" s="8">
        <f t="shared" si="1"/>
        <v>16.666666666666664</v>
      </c>
      <c r="K20" s="15">
        <v>3</v>
      </c>
      <c r="L20" s="8">
        <f t="shared" si="2"/>
        <v>50</v>
      </c>
      <c r="M20" s="15">
        <v>0</v>
      </c>
      <c r="N20" s="8">
        <f t="shared" si="3"/>
        <v>0</v>
      </c>
      <c r="O20" s="15">
        <v>0</v>
      </c>
      <c r="P20" s="8">
        <f t="shared" si="4"/>
        <v>0</v>
      </c>
    </row>
    <row r="21" spans="1:16" ht="23.1" customHeight="1">
      <c r="A21" s="175"/>
      <c r="B21" s="175"/>
      <c r="C21" s="13"/>
      <c r="D21" s="14" t="s">
        <v>34</v>
      </c>
      <c r="E21" s="11"/>
      <c r="F21" s="10">
        <f t="shared" si="5"/>
        <v>9</v>
      </c>
      <c r="G21" s="9">
        <v>0</v>
      </c>
      <c r="H21" s="8">
        <f t="shared" si="0"/>
        <v>0</v>
      </c>
      <c r="I21" s="15">
        <v>1</v>
      </c>
      <c r="J21" s="8">
        <f t="shared" si="1"/>
        <v>11.111111111111111</v>
      </c>
      <c r="K21" s="15">
        <v>5</v>
      </c>
      <c r="L21" s="8">
        <f t="shared" si="2"/>
        <v>55.555555555555557</v>
      </c>
      <c r="M21" s="15">
        <v>2</v>
      </c>
      <c r="N21" s="8">
        <f t="shared" si="3"/>
        <v>22.222222222222221</v>
      </c>
      <c r="O21" s="15">
        <v>1</v>
      </c>
      <c r="P21" s="8">
        <f t="shared" si="4"/>
        <v>11.111111111111111</v>
      </c>
    </row>
    <row r="22" spans="1:16" ht="23.1" customHeight="1">
      <c r="A22" s="175"/>
      <c r="B22" s="175"/>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5"/>
      <c r="B23" s="175"/>
      <c r="C23" s="13"/>
      <c r="D23" s="14" t="s">
        <v>32</v>
      </c>
      <c r="E23" s="11"/>
      <c r="F23" s="10">
        <f t="shared" si="5"/>
        <v>7</v>
      </c>
      <c r="G23" s="9">
        <v>2</v>
      </c>
      <c r="H23" s="8">
        <f t="shared" si="0"/>
        <v>28.571428571428569</v>
      </c>
      <c r="I23" s="15">
        <v>1</v>
      </c>
      <c r="J23" s="8">
        <f t="shared" si="1"/>
        <v>14.285714285714285</v>
      </c>
      <c r="K23" s="15">
        <v>4</v>
      </c>
      <c r="L23" s="8">
        <f t="shared" si="2"/>
        <v>57.142857142857139</v>
      </c>
      <c r="M23" s="15">
        <v>0</v>
      </c>
      <c r="N23" s="8">
        <f t="shared" si="3"/>
        <v>0</v>
      </c>
      <c r="O23" s="15">
        <v>0</v>
      </c>
      <c r="P23" s="8">
        <f t="shared" si="4"/>
        <v>0</v>
      </c>
    </row>
    <row r="24" spans="1:16" ht="23.1" customHeight="1">
      <c r="A24" s="175"/>
      <c r="B24" s="175"/>
      <c r="C24" s="13"/>
      <c r="D24" s="14" t="s">
        <v>31</v>
      </c>
      <c r="E24" s="11"/>
      <c r="F24" s="10">
        <f t="shared" si="5"/>
        <v>0</v>
      </c>
      <c r="G24" s="33" t="s">
        <v>466</v>
      </c>
      <c r="H24" s="80" t="s">
        <v>466</v>
      </c>
      <c r="I24" s="34" t="s">
        <v>466</v>
      </c>
      <c r="J24" s="80" t="s">
        <v>466</v>
      </c>
      <c r="K24" s="34" t="s">
        <v>466</v>
      </c>
      <c r="L24" s="80" t="s">
        <v>466</v>
      </c>
      <c r="M24" s="34" t="s">
        <v>466</v>
      </c>
      <c r="N24" s="80" t="s">
        <v>466</v>
      </c>
      <c r="O24" s="34" t="s">
        <v>466</v>
      </c>
      <c r="P24" s="80" t="s">
        <v>466</v>
      </c>
    </row>
    <row r="25" spans="1:16" ht="23.1" customHeight="1">
      <c r="A25" s="175"/>
      <c r="B25" s="175"/>
      <c r="C25" s="13"/>
      <c r="D25" s="12" t="s">
        <v>30</v>
      </c>
      <c r="E25" s="11"/>
      <c r="F25" s="10">
        <f t="shared" si="5"/>
        <v>1</v>
      </c>
      <c r="G25" s="9">
        <v>0</v>
      </c>
      <c r="H25" s="8">
        <f t="shared" si="0"/>
        <v>0</v>
      </c>
      <c r="I25" s="15">
        <v>0</v>
      </c>
      <c r="J25" s="8">
        <f t="shared" si="1"/>
        <v>0</v>
      </c>
      <c r="K25" s="15">
        <v>1</v>
      </c>
      <c r="L25" s="8">
        <f t="shared" si="2"/>
        <v>100</v>
      </c>
      <c r="M25" s="15">
        <v>0</v>
      </c>
      <c r="N25" s="8">
        <f t="shared" si="3"/>
        <v>0</v>
      </c>
      <c r="O25" s="15">
        <v>0</v>
      </c>
      <c r="P25" s="8">
        <f t="shared" si="4"/>
        <v>0</v>
      </c>
    </row>
    <row r="26" spans="1:16" ht="23.1" customHeight="1">
      <c r="A26" s="175"/>
      <c r="B26" s="175"/>
      <c r="C26" s="13"/>
      <c r="D26" s="120" t="s">
        <v>29</v>
      </c>
      <c r="E26" s="121"/>
      <c r="F26" s="31">
        <f t="shared" si="5"/>
        <v>7</v>
      </c>
      <c r="G26" s="30">
        <v>2</v>
      </c>
      <c r="H26" s="122">
        <f t="shared" si="0"/>
        <v>28.571428571428569</v>
      </c>
      <c r="I26" s="15">
        <v>1</v>
      </c>
      <c r="J26" s="8">
        <f t="shared" si="1"/>
        <v>14.285714285714285</v>
      </c>
      <c r="K26" s="15">
        <v>2</v>
      </c>
      <c r="L26" s="8">
        <f t="shared" si="2"/>
        <v>28.571428571428569</v>
      </c>
      <c r="M26" s="15">
        <v>1</v>
      </c>
      <c r="N26" s="8">
        <f t="shared" si="3"/>
        <v>14.285714285714285</v>
      </c>
      <c r="O26" s="15">
        <v>1</v>
      </c>
      <c r="P26" s="8">
        <f t="shared" si="4"/>
        <v>14.285714285714285</v>
      </c>
    </row>
    <row r="27" spans="1:16" ht="23.1" customHeight="1">
      <c r="A27" s="175"/>
      <c r="B27" s="175"/>
      <c r="C27" s="13"/>
      <c r="D27" s="14" t="s">
        <v>28</v>
      </c>
      <c r="E27" s="11"/>
      <c r="F27" s="10">
        <f t="shared" si="5"/>
        <v>2</v>
      </c>
      <c r="G27" s="9">
        <v>0</v>
      </c>
      <c r="H27" s="8">
        <f t="shared" si="0"/>
        <v>0</v>
      </c>
      <c r="I27" s="15">
        <v>1</v>
      </c>
      <c r="J27" s="8">
        <f t="shared" si="1"/>
        <v>50</v>
      </c>
      <c r="K27" s="15">
        <v>1</v>
      </c>
      <c r="L27" s="8">
        <f t="shared" si="2"/>
        <v>50</v>
      </c>
      <c r="M27" s="15">
        <v>0</v>
      </c>
      <c r="N27" s="8">
        <f t="shared" si="3"/>
        <v>0</v>
      </c>
      <c r="O27" s="15">
        <v>0</v>
      </c>
      <c r="P27" s="8">
        <f t="shared" si="4"/>
        <v>0</v>
      </c>
    </row>
    <row r="28" spans="1:16" ht="23.1" customHeight="1">
      <c r="A28" s="175"/>
      <c r="B28" s="175"/>
      <c r="C28" s="13"/>
      <c r="D28" s="14" t="s">
        <v>27</v>
      </c>
      <c r="E28" s="11"/>
      <c r="F28" s="10">
        <f t="shared" si="5"/>
        <v>3</v>
      </c>
      <c r="G28" s="9">
        <v>1</v>
      </c>
      <c r="H28" s="8">
        <f t="shared" si="0"/>
        <v>33.333333333333329</v>
      </c>
      <c r="I28" s="15">
        <v>0</v>
      </c>
      <c r="J28" s="8">
        <f t="shared" si="1"/>
        <v>0</v>
      </c>
      <c r="K28" s="15">
        <v>1</v>
      </c>
      <c r="L28" s="8">
        <f t="shared" si="2"/>
        <v>33.333333333333329</v>
      </c>
      <c r="M28" s="15">
        <v>1</v>
      </c>
      <c r="N28" s="8">
        <f t="shared" si="3"/>
        <v>33.333333333333329</v>
      </c>
      <c r="O28" s="15">
        <v>0</v>
      </c>
      <c r="P28" s="8">
        <f t="shared" si="4"/>
        <v>0</v>
      </c>
    </row>
    <row r="29" spans="1:16" ht="23.1" customHeight="1">
      <c r="A29" s="175"/>
      <c r="B29" s="175"/>
      <c r="C29" s="13"/>
      <c r="D29" s="14" t="s">
        <v>26</v>
      </c>
      <c r="E29" s="11"/>
      <c r="F29" s="10">
        <f t="shared" si="5"/>
        <v>15</v>
      </c>
      <c r="G29" s="9">
        <v>7</v>
      </c>
      <c r="H29" s="8">
        <f t="shared" si="0"/>
        <v>46.666666666666664</v>
      </c>
      <c r="I29" s="15">
        <v>3</v>
      </c>
      <c r="J29" s="8">
        <f t="shared" si="1"/>
        <v>20</v>
      </c>
      <c r="K29" s="15">
        <v>5</v>
      </c>
      <c r="L29" s="8">
        <f t="shared" si="2"/>
        <v>33.333333333333329</v>
      </c>
      <c r="M29" s="15">
        <v>0</v>
      </c>
      <c r="N29" s="8">
        <f t="shared" si="3"/>
        <v>0</v>
      </c>
      <c r="O29" s="15">
        <v>0</v>
      </c>
      <c r="P29" s="8">
        <f t="shared" si="4"/>
        <v>0</v>
      </c>
    </row>
    <row r="30" spans="1:16" ht="23.1" customHeight="1">
      <c r="A30" s="175"/>
      <c r="B30" s="175"/>
      <c r="C30" s="13"/>
      <c r="D30" s="14" t="s">
        <v>25</v>
      </c>
      <c r="E30" s="11"/>
      <c r="F30" s="10">
        <f t="shared" si="5"/>
        <v>6</v>
      </c>
      <c r="G30" s="9">
        <v>0</v>
      </c>
      <c r="H30" s="8">
        <f t="shared" si="0"/>
        <v>0</v>
      </c>
      <c r="I30" s="15">
        <v>2</v>
      </c>
      <c r="J30" s="8">
        <f t="shared" si="1"/>
        <v>33.333333333333329</v>
      </c>
      <c r="K30" s="15">
        <v>3</v>
      </c>
      <c r="L30" s="8">
        <f t="shared" si="2"/>
        <v>50</v>
      </c>
      <c r="M30" s="15">
        <v>0</v>
      </c>
      <c r="N30" s="8">
        <f t="shared" si="3"/>
        <v>0</v>
      </c>
      <c r="O30" s="15">
        <v>1</v>
      </c>
      <c r="P30" s="8">
        <f t="shared" si="4"/>
        <v>16.666666666666664</v>
      </c>
    </row>
    <row r="31" spans="1:16" ht="23.1" customHeight="1">
      <c r="A31" s="175"/>
      <c r="B31" s="175"/>
      <c r="C31" s="13"/>
      <c r="D31" s="14" t="s">
        <v>24</v>
      </c>
      <c r="E31" s="11"/>
      <c r="F31" s="10">
        <f t="shared" si="5"/>
        <v>31</v>
      </c>
      <c r="G31" s="9">
        <v>12</v>
      </c>
      <c r="H31" s="8">
        <f t="shared" si="0"/>
        <v>38.70967741935484</v>
      </c>
      <c r="I31" s="15">
        <v>4</v>
      </c>
      <c r="J31" s="8">
        <f t="shared" si="1"/>
        <v>12.903225806451612</v>
      </c>
      <c r="K31" s="15">
        <v>14</v>
      </c>
      <c r="L31" s="8">
        <f t="shared" si="2"/>
        <v>45.161290322580641</v>
      </c>
      <c r="M31" s="15">
        <v>1</v>
      </c>
      <c r="N31" s="8">
        <f t="shared" si="3"/>
        <v>3.225806451612903</v>
      </c>
      <c r="O31" s="15">
        <v>0</v>
      </c>
      <c r="P31" s="8">
        <f t="shared" si="4"/>
        <v>0</v>
      </c>
    </row>
    <row r="32" spans="1:16" ht="23.1" customHeight="1">
      <c r="A32" s="175"/>
      <c r="B32" s="175"/>
      <c r="C32" s="13"/>
      <c r="D32" s="14" t="s">
        <v>23</v>
      </c>
      <c r="E32" s="11"/>
      <c r="F32" s="10">
        <f t="shared" si="5"/>
        <v>7</v>
      </c>
      <c r="G32" s="9">
        <v>2</v>
      </c>
      <c r="H32" s="8">
        <f t="shared" si="0"/>
        <v>28.571428571428569</v>
      </c>
      <c r="I32" s="15">
        <v>2</v>
      </c>
      <c r="J32" s="8">
        <f t="shared" si="1"/>
        <v>28.571428571428569</v>
      </c>
      <c r="K32" s="15">
        <v>2</v>
      </c>
      <c r="L32" s="8">
        <f t="shared" si="2"/>
        <v>28.571428571428569</v>
      </c>
      <c r="M32" s="15">
        <v>1</v>
      </c>
      <c r="N32" s="8">
        <f t="shared" si="3"/>
        <v>14.285714285714285</v>
      </c>
      <c r="O32" s="15">
        <v>0</v>
      </c>
      <c r="P32" s="8">
        <f t="shared" si="4"/>
        <v>0</v>
      </c>
    </row>
    <row r="33" spans="1:16" ht="24" customHeight="1">
      <c r="A33" s="175"/>
      <c r="B33" s="175"/>
      <c r="C33" s="13"/>
      <c r="D33" s="14" t="s">
        <v>22</v>
      </c>
      <c r="E33" s="11"/>
      <c r="F33" s="10">
        <f t="shared" si="5"/>
        <v>28</v>
      </c>
      <c r="G33" s="9">
        <v>2</v>
      </c>
      <c r="H33" s="8">
        <f t="shared" si="0"/>
        <v>7.1428571428571423</v>
      </c>
      <c r="I33" s="15">
        <v>2</v>
      </c>
      <c r="J33" s="8">
        <f t="shared" si="1"/>
        <v>7.1428571428571423</v>
      </c>
      <c r="K33" s="15">
        <v>14</v>
      </c>
      <c r="L33" s="8">
        <f t="shared" si="2"/>
        <v>50</v>
      </c>
      <c r="M33" s="15">
        <v>8</v>
      </c>
      <c r="N33" s="8">
        <f t="shared" si="3"/>
        <v>28.571428571428569</v>
      </c>
      <c r="O33" s="15">
        <v>2</v>
      </c>
      <c r="P33" s="8">
        <f t="shared" si="4"/>
        <v>7.1428571428571423</v>
      </c>
    </row>
    <row r="34" spans="1:16" ht="23.1" customHeight="1">
      <c r="A34" s="175"/>
      <c r="B34" s="175"/>
      <c r="C34" s="13"/>
      <c r="D34" s="14" t="s">
        <v>21</v>
      </c>
      <c r="E34" s="11"/>
      <c r="F34" s="10">
        <f t="shared" si="5"/>
        <v>14</v>
      </c>
      <c r="G34" s="9">
        <v>2</v>
      </c>
      <c r="H34" s="8">
        <f t="shared" si="0"/>
        <v>14.285714285714285</v>
      </c>
      <c r="I34" s="15">
        <v>2</v>
      </c>
      <c r="J34" s="8">
        <f t="shared" si="1"/>
        <v>14.285714285714285</v>
      </c>
      <c r="K34" s="15">
        <v>7</v>
      </c>
      <c r="L34" s="8">
        <f t="shared" si="2"/>
        <v>50</v>
      </c>
      <c r="M34" s="15">
        <v>3</v>
      </c>
      <c r="N34" s="8">
        <f t="shared" si="3"/>
        <v>21.428571428571427</v>
      </c>
      <c r="O34" s="15">
        <v>0</v>
      </c>
      <c r="P34" s="8">
        <f t="shared" si="4"/>
        <v>0</v>
      </c>
    </row>
    <row r="35" spans="1:16" ht="23.1" customHeight="1">
      <c r="A35" s="175"/>
      <c r="B35" s="175"/>
      <c r="C35" s="13"/>
      <c r="D35" s="14" t="s">
        <v>20</v>
      </c>
      <c r="E35" s="11"/>
      <c r="F35" s="10">
        <f t="shared" si="5"/>
        <v>7</v>
      </c>
      <c r="G35" s="9">
        <v>0</v>
      </c>
      <c r="H35" s="8">
        <f t="shared" si="0"/>
        <v>0</v>
      </c>
      <c r="I35" s="15">
        <v>1</v>
      </c>
      <c r="J35" s="8">
        <f t="shared" si="1"/>
        <v>14.285714285714285</v>
      </c>
      <c r="K35" s="15">
        <v>5</v>
      </c>
      <c r="L35" s="8">
        <f t="shared" si="2"/>
        <v>71.428571428571431</v>
      </c>
      <c r="M35" s="15">
        <v>1</v>
      </c>
      <c r="N35" s="8">
        <f t="shared" si="3"/>
        <v>14.285714285714285</v>
      </c>
      <c r="O35" s="15">
        <v>0</v>
      </c>
      <c r="P35" s="8">
        <f t="shared" si="4"/>
        <v>0</v>
      </c>
    </row>
    <row r="36" spans="1:16" ht="23.1" customHeight="1">
      <c r="A36" s="175"/>
      <c r="B36" s="175"/>
      <c r="C36" s="13"/>
      <c r="D36" s="14" t="s">
        <v>19</v>
      </c>
      <c r="E36" s="11"/>
      <c r="F36" s="10">
        <f t="shared" si="5"/>
        <v>17</v>
      </c>
      <c r="G36" s="9">
        <v>3</v>
      </c>
      <c r="H36" s="8">
        <f t="shared" si="0"/>
        <v>17.647058823529413</v>
      </c>
      <c r="I36" s="15">
        <v>3</v>
      </c>
      <c r="J36" s="8">
        <f t="shared" si="1"/>
        <v>17.647058823529413</v>
      </c>
      <c r="K36" s="15">
        <v>7</v>
      </c>
      <c r="L36" s="8">
        <f t="shared" si="2"/>
        <v>41.17647058823529</v>
      </c>
      <c r="M36" s="15">
        <v>3</v>
      </c>
      <c r="N36" s="8">
        <f t="shared" si="3"/>
        <v>17.647058823529413</v>
      </c>
      <c r="O36" s="15">
        <v>1</v>
      </c>
      <c r="P36" s="8">
        <f t="shared" si="4"/>
        <v>5.8823529411764701</v>
      </c>
    </row>
    <row r="37" spans="1:16" ht="23.1" customHeight="1">
      <c r="A37" s="175"/>
      <c r="B37" s="176"/>
      <c r="C37" s="13"/>
      <c r="D37" s="14" t="s">
        <v>18</v>
      </c>
      <c r="E37" s="11"/>
      <c r="F37" s="10">
        <f t="shared" si="5"/>
        <v>4</v>
      </c>
      <c r="G37" s="9">
        <v>1</v>
      </c>
      <c r="H37" s="8">
        <f t="shared" si="0"/>
        <v>25</v>
      </c>
      <c r="I37" s="15">
        <v>1</v>
      </c>
      <c r="J37" s="8">
        <f t="shared" si="1"/>
        <v>25</v>
      </c>
      <c r="K37" s="15">
        <v>1</v>
      </c>
      <c r="L37" s="8">
        <f t="shared" si="2"/>
        <v>25</v>
      </c>
      <c r="M37" s="15">
        <v>0</v>
      </c>
      <c r="N37" s="8">
        <f t="shared" si="3"/>
        <v>0</v>
      </c>
      <c r="O37" s="15">
        <v>1</v>
      </c>
      <c r="P37" s="8">
        <f t="shared" si="4"/>
        <v>25</v>
      </c>
    </row>
    <row r="38" spans="1:16" ht="23.1" customHeight="1">
      <c r="A38" s="175"/>
      <c r="B38" s="174" t="s">
        <v>17</v>
      </c>
      <c r="C38" s="13"/>
      <c r="D38" s="14" t="s">
        <v>16</v>
      </c>
      <c r="E38" s="11"/>
      <c r="F38" s="10">
        <f t="shared" si="5"/>
        <v>715</v>
      </c>
      <c r="G38" s="9">
        <f>SUM(G39:G53)</f>
        <v>475</v>
      </c>
      <c r="H38" s="8">
        <f t="shared" si="0"/>
        <v>66.43356643356644</v>
      </c>
      <c r="I38" s="15">
        <f>SUM(I39:I53)</f>
        <v>113</v>
      </c>
      <c r="J38" s="8">
        <f t="shared" si="1"/>
        <v>15.804195804195803</v>
      </c>
      <c r="K38" s="15">
        <f>SUM(K39:K53)</f>
        <v>107</v>
      </c>
      <c r="L38" s="8">
        <f t="shared" si="2"/>
        <v>14.965034965034965</v>
      </c>
      <c r="M38" s="15">
        <f>SUM(M39:M53)</f>
        <v>16</v>
      </c>
      <c r="N38" s="8">
        <f t="shared" si="3"/>
        <v>2.2377622377622379</v>
      </c>
      <c r="O38" s="15">
        <f>SUM(O39:O53)</f>
        <v>4</v>
      </c>
      <c r="P38" s="8">
        <f t="shared" si="4"/>
        <v>0.55944055944055948</v>
      </c>
    </row>
    <row r="39" spans="1:16" ht="23.1" customHeight="1">
      <c r="A39" s="175"/>
      <c r="B39" s="175"/>
      <c r="C39" s="13"/>
      <c r="D39" s="14" t="s">
        <v>15</v>
      </c>
      <c r="E39" s="11"/>
      <c r="F39" s="10">
        <f t="shared" si="5"/>
        <v>7</v>
      </c>
      <c r="G39" s="9">
        <v>6</v>
      </c>
      <c r="H39" s="8">
        <f t="shared" si="0"/>
        <v>85.714285714285708</v>
      </c>
      <c r="I39" s="15">
        <v>1</v>
      </c>
      <c r="J39" s="8">
        <f t="shared" si="1"/>
        <v>14.285714285714285</v>
      </c>
      <c r="K39" s="15">
        <v>0</v>
      </c>
      <c r="L39" s="8">
        <f t="shared" si="2"/>
        <v>0</v>
      </c>
      <c r="M39" s="15">
        <v>0</v>
      </c>
      <c r="N39" s="8">
        <f t="shared" si="3"/>
        <v>0</v>
      </c>
      <c r="O39" s="15">
        <v>0</v>
      </c>
      <c r="P39" s="8">
        <f t="shared" si="4"/>
        <v>0</v>
      </c>
    </row>
    <row r="40" spans="1:16" ht="23.1" customHeight="1">
      <c r="A40" s="175"/>
      <c r="B40" s="175"/>
      <c r="C40" s="13"/>
      <c r="D40" s="14" t="s">
        <v>14</v>
      </c>
      <c r="E40" s="11"/>
      <c r="F40" s="10">
        <f t="shared" si="5"/>
        <v>81</v>
      </c>
      <c r="G40" s="9">
        <v>61</v>
      </c>
      <c r="H40" s="8">
        <f t="shared" si="0"/>
        <v>75.308641975308646</v>
      </c>
      <c r="I40" s="15">
        <v>13</v>
      </c>
      <c r="J40" s="8">
        <f t="shared" si="1"/>
        <v>16.049382716049383</v>
      </c>
      <c r="K40" s="15">
        <v>7</v>
      </c>
      <c r="L40" s="8">
        <f t="shared" si="2"/>
        <v>8.6419753086419746</v>
      </c>
      <c r="M40" s="15">
        <v>0</v>
      </c>
      <c r="N40" s="8">
        <f t="shared" si="3"/>
        <v>0</v>
      </c>
      <c r="O40" s="15">
        <v>0</v>
      </c>
      <c r="P40" s="8">
        <f t="shared" si="4"/>
        <v>0</v>
      </c>
    </row>
    <row r="41" spans="1:16" ht="23.1" customHeight="1">
      <c r="A41" s="175"/>
      <c r="B41" s="175"/>
      <c r="C41" s="13"/>
      <c r="D41" s="14" t="s">
        <v>13</v>
      </c>
      <c r="E41" s="11"/>
      <c r="F41" s="10">
        <f t="shared" si="5"/>
        <v>20</v>
      </c>
      <c r="G41" s="9">
        <v>13</v>
      </c>
      <c r="H41" s="8">
        <f t="shared" si="0"/>
        <v>65</v>
      </c>
      <c r="I41" s="15">
        <v>5</v>
      </c>
      <c r="J41" s="8">
        <f t="shared" si="1"/>
        <v>25</v>
      </c>
      <c r="K41" s="15">
        <v>2</v>
      </c>
      <c r="L41" s="8">
        <f t="shared" si="2"/>
        <v>10</v>
      </c>
      <c r="M41" s="15">
        <v>0</v>
      </c>
      <c r="N41" s="8">
        <f t="shared" si="3"/>
        <v>0</v>
      </c>
      <c r="O41" s="15">
        <v>0</v>
      </c>
      <c r="P41" s="8">
        <f t="shared" si="4"/>
        <v>0</v>
      </c>
    </row>
    <row r="42" spans="1:16" ht="23.1" customHeight="1">
      <c r="A42" s="175"/>
      <c r="B42" s="175"/>
      <c r="C42" s="13"/>
      <c r="D42" s="14" t="s">
        <v>12</v>
      </c>
      <c r="E42" s="11"/>
      <c r="F42" s="10">
        <f t="shared" si="5"/>
        <v>13</v>
      </c>
      <c r="G42" s="9">
        <v>4</v>
      </c>
      <c r="H42" s="8">
        <f t="shared" si="0"/>
        <v>30.76923076923077</v>
      </c>
      <c r="I42" s="15">
        <v>4</v>
      </c>
      <c r="J42" s="8">
        <f t="shared" si="1"/>
        <v>30.76923076923077</v>
      </c>
      <c r="K42" s="15">
        <v>4</v>
      </c>
      <c r="L42" s="8">
        <f t="shared" si="2"/>
        <v>30.76923076923077</v>
      </c>
      <c r="M42" s="15">
        <v>1</v>
      </c>
      <c r="N42" s="8">
        <f t="shared" si="3"/>
        <v>7.6923076923076925</v>
      </c>
      <c r="O42" s="15">
        <v>0</v>
      </c>
      <c r="P42" s="8">
        <f t="shared" si="4"/>
        <v>0</v>
      </c>
    </row>
    <row r="43" spans="1:16" ht="23.1" customHeight="1">
      <c r="A43" s="175"/>
      <c r="B43" s="175"/>
      <c r="C43" s="13"/>
      <c r="D43" s="14" t="s">
        <v>11</v>
      </c>
      <c r="E43" s="11"/>
      <c r="F43" s="10">
        <f t="shared" si="5"/>
        <v>35</v>
      </c>
      <c r="G43" s="9">
        <v>16</v>
      </c>
      <c r="H43" s="8">
        <f t="shared" si="0"/>
        <v>45.714285714285715</v>
      </c>
      <c r="I43" s="15">
        <v>12</v>
      </c>
      <c r="J43" s="8">
        <f t="shared" si="1"/>
        <v>34.285714285714285</v>
      </c>
      <c r="K43" s="15">
        <v>6</v>
      </c>
      <c r="L43" s="8">
        <f t="shared" si="2"/>
        <v>17.142857142857142</v>
      </c>
      <c r="M43" s="15">
        <v>1</v>
      </c>
      <c r="N43" s="8">
        <f t="shared" si="3"/>
        <v>2.8571428571428572</v>
      </c>
      <c r="O43" s="15">
        <v>0</v>
      </c>
      <c r="P43" s="8">
        <f t="shared" si="4"/>
        <v>0</v>
      </c>
    </row>
    <row r="44" spans="1:16" ht="23.1" customHeight="1">
      <c r="A44" s="175"/>
      <c r="B44" s="175"/>
      <c r="C44" s="13"/>
      <c r="D44" s="14" t="s">
        <v>10</v>
      </c>
      <c r="E44" s="11"/>
      <c r="F44" s="10">
        <f t="shared" si="5"/>
        <v>182</v>
      </c>
      <c r="G44" s="9">
        <v>147</v>
      </c>
      <c r="H44" s="8">
        <f t="shared" si="0"/>
        <v>80.769230769230774</v>
      </c>
      <c r="I44" s="15">
        <v>21</v>
      </c>
      <c r="J44" s="8">
        <f t="shared" si="1"/>
        <v>11.538461538461538</v>
      </c>
      <c r="K44" s="15">
        <v>14</v>
      </c>
      <c r="L44" s="8">
        <f t="shared" si="2"/>
        <v>7.6923076923076925</v>
      </c>
      <c r="M44" s="15">
        <v>0</v>
      </c>
      <c r="N44" s="8">
        <f t="shared" si="3"/>
        <v>0</v>
      </c>
      <c r="O44" s="15">
        <v>0</v>
      </c>
      <c r="P44" s="8">
        <f t="shared" si="4"/>
        <v>0</v>
      </c>
    </row>
    <row r="45" spans="1:16" ht="23.1" customHeight="1">
      <c r="A45" s="175"/>
      <c r="B45" s="175"/>
      <c r="C45" s="13"/>
      <c r="D45" s="14" t="s">
        <v>9</v>
      </c>
      <c r="E45" s="11"/>
      <c r="F45" s="10">
        <f t="shared" si="5"/>
        <v>18</v>
      </c>
      <c r="G45" s="9">
        <v>16</v>
      </c>
      <c r="H45" s="8">
        <f t="shared" si="0"/>
        <v>88.888888888888886</v>
      </c>
      <c r="I45" s="15">
        <v>2</v>
      </c>
      <c r="J45" s="8">
        <f t="shared" si="1"/>
        <v>11.111111111111111</v>
      </c>
      <c r="K45" s="15">
        <v>0</v>
      </c>
      <c r="L45" s="8">
        <f t="shared" si="2"/>
        <v>0</v>
      </c>
      <c r="M45" s="15">
        <v>0</v>
      </c>
      <c r="N45" s="8">
        <f t="shared" si="3"/>
        <v>0</v>
      </c>
      <c r="O45" s="15">
        <v>0</v>
      </c>
      <c r="P45" s="8">
        <f t="shared" si="4"/>
        <v>0</v>
      </c>
    </row>
    <row r="46" spans="1:16" ht="23.1" customHeight="1">
      <c r="A46" s="175"/>
      <c r="B46" s="175"/>
      <c r="C46" s="13"/>
      <c r="D46" s="14" t="s">
        <v>8</v>
      </c>
      <c r="E46" s="11"/>
      <c r="F46" s="10">
        <f t="shared" si="5"/>
        <v>11</v>
      </c>
      <c r="G46" s="9">
        <v>10</v>
      </c>
      <c r="H46" s="8">
        <f t="shared" si="0"/>
        <v>90.909090909090907</v>
      </c>
      <c r="I46" s="15">
        <v>1</v>
      </c>
      <c r="J46" s="8">
        <f t="shared" si="1"/>
        <v>9.0909090909090917</v>
      </c>
      <c r="K46" s="15">
        <v>0</v>
      </c>
      <c r="L46" s="8">
        <f t="shared" si="2"/>
        <v>0</v>
      </c>
      <c r="M46" s="15">
        <v>0</v>
      </c>
      <c r="N46" s="8">
        <f t="shared" si="3"/>
        <v>0</v>
      </c>
      <c r="O46" s="15">
        <v>0</v>
      </c>
      <c r="P46" s="8">
        <f t="shared" si="4"/>
        <v>0</v>
      </c>
    </row>
    <row r="47" spans="1:16" ht="24" customHeight="1">
      <c r="A47" s="175"/>
      <c r="B47" s="175"/>
      <c r="C47" s="13"/>
      <c r="D47" s="12" t="s">
        <v>7</v>
      </c>
      <c r="E47" s="11"/>
      <c r="F47" s="10">
        <f t="shared" si="5"/>
        <v>16</v>
      </c>
      <c r="G47" s="9">
        <v>12</v>
      </c>
      <c r="H47" s="8">
        <f t="shared" si="0"/>
        <v>75</v>
      </c>
      <c r="I47" s="15">
        <v>2</v>
      </c>
      <c r="J47" s="8">
        <f t="shared" si="1"/>
        <v>12.5</v>
      </c>
      <c r="K47" s="15">
        <v>2</v>
      </c>
      <c r="L47" s="8">
        <f t="shared" si="2"/>
        <v>12.5</v>
      </c>
      <c r="M47" s="15">
        <v>0</v>
      </c>
      <c r="N47" s="8">
        <f t="shared" si="3"/>
        <v>0</v>
      </c>
      <c r="O47" s="15">
        <v>0</v>
      </c>
      <c r="P47" s="8">
        <f t="shared" si="4"/>
        <v>0</v>
      </c>
    </row>
    <row r="48" spans="1:16" ht="23.1" customHeight="1">
      <c r="A48" s="175"/>
      <c r="B48" s="175"/>
      <c r="C48" s="13"/>
      <c r="D48" s="14" t="s">
        <v>6</v>
      </c>
      <c r="E48" s="11"/>
      <c r="F48" s="10">
        <f t="shared" si="5"/>
        <v>57</v>
      </c>
      <c r="G48" s="9">
        <v>44</v>
      </c>
      <c r="H48" s="8">
        <f t="shared" si="0"/>
        <v>77.192982456140342</v>
      </c>
      <c r="I48" s="15">
        <v>6</v>
      </c>
      <c r="J48" s="8">
        <f t="shared" si="1"/>
        <v>10.526315789473683</v>
      </c>
      <c r="K48" s="15">
        <v>7</v>
      </c>
      <c r="L48" s="8">
        <f t="shared" si="2"/>
        <v>12.280701754385964</v>
      </c>
      <c r="M48" s="15">
        <v>0</v>
      </c>
      <c r="N48" s="8">
        <f t="shared" si="3"/>
        <v>0</v>
      </c>
      <c r="O48" s="15">
        <v>0</v>
      </c>
      <c r="P48" s="8">
        <f t="shared" si="4"/>
        <v>0</v>
      </c>
    </row>
    <row r="49" spans="1:16" ht="23.1" customHeight="1">
      <c r="A49" s="175"/>
      <c r="B49" s="175"/>
      <c r="C49" s="13"/>
      <c r="D49" s="14" t="s">
        <v>5</v>
      </c>
      <c r="E49" s="11"/>
      <c r="F49" s="10">
        <f t="shared" si="5"/>
        <v>16</v>
      </c>
      <c r="G49" s="9">
        <v>14</v>
      </c>
      <c r="H49" s="8">
        <f t="shared" si="0"/>
        <v>87.5</v>
      </c>
      <c r="I49" s="15">
        <v>2</v>
      </c>
      <c r="J49" s="8">
        <f t="shared" si="1"/>
        <v>12.5</v>
      </c>
      <c r="K49" s="15">
        <v>0</v>
      </c>
      <c r="L49" s="8">
        <f t="shared" si="2"/>
        <v>0</v>
      </c>
      <c r="M49" s="15">
        <v>0</v>
      </c>
      <c r="N49" s="8">
        <f t="shared" si="3"/>
        <v>0</v>
      </c>
      <c r="O49" s="15">
        <v>0</v>
      </c>
      <c r="P49" s="8">
        <f t="shared" si="4"/>
        <v>0</v>
      </c>
    </row>
    <row r="50" spans="1:16" ht="23.1" customHeight="1">
      <c r="A50" s="175"/>
      <c r="B50" s="175"/>
      <c r="C50" s="13"/>
      <c r="D50" s="14" t="s">
        <v>4</v>
      </c>
      <c r="E50" s="11"/>
      <c r="F50" s="10">
        <f t="shared" si="5"/>
        <v>21</v>
      </c>
      <c r="G50" s="9">
        <v>12</v>
      </c>
      <c r="H50" s="8">
        <f t="shared" si="0"/>
        <v>57.142857142857139</v>
      </c>
      <c r="I50" s="15">
        <v>2</v>
      </c>
      <c r="J50" s="8">
        <f t="shared" si="1"/>
        <v>9.5238095238095237</v>
      </c>
      <c r="K50" s="15">
        <v>5</v>
      </c>
      <c r="L50" s="8">
        <f t="shared" si="2"/>
        <v>23.809523809523807</v>
      </c>
      <c r="M50" s="15">
        <v>0</v>
      </c>
      <c r="N50" s="8">
        <f t="shared" si="3"/>
        <v>0</v>
      </c>
      <c r="O50" s="15">
        <v>2</v>
      </c>
      <c r="P50" s="8">
        <f t="shared" si="4"/>
        <v>9.5238095238095237</v>
      </c>
    </row>
    <row r="51" spans="1:16" ht="23.1" customHeight="1">
      <c r="A51" s="175"/>
      <c r="B51" s="175"/>
      <c r="C51" s="13"/>
      <c r="D51" s="14" t="s">
        <v>3</v>
      </c>
      <c r="E51" s="11"/>
      <c r="F51" s="10">
        <f t="shared" si="5"/>
        <v>157</v>
      </c>
      <c r="G51" s="9">
        <v>80</v>
      </c>
      <c r="H51" s="8">
        <f t="shared" si="0"/>
        <v>50.955414012738856</v>
      </c>
      <c r="I51" s="15">
        <v>24</v>
      </c>
      <c r="J51" s="8">
        <f t="shared" si="1"/>
        <v>15.286624203821656</v>
      </c>
      <c r="K51" s="15">
        <v>42</v>
      </c>
      <c r="L51" s="8">
        <f t="shared" si="2"/>
        <v>26.751592356687897</v>
      </c>
      <c r="M51" s="15">
        <v>9</v>
      </c>
      <c r="N51" s="8">
        <f t="shared" si="3"/>
        <v>5.7324840764331215</v>
      </c>
      <c r="O51" s="15">
        <v>2</v>
      </c>
      <c r="P51" s="8">
        <f t="shared" si="4"/>
        <v>1.2738853503184715</v>
      </c>
    </row>
    <row r="52" spans="1:16" ht="23.1" customHeight="1">
      <c r="A52" s="175"/>
      <c r="B52" s="175"/>
      <c r="C52" s="13"/>
      <c r="D52" s="14" t="s">
        <v>2</v>
      </c>
      <c r="E52" s="11"/>
      <c r="F52" s="10">
        <f t="shared" si="5"/>
        <v>22</v>
      </c>
      <c r="G52" s="9">
        <v>12</v>
      </c>
      <c r="H52" s="8">
        <f t="shared" si="0"/>
        <v>54.54545454545454</v>
      </c>
      <c r="I52" s="15">
        <v>3</v>
      </c>
      <c r="J52" s="8">
        <f t="shared" si="1"/>
        <v>13.636363636363635</v>
      </c>
      <c r="K52" s="15">
        <v>7</v>
      </c>
      <c r="L52" s="8">
        <f t="shared" si="2"/>
        <v>31.818181818181817</v>
      </c>
      <c r="M52" s="15">
        <v>0</v>
      </c>
      <c r="N52" s="8">
        <f t="shared" si="3"/>
        <v>0</v>
      </c>
      <c r="O52" s="15">
        <v>0</v>
      </c>
      <c r="P52" s="8">
        <f t="shared" si="4"/>
        <v>0</v>
      </c>
    </row>
    <row r="53" spans="1:16" ht="24" customHeight="1">
      <c r="A53" s="176"/>
      <c r="B53" s="176"/>
      <c r="C53" s="13"/>
      <c r="D53" s="12" t="s">
        <v>1</v>
      </c>
      <c r="E53" s="11"/>
      <c r="F53" s="10">
        <f t="shared" si="5"/>
        <v>59</v>
      </c>
      <c r="G53" s="9">
        <v>28</v>
      </c>
      <c r="H53" s="8">
        <f t="shared" si="0"/>
        <v>47.457627118644069</v>
      </c>
      <c r="I53" s="15">
        <v>15</v>
      </c>
      <c r="J53" s="8">
        <f t="shared" si="1"/>
        <v>25.423728813559322</v>
      </c>
      <c r="K53" s="15">
        <v>11</v>
      </c>
      <c r="L53" s="8">
        <f t="shared" si="2"/>
        <v>18.64406779661017</v>
      </c>
      <c r="M53" s="15">
        <v>5</v>
      </c>
      <c r="N53" s="8">
        <f t="shared" si="3"/>
        <v>8.4745762711864394</v>
      </c>
      <c r="O53" s="15">
        <v>0</v>
      </c>
      <c r="P53" s="8">
        <f t="shared" si="4"/>
        <v>0</v>
      </c>
    </row>
    <row r="55" spans="1:16" ht="12.75" customHeight="1"/>
    <row r="56" spans="1:16" ht="12.75" customHeight="1"/>
    <row r="57" spans="1:16">
      <c r="D57" s="5"/>
    </row>
    <row r="67" spans="4:4">
      <c r="D67" s="5"/>
    </row>
    <row r="71" spans="4:4">
      <c r="D71" s="5"/>
    </row>
    <row r="75" spans="4:4">
      <c r="D75" s="5"/>
    </row>
    <row r="77" spans="4:4">
      <c r="D77" s="5"/>
    </row>
    <row r="79" spans="4:4">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8">
    <mergeCell ref="A13:A53"/>
    <mergeCell ref="B13:B37"/>
    <mergeCell ref="B38:B53"/>
    <mergeCell ref="G3:P3"/>
    <mergeCell ref="A7:E7"/>
    <mergeCell ref="A8:A12"/>
    <mergeCell ref="B8:E8"/>
    <mergeCell ref="B9:E9"/>
    <mergeCell ref="B10:E10"/>
    <mergeCell ref="B11:E11"/>
    <mergeCell ref="B12:E12"/>
    <mergeCell ref="O5:O6"/>
    <mergeCell ref="P5:P6"/>
    <mergeCell ref="O4:P4"/>
    <mergeCell ref="G5:G6"/>
    <mergeCell ref="H5:H6"/>
    <mergeCell ref="M4:N4"/>
    <mergeCell ref="M5:M6"/>
    <mergeCell ref="N5:N6"/>
    <mergeCell ref="A3:E6"/>
    <mergeCell ref="L5:L6"/>
    <mergeCell ref="K4:L4"/>
    <mergeCell ref="F3:F6"/>
    <mergeCell ref="G4:H4"/>
    <mergeCell ref="I4:J4"/>
    <mergeCell ref="I5:I6"/>
    <mergeCell ref="J5:J6"/>
    <mergeCell ref="K5:K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16384" width="9" style="3"/>
  </cols>
  <sheetData>
    <row r="1" spans="1:18" ht="14.25">
      <c r="A1" s="18" t="s">
        <v>534</v>
      </c>
    </row>
    <row r="2" spans="1:18">
      <c r="R2" s="46" t="s">
        <v>173</v>
      </c>
    </row>
    <row r="3" spans="1:18" ht="18.75" customHeight="1">
      <c r="A3" s="230" t="s">
        <v>64</v>
      </c>
      <c r="B3" s="231"/>
      <c r="C3" s="231"/>
      <c r="D3" s="231"/>
      <c r="E3" s="232"/>
      <c r="F3" s="170" t="s">
        <v>63</v>
      </c>
      <c r="G3" s="321" t="s">
        <v>247</v>
      </c>
      <c r="H3" s="322"/>
      <c r="I3" s="322"/>
      <c r="J3" s="322"/>
      <c r="K3" s="322"/>
      <c r="L3" s="323"/>
      <c r="M3" s="321" t="s">
        <v>246</v>
      </c>
      <c r="N3" s="322"/>
      <c r="O3" s="322"/>
      <c r="P3" s="322"/>
      <c r="Q3" s="322"/>
      <c r="R3" s="323"/>
    </row>
    <row r="4" spans="1:18" ht="18.75" customHeight="1">
      <c r="A4" s="233"/>
      <c r="B4" s="234"/>
      <c r="C4" s="234"/>
      <c r="D4" s="234"/>
      <c r="E4" s="235"/>
      <c r="F4" s="171"/>
      <c r="G4" s="321" t="s">
        <v>229</v>
      </c>
      <c r="H4" s="322"/>
      <c r="I4" s="322"/>
      <c r="J4" s="322"/>
      <c r="K4" s="299" t="s">
        <v>228</v>
      </c>
      <c r="L4" s="299" t="s">
        <v>174</v>
      </c>
      <c r="M4" s="321" t="s">
        <v>229</v>
      </c>
      <c r="N4" s="322"/>
      <c r="O4" s="322"/>
      <c r="P4" s="322"/>
      <c r="Q4" s="299" t="s">
        <v>228</v>
      </c>
      <c r="R4" s="299" t="s">
        <v>174</v>
      </c>
    </row>
    <row r="5" spans="1:18" ht="44.25" customHeight="1">
      <c r="A5" s="233"/>
      <c r="B5" s="234"/>
      <c r="C5" s="234"/>
      <c r="D5" s="234"/>
      <c r="E5" s="235"/>
      <c r="F5" s="171"/>
      <c r="G5" s="251" t="s">
        <v>227</v>
      </c>
      <c r="H5" s="299" t="s">
        <v>226</v>
      </c>
      <c r="I5" s="251" t="s">
        <v>225</v>
      </c>
      <c r="J5" s="251" t="s">
        <v>224</v>
      </c>
      <c r="K5" s="255"/>
      <c r="L5" s="255"/>
      <c r="M5" s="251" t="s">
        <v>227</v>
      </c>
      <c r="N5" s="299" t="s">
        <v>226</v>
      </c>
      <c r="O5" s="251" t="s">
        <v>225</v>
      </c>
      <c r="P5" s="251" t="s">
        <v>224</v>
      </c>
      <c r="Q5" s="255"/>
      <c r="R5" s="255"/>
    </row>
    <row r="6" spans="1:18" ht="24.75" customHeight="1">
      <c r="A6" s="236"/>
      <c r="B6" s="237"/>
      <c r="C6" s="237"/>
      <c r="D6" s="237"/>
      <c r="E6" s="238"/>
      <c r="F6" s="153"/>
      <c r="G6" s="253"/>
      <c r="H6" s="256"/>
      <c r="I6" s="253"/>
      <c r="J6" s="253"/>
      <c r="K6" s="256"/>
      <c r="L6" s="256"/>
      <c r="M6" s="253"/>
      <c r="N6" s="256"/>
      <c r="O6" s="253"/>
      <c r="P6" s="253"/>
      <c r="Q6" s="256"/>
      <c r="R6" s="256"/>
    </row>
    <row r="7" spans="1:18" ht="12" customHeight="1">
      <c r="A7" s="161" t="s">
        <v>50</v>
      </c>
      <c r="B7" s="162"/>
      <c r="C7" s="162"/>
      <c r="D7" s="162"/>
      <c r="E7" s="163"/>
      <c r="F7" s="41">
        <f t="shared" ref="F7:F38" si="0">SUM(G7:R7)/2</f>
        <v>945</v>
      </c>
      <c r="G7" s="41">
        <f t="shared" ref="G7:R7" si="1">SUM(G9,G11,G13,G15,G17)</f>
        <v>398</v>
      </c>
      <c r="H7" s="41">
        <f t="shared" si="1"/>
        <v>14</v>
      </c>
      <c r="I7" s="41">
        <f t="shared" si="1"/>
        <v>121</v>
      </c>
      <c r="J7" s="41">
        <f t="shared" si="1"/>
        <v>104</v>
      </c>
      <c r="K7" s="41">
        <f t="shared" si="1"/>
        <v>218</v>
      </c>
      <c r="L7" s="41">
        <f t="shared" si="1"/>
        <v>90</v>
      </c>
      <c r="M7" s="41">
        <f t="shared" si="1"/>
        <v>18</v>
      </c>
      <c r="N7" s="41">
        <f t="shared" si="1"/>
        <v>3</v>
      </c>
      <c r="O7" s="41">
        <f t="shared" si="1"/>
        <v>9</v>
      </c>
      <c r="P7" s="41">
        <f t="shared" si="1"/>
        <v>40</v>
      </c>
      <c r="Q7" s="41">
        <f t="shared" si="1"/>
        <v>751</v>
      </c>
      <c r="R7" s="41">
        <f t="shared" si="1"/>
        <v>124</v>
      </c>
    </row>
    <row r="8" spans="1:18" ht="12" customHeight="1">
      <c r="A8" s="164"/>
      <c r="B8" s="165"/>
      <c r="C8" s="165"/>
      <c r="D8" s="165"/>
      <c r="E8" s="166"/>
      <c r="F8" s="44">
        <f t="shared" si="0"/>
        <v>0.99999999999999989</v>
      </c>
      <c r="G8" s="37">
        <f t="shared" ref="G8:R8" si="2">IF(G7=0,0,G7/$F7)</f>
        <v>0.42116402116402119</v>
      </c>
      <c r="H8" s="37">
        <f t="shared" si="2"/>
        <v>1.4814814814814815E-2</v>
      </c>
      <c r="I8" s="37">
        <f t="shared" si="2"/>
        <v>0.12804232804232804</v>
      </c>
      <c r="J8" s="37">
        <f t="shared" si="2"/>
        <v>0.11005291005291006</v>
      </c>
      <c r="K8" s="37">
        <f t="shared" si="2"/>
        <v>0.23068783068783069</v>
      </c>
      <c r="L8" s="37">
        <f t="shared" si="2"/>
        <v>9.5238095238095233E-2</v>
      </c>
      <c r="M8" s="37">
        <f t="shared" si="2"/>
        <v>1.9047619047619049E-2</v>
      </c>
      <c r="N8" s="37">
        <f t="shared" si="2"/>
        <v>3.1746031746031746E-3</v>
      </c>
      <c r="O8" s="37">
        <f t="shared" si="2"/>
        <v>9.5238095238095247E-3</v>
      </c>
      <c r="P8" s="37">
        <f t="shared" si="2"/>
        <v>4.2328042328042326E-2</v>
      </c>
      <c r="Q8" s="37">
        <f t="shared" si="2"/>
        <v>0.7947089947089947</v>
      </c>
      <c r="R8" s="37">
        <f t="shared" si="2"/>
        <v>0.1312169312169312</v>
      </c>
    </row>
    <row r="9" spans="1:18" ht="12" customHeight="1">
      <c r="A9" s="177" t="s">
        <v>49</v>
      </c>
      <c r="B9" s="239" t="s">
        <v>48</v>
      </c>
      <c r="C9" s="240"/>
      <c r="D9" s="240"/>
      <c r="E9" s="241"/>
      <c r="F9" s="41">
        <f t="shared" si="0"/>
        <v>295</v>
      </c>
      <c r="G9" s="41">
        <v>65</v>
      </c>
      <c r="H9" s="41">
        <v>4</v>
      </c>
      <c r="I9" s="41">
        <v>13</v>
      </c>
      <c r="J9" s="41">
        <v>11</v>
      </c>
      <c r="K9" s="41">
        <v>149</v>
      </c>
      <c r="L9" s="41">
        <v>53</v>
      </c>
      <c r="M9" s="41">
        <v>6</v>
      </c>
      <c r="N9" s="41">
        <v>1</v>
      </c>
      <c r="O9" s="41">
        <v>0</v>
      </c>
      <c r="P9" s="41">
        <v>5</v>
      </c>
      <c r="Q9" s="41">
        <v>221</v>
      </c>
      <c r="R9" s="41">
        <v>62</v>
      </c>
    </row>
    <row r="10" spans="1:18" ht="12" customHeight="1">
      <c r="A10" s="178"/>
      <c r="B10" s="242"/>
      <c r="C10" s="243"/>
      <c r="D10" s="243"/>
      <c r="E10" s="244"/>
      <c r="F10" s="44">
        <f t="shared" si="0"/>
        <v>0.99999999999999989</v>
      </c>
      <c r="G10" s="37">
        <f t="shared" ref="G10:R10" si="3">IF(G9=0,0,G9/$F9)</f>
        <v>0.22033898305084745</v>
      </c>
      <c r="H10" s="37">
        <f t="shared" si="3"/>
        <v>1.3559322033898305E-2</v>
      </c>
      <c r="I10" s="37">
        <f t="shared" si="3"/>
        <v>4.4067796610169491E-2</v>
      </c>
      <c r="J10" s="37">
        <f t="shared" si="3"/>
        <v>3.7288135593220341E-2</v>
      </c>
      <c r="K10" s="37">
        <f t="shared" si="3"/>
        <v>0.5050847457627119</v>
      </c>
      <c r="L10" s="37">
        <f t="shared" si="3"/>
        <v>0.17966101694915254</v>
      </c>
      <c r="M10" s="37">
        <f t="shared" si="3"/>
        <v>2.0338983050847456E-2</v>
      </c>
      <c r="N10" s="37">
        <f t="shared" si="3"/>
        <v>3.3898305084745762E-3</v>
      </c>
      <c r="O10" s="37">
        <f t="shared" si="3"/>
        <v>0</v>
      </c>
      <c r="P10" s="37">
        <f t="shared" si="3"/>
        <v>1.6949152542372881E-2</v>
      </c>
      <c r="Q10" s="37">
        <f t="shared" si="3"/>
        <v>0.74915254237288131</v>
      </c>
      <c r="R10" s="37">
        <f t="shared" si="3"/>
        <v>0.21016949152542372</v>
      </c>
    </row>
    <row r="11" spans="1:18" ht="12" customHeight="1">
      <c r="A11" s="178"/>
      <c r="B11" s="239" t="s">
        <v>47</v>
      </c>
      <c r="C11" s="240"/>
      <c r="D11" s="240"/>
      <c r="E11" s="241"/>
      <c r="F11" s="41">
        <f t="shared" si="0"/>
        <v>143</v>
      </c>
      <c r="G11" s="41">
        <v>69</v>
      </c>
      <c r="H11" s="41">
        <v>3</v>
      </c>
      <c r="I11" s="41">
        <v>18</v>
      </c>
      <c r="J11" s="41">
        <v>6</v>
      </c>
      <c r="K11" s="41">
        <v>36</v>
      </c>
      <c r="L11" s="41">
        <v>11</v>
      </c>
      <c r="M11" s="41">
        <v>3</v>
      </c>
      <c r="N11" s="41">
        <v>1</v>
      </c>
      <c r="O11" s="41">
        <v>3</v>
      </c>
      <c r="P11" s="41">
        <v>2</v>
      </c>
      <c r="Q11" s="41">
        <v>115</v>
      </c>
      <c r="R11" s="41">
        <v>19</v>
      </c>
    </row>
    <row r="12" spans="1:18" ht="12" customHeight="1">
      <c r="A12" s="178"/>
      <c r="B12" s="242"/>
      <c r="C12" s="243"/>
      <c r="D12" s="243"/>
      <c r="E12" s="244"/>
      <c r="F12" s="44">
        <f t="shared" si="0"/>
        <v>1</v>
      </c>
      <c r="G12" s="37">
        <f t="shared" ref="G12:R12" si="4">IF(G11=0,0,G11/$F11)</f>
        <v>0.4825174825174825</v>
      </c>
      <c r="H12" s="37">
        <f t="shared" si="4"/>
        <v>2.097902097902098E-2</v>
      </c>
      <c r="I12" s="37">
        <f t="shared" si="4"/>
        <v>0.12587412587412589</v>
      </c>
      <c r="J12" s="37">
        <f t="shared" si="4"/>
        <v>4.195804195804196E-2</v>
      </c>
      <c r="K12" s="37">
        <f t="shared" si="4"/>
        <v>0.25174825174825177</v>
      </c>
      <c r="L12" s="37">
        <f t="shared" si="4"/>
        <v>7.6923076923076927E-2</v>
      </c>
      <c r="M12" s="37">
        <f t="shared" si="4"/>
        <v>2.097902097902098E-2</v>
      </c>
      <c r="N12" s="37">
        <f t="shared" si="4"/>
        <v>6.993006993006993E-3</v>
      </c>
      <c r="O12" s="37">
        <f t="shared" si="4"/>
        <v>2.097902097902098E-2</v>
      </c>
      <c r="P12" s="37">
        <f t="shared" si="4"/>
        <v>1.3986013986013986E-2</v>
      </c>
      <c r="Q12" s="37">
        <f t="shared" si="4"/>
        <v>0.80419580419580416</v>
      </c>
      <c r="R12" s="37">
        <f t="shared" si="4"/>
        <v>0.13286713286713286</v>
      </c>
    </row>
    <row r="13" spans="1:18" ht="12" customHeight="1">
      <c r="A13" s="178"/>
      <c r="B13" s="239" t="s">
        <v>46</v>
      </c>
      <c r="C13" s="240"/>
      <c r="D13" s="240"/>
      <c r="E13" s="241"/>
      <c r="F13" s="41">
        <f t="shared" si="0"/>
        <v>227</v>
      </c>
      <c r="G13" s="41">
        <v>141</v>
      </c>
      <c r="H13" s="41">
        <v>3</v>
      </c>
      <c r="I13" s="41">
        <v>36</v>
      </c>
      <c r="J13" s="41">
        <v>18</v>
      </c>
      <c r="K13" s="41">
        <v>21</v>
      </c>
      <c r="L13" s="41">
        <v>8</v>
      </c>
      <c r="M13" s="41">
        <v>3</v>
      </c>
      <c r="N13" s="41">
        <v>0</v>
      </c>
      <c r="O13" s="41">
        <v>3</v>
      </c>
      <c r="P13" s="41">
        <v>2</v>
      </c>
      <c r="Q13" s="41">
        <v>203</v>
      </c>
      <c r="R13" s="41">
        <v>16</v>
      </c>
    </row>
    <row r="14" spans="1:18" ht="12" customHeight="1">
      <c r="A14" s="178"/>
      <c r="B14" s="242"/>
      <c r="C14" s="243"/>
      <c r="D14" s="243"/>
      <c r="E14" s="244"/>
      <c r="F14" s="44">
        <f t="shared" si="0"/>
        <v>1.0000000000000002</v>
      </c>
      <c r="G14" s="37">
        <f t="shared" ref="G14:R14" si="5">IF(G13=0,0,G13/$F13)</f>
        <v>0.62114537444933926</v>
      </c>
      <c r="H14" s="37">
        <f t="shared" si="5"/>
        <v>1.3215859030837005E-2</v>
      </c>
      <c r="I14" s="37">
        <f t="shared" si="5"/>
        <v>0.15859030837004406</v>
      </c>
      <c r="J14" s="37">
        <f t="shared" si="5"/>
        <v>7.9295154185022032E-2</v>
      </c>
      <c r="K14" s="37">
        <f t="shared" si="5"/>
        <v>9.2511013215859028E-2</v>
      </c>
      <c r="L14" s="37">
        <f t="shared" si="5"/>
        <v>3.5242290748898682E-2</v>
      </c>
      <c r="M14" s="37">
        <f t="shared" si="5"/>
        <v>1.3215859030837005E-2</v>
      </c>
      <c r="N14" s="37">
        <f t="shared" si="5"/>
        <v>0</v>
      </c>
      <c r="O14" s="37">
        <f t="shared" si="5"/>
        <v>1.3215859030837005E-2</v>
      </c>
      <c r="P14" s="37">
        <f t="shared" si="5"/>
        <v>8.8105726872246704E-3</v>
      </c>
      <c r="Q14" s="37">
        <f t="shared" si="5"/>
        <v>0.89427312775330392</v>
      </c>
      <c r="R14" s="37">
        <f t="shared" si="5"/>
        <v>7.0484581497797363E-2</v>
      </c>
    </row>
    <row r="15" spans="1:18" ht="12" customHeight="1">
      <c r="A15" s="178"/>
      <c r="B15" s="239" t="s">
        <v>45</v>
      </c>
      <c r="C15" s="240"/>
      <c r="D15" s="240"/>
      <c r="E15" s="241"/>
      <c r="F15" s="41">
        <f t="shared" si="0"/>
        <v>75</v>
      </c>
      <c r="G15" s="41">
        <v>39</v>
      </c>
      <c r="H15" s="41">
        <v>0</v>
      </c>
      <c r="I15" s="41">
        <v>18</v>
      </c>
      <c r="J15" s="41">
        <v>9</v>
      </c>
      <c r="K15" s="41">
        <v>3</v>
      </c>
      <c r="L15" s="41">
        <v>6</v>
      </c>
      <c r="M15" s="41">
        <v>2</v>
      </c>
      <c r="N15" s="41">
        <v>0</v>
      </c>
      <c r="O15" s="41">
        <v>1</v>
      </c>
      <c r="P15" s="41">
        <v>10</v>
      </c>
      <c r="Q15" s="41">
        <v>53</v>
      </c>
      <c r="R15" s="41">
        <v>9</v>
      </c>
    </row>
    <row r="16" spans="1:18" ht="12" customHeight="1">
      <c r="A16" s="178"/>
      <c r="B16" s="242"/>
      <c r="C16" s="243"/>
      <c r="D16" s="243"/>
      <c r="E16" s="244"/>
      <c r="F16" s="44">
        <f t="shared" si="0"/>
        <v>1</v>
      </c>
      <c r="G16" s="37">
        <f t="shared" ref="G16:R16" si="6">IF(G15=0,0,G15/$F15)</f>
        <v>0.52</v>
      </c>
      <c r="H16" s="37">
        <f t="shared" si="6"/>
        <v>0</v>
      </c>
      <c r="I16" s="37">
        <f t="shared" si="6"/>
        <v>0.24</v>
      </c>
      <c r="J16" s="37">
        <f t="shared" si="6"/>
        <v>0.12</v>
      </c>
      <c r="K16" s="37">
        <f t="shared" si="6"/>
        <v>0.04</v>
      </c>
      <c r="L16" s="37">
        <f t="shared" si="6"/>
        <v>0.08</v>
      </c>
      <c r="M16" s="37">
        <f t="shared" si="6"/>
        <v>2.6666666666666668E-2</v>
      </c>
      <c r="N16" s="37">
        <f t="shared" si="6"/>
        <v>0</v>
      </c>
      <c r="O16" s="37">
        <f t="shared" si="6"/>
        <v>1.3333333333333334E-2</v>
      </c>
      <c r="P16" s="37">
        <f t="shared" si="6"/>
        <v>0.13333333333333333</v>
      </c>
      <c r="Q16" s="37">
        <f t="shared" si="6"/>
        <v>0.70666666666666667</v>
      </c>
      <c r="R16" s="37">
        <f t="shared" si="6"/>
        <v>0.12</v>
      </c>
    </row>
    <row r="17" spans="1:18" ht="12" customHeight="1">
      <c r="A17" s="178"/>
      <c r="B17" s="239" t="s">
        <v>44</v>
      </c>
      <c r="C17" s="240"/>
      <c r="D17" s="240"/>
      <c r="E17" s="241"/>
      <c r="F17" s="41">
        <f t="shared" si="0"/>
        <v>205</v>
      </c>
      <c r="G17" s="41">
        <v>84</v>
      </c>
      <c r="H17" s="41">
        <v>4</v>
      </c>
      <c r="I17" s="41">
        <v>36</v>
      </c>
      <c r="J17" s="41">
        <v>60</v>
      </c>
      <c r="K17" s="41">
        <v>9</v>
      </c>
      <c r="L17" s="41">
        <v>12</v>
      </c>
      <c r="M17" s="41">
        <v>4</v>
      </c>
      <c r="N17" s="41">
        <v>1</v>
      </c>
      <c r="O17" s="41">
        <v>2</v>
      </c>
      <c r="P17" s="41">
        <v>21</v>
      </c>
      <c r="Q17" s="41">
        <v>159</v>
      </c>
      <c r="R17" s="41">
        <v>18</v>
      </c>
    </row>
    <row r="18" spans="1:18" ht="12" customHeight="1">
      <c r="A18" s="179"/>
      <c r="B18" s="242"/>
      <c r="C18" s="243"/>
      <c r="D18" s="243"/>
      <c r="E18" s="244"/>
      <c r="F18" s="44">
        <f t="shared" si="0"/>
        <v>1</v>
      </c>
      <c r="G18" s="37">
        <f t="shared" ref="G18:R18" si="7">IF(G17=0,0,G17/$F17)</f>
        <v>0.40975609756097559</v>
      </c>
      <c r="H18" s="37">
        <f t="shared" si="7"/>
        <v>1.9512195121951219E-2</v>
      </c>
      <c r="I18" s="37">
        <f t="shared" si="7"/>
        <v>0.17560975609756097</v>
      </c>
      <c r="J18" s="37">
        <f t="shared" si="7"/>
        <v>0.29268292682926828</v>
      </c>
      <c r="K18" s="37">
        <f t="shared" si="7"/>
        <v>4.3902439024390241E-2</v>
      </c>
      <c r="L18" s="37">
        <f t="shared" si="7"/>
        <v>5.8536585365853662E-2</v>
      </c>
      <c r="M18" s="37">
        <f t="shared" si="7"/>
        <v>1.9512195121951219E-2</v>
      </c>
      <c r="N18" s="37">
        <f t="shared" si="7"/>
        <v>4.8780487804878049E-3</v>
      </c>
      <c r="O18" s="37">
        <f t="shared" si="7"/>
        <v>9.7560975609756097E-3</v>
      </c>
      <c r="P18" s="37">
        <f t="shared" si="7"/>
        <v>0.1024390243902439</v>
      </c>
      <c r="Q18" s="37">
        <f t="shared" si="7"/>
        <v>0.775609756097561</v>
      </c>
      <c r="R18" s="37">
        <f t="shared" si="7"/>
        <v>8.7804878048780483E-2</v>
      </c>
    </row>
    <row r="19" spans="1:18" ht="12" customHeight="1">
      <c r="A19" s="174" t="s">
        <v>43</v>
      </c>
      <c r="B19" s="174" t="s">
        <v>42</v>
      </c>
      <c r="C19" s="43"/>
      <c r="D19" s="220" t="s">
        <v>16</v>
      </c>
      <c r="E19" s="42"/>
      <c r="F19" s="41">
        <f t="shared" si="0"/>
        <v>230</v>
      </c>
      <c r="G19" s="41">
        <f t="shared" ref="G19:R19" si="8">SUM(G21,G23,G25,G27,G29,G31,G33,G35,G37,G39,G41,G43,G45,G47,G49,G51,G53,G55,G57,G59,G61,G63,G65,G67)</f>
        <v>97</v>
      </c>
      <c r="H19" s="41">
        <f t="shared" si="8"/>
        <v>5</v>
      </c>
      <c r="I19" s="41">
        <f t="shared" si="8"/>
        <v>39</v>
      </c>
      <c r="J19" s="41">
        <f t="shared" si="8"/>
        <v>31</v>
      </c>
      <c r="K19" s="41">
        <f t="shared" si="8"/>
        <v>44</v>
      </c>
      <c r="L19" s="41">
        <f t="shared" si="8"/>
        <v>14</v>
      </c>
      <c r="M19" s="41">
        <f t="shared" si="8"/>
        <v>5</v>
      </c>
      <c r="N19" s="41">
        <f t="shared" si="8"/>
        <v>1</v>
      </c>
      <c r="O19" s="41">
        <f t="shared" si="8"/>
        <v>2</v>
      </c>
      <c r="P19" s="41">
        <f t="shared" si="8"/>
        <v>17</v>
      </c>
      <c r="Q19" s="41">
        <f t="shared" si="8"/>
        <v>183</v>
      </c>
      <c r="R19" s="41">
        <f t="shared" si="8"/>
        <v>22</v>
      </c>
    </row>
    <row r="20" spans="1:18" ht="12" customHeight="1">
      <c r="A20" s="175"/>
      <c r="B20" s="175"/>
      <c r="C20" s="40"/>
      <c r="D20" s="221"/>
      <c r="E20" s="39"/>
      <c r="F20" s="44">
        <f t="shared" si="0"/>
        <v>1</v>
      </c>
      <c r="G20" s="37">
        <f t="shared" ref="G20:R20" si="9">IF(G19=0,0,G19/$F19)</f>
        <v>0.42173913043478262</v>
      </c>
      <c r="H20" s="37">
        <f t="shared" si="9"/>
        <v>2.1739130434782608E-2</v>
      </c>
      <c r="I20" s="37">
        <f t="shared" si="9"/>
        <v>0.16956521739130434</v>
      </c>
      <c r="J20" s="37">
        <f t="shared" si="9"/>
        <v>0.13478260869565217</v>
      </c>
      <c r="K20" s="37">
        <f t="shared" si="9"/>
        <v>0.19130434782608696</v>
      </c>
      <c r="L20" s="37">
        <f t="shared" si="9"/>
        <v>6.0869565217391307E-2</v>
      </c>
      <c r="M20" s="37">
        <f t="shared" si="9"/>
        <v>2.1739130434782608E-2</v>
      </c>
      <c r="N20" s="37">
        <f t="shared" si="9"/>
        <v>4.3478260869565218E-3</v>
      </c>
      <c r="O20" s="37">
        <f t="shared" si="9"/>
        <v>8.6956521739130436E-3</v>
      </c>
      <c r="P20" s="37">
        <f t="shared" si="9"/>
        <v>7.3913043478260873E-2</v>
      </c>
      <c r="Q20" s="37">
        <f t="shared" si="9"/>
        <v>0.79565217391304344</v>
      </c>
      <c r="R20" s="37">
        <f t="shared" si="9"/>
        <v>9.5652173913043481E-2</v>
      </c>
    </row>
    <row r="21" spans="1:18" ht="12" customHeight="1">
      <c r="A21" s="175"/>
      <c r="B21" s="175"/>
      <c r="C21" s="43"/>
      <c r="D21" s="220" t="s">
        <v>467</v>
      </c>
      <c r="E21" s="42"/>
      <c r="F21" s="41">
        <f t="shared" si="0"/>
        <v>31</v>
      </c>
      <c r="G21" s="41">
        <v>9</v>
      </c>
      <c r="H21" s="41">
        <v>3</v>
      </c>
      <c r="I21" s="41">
        <v>6</v>
      </c>
      <c r="J21" s="41">
        <v>3</v>
      </c>
      <c r="K21" s="41">
        <v>5</v>
      </c>
      <c r="L21" s="41">
        <v>5</v>
      </c>
      <c r="M21" s="41">
        <v>2</v>
      </c>
      <c r="N21" s="41">
        <v>0</v>
      </c>
      <c r="O21" s="41">
        <v>0</v>
      </c>
      <c r="P21" s="41">
        <v>1</v>
      </c>
      <c r="Q21" s="41">
        <v>23</v>
      </c>
      <c r="R21" s="41">
        <v>5</v>
      </c>
    </row>
    <row r="22" spans="1:18" ht="12" customHeight="1">
      <c r="A22" s="175"/>
      <c r="B22" s="175"/>
      <c r="C22" s="40"/>
      <c r="D22" s="221"/>
      <c r="E22" s="39"/>
      <c r="F22" s="44">
        <f t="shared" si="0"/>
        <v>1</v>
      </c>
      <c r="G22" s="37">
        <f t="shared" ref="G22:R22" si="10">IF(G21=0,0,G21/$F21)</f>
        <v>0.29032258064516131</v>
      </c>
      <c r="H22" s="37">
        <f t="shared" si="10"/>
        <v>9.6774193548387094E-2</v>
      </c>
      <c r="I22" s="37">
        <f t="shared" si="10"/>
        <v>0.19354838709677419</v>
      </c>
      <c r="J22" s="37">
        <f t="shared" si="10"/>
        <v>9.6774193548387094E-2</v>
      </c>
      <c r="K22" s="37">
        <f t="shared" si="10"/>
        <v>0.16129032258064516</v>
      </c>
      <c r="L22" s="37">
        <f t="shared" si="10"/>
        <v>0.16129032258064516</v>
      </c>
      <c r="M22" s="37">
        <f t="shared" si="10"/>
        <v>6.4516129032258063E-2</v>
      </c>
      <c r="N22" s="37">
        <f t="shared" si="10"/>
        <v>0</v>
      </c>
      <c r="O22" s="37">
        <f t="shared" si="10"/>
        <v>0</v>
      </c>
      <c r="P22" s="37">
        <f t="shared" si="10"/>
        <v>3.2258064516129031E-2</v>
      </c>
      <c r="Q22" s="37">
        <f t="shared" si="10"/>
        <v>0.74193548387096775</v>
      </c>
      <c r="R22" s="37">
        <f t="shared" si="10"/>
        <v>0.16129032258064516</v>
      </c>
    </row>
    <row r="23" spans="1:18" ht="12" customHeight="1">
      <c r="A23" s="175"/>
      <c r="B23" s="175"/>
      <c r="C23" s="43"/>
      <c r="D23" s="220" t="s">
        <v>468</v>
      </c>
      <c r="E23" s="42"/>
      <c r="F23" s="41">
        <f t="shared" si="0"/>
        <v>4</v>
      </c>
      <c r="G23" s="41">
        <v>1</v>
      </c>
      <c r="H23" s="41">
        <v>0</v>
      </c>
      <c r="I23" s="41">
        <v>0</v>
      </c>
      <c r="J23" s="41">
        <v>0</v>
      </c>
      <c r="K23" s="41">
        <v>2</v>
      </c>
      <c r="L23" s="41">
        <v>1</v>
      </c>
      <c r="M23" s="41">
        <v>0</v>
      </c>
      <c r="N23" s="41">
        <v>0</v>
      </c>
      <c r="O23" s="41">
        <v>0</v>
      </c>
      <c r="P23" s="41">
        <v>0</v>
      </c>
      <c r="Q23" s="41">
        <v>3</v>
      </c>
      <c r="R23" s="41">
        <v>1</v>
      </c>
    </row>
    <row r="24" spans="1:18" ht="12" customHeight="1">
      <c r="A24" s="175"/>
      <c r="B24" s="175"/>
      <c r="C24" s="40"/>
      <c r="D24" s="221"/>
      <c r="E24" s="39"/>
      <c r="F24" s="44">
        <f t="shared" si="0"/>
        <v>1</v>
      </c>
      <c r="G24" s="37">
        <f t="shared" ref="G24:R24" si="11">IF(G23=0,0,G23/$F23)</f>
        <v>0.25</v>
      </c>
      <c r="H24" s="37">
        <f t="shared" si="11"/>
        <v>0</v>
      </c>
      <c r="I24" s="37">
        <f t="shared" si="11"/>
        <v>0</v>
      </c>
      <c r="J24" s="37">
        <f t="shared" si="11"/>
        <v>0</v>
      </c>
      <c r="K24" s="37">
        <f t="shared" si="11"/>
        <v>0.5</v>
      </c>
      <c r="L24" s="37">
        <f t="shared" si="11"/>
        <v>0.25</v>
      </c>
      <c r="M24" s="37">
        <f t="shared" si="11"/>
        <v>0</v>
      </c>
      <c r="N24" s="37">
        <f t="shared" si="11"/>
        <v>0</v>
      </c>
      <c r="O24" s="37">
        <f t="shared" si="11"/>
        <v>0</v>
      </c>
      <c r="P24" s="37">
        <f t="shared" si="11"/>
        <v>0</v>
      </c>
      <c r="Q24" s="37">
        <f t="shared" si="11"/>
        <v>0.75</v>
      </c>
      <c r="R24" s="37">
        <f t="shared" si="11"/>
        <v>0.25</v>
      </c>
    </row>
    <row r="25" spans="1:18" ht="12" customHeight="1">
      <c r="A25" s="175"/>
      <c r="B25" s="175"/>
      <c r="C25" s="43"/>
      <c r="D25" s="223" t="s">
        <v>469</v>
      </c>
      <c r="E25" s="126"/>
      <c r="F25" s="112">
        <f t="shared" si="0"/>
        <v>20</v>
      </c>
      <c r="G25" s="112">
        <v>12</v>
      </c>
      <c r="H25" s="112">
        <v>0</v>
      </c>
      <c r="I25" s="41">
        <v>1</v>
      </c>
      <c r="J25" s="41">
        <v>1</v>
      </c>
      <c r="K25" s="41">
        <v>5</v>
      </c>
      <c r="L25" s="41">
        <v>1</v>
      </c>
      <c r="M25" s="41">
        <v>1</v>
      </c>
      <c r="N25" s="41">
        <v>0</v>
      </c>
      <c r="O25" s="41">
        <v>0</v>
      </c>
      <c r="P25" s="41">
        <v>0</v>
      </c>
      <c r="Q25" s="41">
        <v>17</v>
      </c>
      <c r="R25" s="41">
        <v>2</v>
      </c>
    </row>
    <row r="26" spans="1:18" ht="12" customHeight="1">
      <c r="A26" s="175"/>
      <c r="B26" s="175"/>
      <c r="C26" s="40"/>
      <c r="D26" s="224"/>
      <c r="E26" s="127"/>
      <c r="F26" s="128">
        <f t="shared" si="0"/>
        <v>1</v>
      </c>
      <c r="G26" s="115">
        <f t="shared" ref="G26:R26" si="12">IF(G25=0,0,G25/$F25)</f>
        <v>0.6</v>
      </c>
      <c r="H26" s="115">
        <f t="shared" si="12"/>
        <v>0</v>
      </c>
      <c r="I26" s="37">
        <f t="shared" si="12"/>
        <v>0.05</v>
      </c>
      <c r="J26" s="37">
        <f t="shared" si="12"/>
        <v>0.05</v>
      </c>
      <c r="K26" s="37">
        <f t="shared" si="12"/>
        <v>0.25</v>
      </c>
      <c r="L26" s="37">
        <f t="shared" si="12"/>
        <v>0.05</v>
      </c>
      <c r="M26" s="37">
        <f t="shared" si="12"/>
        <v>0.05</v>
      </c>
      <c r="N26" s="37">
        <f t="shared" si="12"/>
        <v>0</v>
      </c>
      <c r="O26" s="37">
        <f t="shared" si="12"/>
        <v>0</v>
      </c>
      <c r="P26" s="37">
        <f t="shared" si="12"/>
        <v>0</v>
      </c>
      <c r="Q26" s="37">
        <f t="shared" si="12"/>
        <v>0.85</v>
      </c>
      <c r="R26" s="37">
        <f t="shared" si="12"/>
        <v>0.1</v>
      </c>
    </row>
    <row r="27" spans="1:18" ht="12" customHeight="1">
      <c r="A27" s="175"/>
      <c r="B27" s="175"/>
      <c r="C27" s="43"/>
      <c r="D27" s="220" t="s">
        <v>470</v>
      </c>
      <c r="E27" s="42"/>
      <c r="F27" s="41">
        <f t="shared" si="0"/>
        <v>2</v>
      </c>
      <c r="G27" s="41">
        <v>1</v>
      </c>
      <c r="H27" s="41">
        <v>0</v>
      </c>
      <c r="I27" s="41">
        <v>1</v>
      </c>
      <c r="J27" s="41">
        <v>0</v>
      </c>
      <c r="K27" s="41">
        <v>0</v>
      </c>
      <c r="L27" s="41">
        <v>0</v>
      </c>
      <c r="M27" s="41">
        <v>0</v>
      </c>
      <c r="N27" s="41">
        <v>0</v>
      </c>
      <c r="O27" s="41">
        <v>0</v>
      </c>
      <c r="P27" s="41">
        <v>0</v>
      </c>
      <c r="Q27" s="41">
        <v>2</v>
      </c>
      <c r="R27" s="41">
        <v>0</v>
      </c>
    </row>
    <row r="28" spans="1:18" ht="12" customHeight="1">
      <c r="A28" s="175"/>
      <c r="B28" s="175"/>
      <c r="C28" s="40"/>
      <c r="D28" s="221"/>
      <c r="E28" s="39"/>
      <c r="F28" s="44">
        <f t="shared" si="0"/>
        <v>1</v>
      </c>
      <c r="G28" s="37">
        <f t="shared" ref="G28:R28" si="13">IF(G27=0,0,G27/$F27)</f>
        <v>0.5</v>
      </c>
      <c r="H28" s="37">
        <f t="shared" si="13"/>
        <v>0</v>
      </c>
      <c r="I28" s="37">
        <f t="shared" si="13"/>
        <v>0.5</v>
      </c>
      <c r="J28" s="37">
        <f t="shared" si="13"/>
        <v>0</v>
      </c>
      <c r="K28" s="37">
        <f t="shared" si="13"/>
        <v>0</v>
      </c>
      <c r="L28" s="37">
        <f t="shared" si="13"/>
        <v>0</v>
      </c>
      <c r="M28" s="37">
        <f t="shared" si="13"/>
        <v>0</v>
      </c>
      <c r="N28" s="37">
        <f t="shared" si="13"/>
        <v>0</v>
      </c>
      <c r="O28" s="37">
        <f t="shared" si="13"/>
        <v>0</v>
      </c>
      <c r="P28" s="37">
        <f t="shared" si="13"/>
        <v>0</v>
      </c>
      <c r="Q28" s="37">
        <f t="shared" si="13"/>
        <v>1</v>
      </c>
      <c r="R28" s="37">
        <f t="shared" si="13"/>
        <v>0</v>
      </c>
    </row>
    <row r="29" spans="1:18" ht="12" customHeight="1">
      <c r="A29" s="175"/>
      <c r="B29" s="175"/>
      <c r="C29" s="43"/>
      <c r="D29" s="220" t="s">
        <v>471</v>
      </c>
      <c r="E29" s="42"/>
      <c r="F29" s="41">
        <f t="shared" si="0"/>
        <v>6</v>
      </c>
      <c r="G29" s="41">
        <v>1</v>
      </c>
      <c r="H29" s="41">
        <v>0</v>
      </c>
      <c r="I29" s="41">
        <v>3</v>
      </c>
      <c r="J29" s="41">
        <v>0</v>
      </c>
      <c r="K29" s="41">
        <v>2</v>
      </c>
      <c r="L29" s="41">
        <v>0</v>
      </c>
      <c r="M29" s="41">
        <v>0</v>
      </c>
      <c r="N29" s="41">
        <v>0</v>
      </c>
      <c r="O29" s="41">
        <v>0</v>
      </c>
      <c r="P29" s="41">
        <v>0</v>
      </c>
      <c r="Q29" s="41">
        <v>6</v>
      </c>
      <c r="R29" s="41">
        <v>0</v>
      </c>
    </row>
    <row r="30" spans="1:18" ht="12" customHeight="1">
      <c r="A30" s="175"/>
      <c r="B30" s="175"/>
      <c r="C30" s="40"/>
      <c r="D30" s="221"/>
      <c r="E30" s="39"/>
      <c r="F30" s="44">
        <f t="shared" si="0"/>
        <v>1</v>
      </c>
      <c r="G30" s="37">
        <f t="shared" ref="G30:R30" si="14">IF(G29=0,0,G29/$F29)</f>
        <v>0.16666666666666666</v>
      </c>
      <c r="H30" s="37">
        <f t="shared" si="14"/>
        <v>0</v>
      </c>
      <c r="I30" s="37">
        <f t="shared" si="14"/>
        <v>0.5</v>
      </c>
      <c r="J30" s="37">
        <f t="shared" si="14"/>
        <v>0</v>
      </c>
      <c r="K30" s="37">
        <f t="shared" si="14"/>
        <v>0.33333333333333331</v>
      </c>
      <c r="L30" s="37">
        <f t="shared" si="14"/>
        <v>0</v>
      </c>
      <c r="M30" s="37">
        <f t="shared" si="14"/>
        <v>0</v>
      </c>
      <c r="N30" s="37">
        <f t="shared" si="14"/>
        <v>0</v>
      </c>
      <c r="O30" s="37">
        <f t="shared" si="14"/>
        <v>0</v>
      </c>
      <c r="P30" s="37">
        <f t="shared" si="14"/>
        <v>0</v>
      </c>
      <c r="Q30" s="37">
        <f t="shared" si="14"/>
        <v>1</v>
      </c>
      <c r="R30" s="37">
        <f t="shared" si="14"/>
        <v>0</v>
      </c>
    </row>
    <row r="31" spans="1:18" ht="12" customHeight="1">
      <c r="A31" s="175"/>
      <c r="B31" s="175"/>
      <c r="C31" s="43"/>
      <c r="D31" s="220" t="s">
        <v>472</v>
      </c>
      <c r="E31" s="42"/>
      <c r="F31" s="41">
        <f t="shared" si="0"/>
        <v>2</v>
      </c>
      <c r="G31" s="41">
        <v>0</v>
      </c>
      <c r="H31" s="41">
        <v>0</v>
      </c>
      <c r="I31" s="41">
        <v>0</v>
      </c>
      <c r="J31" s="41">
        <v>1</v>
      </c>
      <c r="K31" s="41">
        <v>1</v>
      </c>
      <c r="L31" s="41">
        <v>0</v>
      </c>
      <c r="M31" s="41">
        <v>0</v>
      </c>
      <c r="N31" s="41">
        <v>0</v>
      </c>
      <c r="O31" s="41">
        <v>0</v>
      </c>
      <c r="P31" s="41">
        <v>0</v>
      </c>
      <c r="Q31" s="41">
        <v>2</v>
      </c>
      <c r="R31" s="41">
        <v>0</v>
      </c>
    </row>
    <row r="32" spans="1:18" ht="12" customHeight="1">
      <c r="A32" s="175"/>
      <c r="B32" s="175"/>
      <c r="C32" s="40"/>
      <c r="D32" s="221"/>
      <c r="E32" s="39"/>
      <c r="F32" s="44">
        <f t="shared" si="0"/>
        <v>1</v>
      </c>
      <c r="G32" s="37">
        <f t="shared" ref="G32:R32" si="15">IF(G31=0,0,G31/$F31)</f>
        <v>0</v>
      </c>
      <c r="H32" s="37">
        <f t="shared" si="15"/>
        <v>0</v>
      </c>
      <c r="I32" s="37">
        <f t="shared" si="15"/>
        <v>0</v>
      </c>
      <c r="J32" s="37">
        <f t="shared" si="15"/>
        <v>0.5</v>
      </c>
      <c r="K32" s="37">
        <f t="shared" si="15"/>
        <v>0.5</v>
      </c>
      <c r="L32" s="37">
        <f t="shared" si="15"/>
        <v>0</v>
      </c>
      <c r="M32" s="37">
        <f t="shared" si="15"/>
        <v>0</v>
      </c>
      <c r="N32" s="37">
        <f t="shared" si="15"/>
        <v>0</v>
      </c>
      <c r="O32" s="37">
        <f t="shared" si="15"/>
        <v>0</v>
      </c>
      <c r="P32" s="37">
        <f t="shared" si="15"/>
        <v>0</v>
      </c>
      <c r="Q32" s="37">
        <f t="shared" si="15"/>
        <v>1</v>
      </c>
      <c r="R32" s="37">
        <f t="shared" si="15"/>
        <v>0</v>
      </c>
    </row>
    <row r="33" spans="1:18" ht="12" customHeight="1">
      <c r="A33" s="175"/>
      <c r="B33" s="175"/>
      <c r="C33" s="43"/>
      <c r="D33" s="220" t="s">
        <v>473</v>
      </c>
      <c r="E33" s="42"/>
      <c r="F33" s="41">
        <f t="shared" si="0"/>
        <v>6</v>
      </c>
      <c r="G33" s="41">
        <v>3</v>
      </c>
      <c r="H33" s="41">
        <v>0</v>
      </c>
      <c r="I33" s="41">
        <v>2</v>
      </c>
      <c r="J33" s="41">
        <v>0</v>
      </c>
      <c r="K33" s="41">
        <v>0</v>
      </c>
      <c r="L33" s="41">
        <v>1</v>
      </c>
      <c r="M33" s="41">
        <v>0</v>
      </c>
      <c r="N33" s="41">
        <v>0</v>
      </c>
      <c r="O33" s="41">
        <v>0</v>
      </c>
      <c r="P33" s="41">
        <v>0</v>
      </c>
      <c r="Q33" s="41">
        <v>5</v>
      </c>
      <c r="R33" s="41">
        <v>1</v>
      </c>
    </row>
    <row r="34" spans="1:18" ht="12" customHeight="1">
      <c r="A34" s="175"/>
      <c r="B34" s="175"/>
      <c r="C34" s="40"/>
      <c r="D34" s="221"/>
      <c r="E34" s="39"/>
      <c r="F34" s="44">
        <f t="shared" si="0"/>
        <v>1</v>
      </c>
      <c r="G34" s="37">
        <f t="shared" ref="G34:R34" si="16">IF(G33=0,0,G33/$F33)</f>
        <v>0.5</v>
      </c>
      <c r="H34" s="37">
        <f t="shared" si="16"/>
        <v>0</v>
      </c>
      <c r="I34" s="37">
        <f t="shared" si="16"/>
        <v>0.33333333333333331</v>
      </c>
      <c r="J34" s="37">
        <f t="shared" si="16"/>
        <v>0</v>
      </c>
      <c r="K34" s="37">
        <f t="shared" si="16"/>
        <v>0</v>
      </c>
      <c r="L34" s="37">
        <f t="shared" si="16"/>
        <v>0.16666666666666666</v>
      </c>
      <c r="M34" s="37">
        <f t="shared" si="16"/>
        <v>0</v>
      </c>
      <c r="N34" s="37">
        <f t="shared" si="16"/>
        <v>0</v>
      </c>
      <c r="O34" s="37">
        <f t="shared" si="16"/>
        <v>0</v>
      </c>
      <c r="P34" s="37">
        <f t="shared" si="16"/>
        <v>0</v>
      </c>
      <c r="Q34" s="37">
        <f t="shared" si="16"/>
        <v>0.83333333333333337</v>
      </c>
      <c r="R34" s="37">
        <f t="shared" si="16"/>
        <v>0.16666666666666666</v>
      </c>
    </row>
    <row r="35" spans="1:18" ht="12" customHeight="1">
      <c r="A35" s="175"/>
      <c r="B35" s="175"/>
      <c r="C35" s="43"/>
      <c r="D35" s="220" t="s">
        <v>474</v>
      </c>
      <c r="E35" s="42"/>
      <c r="F35" s="41">
        <f t="shared" si="0"/>
        <v>9</v>
      </c>
      <c r="G35" s="41">
        <v>3</v>
      </c>
      <c r="H35" s="41">
        <v>0</v>
      </c>
      <c r="I35" s="41">
        <v>3</v>
      </c>
      <c r="J35" s="41">
        <v>3</v>
      </c>
      <c r="K35" s="41">
        <v>0</v>
      </c>
      <c r="L35" s="41">
        <v>0</v>
      </c>
      <c r="M35" s="41">
        <v>0</v>
      </c>
      <c r="N35" s="41">
        <v>0</v>
      </c>
      <c r="O35" s="41">
        <v>0</v>
      </c>
      <c r="P35" s="41">
        <v>1</v>
      </c>
      <c r="Q35" s="41">
        <v>7</v>
      </c>
      <c r="R35" s="41">
        <v>1</v>
      </c>
    </row>
    <row r="36" spans="1:18" ht="12" customHeight="1">
      <c r="A36" s="175"/>
      <c r="B36" s="175"/>
      <c r="C36" s="40"/>
      <c r="D36" s="221"/>
      <c r="E36" s="39"/>
      <c r="F36" s="44">
        <f t="shared" si="0"/>
        <v>1</v>
      </c>
      <c r="G36" s="37">
        <f t="shared" ref="G36:R36" si="17">IF(G35=0,0,G35/$F35)</f>
        <v>0.33333333333333331</v>
      </c>
      <c r="H36" s="37">
        <f t="shared" si="17"/>
        <v>0</v>
      </c>
      <c r="I36" s="37">
        <f t="shared" si="17"/>
        <v>0.33333333333333331</v>
      </c>
      <c r="J36" s="37">
        <f t="shared" si="17"/>
        <v>0.33333333333333331</v>
      </c>
      <c r="K36" s="37">
        <f t="shared" si="17"/>
        <v>0</v>
      </c>
      <c r="L36" s="37">
        <f t="shared" si="17"/>
        <v>0</v>
      </c>
      <c r="M36" s="37">
        <f t="shared" si="17"/>
        <v>0</v>
      </c>
      <c r="N36" s="37">
        <f t="shared" si="17"/>
        <v>0</v>
      </c>
      <c r="O36" s="37">
        <f t="shared" si="17"/>
        <v>0</v>
      </c>
      <c r="P36" s="37">
        <f t="shared" si="17"/>
        <v>0.1111111111111111</v>
      </c>
      <c r="Q36" s="37">
        <f t="shared" si="17"/>
        <v>0.77777777777777779</v>
      </c>
      <c r="R36" s="37">
        <f t="shared" si="17"/>
        <v>0.1111111111111111</v>
      </c>
    </row>
    <row r="37" spans="1:18" ht="12" customHeight="1">
      <c r="A37" s="175"/>
      <c r="B37" s="175"/>
      <c r="C37" s="43"/>
      <c r="D37" s="220" t="s">
        <v>475</v>
      </c>
      <c r="E37" s="42"/>
      <c r="F37" s="41">
        <f t="shared" si="0"/>
        <v>1</v>
      </c>
      <c r="G37" s="41">
        <v>1</v>
      </c>
      <c r="H37" s="41">
        <v>0</v>
      </c>
      <c r="I37" s="41">
        <v>0</v>
      </c>
      <c r="J37" s="41">
        <v>0</v>
      </c>
      <c r="K37" s="41">
        <v>0</v>
      </c>
      <c r="L37" s="41">
        <v>0</v>
      </c>
      <c r="M37" s="41">
        <v>0</v>
      </c>
      <c r="N37" s="41">
        <v>0</v>
      </c>
      <c r="O37" s="41">
        <v>0</v>
      </c>
      <c r="P37" s="41">
        <v>0</v>
      </c>
      <c r="Q37" s="41">
        <v>0</v>
      </c>
      <c r="R37" s="41">
        <v>1</v>
      </c>
    </row>
    <row r="38" spans="1:18" ht="12" customHeight="1">
      <c r="A38" s="175"/>
      <c r="B38" s="175"/>
      <c r="C38" s="40"/>
      <c r="D38" s="221"/>
      <c r="E38" s="39"/>
      <c r="F38" s="44">
        <f t="shared" si="0"/>
        <v>1</v>
      </c>
      <c r="G38" s="37">
        <f t="shared" ref="G38:R38" si="18">IF(G37=0,0,G37/$F37)</f>
        <v>1</v>
      </c>
      <c r="H38" s="37">
        <f t="shared" si="18"/>
        <v>0</v>
      </c>
      <c r="I38" s="37">
        <f t="shared" si="18"/>
        <v>0</v>
      </c>
      <c r="J38" s="37">
        <f t="shared" si="18"/>
        <v>0</v>
      </c>
      <c r="K38" s="37">
        <f t="shared" si="18"/>
        <v>0</v>
      </c>
      <c r="L38" s="37">
        <f t="shared" si="18"/>
        <v>0</v>
      </c>
      <c r="M38" s="37">
        <f t="shared" si="18"/>
        <v>0</v>
      </c>
      <c r="N38" s="37">
        <f t="shared" si="18"/>
        <v>0</v>
      </c>
      <c r="O38" s="37">
        <f t="shared" si="18"/>
        <v>0</v>
      </c>
      <c r="P38" s="37">
        <f t="shared" si="18"/>
        <v>0</v>
      </c>
      <c r="Q38" s="37">
        <f t="shared" si="18"/>
        <v>0</v>
      </c>
      <c r="R38" s="37">
        <f t="shared" si="18"/>
        <v>1</v>
      </c>
    </row>
    <row r="39" spans="1:18" ht="12" customHeight="1">
      <c r="A39" s="175"/>
      <c r="B39" s="175"/>
      <c r="C39" s="43"/>
      <c r="D39" s="220" t="s">
        <v>476</v>
      </c>
      <c r="E39" s="42"/>
      <c r="F39" s="41">
        <f t="shared" ref="F39:F70" si="19">SUM(G39:R39)/2</f>
        <v>7</v>
      </c>
      <c r="G39" s="41">
        <v>3</v>
      </c>
      <c r="H39" s="41">
        <v>0</v>
      </c>
      <c r="I39" s="41">
        <v>1</v>
      </c>
      <c r="J39" s="41">
        <v>0</v>
      </c>
      <c r="K39" s="41">
        <v>3</v>
      </c>
      <c r="L39" s="41">
        <v>0</v>
      </c>
      <c r="M39" s="41">
        <v>0</v>
      </c>
      <c r="N39" s="41">
        <v>0</v>
      </c>
      <c r="O39" s="41">
        <v>0</v>
      </c>
      <c r="P39" s="41">
        <v>0</v>
      </c>
      <c r="Q39" s="41">
        <v>7</v>
      </c>
      <c r="R39" s="41">
        <v>0</v>
      </c>
    </row>
    <row r="40" spans="1:18" ht="12" customHeight="1">
      <c r="A40" s="175"/>
      <c r="B40" s="175"/>
      <c r="C40" s="40"/>
      <c r="D40" s="221"/>
      <c r="E40" s="39"/>
      <c r="F40" s="44">
        <f t="shared" si="19"/>
        <v>1</v>
      </c>
      <c r="G40" s="37">
        <f t="shared" ref="G40:R40" si="20">IF(G39=0,0,G39/$F39)</f>
        <v>0.42857142857142855</v>
      </c>
      <c r="H40" s="37">
        <f t="shared" si="20"/>
        <v>0</v>
      </c>
      <c r="I40" s="37">
        <f t="shared" si="20"/>
        <v>0.14285714285714285</v>
      </c>
      <c r="J40" s="37">
        <f t="shared" si="20"/>
        <v>0</v>
      </c>
      <c r="K40" s="37">
        <f t="shared" si="20"/>
        <v>0.42857142857142855</v>
      </c>
      <c r="L40" s="37">
        <f t="shared" si="20"/>
        <v>0</v>
      </c>
      <c r="M40" s="37">
        <f t="shared" si="20"/>
        <v>0</v>
      </c>
      <c r="N40" s="37">
        <f t="shared" si="20"/>
        <v>0</v>
      </c>
      <c r="O40" s="37">
        <f t="shared" si="20"/>
        <v>0</v>
      </c>
      <c r="P40" s="37">
        <f t="shared" si="20"/>
        <v>0</v>
      </c>
      <c r="Q40" s="37">
        <f t="shared" si="20"/>
        <v>1</v>
      </c>
      <c r="R40" s="37">
        <f t="shared" si="20"/>
        <v>0</v>
      </c>
    </row>
    <row r="41" spans="1:18" ht="12" customHeight="1">
      <c r="A41" s="175"/>
      <c r="B41" s="175"/>
      <c r="C41" s="43"/>
      <c r="D41" s="220" t="s">
        <v>477</v>
      </c>
      <c r="E41" s="42"/>
      <c r="F41" s="41">
        <f t="shared" si="19"/>
        <v>0</v>
      </c>
      <c r="G41" s="105" t="s">
        <v>497</v>
      </c>
      <c r="H41" s="105" t="s">
        <v>497</v>
      </c>
      <c r="I41" s="105" t="s">
        <v>497</v>
      </c>
      <c r="J41" s="105" t="s">
        <v>497</v>
      </c>
      <c r="K41" s="105" t="s">
        <v>497</v>
      </c>
      <c r="L41" s="105" t="s">
        <v>497</v>
      </c>
      <c r="M41" s="105" t="s">
        <v>497</v>
      </c>
      <c r="N41" s="105" t="s">
        <v>497</v>
      </c>
      <c r="O41" s="105" t="s">
        <v>497</v>
      </c>
      <c r="P41" s="105" t="s">
        <v>497</v>
      </c>
      <c r="Q41" s="105" t="s">
        <v>497</v>
      </c>
      <c r="R41" s="105" t="s">
        <v>497</v>
      </c>
    </row>
    <row r="42" spans="1:18" ht="12" customHeight="1">
      <c r="A42" s="175"/>
      <c r="B42" s="175"/>
      <c r="C42" s="40"/>
      <c r="D42" s="221"/>
      <c r="E42" s="39"/>
      <c r="F42" s="44">
        <f t="shared" si="19"/>
        <v>0</v>
      </c>
      <c r="G42" s="48" t="s">
        <v>497</v>
      </c>
      <c r="H42" s="48" t="s">
        <v>497</v>
      </c>
      <c r="I42" s="48" t="s">
        <v>497</v>
      </c>
      <c r="J42" s="48" t="s">
        <v>497</v>
      </c>
      <c r="K42" s="48" t="s">
        <v>497</v>
      </c>
      <c r="L42" s="48" t="s">
        <v>497</v>
      </c>
      <c r="M42" s="48" t="s">
        <v>497</v>
      </c>
      <c r="N42" s="48" t="s">
        <v>497</v>
      </c>
      <c r="O42" s="48" t="s">
        <v>497</v>
      </c>
      <c r="P42" s="48" t="s">
        <v>497</v>
      </c>
      <c r="Q42" s="48" t="s">
        <v>497</v>
      </c>
      <c r="R42" s="48" t="s">
        <v>497</v>
      </c>
    </row>
    <row r="43" spans="1:18" ht="12" customHeight="1">
      <c r="A43" s="175"/>
      <c r="B43" s="175"/>
      <c r="C43" s="43"/>
      <c r="D43" s="220" t="s">
        <v>478</v>
      </c>
      <c r="E43" s="42"/>
      <c r="F43" s="41">
        <f t="shared" si="19"/>
        <v>1</v>
      </c>
      <c r="G43" s="41">
        <v>0</v>
      </c>
      <c r="H43" s="41">
        <v>0</v>
      </c>
      <c r="I43" s="41">
        <v>1</v>
      </c>
      <c r="J43" s="41">
        <v>0</v>
      </c>
      <c r="K43" s="41">
        <v>0</v>
      </c>
      <c r="L43" s="41">
        <v>0</v>
      </c>
      <c r="M43" s="41">
        <v>0</v>
      </c>
      <c r="N43" s="41">
        <v>0</v>
      </c>
      <c r="O43" s="41">
        <v>0</v>
      </c>
      <c r="P43" s="41">
        <v>0</v>
      </c>
      <c r="Q43" s="41">
        <v>1</v>
      </c>
      <c r="R43" s="41">
        <v>0</v>
      </c>
    </row>
    <row r="44" spans="1:18" ht="12" customHeight="1">
      <c r="A44" s="175"/>
      <c r="B44" s="175"/>
      <c r="C44" s="40"/>
      <c r="D44" s="221"/>
      <c r="E44" s="39"/>
      <c r="F44" s="44">
        <f t="shared" si="19"/>
        <v>1</v>
      </c>
      <c r="G44" s="37">
        <f t="shared" ref="G44:R44" si="21">IF(G43=0,0,G43/$F43)</f>
        <v>0</v>
      </c>
      <c r="H44" s="37">
        <f t="shared" si="21"/>
        <v>0</v>
      </c>
      <c r="I44" s="37">
        <f t="shared" si="21"/>
        <v>1</v>
      </c>
      <c r="J44" s="37">
        <f t="shared" si="21"/>
        <v>0</v>
      </c>
      <c r="K44" s="37">
        <f t="shared" si="21"/>
        <v>0</v>
      </c>
      <c r="L44" s="37">
        <f t="shared" si="21"/>
        <v>0</v>
      </c>
      <c r="M44" s="37">
        <f t="shared" si="21"/>
        <v>0</v>
      </c>
      <c r="N44" s="37">
        <f t="shared" si="21"/>
        <v>0</v>
      </c>
      <c r="O44" s="37">
        <f t="shared" si="21"/>
        <v>0</v>
      </c>
      <c r="P44" s="37">
        <f t="shared" si="21"/>
        <v>0</v>
      </c>
      <c r="Q44" s="37">
        <f t="shared" si="21"/>
        <v>1</v>
      </c>
      <c r="R44" s="37">
        <f t="shared" si="21"/>
        <v>0</v>
      </c>
    </row>
    <row r="45" spans="1:18" ht="12" customHeight="1">
      <c r="A45" s="175"/>
      <c r="B45" s="175"/>
      <c r="C45" s="43"/>
      <c r="D45" s="220" t="s">
        <v>479</v>
      </c>
      <c r="E45" s="42"/>
      <c r="F45" s="41">
        <f t="shared" si="19"/>
        <v>7</v>
      </c>
      <c r="G45" s="41">
        <v>1</v>
      </c>
      <c r="H45" s="41">
        <v>0</v>
      </c>
      <c r="I45" s="41">
        <v>3</v>
      </c>
      <c r="J45" s="41">
        <v>1</v>
      </c>
      <c r="K45" s="41">
        <v>2</v>
      </c>
      <c r="L45" s="41">
        <v>0</v>
      </c>
      <c r="M45" s="41">
        <v>0</v>
      </c>
      <c r="N45" s="41">
        <v>0</v>
      </c>
      <c r="O45" s="41">
        <v>2</v>
      </c>
      <c r="P45" s="41">
        <v>0</v>
      </c>
      <c r="Q45" s="41">
        <v>5</v>
      </c>
      <c r="R45" s="41">
        <v>0</v>
      </c>
    </row>
    <row r="46" spans="1:18" ht="12" customHeight="1">
      <c r="A46" s="175"/>
      <c r="B46" s="175"/>
      <c r="C46" s="40"/>
      <c r="D46" s="221"/>
      <c r="E46" s="39"/>
      <c r="F46" s="44">
        <f t="shared" si="19"/>
        <v>1</v>
      </c>
      <c r="G46" s="37">
        <f t="shared" ref="G46:R46" si="22">IF(G45=0,0,G45/$F45)</f>
        <v>0.14285714285714285</v>
      </c>
      <c r="H46" s="37">
        <f t="shared" si="22"/>
        <v>0</v>
      </c>
      <c r="I46" s="37">
        <f t="shared" si="22"/>
        <v>0.42857142857142855</v>
      </c>
      <c r="J46" s="37">
        <f t="shared" si="22"/>
        <v>0.14285714285714285</v>
      </c>
      <c r="K46" s="37">
        <f t="shared" si="22"/>
        <v>0.2857142857142857</v>
      </c>
      <c r="L46" s="37">
        <f t="shared" si="22"/>
        <v>0</v>
      </c>
      <c r="M46" s="37">
        <f t="shared" si="22"/>
        <v>0</v>
      </c>
      <c r="N46" s="37">
        <f t="shared" si="22"/>
        <v>0</v>
      </c>
      <c r="O46" s="37">
        <f t="shared" si="22"/>
        <v>0.2857142857142857</v>
      </c>
      <c r="P46" s="37">
        <f t="shared" si="22"/>
        <v>0</v>
      </c>
      <c r="Q46" s="37">
        <f t="shared" si="22"/>
        <v>0.7142857142857143</v>
      </c>
      <c r="R46" s="37">
        <f t="shared" si="22"/>
        <v>0</v>
      </c>
    </row>
    <row r="47" spans="1:18" ht="11.25" customHeight="1">
      <c r="A47" s="175"/>
      <c r="B47" s="175"/>
      <c r="C47" s="43"/>
      <c r="D47" s="220" t="s">
        <v>480</v>
      </c>
      <c r="E47" s="42"/>
      <c r="F47" s="41">
        <f t="shared" si="19"/>
        <v>2</v>
      </c>
      <c r="G47" s="41">
        <v>2</v>
      </c>
      <c r="H47" s="41">
        <v>0</v>
      </c>
      <c r="I47" s="41">
        <v>0</v>
      </c>
      <c r="J47" s="41">
        <v>0</v>
      </c>
      <c r="K47" s="41">
        <v>0</v>
      </c>
      <c r="L47" s="41">
        <v>0</v>
      </c>
      <c r="M47" s="41">
        <v>1</v>
      </c>
      <c r="N47" s="41">
        <v>0</v>
      </c>
      <c r="O47" s="41">
        <v>0</v>
      </c>
      <c r="P47" s="41">
        <v>0</v>
      </c>
      <c r="Q47" s="41">
        <v>1</v>
      </c>
      <c r="R47" s="41">
        <v>0</v>
      </c>
    </row>
    <row r="48" spans="1:18" ht="12" customHeight="1">
      <c r="A48" s="175"/>
      <c r="B48" s="175"/>
      <c r="C48" s="40"/>
      <c r="D48" s="221"/>
      <c r="E48" s="39"/>
      <c r="F48" s="44">
        <f t="shared" si="19"/>
        <v>1</v>
      </c>
      <c r="G48" s="37">
        <f t="shared" ref="G48:R48" si="23">IF(G47=0,0,G47/$F47)</f>
        <v>1</v>
      </c>
      <c r="H48" s="37">
        <f t="shared" si="23"/>
        <v>0</v>
      </c>
      <c r="I48" s="37">
        <f t="shared" si="23"/>
        <v>0</v>
      </c>
      <c r="J48" s="37">
        <f t="shared" si="23"/>
        <v>0</v>
      </c>
      <c r="K48" s="37">
        <f t="shared" si="23"/>
        <v>0</v>
      </c>
      <c r="L48" s="37">
        <f t="shared" si="23"/>
        <v>0</v>
      </c>
      <c r="M48" s="37">
        <f t="shared" si="23"/>
        <v>0.5</v>
      </c>
      <c r="N48" s="37">
        <f t="shared" si="23"/>
        <v>0</v>
      </c>
      <c r="O48" s="37">
        <f t="shared" si="23"/>
        <v>0</v>
      </c>
      <c r="P48" s="37">
        <f t="shared" si="23"/>
        <v>0</v>
      </c>
      <c r="Q48" s="37">
        <f t="shared" si="23"/>
        <v>0.5</v>
      </c>
      <c r="R48" s="37">
        <f t="shared" si="23"/>
        <v>0</v>
      </c>
    </row>
    <row r="49" spans="1:18" ht="12" customHeight="1">
      <c r="A49" s="175"/>
      <c r="B49" s="175"/>
      <c r="C49" s="43"/>
      <c r="D49" s="220" t="s">
        <v>481</v>
      </c>
      <c r="E49" s="42"/>
      <c r="F49" s="41">
        <f t="shared" si="19"/>
        <v>3</v>
      </c>
      <c r="G49" s="41">
        <v>1</v>
      </c>
      <c r="H49" s="41">
        <v>0</v>
      </c>
      <c r="I49" s="41">
        <v>1</v>
      </c>
      <c r="J49" s="41">
        <v>0</v>
      </c>
      <c r="K49" s="41">
        <v>1</v>
      </c>
      <c r="L49" s="41">
        <v>0</v>
      </c>
      <c r="M49" s="41">
        <v>0</v>
      </c>
      <c r="N49" s="41">
        <v>0</v>
      </c>
      <c r="O49" s="41">
        <v>0</v>
      </c>
      <c r="P49" s="41">
        <v>1</v>
      </c>
      <c r="Q49" s="41">
        <v>2</v>
      </c>
      <c r="R49" s="41">
        <v>0</v>
      </c>
    </row>
    <row r="50" spans="1:18" ht="12" customHeight="1">
      <c r="A50" s="175"/>
      <c r="B50" s="175"/>
      <c r="C50" s="40"/>
      <c r="D50" s="221"/>
      <c r="E50" s="39"/>
      <c r="F50" s="44">
        <f t="shared" si="19"/>
        <v>1</v>
      </c>
      <c r="G50" s="37">
        <f t="shared" ref="G50:R50" si="24">IF(G49=0,0,G49/$F49)</f>
        <v>0.33333333333333331</v>
      </c>
      <c r="H50" s="37">
        <f t="shared" si="24"/>
        <v>0</v>
      </c>
      <c r="I50" s="37">
        <f t="shared" si="24"/>
        <v>0.33333333333333331</v>
      </c>
      <c r="J50" s="37">
        <f t="shared" si="24"/>
        <v>0</v>
      </c>
      <c r="K50" s="37">
        <f t="shared" si="24"/>
        <v>0.33333333333333331</v>
      </c>
      <c r="L50" s="37">
        <f t="shared" si="24"/>
        <v>0</v>
      </c>
      <c r="M50" s="37">
        <f t="shared" si="24"/>
        <v>0</v>
      </c>
      <c r="N50" s="37">
        <f t="shared" si="24"/>
        <v>0</v>
      </c>
      <c r="O50" s="37">
        <f t="shared" si="24"/>
        <v>0</v>
      </c>
      <c r="P50" s="37">
        <f t="shared" si="24"/>
        <v>0.33333333333333331</v>
      </c>
      <c r="Q50" s="37">
        <f t="shared" si="24"/>
        <v>0.66666666666666663</v>
      </c>
      <c r="R50" s="37">
        <f t="shared" si="24"/>
        <v>0</v>
      </c>
    </row>
    <row r="51" spans="1:18" ht="12" customHeight="1">
      <c r="A51" s="175"/>
      <c r="B51" s="175"/>
      <c r="C51" s="43"/>
      <c r="D51" s="220" t="s">
        <v>482</v>
      </c>
      <c r="E51" s="42"/>
      <c r="F51" s="41">
        <f t="shared" si="19"/>
        <v>15</v>
      </c>
      <c r="G51" s="41">
        <v>7</v>
      </c>
      <c r="H51" s="41">
        <v>0</v>
      </c>
      <c r="I51" s="41">
        <v>2</v>
      </c>
      <c r="J51" s="41">
        <v>1</v>
      </c>
      <c r="K51" s="41">
        <v>4</v>
      </c>
      <c r="L51" s="41">
        <v>1</v>
      </c>
      <c r="M51" s="41">
        <v>0</v>
      </c>
      <c r="N51" s="41">
        <v>0</v>
      </c>
      <c r="O51" s="41">
        <v>0</v>
      </c>
      <c r="P51" s="41">
        <v>0</v>
      </c>
      <c r="Q51" s="41">
        <v>14</v>
      </c>
      <c r="R51" s="41">
        <v>1</v>
      </c>
    </row>
    <row r="52" spans="1:18" ht="12" customHeight="1">
      <c r="A52" s="175"/>
      <c r="B52" s="175"/>
      <c r="C52" s="40"/>
      <c r="D52" s="221"/>
      <c r="E52" s="39"/>
      <c r="F52" s="44">
        <f t="shared" si="19"/>
        <v>1</v>
      </c>
      <c r="G52" s="37">
        <f t="shared" ref="G52:R52" si="25">IF(G51=0,0,G51/$F51)</f>
        <v>0.46666666666666667</v>
      </c>
      <c r="H52" s="37">
        <f t="shared" si="25"/>
        <v>0</v>
      </c>
      <c r="I52" s="37">
        <f t="shared" si="25"/>
        <v>0.13333333333333333</v>
      </c>
      <c r="J52" s="37">
        <f t="shared" si="25"/>
        <v>6.6666666666666666E-2</v>
      </c>
      <c r="K52" s="37">
        <f t="shared" si="25"/>
        <v>0.26666666666666666</v>
      </c>
      <c r="L52" s="37">
        <f t="shared" si="25"/>
        <v>6.6666666666666666E-2</v>
      </c>
      <c r="M52" s="37">
        <f t="shared" si="25"/>
        <v>0</v>
      </c>
      <c r="N52" s="37">
        <f t="shared" si="25"/>
        <v>0</v>
      </c>
      <c r="O52" s="37">
        <f t="shared" si="25"/>
        <v>0</v>
      </c>
      <c r="P52" s="37">
        <f t="shared" si="25"/>
        <v>0</v>
      </c>
      <c r="Q52" s="37">
        <f t="shared" si="25"/>
        <v>0.93333333333333335</v>
      </c>
      <c r="R52" s="37">
        <f t="shared" si="25"/>
        <v>6.6666666666666666E-2</v>
      </c>
    </row>
    <row r="53" spans="1:18" ht="12" customHeight="1">
      <c r="A53" s="175"/>
      <c r="B53" s="175"/>
      <c r="C53" s="43"/>
      <c r="D53" s="220" t="s">
        <v>483</v>
      </c>
      <c r="E53" s="42"/>
      <c r="F53" s="41">
        <f t="shared" si="19"/>
        <v>6</v>
      </c>
      <c r="G53" s="41">
        <v>3</v>
      </c>
      <c r="H53" s="41">
        <v>0</v>
      </c>
      <c r="I53" s="41">
        <v>0</v>
      </c>
      <c r="J53" s="41">
        <v>1</v>
      </c>
      <c r="K53" s="41">
        <v>2</v>
      </c>
      <c r="L53" s="41">
        <v>0</v>
      </c>
      <c r="M53" s="41">
        <v>0</v>
      </c>
      <c r="N53" s="41">
        <v>0</v>
      </c>
      <c r="O53" s="41">
        <v>0</v>
      </c>
      <c r="P53" s="41">
        <v>0</v>
      </c>
      <c r="Q53" s="41">
        <v>6</v>
      </c>
      <c r="R53" s="41">
        <v>0</v>
      </c>
    </row>
    <row r="54" spans="1:18" ht="12" customHeight="1">
      <c r="A54" s="175"/>
      <c r="B54" s="175"/>
      <c r="C54" s="40"/>
      <c r="D54" s="221"/>
      <c r="E54" s="39"/>
      <c r="F54" s="44">
        <f t="shared" si="19"/>
        <v>1</v>
      </c>
      <c r="G54" s="37">
        <f t="shared" ref="G54:R54" si="26">IF(G53=0,0,G53/$F53)</f>
        <v>0.5</v>
      </c>
      <c r="H54" s="37">
        <f t="shared" si="26"/>
        <v>0</v>
      </c>
      <c r="I54" s="37">
        <f t="shared" si="26"/>
        <v>0</v>
      </c>
      <c r="J54" s="37">
        <f t="shared" si="26"/>
        <v>0.16666666666666666</v>
      </c>
      <c r="K54" s="37">
        <f t="shared" si="26"/>
        <v>0.33333333333333331</v>
      </c>
      <c r="L54" s="37">
        <f t="shared" si="26"/>
        <v>0</v>
      </c>
      <c r="M54" s="37">
        <f t="shared" si="26"/>
        <v>0</v>
      </c>
      <c r="N54" s="37">
        <f t="shared" si="26"/>
        <v>0</v>
      </c>
      <c r="O54" s="37">
        <f t="shared" si="26"/>
        <v>0</v>
      </c>
      <c r="P54" s="37">
        <f t="shared" si="26"/>
        <v>0</v>
      </c>
      <c r="Q54" s="37">
        <f t="shared" si="26"/>
        <v>1</v>
      </c>
      <c r="R54" s="37">
        <f t="shared" si="26"/>
        <v>0</v>
      </c>
    </row>
    <row r="55" spans="1:18" ht="12" customHeight="1">
      <c r="A55" s="175"/>
      <c r="B55" s="175"/>
      <c r="C55" s="43"/>
      <c r="D55" s="220" t="s">
        <v>484</v>
      </c>
      <c r="E55" s="42"/>
      <c r="F55" s="41">
        <f t="shared" si="19"/>
        <v>31</v>
      </c>
      <c r="G55" s="41">
        <v>17</v>
      </c>
      <c r="H55" s="41">
        <v>0</v>
      </c>
      <c r="I55" s="41">
        <v>3</v>
      </c>
      <c r="J55" s="41">
        <v>2</v>
      </c>
      <c r="K55" s="41">
        <v>8</v>
      </c>
      <c r="L55" s="41">
        <v>1</v>
      </c>
      <c r="M55" s="41">
        <v>0</v>
      </c>
      <c r="N55" s="41">
        <v>0</v>
      </c>
      <c r="O55" s="41">
        <v>0</v>
      </c>
      <c r="P55" s="41">
        <v>1</v>
      </c>
      <c r="Q55" s="41">
        <v>26</v>
      </c>
      <c r="R55" s="41">
        <v>4</v>
      </c>
    </row>
    <row r="56" spans="1:18" ht="12" customHeight="1">
      <c r="A56" s="175"/>
      <c r="B56" s="175"/>
      <c r="C56" s="40"/>
      <c r="D56" s="221"/>
      <c r="E56" s="39"/>
      <c r="F56" s="44">
        <f t="shared" si="19"/>
        <v>1</v>
      </c>
      <c r="G56" s="37">
        <f t="shared" ref="G56:R56" si="27">IF(G55=0,0,G55/$F55)</f>
        <v>0.54838709677419351</v>
      </c>
      <c r="H56" s="37">
        <f t="shared" si="27"/>
        <v>0</v>
      </c>
      <c r="I56" s="37">
        <f t="shared" si="27"/>
        <v>9.6774193548387094E-2</v>
      </c>
      <c r="J56" s="37">
        <f t="shared" si="27"/>
        <v>6.4516129032258063E-2</v>
      </c>
      <c r="K56" s="37">
        <f t="shared" si="27"/>
        <v>0.25806451612903225</v>
      </c>
      <c r="L56" s="37">
        <f t="shared" si="27"/>
        <v>3.2258064516129031E-2</v>
      </c>
      <c r="M56" s="37">
        <f t="shared" si="27"/>
        <v>0</v>
      </c>
      <c r="N56" s="37">
        <f t="shared" si="27"/>
        <v>0</v>
      </c>
      <c r="O56" s="37">
        <f t="shared" si="27"/>
        <v>0</v>
      </c>
      <c r="P56" s="37">
        <f t="shared" si="27"/>
        <v>3.2258064516129031E-2</v>
      </c>
      <c r="Q56" s="37">
        <f t="shared" si="27"/>
        <v>0.83870967741935487</v>
      </c>
      <c r="R56" s="37">
        <f t="shared" si="27"/>
        <v>0.12903225806451613</v>
      </c>
    </row>
    <row r="57" spans="1:18" ht="12" customHeight="1">
      <c r="A57" s="175"/>
      <c r="B57" s="175"/>
      <c r="C57" s="43"/>
      <c r="D57" s="220" t="s">
        <v>485</v>
      </c>
      <c r="E57" s="42"/>
      <c r="F57" s="41">
        <f t="shared" si="19"/>
        <v>7</v>
      </c>
      <c r="G57" s="41">
        <v>2</v>
      </c>
      <c r="H57" s="41">
        <v>0</v>
      </c>
      <c r="I57" s="41">
        <v>0</v>
      </c>
      <c r="J57" s="41">
        <v>2</v>
      </c>
      <c r="K57" s="41">
        <v>2</v>
      </c>
      <c r="L57" s="41">
        <v>1</v>
      </c>
      <c r="M57" s="41">
        <v>0</v>
      </c>
      <c r="N57" s="41">
        <v>0</v>
      </c>
      <c r="O57" s="41">
        <v>0</v>
      </c>
      <c r="P57" s="41">
        <v>0</v>
      </c>
      <c r="Q57" s="41">
        <v>6</v>
      </c>
      <c r="R57" s="41">
        <v>1</v>
      </c>
    </row>
    <row r="58" spans="1:18" ht="12" customHeight="1">
      <c r="A58" s="175"/>
      <c r="B58" s="175"/>
      <c r="C58" s="40"/>
      <c r="D58" s="221"/>
      <c r="E58" s="39"/>
      <c r="F58" s="44">
        <f t="shared" si="19"/>
        <v>1</v>
      </c>
      <c r="G58" s="37">
        <f t="shared" ref="G58:R58" si="28">IF(G57=0,0,G57/$F57)</f>
        <v>0.2857142857142857</v>
      </c>
      <c r="H58" s="37">
        <f t="shared" si="28"/>
        <v>0</v>
      </c>
      <c r="I58" s="37">
        <f t="shared" si="28"/>
        <v>0</v>
      </c>
      <c r="J58" s="37">
        <f t="shared" si="28"/>
        <v>0.2857142857142857</v>
      </c>
      <c r="K58" s="37">
        <f t="shared" si="28"/>
        <v>0.2857142857142857</v>
      </c>
      <c r="L58" s="37">
        <f t="shared" si="28"/>
        <v>0.14285714285714285</v>
      </c>
      <c r="M58" s="37">
        <f t="shared" si="28"/>
        <v>0</v>
      </c>
      <c r="N58" s="37">
        <f t="shared" si="28"/>
        <v>0</v>
      </c>
      <c r="O58" s="37">
        <f t="shared" si="28"/>
        <v>0</v>
      </c>
      <c r="P58" s="37">
        <f t="shared" si="28"/>
        <v>0</v>
      </c>
      <c r="Q58" s="37">
        <f t="shared" si="28"/>
        <v>0.8571428571428571</v>
      </c>
      <c r="R58" s="37">
        <f t="shared" si="28"/>
        <v>0.14285714285714285</v>
      </c>
    </row>
    <row r="59" spans="1:18" ht="12.75" customHeight="1">
      <c r="A59" s="175"/>
      <c r="B59" s="175"/>
      <c r="C59" s="43"/>
      <c r="D59" s="220" t="s">
        <v>486</v>
      </c>
      <c r="E59" s="42"/>
      <c r="F59" s="41">
        <f t="shared" si="19"/>
        <v>28</v>
      </c>
      <c r="G59" s="41">
        <v>8</v>
      </c>
      <c r="H59" s="41">
        <v>2</v>
      </c>
      <c r="I59" s="41">
        <v>8</v>
      </c>
      <c r="J59" s="41">
        <v>7</v>
      </c>
      <c r="K59" s="41">
        <v>2</v>
      </c>
      <c r="L59" s="41">
        <v>1</v>
      </c>
      <c r="M59" s="41">
        <v>1</v>
      </c>
      <c r="N59" s="41">
        <v>1</v>
      </c>
      <c r="O59" s="41">
        <v>0</v>
      </c>
      <c r="P59" s="41">
        <v>8</v>
      </c>
      <c r="Q59" s="41">
        <v>16</v>
      </c>
      <c r="R59" s="41">
        <v>2</v>
      </c>
    </row>
    <row r="60" spans="1:18" ht="12.75" customHeight="1">
      <c r="A60" s="175"/>
      <c r="B60" s="175"/>
      <c r="C60" s="40"/>
      <c r="D60" s="221"/>
      <c r="E60" s="39"/>
      <c r="F60" s="44">
        <f t="shared" si="19"/>
        <v>1</v>
      </c>
      <c r="G60" s="37">
        <f t="shared" ref="G60:R60" si="29">IF(G59=0,0,G59/$F59)</f>
        <v>0.2857142857142857</v>
      </c>
      <c r="H60" s="37">
        <f t="shared" si="29"/>
        <v>7.1428571428571425E-2</v>
      </c>
      <c r="I60" s="37">
        <f t="shared" si="29"/>
        <v>0.2857142857142857</v>
      </c>
      <c r="J60" s="37">
        <f t="shared" si="29"/>
        <v>0.25</v>
      </c>
      <c r="K60" s="37">
        <f t="shared" si="29"/>
        <v>7.1428571428571425E-2</v>
      </c>
      <c r="L60" s="37">
        <f t="shared" si="29"/>
        <v>3.5714285714285712E-2</v>
      </c>
      <c r="M60" s="37">
        <f t="shared" si="29"/>
        <v>3.5714285714285712E-2</v>
      </c>
      <c r="N60" s="37">
        <f t="shared" si="29"/>
        <v>3.5714285714285712E-2</v>
      </c>
      <c r="O60" s="37">
        <f t="shared" si="29"/>
        <v>0</v>
      </c>
      <c r="P60" s="37">
        <f t="shared" si="29"/>
        <v>0.2857142857142857</v>
      </c>
      <c r="Q60" s="37">
        <f t="shared" si="29"/>
        <v>0.5714285714285714</v>
      </c>
      <c r="R60" s="37">
        <f t="shared" si="29"/>
        <v>7.1428571428571425E-2</v>
      </c>
    </row>
    <row r="61" spans="1:18" ht="12" customHeight="1">
      <c r="A61" s="175"/>
      <c r="B61" s="175"/>
      <c r="C61" s="43"/>
      <c r="D61" s="220" t="s">
        <v>21</v>
      </c>
      <c r="E61" s="42"/>
      <c r="F61" s="41">
        <f t="shared" si="19"/>
        <v>14</v>
      </c>
      <c r="G61" s="41">
        <v>10</v>
      </c>
      <c r="H61" s="41">
        <v>0</v>
      </c>
      <c r="I61" s="41">
        <v>1</v>
      </c>
      <c r="J61" s="41">
        <v>2</v>
      </c>
      <c r="K61" s="41">
        <v>1</v>
      </c>
      <c r="L61" s="41">
        <v>0</v>
      </c>
      <c r="M61" s="41">
        <v>0</v>
      </c>
      <c r="N61" s="41">
        <v>0</v>
      </c>
      <c r="O61" s="41">
        <v>0</v>
      </c>
      <c r="P61" s="41">
        <v>0</v>
      </c>
      <c r="Q61" s="41">
        <v>14</v>
      </c>
      <c r="R61" s="41">
        <v>0</v>
      </c>
    </row>
    <row r="62" spans="1:18" ht="12" customHeight="1">
      <c r="A62" s="175"/>
      <c r="B62" s="175"/>
      <c r="C62" s="40"/>
      <c r="D62" s="221"/>
      <c r="E62" s="39"/>
      <c r="F62" s="44">
        <f t="shared" si="19"/>
        <v>1</v>
      </c>
      <c r="G62" s="37">
        <f t="shared" ref="G62:R62" si="30">IF(G61=0,0,G61/$F61)</f>
        <v>0.7142857142857143</v>
      </c>
      <c r="H62" s="37">
        <f t="shared" si="30"/>
        <v>0</v>
      </c>
      <c r="I62" s="37">
        <f t="shared" si="30"/>
        <v>7.1428571428571425E-2</v>
      </c>
      <c r="J62" s="37">
        <f t="shared" si="30"/>
        <v>0.14285714285714285</v>
      </c>
      <c r="K62" s="37">
        <f t="shared" si="30"/>
        <v>7.1428571428571425E-2</v>
      </c>
      <c r="L62" s="37">
        <f t="shared" si="30"/>
        <v>0</v>
      </c>
      <c r="M62" s="37">
        <f t="shared" si="30"/>
        <v>0</v>
      </c>
      <c r="N62" s="37">
        <f t="shared" si="30"/>
        <v>0</v>
      </c>
      <c r="O62" s="37">
        <f t="shared" si="30"/>
        <v>0</v>
      </c>
      <c r="P62" s="37">
        <f t="shared" si="30"/>
        <v>0</v>
      </c>
      <c r="Q62" s="37">
        <f t="shared" si="30"/>
        <v>1</v>
      </c>
      <c r="R62" s="37">
        <f t="shared" si="30"/>
        <v>0</v>
      </c>
    </row>
    <row r="63" spans="1:18" ht="12" customHeight="1">
      <c r="A63" s="175"/>
      <c r="B63" s="175"/>
      <c r="C63" s="43"/>
      <c r="D63" s="220" t="s">
        <v>487</v>
      </c>
      <c r="E63" s="42"/>
      <c r="F63" s="41">
        <f t="shared" si="19"/>
        <v>7</v>
      </c>
      <c r="G63" s="41">
        <v>4</v>
      </c>
      <c r="H63" s="41">
        <v>0</v>
      </c>
      <c r="I63" s="41">
        <v>1</v>
      </c>
      <c r="J63" s="41">
        <v>2</v>
      </c>
      <c r="K63" s="41">
        <v>0</v>
      </c>
      <c r="L63" s="41">
        <v>0</v>
      </c>
      <c r="M63" s="41">
        <v>0</v>
      </c>
      <c r="N63" s="41">
        <v>0</v>
      </c>
      <c r="O63" s="41">
        <v>0</v>
      </c>
      <c r="P63" s="41">
        <v>2</v>
      </c>
      <c r="Q63" s="41">
        <v>5</v>
      </c>
      <c r="R63" s="41">
        <v>0</v>
      </c>
    </row>
    <row r="64" spans="1:18" ht="12" customHeight="1">
      <c r="A64" s="175"/>
      <c r="B64" s="175"/>
      <c r="C64" s="40"/>
      <c r="D64" s="221"/>
      <c r="E64" s="39"/>
      <c r="F64" s="44">
        <f t="shared" si="19"/>
        <v>1</v>
      </c>
      <c r="G64" s="37">
        <f t="shared" ref="G64:R64" si="31">IF(G63=0,0,G63/$F63)</f>
        <v>0.5714285714285714</v>
      </c>
      <c r="H64" s="37">
        <f t="shared" si="31"/>
        <v>0</v>
      </c>
      <c r="I64" s="37">
        <f t="shared" si="31"/>
        <v>0.14285714285714285</v>
      </c>
      <c r="J64" s="37">
        <f t="shared" si="31"/>
        <v>0.2857142857142857</v>
      </c>
      <c r="K64" s="37">
        <f t="shared" si="31"/>
        <v>0</v>
      </c>
      <c r="L64" s="37">
        <f t="shared" si="31"/>
        <v>0</v>
      </c>
      <c r="M64" s="37">
        <f t="shared" si="31"/>
        <v>0</v>
      </c>
      <c r="N64" s="37">
        <f t="shared" si="31"/>
        <v>0</v>
      </c>
      <c r="O64" s="37">
        <f t="shared" si="31"/>
        <v>0</v>
      </c>
      <c r="P64" s="37">
        <f t="shared" si="31"/>
        <v>0.2857142857142857</v>
      </c>
      <c r="Q64" s="37">
        <f t="shared" si="31"/>
        <v>0.7142857142857143</v>
      </c>
      <c r="R64" s="37">
        <f t="shared" si="31"/>
        <v>0</v>
      </c>
    </row>
    <row r="65" spans="1:18" ht="12" customHeight="1">
      <c r="A65" s="175"/>
      <c r="B65" s="175"/>
      <c r="C65" s="43"/>
      <c r="D65" s="220" t="s">
        <v>488</v>
      </c>
      <c r="E65" s="42"/>
      <c r="F65" s="41">
        <f t="shared" si="19"/>
        <v>17</v>
      </c>
      <c r="G65" s="41">
        <v>6</v>
      </c>
      <c r="H65" s="41">
        <v>0</v>
      </c>
      <c r="I65" s="41">
        <v>2</v>
      </c>
      <c r="J65" s="41">
        <v>3</v>
      </c>
      <c r="K65" s="41">
        <v>4</v>
      </c>
      <c r="L65" s="41">
        <v>2</v>
      </c>
      <c r="M65" s="41">
        <v>0</v>
      </c>
      <c r="N65" s="41">
        <v>0</v>
      </c>
      <c r="O65" s="41">
        <v>0</v>
      </c>
      <c r="P65" s="41">
        <v>1</v>
      </c>
      <c r="Q65" s="41">
        <v>13</v>
      </c>
      <c r="R65" s="41">
        <v>3</v>
      </c>
    </row>
    <row r="66" spans="1:18" ht="12" customHeight="1">
      <c r="A66" s="175"/>
      <c r="B66" s="175"/>
      <c r="C66" s="40"/>
      <c r="D66" s="221"/>
      <c r="E66" s="39"/>
      <c r="F66" s="44">
        <f t="shared" si="19"/>
        <v>1</v>
      </c>
      <c r="G66" s="37">
        <f t="shared" ref="G66:R66" si="32">IF(G65=0,0,G65/$F65)</f>
        <v>0.35294117647058826</v>
      </c>
      <c r="H66" s="37">
        <f t="shared" si="32"/>
        <v>0</v>
      </c>
      <c r="I66" s="37">
        <f t="shared" si="32"/>
        <v>0.11764705882352941</v>
      </c>
      <c r="J66" s="37">
        <f t="shared" si="32"/>
        <v>0.17647058823529413</v>
      </c>
      <c r="K66" s="37">
        <f t="shared" si="32"/>
        <v>0.23529411764705882</v>
      </c>
      <c r="L66" s="37">
        <f t="shared" si="32"/>
        <v>0.11764705882352941</v>
      </c>
      <c r="M66" s="37">
        <f t="shared" si="32"/>
        <v>0</v>
      </c>
      <c r="N66" s="37">
        <f t="shared" si="32"/>
        <v>0</v>
      </c>
      <c r="O66" s="37">
        <f t="shared" si="32"/>
        <v>0</v>
      </c>
      <c r="P66" s="37">
        <f t="shared" si="32"/>
        <v>5.8823529411764705E-2</v>
      </c>
      <c r="Q66" s="37">
        <f t="shared" si="32"/>
        <v>0.76470588235294112</v>
      </c>
      <c r="R66" s="37">
        <f t="shared" si="32"/>
        <v>0.17647058823529413</v>
      </c>
    </row>
    <row r="67" spans="1:18" ht="12" customHeight="1">
      <c r="A67" s="175"/>
      <c r="B67" s="175"/>
      <c r="C67" s="43"/>
      <c r="D67" s="220" t="s">
        <v>489</v>
      </c>
      <c r="E67" s="42"/>
      <c r="F67" s="41">
        <f t="shared" si="19"/>
        <v>4</v>
      </c>
      <c r="G67" s="41">
        <v>2</v>
      </c>
      <c r="H67" s="41">
        <v>0</v>
      </c>
      <c r="I67" s="41">
        <v>0</v>
      </c>
      <c r="J67" s="41">
        <v>2</v>
      </c>
      <c r="K67" s="41">
        <v>0</v>
      </c>
      <c r="L67" s="41">
        <v>0</v>
      </c>
      <c r="M67" s="41">
        <v>0</v>
      </c>
      <c r="N67" s="41">
        <v>0</v>
      </c>
      <c r="O67" s="41">
        <v>0</v>
      </c>
      <c r="P67" s="41">
        <v>2</v>
      </c>
      <c r="Q67" s="41">
        <v>2</v>
      </c>
      <c r="R67" s="41">
        <v>0</v>
      </c>
    </row>
    <row r="68" spans="1:18" ht="12" customHeight="1">
      <c r="A68" s="175"/>
      <c r="B68" s="176"/>
      <c r="C68" s="40"/>
      <c r="D68" s="221"/>
      <c r="E68" s="39"/>
      <c r="F68" s="44">
        <f t="shared" si="19"/>
        <v>1</v>
      </c>
      <c r="G68" s="37">
        <f t="shared" ref="G68:R68" si="33">IF(G67=0,0,G67/$F67)</f>
        <v>0.5</v>
      </c>
      <c r="H68" s="37">
        <f t="shared" si="33"/>
        <v>0</v>
      </c>
      <c r="I68" s="37">
        <f t="shared" si="33"/>
        <v>0</v>
      </c>
      <c r="J68" s="37">
        <f t="shared" si="33"/>
        <v>0.5</v>
      </c>
      <c r="K68" s="37">
        <f t="shared" si="33"/>
        <v>0</v>
      </c>
      <c r="L68" s="37">
        <f t="shared" si="33"/>
        <v>0</v>
      </c>
      <c r="M68" s="37">
        <f t="shared" si="33"/>
        <v>0</v>
      </c>
      <c r="N68" s="37">
        <f t="shared" si="33"/>
        <v>0</v>
      </c>
      <c r="O68" s="37">
        <f t="shared" si="33"/>
        <v>0</v>
      </c>
      <c r="P68" s="37">
        <f t="shared" si="33"/>
        <v>0.5</v>
      </c>
      <c r="Q68" s="37">
        <f t="shared" si="33"/>
        <v>0.5</v>
      </c>
      <c r="R68" s="37">
        <f t="shared" si="33"/>
        <v>0</v>
      </c>
    </row>
    <row r="69" spans="1:18" ht="12" customHeight="1">
      <c r="A69" s="175"/>
      <c r="B69" s="174" t="s">
        <v>17</v>
      </c>
      <c r="C69" s="43"/>
      <c r="D69" s="220" t="s">
        <v>16</v>
      </c>
      <c r="E69" s="42"/>
      <c r="F69" s="41">
        <f t="shared" si="19"/>
        <v>715</v>
      </c>
      <c r="G69" s="41">
        <f t="shared" ref="G69:R69" si="34">SUM(G71,G73,G75,G77,G79,G81,G83,G85,G87,G89,G91,G93,G95,G97,G99)</f>
        <v>301</v>
      </c>
      <c r="H69" s="41">
        <f t="shared" si="34"/>
        <v>9</v>
      </c>
      <c r="I69" s="41">
        <f t="shared" si="34"/>
        <v>82</v>
      </c>
      <c r="J69" s="41">
        <f t="shared" si="34"/>
        <v>73</v>
      </c>
      <c r="K69" s="41">
        <f t="shared" si="34"/>
        <v>174</v>
      </c>
      <c r="L69" s="41">
        <f t="shared" si="34"/>
        <v>76</v>
      </c>
      <c r="M69" s="41">
        <f t="shared" si="34"/>
        <v>13</v>
      </c>
      <c r="N69" s="41">
        <f t="shared" si="34"/>
        <v>2</v>
      </c>
      <c r="O69" s="41">
        <f t="shared" si="34"/>
        <v>7</v>
      </c>
      <c r="P69" s="41">
        <f t="shared" si="34"/>
        <v>23</v>
      </c>
      <c r="Q69" s="41">
        <f t="shared" si="34"/>
        <v>568</v>
      </c>
      <c r="R69" s="41">
        <f t="shared" si="34"/>
        <v>102</v>
      </c>
    </row>
    <row r="70" spans="1:18" ht="12" customHeight="1">
      <c r="A70" s="175"/>
      <c r="B70" s="175"/>
      <c r="C70" s="40"/>
      <c r="D70" s="221"/>
      <c r="E70" s="39"/>
      <c r="F70" s="44">
        <f t="shared" si="19"/>
        <v>1.0000000000000002</v>
      </c>
      <c r="G70" s="37">
        <f t="shared" ref="G70:R70" si="35">IF(G69=0,0,G69/$F69)</f>
        <v>0.42097902097902096</v>
      </c>
      <c r="H70" s="37">
        <f t="shared" si="35"/>
        <v>1.2587412587412588E-2</v>
      </c>
      <c r="I70" s="37">
        <f t="shared" si="35"/>
        <v>0.11468531468531469</v>
      </c>
      <c r="J70" s="37">
        <f t="shared" si="35"/>
        <v>0.10209790209790209</v>
      </c>
      <c r="K70" s="37">
        <f t="shared" si="35"/>
        <v>0.24335664335664337</v>
      </c>
      <c r="L70" s="37">
        <f t="shared" si="35"/>
        <v>0.1062937062937063</v>
      </c>
      <c r="M70" s="37">
        <f t="shared" si="35"/>
        <v>1.8181818181818181E-2</v>
      </c>
      <c r="N70" s="37">
        <f t="shared" si="35"/>
        <v>2.7972027972027972E-3</v>
      </c>
      <c r="O70" s="37">
        <f t="shared" si="35"/>
        <v>9.7902097902097911E-3</v>
      </c>
      <c r="P70" s="37">
        <f t="shared" si="35"/>
        <v>3.2167832167832165E-2</v>
      </c>
      <c r="Q70" s="37">
        <f t="shared" si="35"/>
        <v>0.79440559440559444</v>
      </c>
      <c r="R70" s="37">
        <f t="shared" si="35"/>
        <v>0.14265734265734265</v>
      </c>
    </row>
    <row r="71" spans="1:18" ht="12" customHeight="1">
      <c r="A71" s="175"/>
      <c r="B71" s="175"/>
      <c r="C71" s="43"/>
      <c r="D71" s="220" t="s">
        <v>245</v>
      </c>
      <c r="E71" s="42"/>
      <c r="F71" s="41">
        <f t="shared" ref="F71:F100" si="36">SUM(G71:R71)/2</f>
        <v>7</v>
      </c>
      <c r="G71" s="41">
        <v>2</v>
      </c>
      <c r="H71" s="41">
        <v>0</v>
      </c>
      <c r="I71" s="41">
        <v>0</v>
      </c>
      <c r="J71" s="41">
        <v>0</v>
      </c>
      <c r="K71" s="41">
        <v>4</v>
      </c>
      <c r="L71" s="41">
        <v>1</v>
      </c>
      <c r="M71" s="41">
        <v>1</v>
      </c>
      <c r="N71" s="41">
        <v>0</v>
      </c>
      <c r="O71" s="41">
        <v>0</v>
      </c>
      <c r="P71" s="41">
        <v>0</v>
      </c>
      <c r="Q71" s="41">
        <v>5</v>
      </c>
      <c r="R71" s="41">
        <v>1</v>
      </c>
    </row>
    <row r="72" spans="1:18" ht="12" customHeight="1">
      <c r="A72" s="175"/>
      <c r="B72" s="175"/>
      <c r="C72" s="40"/>
      <c r="D72" s="221"/>
      <c r="E72" s="39"/>
      <c r="F72" s="44">
        <f t="shared" si="36"/>
        <v>1</v>
      </c>
      <c r="G72" s="37">
        <f t="shared" ref="G72:R72" si="37">IF(G71=0,0,G71/$F71)</f>
        <v>0.2857142857142857</v>
      </c>
      <c r="H72" s="37">
        <f t="shared" si="37"/>
        <v>0</v>
      </c>
      <c r="I72" s="37">
        <f t="shared" si="37"/>
        <v>0</v>
      </c>
      <c r="J72" s="37">
        <f t="shared" si="37"/>
        <v>0</v>
      </c>
      <c r="K72" s="37">
        <f t="shared" si="37"/>
        <v>0.5714285714285714</v>
      </c>
      <c r="L72" s="37">
        <f t="shared" si="37"/>
        <v>0.14285714285714285</v>
      </c>
      <c r="M72" s="37">
        <f t="shared" si="37"/>
        <v>0.14285714285714285</v>
      </c>
      <c r="N72" s="37">
        <f t="shared" si="37"/>
        <v>0</v>
      </c>
      <c r="O72" s="37">
        <f t="shared" si="37"/>
        <v>0</v>
      </c>
      <c r="P72" s="37">
        <f t="shared" si="37"/>
        <v>0</v>
      </c>
      <c r="Q72" s="37">
        <f t="shared" si="37"/>
        <v>0.7142857142857143</v>
      </c>
      <c r="R72" s="37">
        <f t="shared" si="37"/>
        <v>0.14285714285714285</v>
      </c>
    </row>
    <row r="73" spans="1:18" ht="12" customHeight="1">
      <c r="A73" s="175"/>
      <c r="B73" s="175"/>
      <c r="C73" s="43"/>
      <c r="D73" s="220" t="s">
        <v>244</v>
      </c>
      <c r="E73" s="42"/>
      <c r="F73" s="41">
        <f t="shared" si="36"/>
        <v>81</v>
      </c>
      <c r="G73" s="41">
        <v>20</v>
      </c>
      <c r="H73" s="41">
        <v>0</v>
      </c>
      <c r="I73" s="41">
        <v>9</v>
      </c>
      <c r="J73" s="41">
        <v>3</v>
      </c>
      <c r="K73" s="41">
        <v>33</v>
      </c>
      <c r="L73" s="41">
        <v>16</v>
      </c>
      <c r="M73" s="41">
        <v>0</v>
      </c>
      <c r="N73" s="41">
        <v>1</v>
      </c>
      <c r="O73" s="41">
        <v>1</v>
      </c>
      <c r="P73" s="41">
        <v>0</v>
      </c>
      <c r="Q73" s="41">
        <v>60</v>
      </c>
      <c r="R73" s="41">
        <v>19</v>
      </c>
    </row>
    <row r="74" spans="1:18" ht="12" customHeight="1">
      <c r="A74" s="175"/>
      <c r="B74" s="175"/>
      <c r="C74" s="40"/>
      <c r="D74" s="221"/>
      <c r="E74" s="39"/>
      <c r="F74" s="44">
        <f t="shared" si="36"/>
        <v>1</v>
      </c>
      <c r="G74" s="37">
        <f t="shared" ref="G74:R74" si="38">IF(G73=0,0,G73/$F73)</f>
        <v>0.24691358024691357</v>
      </c>
      <c r="H74" s="37">
        <f t="shared" si="38"/>
        <v>0</v>
      </c>
      <c r="I74" s="37">
        <f t="shared" si="38"/>
        <v>0.1111111111111111</v>
      </c>
      <c r="J74" s="37">
        <f t="shared" si="38"/>
        <v>3.7037037037037035E-2</v>
      </c>
      <c r="K74" s="37">
        <f t="shared" si="38"/>
        <v>0.40740740740740738</v>
      </c>
      <c r="L74" s="37">
        <f t="shared" si="38"/>
        <v>0.19753086419753085</v>
      </c>
      <c r="M74" s="37">
        <f t="shared" si="38"/>
        <v>0</v>
      </c>
      <c r="N74" s="37">
        <f t="shared" si="38"/>
        <v>1.2345679012345678E-2</v>
      </c>
      <c r="O74" s="37">
        <f t="shared" si="38"/>
        <v>1.2345679012345678E-2</v>
      </c>
      <c r="P74" s="37">
        <f t="shared" si="38"/>
        <v>0</v>
      </c>
      <c r="Q74" s="37">
        <f t="shared" si="38"/>
        <v>0.7407407407407407</v>
      </c>
      <c r="R74" s="37">
        <f t="shared" si="38"/>
        <v>0.23456790123456789</v>
      </c>
    </row>
    <row r="75" spans="1:18" ht="12" customHeight="1">
      <c r="A75" s="175"/>
      <c r="B75" s="175"/>
      <c r="C75" s="43"/>
      <c r="D75" s="220" t="s">
        <v>13</v>
      </c>
      <c r="E75" s="42"/>
      <c r="F75" s="41">
        <f t="shared" si="36"/>
        <v>20</v>
      </c>
      <c r="G75" s="41">
        <v>7</v>
      </c>
      <c r="H75" s="41">
        <v>0</v>
      </c>
      <c r="I75" s="41">
        <v>0</v>
      </c>
      <c r="J75" s="41">
        <v>9</v>
      </c>
      <c r="K75" s="41">
        <v>3</v>
      </c>
      <c r="L75" s="41">
        <v>1</v>
      </c>
      <c r="M75" s="41">
        <v>0</v>
      </c>
      <c r="N75" s="41">
        <v>0</v>
      </c>
      <c r="O75" s="41">
        <v>0</v>
      </c>
      <c r="P75" s="41">
        <v>0</v>
      </c>
      <c r="Q75" s="41">
        <v>19</v>
      </c>
      <c r="R75" s="41">
        <v>1</v>
      </c>
    </row>
    <row r="76" spans="1:18" ht="12" customHeight="1">
      <c r="A76" s="175"/>
      <c r="B76" s="175"/>
      <c r="C76" s="40"/>
      <c r="D76" s="221"/>
      <c r="E76" s="39"/>
      <c r="F76" s="44">
        <f t="shared" si="36"/>
        <v>1</v>
      </c>
      <c r="G76" s="37">
        <f t="shared" ref="G76:R76" si="39">IF(G75=0,0,G75/$F75)</f>
        <v>0.35</v>
      </c>
      <c r="H76" s="37">
        <f t="shared" si="39"/>
        <v>0</v>
      </c>
      <c r="I76" s="37">
        <f t="shared" si="39"/>
        <v>0</v>
      </c>
      <c r="J76" s="37">
        <f t="shared" si="39"/>
        <v>0.45</v>
      </c>
      <c r="K76" s="37">
        <f t="shared" si="39"/>
        <v>0.15</v>
      </c>
      <c r="L76" s="37">
        <f t="shared" si="39"/>
        <v>0.05</v>
      </c>
      <c r="M76" s="37">
        <f t="shared" si="39"/>
        <v>0</v>
      </c>
      <c r="N76" s="37">
        <f t="shared" si="39"/>
        <v>0</v>
      </c>
      <c r="O76" s="37">
        <f t="shared" si="39"/>
        <v>0</v>
      </c>
      <c r="P76" s="37">
        <f t="shared" si="39"/>
        <v>0</v>
      </c>
      <c r="Q76" s="37">
        <f t="shared" si="39"/>
        <v>0.95</v>
      </c>
      <c r="R76" s="37">
        <f t="shared" si="39"/>
        <v>0.05</v>
      </c>
    </row>
    <row r="77" spans="1:18" ht="12" customHeight="1">
      <c r="A77" s="175"/>
      <c r="B77" s="175"/>
      <c r="C77" s="43"/>
      <c r="D77" s="220" t="s">
        <v>243</v>
      </c>
      <c r="E77" s="42"/>
      <c r="F77" s="41">
        <f t="shared" si="36"/>
        <v>13</v>
      </c>
      <c r="G77" s="41">
        <v>6</v>
      </c>
      <c r="H77" s="41">
        <v>0</v>
      </c>
      <c r="I77" s="41">
        <v>0</v>
      </c>
      <c r="J77" s="41">
        <v>5</v>
      </c>
      <c r="K77" s="41">
        <v>2</v>
      </c>
      <c r="L77" s="41">
        <v>0</v>
      </c>
      <c r="M77" s="41">
        <v>0</v>
      </c>
      <c r="N77" s="41">
        <v>0</v>
      </c>
      <c r="O77" s="41">
        <v>0</v>
      </c>
      <c r="P77" s="41">
        <v>4</v>
      </c>
      <c r="Q77" s="41">
        <v>8</v>
      </c>
      <c r="R77" s="41">
        <v>1</v>
      </c>
    </row>
    <row r="78" spans="1:18" ht="12" customHeight="1">
      <c r="A78" s="175"/>
      <c r="B78" s="175"/>
      <c r="C78" s="40"/>
      <c r="D78" s="221"/>
      <c r="E78" s="39"/>
      <c r="F78" s="44">
        <f t="shared" si="36"/>
        <v>1</v>
      </c>
      <c r="G78" s="37">
        <f t="shared" ref="G78:R78" si="40">IF(G77=0,0,G77/$F77)</f>
        <v>0.46153846153846156</v>
      </c>
      <c r="H78" s="37">
        <f t="shared" si="40"/>
        <v>0</v>
      </c>
      <c r="I78" s="37">
        <f t="shared" si="40"/>
        <v>0</v>
      </c>
      <c r="J78" s="37">
        <f t="shared" si="40"/>
        <v>0.38461538461538464</v>
      </c>
      <c r="K78" s="37">
        <f t="shared" si="40"/>
        <v>0.15384615384615385</v>
      </c>
      <c r="L78" s="37">
        <f t="shared" si="40"/>
        <v>0</v>
      </c>
      <c r="M78" s="37">
        <f t="shared" si="40"/>
        <v>0</v>
      </c>
      <c r="N78" s="37">
        <f t="shared" si="40"/>
        <v>0</v>
      </c>
      <c r="O78" s="37">
        <f t="shared" si="40"/>
        <v>0</v>
      </c>
      <c r="P78" s="37">
        <f t="shared" si="40"/>
        <v>0.30769230769230771</v>
      </c>
      <c r="Q78" s="37">
        <f t="shared" si="40"/>
        <v>0.61538461538461542</v>
      </c>
      <c r="R78" s="37">
        <f t="shared" si="40"/>
        <v>7.6923076923076927E-2</v>
      </c>
    </row>
    <row r="79" spans="1:18" ht="12" customHeight="1">
      <c r="A79" s="175"/>
      <c r="B79" s="175"/>
      <c r="C79" s="43"/>
      <c r="D79" s="220" t="s">
        <v>242</v>
      </c>
      <c r="E79" s="42"/>
      <c r="F79" s="41">
        <f t="shared" si="36"/>
        <v>35</v>
      </c>
      <c r="G79" s="41">
        <v>16</v>
      </c>
      <c r="H79" s="41">
        <v>1</v>
      </c>
      <c r="I79" s="41">
        <v>4</v>
      </c>
      <c r="J79" s="41">
        <v>5</v>
      </c>
      <c r="K79" s="41">
        <v>9</v>
      </c>
      <c r="L79" s="41">
        <v>0</v>
      </c>
      <c r="M79" s="41">
        <v>0</v>
      </c>
      <c r="N79" s="41">
        <v>1</v>
      </c>
      <c r="O79" s="41">
        <v>1</v>
      </c>
      <c r="P79" s="41">
        <v>1</v>
      </c>
      <c r="Q79" s="41">
        <v>32</v>
      </c>
      <c r="R79" s="41">
        <v>0</v>
      </c>
    </row>
    <row r="80" spans="1:18" ht="12" customHeight="1">
      <c r="A80" s="175"/>
      <c r="B80" s="175"/>
      <c r="C80" s="40"/>
      <c r="D80" s="221"/>
      <c r="E80" s="39"/>
      <c r="F80" s="44">
        <f t="shared" si="36"/>
        <v>0.99999999999999978</v>
      </c>
      <c r="G80" s="37">
        <f t="shared" ref="G80:R80" si="41">IF(G79=0,0,G79/$F79)</f>
        <v>0.45714285714285713</v>
      </c>
      <c r="H80" s="37">
        <f t="shared" si="41"/>
        <v>2.8571428571428571E-2</v>
      </c>
      <c r="I80" s="37">
        <f t="shared" si="41"/>
        <v>0.11428571428571428</v>
      </c>
      <c r="J80" s="37">
        <f t="shared" si="41"/>
        <v>0.14285714285714285</v>
      </c>
      <c r="K80" s="37">
        <f t="shared" si="41"/>
        <v>0.25714285714285712</v>
      </c>
      <c r="L80" s="37">
        <f t="shared" si="41"/>
        <v>0</v>
      </c>
      <c r="M80" s="37">
        <f t="shared" si="41"/>
        <v>0</v>
      </c>
      <c r="N80" s="37">
        <f t="shared" si="41"/>
        <v>2.8571428571428571E-2</v>
      </c>
      <c r="O80" s="37">
        <f t="shared" si="41"/>
        <v>2.8571428571428571E-2</v>
      </c>
      <c r="P80" s="37">
        <f t="shared" si="41"/>
        <v>2.8571428571428571E-2</v>
      </c>
      <c r="Q80" s="37">
        <f t="shared" si="41"/>
        <v>0.91428571428571426</v>
      </c>
      <c r="R80" s="37">
        <f t="shared" si="41"/>
        <v>0</v>
      </c>
    </row>
    <row r="81" spans="1:18" ht="12" customHeight="1">
      <c r="A81" s="175"/>
      <c r="B81" s="175"/>
      <c r="C81" s="43"/>
      <c r="D81" s="220" t="s">
        <v>10</v>
      </c>
      <c r="E81" s="42"/>
      <c r="F81" s="41">
        <f t="shared" si="36"/>
        <v>182</v>
      </c>
      <c r="G81" s="41">
        <v>61</v>
      </c>
      <c r="H81" s="41">
        <v>4</v>
      </c>
      <c r="I81" s="41">
        <v>19</v>
      </c>
      <c r="J81" s="41">
        <v>26</v>
      </c>
      <c r="K81" s="41">
        <v>47</v>
      </c>
      <c r="L81" s="41">
        <v>25</v>
      </c>
      <c r="M81" s="41">
        <v>3</v>
      </c>
      <c r="N81" s="41">
        <v>0</v>
      </c>
      <c r="O81" s="41">
        <v>0</v>
      </c>
      <c r="P81" s="41">
        <v>7</v>
      </c>
      <c r="Q81" s="41">
        <v>137</v>
      </c>
      <c r="R81" s="41">
        <v>35</v>
      </c>
    </row>
    <row r="82" spans="1:18" ht="12" customHeight="1">
      <c r="A82" s="175"/>
      <c r="B82" s="175"/>
      <c r="C82" s="40"/>
      <c r="D82" s="221"/>
      <c r="E82" s="39"/>
      <c r="F82" s="44">
        <f t="shared" si="36"/>
        <v>1</v>
      </c>
      <c r="G82" s="37">
        <f t="shared" ref="G82:R82" si="42">IF(G81=0,0,G81/$F81)</f>
        <v>0.33516483516483514</v>
      </c>
      <c r="H82" s="37">
        <f t="shared" si="42"/>
        <v>2.197802197802198E-2</v>
      </c>
      <c r="I82" s="37">
        <f t="shared" si="42"/>
        <v>0.1043956043956044</v>
      </c>
      <c r="J82" s="37">
        <f t="shared" si="42"/>
        <v>0.14285714285714285</v>
      </c>
      <c r="K82" s="37">
        <f t="shared" si="42"/>
        <v>0.25824175824175827</v>
      </c>
      <c r="L82" s="37">
        <f t="shared" si="42"/>
        <v>0.13736263736263737</v>
      </c>
      <c r="M82" s="37">
        <f t="shared" si="42"/>
        <v>1.6483516483516484E-2</v>
      </c>
      <c r="N82" s="37">
        <f t="shared" si="42"/>
        <v>0</v>
      </c>
      <c r="O82" s="37">
        <f t="shared" si="42"/>
        <v>0</v>
      </c>
      <c r="P82" s="37">
        <f t="shared" si="42"/>
        <v>3.8461538461538464E-2</v>
      </c>
      <c r="Q82" s="37">
        <f t="shared" si="42"/>
        <v>0.75274725274725274</v>
      </c>
      <c r="R82" s="37">
        <f t="shared" si="42"/>
        <v>0.19230769230769232</v>
      </c>
    </row>
    <row r="83" spans="1:18" ht="12" customHeight="1">
      <c r="A83" s="175"/>
      <c r="B83" s="175"/>
      <c r="C83" s="43"/>
      <c r="D83" s="220" t="s">
        <v>9</v>
      </c>
      <c r="E83" s="42"/>
      <c r="F83" s="41">
        <f t="shared" si="36"/>
        <v>18</v>
      </c>
      <c r="G83" s="41">
        <v>9</v>
      </c>
      <c r="H83" s="41">
        <v>0</v>
      </c>
      <c r="I83" s="41">
        <v>1</v>
      </c>
      <c r="J83" s="41">
        <v>3</v>
      </c>
      <c r="K83" s="41">
        <v>4</v>
      </c>
      <c r="L83" s="41">
        <v>1</v>
      </c>
      <c r="M83" s="41">
        <v>0</v>
      </c>
      <c r="N83" s="41">
        <v>0</v>
      </c>
      <c r="O83" s="41">
        <v>1</v>
      </c>
      <c r="P83" s="41">
        <v>3</v>
      </c>
      <c r="Q83" s="41">
        <v>13</v>
      </c>
      <c r="R83" s="41">
        <v>1</v>
      </c>
    </row>
    <row r="84" spans="1:18" ht="12" customHeight="1">
      <c r="A84" s="175"/>
      <c r="B84" s="175"/>
      <c r="C84" s="40"/>
      <c r="D84" s="221"/>
      <c r="E84" s="39"/>
      <c r="F84" s="44">
        <f t="shared" si="36"/>
        <v>1</v>
      </c>
      <c r="G84" s="37">
        <f t="shared" ref="G84:R84" si="43">IF(G83=0,0,G83/$F83)</f>
        <v>0.5</v>
      </c>
      <c r="H84" s="37">
        <f t="shared" si="43"/>
        <v>0</v>
      </c>
      <c r="I84" s="37">
        <f t="shared" si="43"/>
        <v>5.5555555555555552E-2</v>
      </c>
      <c r="J84" s="37">
        <f t="shared" si="43"/>
        <v>0.16666666666666666</v>
      </c>
      <c r="K84" s="37">
        <f t="shared" si="43"/>
        <v>0.22222222222222221</v>
      </c>
      <c r="L84" s="37">
        <f t="shared" si="43"/>
        <v>5.5555555555555552E-2</v>
      </c>
      <c r="M84" s="37">
        <f t="shared" si="43"/>
        <v>0</v>
      </c>
      <c r="N84" s="37">
        <f t="shared" si="43"/>
        <v>0</v>
      </c>
      <c r="O84" s="37">
        <f t="shared" si="43"/>
        <v>5.5555555555555552E-2</v>
      </c>
      <c r="P84" s="37">
        <f t="shared" si="43"/>
        <v>0.16666666666666666</v>
      </c>
      <c r="Q84" s="37">
        <f t="shared" si="43"/>
        <v>0.72222222222222221</v>
      </c>
      <c r="R84" s="37">
        <f t="shared" si="43"/>
        <v>5.5555555555555552E-2</v>
      </c>
    </row>
    <row r="85" spans="1:18" ht="12" customHeight="1">
      <c r="A85" s="175"/>
      <c r="B85" s="175"/>
      <c r="C85" s="43"/>
      <c r="D85" s="220" t="s">
        <v>241</v>
      </c>
      <c r="E85" s="42"/>
      <c r="F85" s="41">
        <f t="shared" si="36"/>
        <v>11</v>
      </c>
      <c r="G85" s="41">
        <v>4</v>
      </c>
      <c r="H85" s="41">
        <v>0</v>
      </c>
      <c r="I85" s="41">
        <v>1</v>
      </c>
      <c r="J85" s="41">
        <v>0</v>
      </c>
      <c r="K85" s="41">
        <v>6</v>
      </c>
      <c r="L85" s="41">
        <v>0</v>
      </c>
      <c r="M85" s="41">
        <v>0</v>
      </c>
      <c r="N85" s="41">
        <v>0</v>
      </c>
      <c r="O85" s="41">
        <v>0</v>
      </c>
      <c r="P85" s="41">
        <v>0</v>
      </c>
      <c r="Q85" s="41">
        <v>11</v>
      </c>
      <c r="R85" s="41">
        <v>0</v>
      </c>
    </row>
    <row r="86" spans="1:18" ht="12" customHeight="1">
      <c r="A86" s="175"/>
      <c r="B86" s="175"/>
      <c r="C86" s="40"/>
      <c r="D86" s="221"/>
      <c r="E86" s="39"/>
      <c r="F86" s="44">
        <f t="shared" si="36"/>
        <v>1</v>
      </c>
      <c r="G86" s="37">
        <f t="shared" ref="G86:R86" si="44">IF(G85=0,0,G85/$F85)</f>
        <v>0.36363636363636365</v>
      </c>
      <c r="H86" s="37">
        <f t="shared" si="44"/>
        <v>0</v>
      </c>
      <c r="I86" s="37">
        <f t="shared" si="44"/>
        <v>9.0909090909090912E-2</v>
      </c>
      <c r="J86" s="37">
        <f t="shared" si="44"/>
        <v>0</v>
      </c>
      <c r="K86" s="37">
        <f t="shared" si="44"/>
        <v>0.54545454545454541</v>
      </c>
      <c r="L86" s="37">
        <f t="shared" si="44"/>
        <v>0</v>
      </c>
      <c r="M86" s="37">
        <f t="shared" si="44"/>
        <v>0</v>
      </c>
      <c r="N86" s="37">
        <f t="shared" si="44"/>
        <v>0</v>
      </c>
      <c r="O86" s="37">
        <f t="shared" si="44"/>
        <v>0</v>
      </c>
      <c r="P86" s="37">
        <f t="shared" si="44"/>
        <v>0</v>
      </c>
      <c r="Q86" s="37">
        <f t="shared" si="44"/>
        <v>1</v>
      </c>
      <c r="R86" s="37">
        <f t="shared" si="44"/>
        <v>0</v>
      </c>
    </row>
    <row r="87" spans="1:18" ht="13.5" customHeight="1">
      <c r="A87" s="175"/>
      <c r="B87" s="175"/>
      <c r="C87" s="43"/>
      <c r="D87" s="222" t="s">
        <v>240</v>
      </c>
      <c r="E87" s="42"/>
      <c r="F87" s="41">
        <f t="shared" si="36"/>
        <v>16</v>
      </c>
      <c r="G87" s="41">
        <v>7</v>
      </c>
      <c r="H87" s="41">
        <v>1</v>
      </c>
      <c r="I87" s="41">
        <v>2</v>
      </c>
      <c r="J87" s="41">
        <v>2</v>
      </c>
      <c r="K87" s="41">
        <v>4</v>
      </c>
      <c r="L87" s="41">
        <v>0</v>
      </c>
      <c r="M87" s="41">
        <v>0</v>
      </c>
      <c r="N87" s="41">
        <v>0</v>
      </c>
      <c r="O87" s="41">
        <v>0</v>
      </c>
      <c r="P87" s="41">
        <v>1</v>
      </c>
      <c r="Q87" s="41">
        <v>14</v>
      </c>
      <c r="R87" s="41">
        <v>1</v>
      </c>
    </row>
    <row r="88" spans="1:18" ht="13.5" customHeight="1">
      <c r="A88" s="175"/>
      <c r="B88" s="175"/>
      <c r="C88" s="40"/>
      <c r="D88" s="221"/>
      <c r="E88" s="39"/>
      <c r="F88" s="44">
        <f t="shared" si="36"/>
        <v>1</v>
      </c>
      <c r="G88" s="37">
        <f t="shared" ref="G88:R88" si="45">IF(G87=0,0,G87/$F87)</f>
        <v>0.4375</v>
      </c>
      <c r="H88" s="37">
        <f t="shared" si="45"/>
        <v>6.25E-2</v>
      </c>
      <c r="I88" s="37">
        <f t="shared" si="45"/>
        <v>0.125</v>
      </c>
      <c r="J88" s="37">
        <f t="shared" si="45"/>
        <v>0.125</v>
      </c>
      <c r="K88" s="37">
        <f t="shared" si="45"/>
        <v>0.25</v>
      </c>
      <c r="L88" s="37">
        <f t="shared" si="45"/>
        <v>0</v>
      </c>
      <c r="M88" s="37">
        <f t="shared" si="45"/>
        <v>0</v>
      </c>
      <c r="N88" s="37">
        <f t="shared" si="45"/>
        <v>0</v>
      </c>
      <c r="O88" s="37">
        <f t="shared" si="45"/>
        <v>0</v>
      </c>
      <c r="P88" s="37">
        <f t="shared" si="45"/>
        <v>6.25E-2</v>
      </c>
      <c r="Q88" s="37">
        <f t="shared" si="45"/>
        <v>0.875</v>
      </c>
      <c r="R88" s="37">
        <f t="shared" si="45"/>
        <v>6.25E-2</v>
      </c>
    </row>
    <row r="89" spans="1:18" ht="12" customHeight="1">
      <c r="A89" s="175"/>
      <c r="B89" s="175"/>
      <c r="C89" s="43"/>
      <c r="D89" s="220" t="s">
        <v>239</v>
      </c>
      <c r="E89" s="42"/>
      <c r="F89" s="41">
        <f t="shared" si="36"/>
        <v>57</v>
      </c>
      <c r="G89" s="41">
        <v>17</v>
      </c>
      <c r="H89" s="41">
        <v>0</v>
      </c>
      <c r="I89" s="41">
        <v>5</v>
      </c>
      <c r="J89" s="41">
        <v>5</v>
      </c>
      <c r="K89" s="41">
        <v>22</v>
      </c>
      <c r="L89" s="41">
        <v>8</v>
      </c>
      <c r="M89" s="41">
        <v>2</v>
      </c>
      <c r="N89" s="41">
        <v>0</v>
      </c>
      <c r="O89" s="41">
        <v>0</v>
      </c>
      <c r="P89" s="41">
        <v>0</v>
      </c>
      <c r="Q89" s="41">
        <v>46</v>
      </c>
      <c r="R89" s="41">
        <v>9</v>
      </c>
    </row>
    <row r="90" spans="1:18" ht="12" customHeight="1">
      <c r="A90" s="175"/>
      <c r="B90" s="175"/>
      <c r="C90" s="40"/>
      <c r="D90" s="221"/>
      <c r="E90" s="39"/>
      <c r="F90" s="44">
        <f t="shared" si="36"/>
        <v>1</v>
      </c>
      <c r="G90" s="37">
        <f t="shared" ref="G90:R90" si="46">IF(G89=0,0,G89/$F89)</f>
        <v>0.2982456140350877</v>
      </c>
      <c r="H90" s="37">
        <f t="shared" si="46"/>
        <v>0</v>
      </c>
      <c r="I90" s="37">
        <f t="shared" si="46"/>
        <v>8.771929824561403E-2</v>
      </c>
      <c r="J90" s="37">
        <f t="shared" si="46"/>
        <v>8.771929824561403E-2</v>
      </c>
      <c r="K90" s="37">
        <f t="shared" si="46"/>
        <v>0.38596491228070173</v>
      </c>
      <c r="L90" s="37">
        <f t="shared" si="46"/>
        <v>0.14035087719298245</v>
      </c>
      <c r="M90" s="37">
        <f t="shared" si="46"/>
        <v>3.5087719298245612E-2</v>
      </c>
      <c r="N90" s="37">
        <f t="shared" si="46"/>
        <v>0</v>
      </c>
      <c r="O90" s="37">
        <f t="shared" si="46"/>
        <v>0</v>
      </c>
      <c r="P90" s="37">
        <f t="shared" si="46"/>
        <v>0</v>
      </c>
      <c r="Q90" s="37">
        <f t="shared" si="46"/>
        <v>0.80701754385964908</v>
      </c>
      <c r="R90" s="37">
        <f t="shared" si="46"/>
        <v>0.15789473684210525</v>
      </c>
    </row>
    <row r="91" spans="1:18" ht="12" customHeight="1">
      <c r="A91" s="175"/>
      <c r="B91" s="175"/>
      <c r="C91" s="43"/>
      <c r="D91" s="220" t="s">
        <v>238</v>
      </c>
      <c r="E91" s="42"/>
      <c r="F91" s="41">
        <f t="shared" si="36"/>
        <v>16</v>
      </c>
      <c r="G91" s="41">
        <v>5</v>
      </c>
      <c r="H91" s="41">
        <v>0</v>
      </c>
      <c r="I91" s="41">
        <v>1</v>
      </c>
      <c r="J91" s="41">
        <v>2</v>
      </c>
      <c r="K91" s="41">
        <v>6</v>
      </c>
      <c r="L91" s="41">
        <v>2</v>
      </c>
      <c r="M91" s="41">
        <v>2</v>
      </c>
      <c r="N91" s="41">
        <v>0</v>
      </c>
      <c r="O91" s="41">
        <v>0</v>
      </c>
      <c r="P91" s="41">
        <v>1</v>
      </c>
      <c r="Q91" s="41">
        <v>12</v>
      </c>
      <c r="R91" s="41">
        <v>1</v>
      </c>
    </row>
    <row r="92" spans="1:18" ht="12" customHeight="1">
      <c r="A92" s="175"/>
      <c r="B92" s="175"/>
      <c r="C92" s="40"/>
      <c r="D92" s="221"/>
      <c r="E92" s="39"/>
      <c r="F92" s="44">
        <f t="shared" si="36"/>
        <v>1</v>
      </c>
      <c r="G92" s="37">
        <f t="shared" ref="G92:R92" si="47">IF(G91=0,0,G91/$F91)</f>
        <v>0.3125</v>
      </c>
      <c r="H92" s="37">
        <f t="shared" si="47"/>
        <v>0</v>
      </c>
      <c r="I92" s="37">
        <f t="shared" si="47"/>
        <v>6.25E-2</v>
      </c>
      <c r="J92" s="37">
        <f t="shared" si="47"/>
        <v>0.125</v>
      </c>
      <c r="K92" s="37">
        <f t="shared" si="47"/>
        <v>0.375</v>
      </c>
      <c r="L92" s="37">
        <f t="shared" si="47"/>
        <v>0.125</v>
      </c>
      <c r="M92" s="37">
        <f t="shared" si="47"/>
        <v>0.125</v>
      </c>
      <c r="N92" s="37">
        <f t="shared" si="47"/>
        <v>0</v>
      </c>
      <c r="O92" s="37">
        <f t="shared" si="47"/>
        <v>0</v>
      </c>
      <c r="P92" s="37">
        <f t="shared" si="47"/>
        <v>6.25E-2</v>
      </c>
      <c r="Q92" s="37">
        <f t="shared" si="47"/>
        <v>0.75</v>
      </c>
      <c r="R92" s="37">
        <f t="shared" si="47"/>
        <v>6.25E-2</v>
      </c>
    </row>
    <row r="93" spans="1:18" ht="12" customHeight="1">
      <c r="A93" s="175"/>
      <c r="B93" s="175"/>
      <c r="C93" s="43"/>
      <c r="D93" s="220" t="s">
        <v>237</v>
      </c>
      <c r="E93" s="42"/>
      <c r="F93" s="41">
        <f t="shared" si="36"/>
        <v>21</v>
      </c>
      <c r="G93" s="41">
        <v>8</v>
      </c>
      <c r="H93" s="41">
        <v>0</v>
      </c>
      <c r="I93" s="41">
        <v>8</v>
      </c>
      <c r="J93" s="41">
        <v>1</v>
      </c>
      <c r="K93" s="41">
        <v>3</v>
      </c>
      <c r="L93" s="41">
        <v>1</v>
      </c>
      <c r="M93" s="41">
        <v>2</v>
      </c>
      <c r="N93" s="41">
        <v>0</v>
      </c>
      <c r="O93" s="41">
        <v>1</v>
      </c>
      <c r="P93" s="41">
        <v>1</v>
      </c>
      <c r="Q93" s="41">
        <v>15</v>
      </c>
      <c r="R93" s="41">
        <v>2</v>
      </c>
    </row>
    <row r="94" spans="1:18" ht="12" customHeight="1">
      <c r="A94" s="175"/>
      <c r="B94" s="175"/>
      <c r="C94" s="40"/>
      <c r="D94" s="221"/>
      <c r="E94" s="39"/>
      <c r="F94" s="44">
        <f t="shared" si="36"/>
        <v>1.0000000000000002</v>
      </c>
      <c r="G94" s="37">
        <f t="shared" ref="G94:R94" si="48">IF(G93=0,0,G93/$F93)</f>
        <v>0.38095238095238093</v>
      </c>
      <c r="H94" s="37">
        <f t="shared" si="48"/>
        <v>0</v>
      </c>
      <c r="I94" s="37">
        <f t="shared" si="48"/>
        <v>0.38095238095238093</v>
      </c>
      <c r="J94" s="37">
        <f t="shared" si="48"/>
        <v>4.7619047619047616E-2</v>
      </c>
      <c r="K94" s="37">
        <f t="shared" si="48"/>
        <v>0.14285714285714285</v>
      </c>
      <c r="L94" s="37">
        <f t="shared" si="48"/>
        <v>4.7619047619047616E-2</v>
      </c>
      <c r="M94" s="37">
        <f t="shared" si="48"/>
        <v>9.5238095238095233E-2</v>
      </c>
      <c r="N94" s="37">
        <f t="shared" si="48"/>
        <v>0</v>
      </c>
      <c r="O94" s="37">
        <f t="shared" si="48"/>
        <v>4.7619047619047616E-2</v>
      </c>
      <c r="P94" s="37">
        <f t="shared" si="48"/>
        <v>4.7619047619047616E-2</v>
      </c>
      <c r="Q94" s="37">
        <f t="shared" si="48"/>
        <v>0.7142857142857143</v>
      </c>
      <c r="R94" s="37">
        <f t="shared" si="48"/>
        <v>9.5238095238095233E-2</v>
      </c>
    </row>
    <row r="95" spans="1:18" ht="12" customHeight="1">
      <c r="A95" s="175"/>
      <c r="B95" s="175"/>
      <c r="C95" s="43"/>
      <c r="D95" s="220" t="s">
        <v>236</v>
      </c>
      <c r="E95" s="42"/>
      <c r="F95" s="41">
        <f t="shared" si="36"/>
        <v>157</v>
      </c>
      <c r="G95" s="41">
        <v>95</v>
      </c>
      <c r="H95" s="41">
        <v>1</v>
      </c>
      <c r="I95" s="41">
        <v>23</v>
      </c>
      <c r="J95" s="41">
        <v>7</v>
      </c>
      <c r="K95" s="41">
        <v>22</v>
      </c>
      <c r="L95" s="41">
        <v>9</v>
      </c>
      <c r="M95" s="41">
        <v>2</v>
      </c>
      <c r="N95" s="41">
        <v>0</v>
      </c>
      <c r="O95" s="41">
        <v>2</v>
      </c>
      <c r="P95" s="41">
        <v>5</v>
      </c>
      <c r="Q95" s="41">
        <v>133</v>
      </c>
      <c r="R95" s="41">
        <v>15</v>
      </c>
    </row>
    <row r="96" spans="1:18" ht="12" customHeight="1">
      <c r="A96" s="175"/>
      <c r="B96" s="175"/>
      <c r="C96" s="40"/>
      <c r="D96" s="221"/>
      <c r="E96" s="39"/>
      <c r="F96" s="44">
        <f t="shared" si="36"/>
        <v>1</v>
      </c>
      <c r="G96" s="37">
        <f t="shared" ref="G96:R96" si="49">IF(G95=0,0,G95/$F95)</f>
        <v>0.60509554140127386</v>
      </c>
      <c r="H96" s="37">
        <f t="shared" si="49"/>
        <v>6.369426751592357E-3</v>
      </c>
      <c r="I96" s="37">
        <f t="shared" si="49"/>
        <v>0.1464968152866242</v>
      </c>
      <c r="J96" s="37">
        <f t="shared" si="49"/>
        <v>4.4585987261146494E-2</v>
      </c>
      <c r="K96" s="37">
        <f t="shared" si="49"/>
        <v>0.14012738853503184</v>
      </c>
      <c r="L96" s="37">
        <f t="shared" si="49"/>
        <v>5.7324840764331211E-2</v>
      </c>
      <c r="M96" s="37">
        <f t="shared" si="49"/>
        <v>1.2738853503184714E-2</v>
      </c>
      <c r="N96" s="37">
        <f t="shared" si="49"/>
        <v>0</v>
      </c>
      <c r="O96" s="37">
        <f t="shared" si="49"/>
        <v>1.2738853503184714E-2</v>
      </c>
      <c r="P96" s="37">
        <f t="shared" si="49"/>
        <v>3.1847133757961783E-2</v>
      </c>
      <c r="Q96" s="37">
        <f t="shared" si="49"/>
        <v>0.84713375796178347</v>
      </c>
      <c r="R96" s="37">
        <f t="shared" si="49"/>
        <v>9.5541401273885357E-2</v>
      </c>
    </row>
    <row r="97" spans="1:18" ht="12" customHeight="1">
      <c r="A97" s="175"/>
      <c r="B97" s="175"/>
      <c r="C97" s="43"/>
      <c r="D97" s="220" t="s">
        <v>235</v>
      </c>
      <c r="E97" s="42"/>
      <c r="F97" s="41">
        <f t="shared" si="36"/>
        <v>22</v>
      </c>
      <c r="G97" s="41">
        <v>14</v>
      </c>
      <c r="H97" s="41">
        <v>0</v>
      </c>
      <c r="I97" s="41">
        <v>1</v>
      </c>
      <c r="J97" s="41">
        <v>3</v>
      </c>
      <c r="K97" s="41">
        <v>2</v>
      </c>
      <c r="L97" s="41">
        <v>2</v>
      </c>
      <c r="M97" s="41">
        <v>1</v>
      </c>
      <c r="N97" s="41">
        <v>0</v>
      </c>
      <c r="O97" s="41">
        <v>0</v>
      </c>
      <c r="P97" s="41">
        <v>0</v>
      </c>
      <c r="Q97" s="41">
        <v>19</v>
      </c>
      <c r="R97" s="41">
        <v>2</v>
      </c>
    </row>
    <row r="98" spans="1:18" ht="12" customHeight="1">
      <c r="A98" s="175"/>
      <c r="B98" s="175"/>
      <c r="C98" s="40"/>
      <c r="D98" s="221"/>
      <c r="E98" s="39"/>
      <c r="F98" s="44">
        <f t="shared" si="36"/>
        <v>1</v>
      </c>
      <c r="G98" s="37">
        <f t="shared" ref="G98:R98" si="50">IF(G97=0,0,G97/$F97)</f>
        <v>0.63636363636363635</v>
      </c>
      <c r="H98" s="37">
        <f t="shared" si="50"/>
        <v>0</v>
      </c>
      <c r="I98" s="37">
        <f t="shared" si="50"/>
        <v>4.5454545454545456E-2</v>
      </c>
      <c r="J98" s="37">
        <f t="shared" si="50"/>
        <v>0.13636363636363635</v>
      </c>
      <c r="K98" s="37">
        <f t="shared" si="50"/>
        <v>9.0909090909090912E-2</v>
      </c>
      <c r="L98" s="37">
        <f t="shared" si="50"/>
        <v>9.0909090909090912E-2</v>
      </c>
      <c r="M98" s="37">
        <f t="shared" si="50"/>
        <v>4.5454545454545456E-2</v>
      </c>
      <c r="N98" s="37">
        <f t="shared" si="50"/>
        <v>0</v>
      </c>
      <c r="O98" s="37">
        <f t="shared" si="50"/>
        <v>0</v>
      </c>
      <c r="P98" s="37">
        <f t="shared" si="50"/>
        <v>0</v>
      </c>
      <c r="Q98" s="37">
        <f t="shared" si="50"/>
        <v>0.86363636363636365</v>
      </c>
      <c r="R98" s="37">
        <f t="shared" si="50"/>
        <v>9.0909090909090912E-2</v>
      </c>
    </row>
    <row r="99" spans="1:18" ht="12.75" customHeight="1">
      <c r="A99" s="175"/>
      <c r="B99" s="175"/>
      <c r="C99" s="43"/>
      <c r="D99" s="220" t="s">
        <v>234</v>
      </c>
      <c r="E99" s="42"/>
      <c r="F99" s="41">
        <f t="shared" si="36"/>
        <v>59</v>
      </c>
      <c r="G99" s="41">
        <v>30</v>
      </c>
      <c r="H99" s="41">
        <v>2</v>
      </c>
      <c r="I99" s="41">
        <v>8</v>
      </c>
      <c r="J99" s="41">
        <v>2</v>
      </c>
      <c r="K99" s="41">
        <v>7</v>
      </c>
      <c r="L99" s="41">
        <v>10</v>
      </c>
      <c r="M99" s="41">
        <v>0</v>
      </c>
      <c r="N99" s="41">
        <v>0</v>
      </c>
      <c r="O99" s="41">
        <v>1</v>
      </c>
      <c r="P99" s="41">
        <v>0</v>
      </c>
      <c r="Q99" s="41">
        <v>44</v>
      </c>
      <c r="R99" s="41">
        <v>14</v>
      </c>
    </row>
    <row r="100" spans="1:18" ht="12.75" customHeight="1">
      <c r="A100" s="176"/>
      <c r="B100" s="176"/>
      <c r="C100" s="40"/>
      <c r="D100" s="221"/>
      <c r="E100" s="39"/>
      <c r="F100" s="38">
        <f t="shared" si="36"/>
        <v>1</v>
      </c>
      <c r="G100" s="37">
        <f t="shared" ref="G100:R100" si="51">IF(G99=0,0,G99/$F99)</f>
        <v>0.50847457627118642</v>
      </c>
      <c r="H100" s="37">
        <f t="shared" si="51"/>
        <v>3.3898305084745763E-2</v>
      </c>
      <c r="I100" s="37">
        <f t="shared" si="51"/>
        <v>0.13559322033898305</v>
      </c>
      <c r="J100" s="37">
        <f t="shared" si="51"/>
        <v>3.3898305084745763E-2</v>
      </c>
      <c r="K100" s="37">
        <f t="shared" si="51"/>
        <v>0.11864406779661017</v>
      </c>
      <c r="L100" s="37">
        <f t="shared" si="51"/>
        <v>0.16949152542372881</v>
      </c>
      <c r="M100" s="37">
        <f t="shared" si="51"/>
        <v>0</v>
      </c>
      <c r="N100" s="37">
        <f t="shared" si="51"/>
        <v>0</v>
      </c>
      <c r="O100" s="37">
        <f t="shared" si="51"/>
        <v>1.6949152542372881E-2</v>
      </c>
      <c r="P100" s="37">
        <f t="shared" si="51"/>
        <v>0</v>
      </c>
      <c r="Q100" s="37">
        <f t="shared" si="51"/>
        <v>0.74576271186440679</v>
      </c>
      <c r="R100" s="37">
        <f t="shared" si="51"/>
        <v>0.23728813559322035</v>
      </c>
    </row>
  </sheetData>
  <mergeCells count="69">
    <mergeCell ref="G3:L3"/>
    <mergeCell ref="M3:R3"/>
    <mergeCell ref="G4:J4"/>
    <mergeCell ref="M4:P4"/>
    <mergeCell ref="K4:K6"/>
    <mergeCell ref="L4:L6"/>
    <mergeCell ref="R4:R6"/>
    <mergeCell ref="M5:M6"/>
    <mergeCell ref="N5:N6"/>
    <mergeCell ref="O5:O6"/>
    <mergeCell ref="P5:P6"/>
    <mergeCell ref="G5:G6"/>
    <mergeCell ref="H5:H6"/>
    <mergeCell ref="I5:I6"/>
    <mergeCell ref="J5:J6"/>
    <mergeCell ref="Q4:Q6"/>
    <mergeCell ref="D53:D54"/>
    <mergeCell ref="D67:D68"/>
    <mergeCell ref="B69:B100"/>
    <mergeCell ref="D69:D70"/>
    <mergeCell ref="D83:D84"/>
    <mergeCell ref="D85:D86"/>
    <mergeCell ref="D87:D88"/>
    <mergeCell ref="D79:D80"/>
    <mergeCell ref="D81:D82"/>
    <mergeCell ref="D93:D94"/>
    <mergeCell ref="D95:D96"/>
    <mergeCell ref="D65:D66"/>
    <mergeCell ref="D99:D100"/>
    <mergeCell ref="A3:E6"/>
    <mergeCell ref="F3:F6"/>
    <mergeCell ref="A7:E8"/>
    <mergeCell ref="A9:A18"/>
    <mergeCell ref="D43:D44"/>
    <mergeCell ref="A19:A100"/>
    <mergeCell ref="B19:B68"/>
    <mergeCell ref="D19:D20"/>
    <mergeCell ref="D21:D22"/>
    <mergeCell ref="D23:D24"/>
    <mergeCell ref="D25:D26"/>
    <mergeCell ref="D27:D28"/>
    <mergeCell ref="D29:D30"/>
    <mergeCell ref="D31:D32"/>
    <mergeCell ref="D33:D34"/>
    <mergeCell ref="D35:D36"/>
    <mergeCell ref="D45:D46"/>
    <mergeCell ref="D47:D48"/>
    <mergeCell ref="D49:D50"/>
    <mergeCell ref="D51:D52"/>
    <mergeCell ref="D97:D98"/>
    <mergeCell ref="D77:D78"/>
    <mergeCell ref="D71:D72"/>
    <mergeCell ref="D73:D74"/>
    <mergeCell ref="D75:D76"/>
    <mergeCell ref="D59:D60"/>
    <mergeCell ref="D61:D62"/>
    <mergeCell ref="D63:D64"/>
    <mergeCell ref="D55:D56"/>
    <mergeCell ref="D57:D58"/>
    <mergeCell ref="D89:D90"/>
    <mergeCell ref="D91:D92"/>
    <mergeCell ref="D37:D38"/>
    <mergeCell ref="D39:D40"/>
    <mergeCell ref="D41:D42"/>
    <mergeCell ref="B9:E10"/>
    <mergeCell ref="B11:E12"/>
    <mergeCell ref="B13:E14"/>
    <mergeCell ref="B15:E16"/>
    <mergeCell ref="B17:E18"/>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20 G69:R70"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16384" width="9" style="3"/>
  </cols>
  <sheetData>
    <row r="1" spans="1:18" ht="14.25">
      <c r="A1" s="18" t="s">
        <v>535</v>
      </c>
    </row>
    <row r="2" spans="1:18">
      <c r="R2" s="46" t="s">
        <v>173</v>
      </c>
    </row>
    <row r="3" spans="1:18" ht="18.75" customHeight="1">
      <c r="A3" s="230" t="s">
        <v>64</v>
      </c>
      <c r="B3" s="231"/>
      <c r="C3" s="231"/>
      <c r="D3" s="231"/>
      <c r="E3" s="232"/>
      <c r="F3" s="170" t="s">
        <v>63</v>
      </c>
      <c r="G3" s="321" t="s">
        <v>261</v>
      </c>
      <c r="H3" s="322"/>
      <c r="I3" s="322"/>
      <c r="J3" s="322"/>
      <c r="K3" s="322"/>
      <c r="L3" s="323"/>
      <c r="M3" s="321" t="s">
        <v>260</v>
      </c>
      <c r="N3" s="322"/>
      <c r="O3" s="322"/>
      <c r="P3" s="322"/>
      <c r="Q3" s="322"/>
      <c r="R3" s="323"/>
    </row>
    <row r="4" spans="1:18" ht="18.75" customHeight="1">
      <c r="A4" s="233"/>
      <c r="B4" s="234"/>
      <c r="C4" s="234"/>
      <c r="D4" s="234"/>
      <c r="E4" s="235"/>
      <c r="F4" s="171"/>
      <c r="G4" s="321" t="s">
        <v>229</v>
      </c>
      <c r="H4" s="322"/>
      <c r="I4" s="322"/>
      <c r="J4" s="322"/>
      <c r="K4" s="299" t="s">
        <v>228</v>
      </c>
      <c r="L4" s="299" t="s">
        <v>174</v>
      </c>
      <c r="M4" s="321" t="s">
        <v>229</v>
      </c>
      <c r="N4" s="322"/>
      <c r="O4" s="322"/>
      <c r="P4" s="322"/>
      <c r="Q4" s="299" t="s">
        <v>228</v>
      </c>
      <c r="R4" s="299" t="s">
        <v>174</v>
      </c>
    </row>
    <row r="5" spans="1:18" ht="44.25" customHeight="1">
      <c r="A5" s="233"/>
      <c r="B5" s="234"/>
      <c r="C5" s="234"/>
      <c r="D5" s="234"/>
      <c r="E5" s="235"/>
      <c r="F5" s="171"/>
      <c r="G5" s="251" t="s">
        <v>227</v>
      </c>
      <c r="H5" s="299" t="s">
        <v>226</v>
      </c>
      <c r="I5" s="251" t="s">
        <v>225</v>
      </c>
      <c r="J5" s="251" t="s">
        <v>224</v>
      </c>
      <c r="K5" s="255"/>
      <c r="L5" s="255"/>
      <c r="M5" s="251" t="s">
        <v>227</v>
      </c>
      <c r="N5" s="299" t="s">
        <v>226</v>
      </c>
      <c r="O5" s="251" t="s">
        <v>225</v>
      </c>
      <c r="P5" s="251" t="s">
        <v>224</v>
      </c>
      <c r="Q5" s="255"/>
      <c r="R5" s="255"/>
    </row>
    <row r="6" spans="1:18" ht="24.75" customHeight="1">
      <c r="A6" s="236"/>
      <c r="B6" s="237"/>
      <c r="C6" s="237"/>
      <c r="D6" s="237"/>
      <c r="E6" s="238"/>
      <c r="F6" s="153"/>
      <c r="G6" s="253"/>
      <c r="H6" s="256"/>
      <c r="I6" s="253"/>
      <c r="J6" s="253"/>
      <c r="K6" s="256"/>
      <c r="L6" s="256"/>
      <c r="M6" s="253"/>
      <c r="N6" s="256"/>
      <c r="O6" s="253"/>
      <c r="P6" s="253"/>
      <c r="Q6" s="256"/>
      <c r="R6" s="256"/>
    </row>
    <row r="7" spans="1:18" ht="12" customHeight="1">
      <c r="A7" s="161" t="s">
        <v>50</v>
      </c>
      <c r="B7" s="162"/>
      <c r="C7" s="162"/>
      <c r="D7" s="162"/>
      <c r="E7" s="163"/>
      <c r="F7" s="41">
        <f t="shared" ref="F7:F38" si="0">SUM(G7:R7)/2</f>
        <v>945</v>
      </c>
      <c r="G7" s="41">
        <f t="shared" ref="G7:R7" si="1">SUM(G9,G11,G13,G15,G17)</f>
        <v>141</v>
      </c>
      <c r="H7" s="41">
        <f t="shared" si="1"/>
        <v>4</v>
      </c>
      <c r="I7" s="41">
        <f t="shared" si="1"/>
        <v>41</v>
      </c>
      <c r="J7" s="41">
        <f t="shared" si="1"/>
        <v>82</v>
      </c>
      <c r="K7" s="41">
        <f t="shared" si="1"/>
        <v>559</v>
      </c>
      <c r="L7" s="41">
        <f t="shared" si="1"/>
        <v>118</v>
      </c>
      <c r="M7" s="41">
        <f t="shared" si="1"/>
        <v>18</v>
      </c>
      <c r="N7" s="41">
        <f t="shared" si="1"/>
        <v>9</v>
      </c>
      <c r="O7" s="41">
        <f t="shared" si="1"/>
        <v>24</v>
      </c>
      <c r="P7" s="41">
        <f t="shared" si="1"/>
        <v>13</v>
      </c>
      <c r="Q7" s="41">
        <f t="shared" si="1"/>
        <v>753</v>
      </c>
      <c r="R7" s="41">
        <f t="shared" si="1"/>
        <v>128</v>
      </c>
    </row>
    <row r="8" spans="1:18" ht="12" customHeight="1">
      <c r="A8" s="164"/>
      <c r="B8" s="165"/>
      <c r="C8" s="165"/>
      <c r="D8" s="165"/>
      <c r="E8" s="166"/>
      <c r="F8" s="44">
        <f t="shared" si="0"/>
        <v>0.99999999999999989</v>
      </c>
      <c r="G8" s="37">
        <f t="shared" ref="G8:R8" si="2">IF(G7=0,0,G7/$F7)</f>
        <v>0.1492063492063492</v>
      </c>
      <c r="H8" s="37">
        <f t="shared" si="2"/>
        <v>4.2328042328042331E-3</v>
      </c>
      <c r="I8" s="37">
        <f t="shared" si="2"/>
        <v>4.3386243386243389E-2</v>
      </c>
      <c r="J8" s="37">
        <f t="shared" si="2"/>
        <v>8.6772486772486779E-2</v>
      </c>
      <c r="K8" s="37">
        <f t="shared" si="2"/>
        <v>0.59153439153439158</v>
      </c>
      <c r="L8" s="37">
        <f t="shared" si="2"/>
        <v>0.12486772486772486</v>
      </c>
      <c r="M8" s="37">
        <f t="shared" si="2"/>
        <v>1.9047619047619049E-2</v>
      </c>
      <c r="N8" s="37">
        <f t="shared" si="2"/>
        <v>9.5238095238095247E-3</v>
      </c>
      <c r="O8" s="37">
        <f t="shared" si="2"/>
        <v>2.5396825396825397E-2</v>
      </c>
      <c r="P8" s="37">
        <f t="shared" si="2"/>
        <v>1.3756613756613757E-2</v>
      </c>
      <c r="Q8" s="37">
        <f t="shared" si="2"/>
        <v>0.79682539682539677</v>
      </c>
      <c r="R8" s="37">
        <f t="shared" si="2"/>
        <v>0.13544973544973546</v>
      </c>
    </row>
    <row r="9" spans="1:18" ht="12" customHeight="1">
      <c r="A9" s="177" t="s">
        <v>49</v>
      </c>
      <c r="B9" s="239" t="s">
        <v>48</v>
      </c>
      <c r="C9" s="240"/>
      <c r="D9" s="240"/>
      <c r="E9" s="241"/>
      <c r="F9" s="41">
        <f t="shared" si="0"/>
        <v>295</v>
      </c>
      <c r="G9" s="41">
        <v>27</v>
      </c>
      <c r="H9" s="41">
        <v>3</v>
      </c>
      <c r="I9" s="41">
        <v>5</v>
      </c>
      <c r="J9" s="41">
        <v>19</v>
      </c>
      <c r="K9" s="41">
        <v>185</v>
      </c>
      <c r="L9" s="41">
        <v>56</v>
      </c>
      <c r="M9" s="41">
        <v>4</v>
      </c>
      <c r="N9" s="41">
        <v>0</v>
      </c>
      <c r="O9" s="41">
        <v>0</v>
      </c>
      <c r="P9" s="41">
        <v>1</v>
      </c>
      <c r="Q9" s="41">
        <v>227</v>
      </c>
      <c r="R9" s="41">
        <v>63</v>
      </c>
    </row>
    <row r="10" spans="1:18" ht="12" customHeight="1">
      <c r="A10" s="178"/>
      <c r="B10" s="242"/>
      <c r="C10" s="243"/>
      <c r="D10" s="243"/>
      <c r="E10" s="244"/>
      <c r="F10" s="44">
        <f t="shared" si="0"/>
        <v>1</v>
      </c>
      <c r="G10" s="37">
        <f t="shared" ref="G10:R10" si="3">IF(G9=0,0,G9/$F9)</f>
        <v>9.152542372881356E-2</v>
      </c>
      <c r="H10" s="37">
        <f t="shared" si="3"/>
        <v>1.0169491525423728E-2</v>
      </c>
      <c r="I10" s="37">
        <f t="shared" si="3"/>
        <v>1.6949152542372881E-2</v>
      </c>
      <c r="J10" s="37">
        <f t="shared" si="3"/>
        <v>6.4406779661016947E-2</v>
      </c>
      <c r="K10" s="37">
        <f t="shared" si="3"/>
        <v>0.6271186440677966</v>
      </c>
      <c r="L10" s="37">
        <f t="shared" si="3"/>
        <v>0.18983050847457628</v>
      </c>
      <c r="M10" s="37">
        <f t="shared" si="3"/>
        <v>1.3559322033898305E-2</v>
      </c>
      <c r="N10" s="37">
        <f t="shared" si="3"/>
        <v>0</v>
      </c>
      <c r="O10" s="37">
        <f t="shared" si="3"/>
        <v>0</v>
      </c>
      <c r="P10" s="37">
        <f t="shared" si="3"/>
        <v>3.3898305084745762E-3</v>
      </c>
      <c r="Q10" s="37">
        <f t="shared" si="3"/>
        <v>0.76949152542372878</v>
      </c>
      <c r="R10" s="37">
        <f t="shared" si="3"/>
        <v>0.2135593220338983</v>
      </c>
    </row>
    <row r="11" spans="1:18" ht="12" customHeight="1">
      <c r="A11" s="178"/>
      <c r="B11" s="239" t="s">
        <v>47</v>
      </c>
      <c r="C11" s="240"/>
      <c r="D11" s="240"/>
      <c r="E11" s="241"/>
      <c r="F11" s="41">
        <f t="shared" si="0"/>
        <v>143</v>
      </c>
      <c r="G11" s="41">
        <v>26</v>
      </c>
      <c r="H11" s="41">
        <v>1</v>
      </c>
      <c r="I11" s="41">
        <v>7</v>
      </c>
      <c r="J11" s="41">
        <v>5</v>
      </c>
      <c r="K11" s="41">
        <v>87</v>
      </c>
      <c r="L11" s="41">
        <v>17</v>
      </c>
      <c r="M11" s="41">
        <v>1</v>
      </c>
      <c r="N11" s="41">
        <v>0</v>
      </c>
      <c r="O11" s="41">
        <v>1</v>
      </c>
      <c r="P11" s="41">
        <v>0</v>
      </c>
      <c r="Q11" s="41">
        <v>120</v>
      </c>
      <c r="R11" s="41">
        <v>21</v>
      </c>
    </row>
    <row r="12" spans="1:18" ht="12" customHeight="1">
      <c r="A12" s="178"/>
      <c r="B12" s="242"/>
      <c r="C12" s="243"/>
      <c r="D12" s="243"/>
      <c r="E12" s="244"/>
      <c r="F12" s="44">
        <f t="shared" si="0"/>
        <v>1.0000000000000002</v>
      </c>
      <c r="G12" s="37">
        <f t="shared" ref="G12:R12" si="4">IF(G11=0,0,G11/$F11)</f>
        <v>0.18181818181818182</v>
      </c>
      <c r="H12" s="37">
        <f t="shared" si="4"/>
        <v>6.993006993006993E-3</v>
      </c>
      <c r="I12" s="37">
        <f t="shared" si="4"/>
        <v>4.8951048951048952E-2</v>
      </c>
      <c r="J12" s="37">
        <f t="shared" si="4"/>
        <v>3.4965034965034968E-2</v>
      </c>
      <c r="K12" s="37">
        <f t="shared" si="4"/>
        <v>0.60839160839160844</v>
      </c>
      <c r="L12" s="37">
        <f t="shared" si="4"/>
        <v>0.11888111888111888</v>
      </c>
      <c r="M12" s="37">
        <f t="shared" si="4"/>
        <v>6.993006993006993E-3</v>
      </c>
      <c r="N12" s="37">
        <f t="shared" si="4"/>
        <v>0</v>
      </c>
      <c r="O12" s="37">
        <f t="shared" si="4"/>
        <v>6.993006993006993E-3</v>
      </c>
      <c r="P12" s="37">
        <f t="shared" si="4"/>
        <v>0</v>
      </c>
      <c r="Q12" s="37">
        <f t="shared" si="4"/>
        <v>0.83916083916083917</v>
      </c>
      <c r="R12" s="37">
        <f t="shared" si="4"/>
        <v>0.14685314685314685</v>
      </c>
    </row>
    <row r="13" spans="1:18" ht="12" customHeight="1">
      <c r="A13" s="178"/>
      <c r="B13" s="239" t="s">
        <v>46</v>
      </c>
      <c r="C13" s="240"/>
      <c r="D13" s="240"/>
      <c r="E13" s="241"/>
      <c r="F13" s="41">
        <f t="shared" si="0"/>
        <v>227</v>
      </c>
      <c r="G13" s="41">
        <v>47</v>
      </c>
      <c r="H13" s="41">
        <v>0</v>
      </c>
      <c r="I13" s="41">
        <v>10</v>
      </c>
      <c r="J13" s="41">
        <v>11</v>
      </c>
      <c r="K13" s="41">
        <v>144</v>
      </c>
      <c r="L13" s="41">
        <v>15</v>
      </c>
      <c r="M13" s="41">
        <v>5</v>
      </c>
      <c r="N13" s="41">
        <v>1</v>
      </c>
      <c r="O13" s="41">
        <v>2</v>
      </c>
      <c r="P13" s="41">
        <v>2</v>
      </c>
      <c r="Q13" s="41">
        <v>201</v>
      </c>
      <c r="R13" s="41">
        <v>16</v>
      </c>
    </row>
    <row r="14" spans="1:18" ht="12" customHeight="1">
      <c r="A14" s="178"/>
      <c r="B14" s="242"/>
      <c r="C14" s="243"/>
      <c r="D14" s="243"/>
      <c r="E14" s="244"/>
      <c r="F14" s="44">
        <f t="shared" si="0"/>
        <v>1</v>
      </c>
      <c r="G14" s="37">
        <f t="shared" ref="G14:R14" si="5">IF(G13=0,0,G13/$F13)</f>
        <v>0.20704845814977973</v>
      </c>
      <c r="H14" s="37">
        <f t="shared" si="5"/>
        <v>0</v>
      </c>
      <c r="I14" s="37">
        <f t="shared" si="5"/>
        <v>4.405286343612335E-2</v>
      </c>
      <c r="J14" s="37">
        <f t="shared" si="5"/>
        <v>4.8458149779735685E-2</v>
      </c>
      <c r="K14" s="37">
        <f t="shared" si="5"/>
        <v>0.63436123348017626</v>
      </c>
      <c r="L14" s="37">
        <f t="shared" si="5"/>
        <v>6.6079295154185022E-2</v>
      </c>
      <c r="M14" s="37">
        <f t="shared" si="5"/>
        <v>2.2026431718061675E-2</v>
      </c>
      <c r="N14" s="37">
        <f t="shared" si="5"/>
        <v>4.4052863436123352E-3</v>
      </c>
      <c r="O14" s="37">
        <f t="shared" si="5"/>
        <v>8.8105726872246704E-3</v>
      </c>
      <c r="P14" s="37">
        <f t="shared" si="5"/>
        <v>8.8105726872246704E-3</v>
      </c>
      <c r="Q14" s="37">
        <f t="shared" si="5"/>
        <v>0.88546255506607929</v>
      </c>
      <c r="R14" s="37">
        <f t="shared" si="5"/>
        <v>7.0484581497797363E-2</v>
      </c>
    </row>
    <row r="15" spans="1:18" ht="12" customHeight="1">
      <c r="A15" s="178"/>
      <c r="B15" s="239" t="s">
        <v>45</v>
      </c>
      <c r="C15" s="240"/>
      <c r="D15" s="240"/>
      <c r="E15" s="241"/>
      <c r="F15" s="41">
        <f t="shared" si="0"/>
        <v>75</v>
      </c>
      <c r="G15" s="41">
        <v>16</v>
      </c>
      <c r="H15" s="41">
        <v>0</v>
      </c>
      <c r="I15" s="41">
        <v>5</v>
      </c>
      <c r="J15" s="41">
        <v>9</v>
      </c>
      <c r="K15" s="41">
        <v>37</v>
      </c>
      <c r="L15" s="41">
        <v>8</v>
      </c>
      <c r="M15" s="41">
        <v>3</v>
      </c>
      <c r="N15" s="41">
        <v>0</v>
      </c>
      <c r="O15" s="41">
        <v>2</v>
      </c>
      <c r="P15" s="41">
        <v>2</v>
      </c>
      <c r="Q15" s="41">
        <v>60</v>
      </c>
      <c r="R15" s="41">
        <v>8</v>
      </c>
    </row>
    <row r="16" spans="1:18" ht="12" customHeight="1">
      <c r="A16" s="178"/>
      <c r="B16" s="242"/>
      <c r="C16" s="243"/>
      <c r="D16" s="243"/>
      <c r="E16" s="244"/>
      <c r="F16" s="44">
        <f t="shared" si="0"/>
        <v>1</v>
      </c>
      <c r="G16" s="37">
        <f t="shared" ref="G16:R16" si="6">IF(G15=0,0,G15/$F15)</f>
        <v>0.21333333333333335</v>
      </c>
      <c r="H16" s="37">
        <f t="shared" si="6"/>
        <v>0</v>
      </c>
      <c r="I16" s="37">
        <f t="shared" si="6"/>
        <v>6.6666666666666666E-2</v>
      </c>
      <c r="J16" s="37">
        <f t="shared" si="6"/>
        <v>0.12</v>
      </c>
      <c r="K16" s="37">
        <f t="shared" si="6"/>
        <v>0.49333333333333335</v>
      </c>
      <c r="L16" s="37">
        <f t="shared" si="6"/>
        <v>0.10666666666666667</v>
      </c>
      <c r="M16" s="37">
        <f t="shared" si="6"/>
        <v>0.04</v>
      </c>
      <c r="N16" s="37">
        <f t="shared" si="6"/>
        <v>0</v>
      </c>
      <c r="O16" s="37">
        <f t="shared" si="6"/>
        <v>2.6666666666666668E-2</v>
      </c>
      <c r="P16" s="37">
        <f t="shared" si="6"/>
        <v>2.6666666666666668E-2</v>
      </c>
      <c r="Q16" s="37">
        <f t="shared" si="6"/>
        <v>0.8</v>
      </c>
      <c r="R16" s="37">
        <f t="shared" si="6"/>
        <v>0.10666666666666667</v>
      </c>
    </row>
    <row r="17" spans="1:18" ht="12" customHeight="1">
      <c r="A17" s="178"/>
      <c r="B17" s="239" t="s">
        <v>44</v>
      </c>
      <c r="C17" s="240"/>
      <c r="D17" s="240"/>
      <c r="E17" s="241"/>
      <c r="F17" s="41">
        <f t="shared" si="0"/>
        <v>205</v>
      </c>
      <c r="G17" s="41">
        <v>25</v>
      </c>
      <c r="H17" s="41">
        <v>0</v>
      </c>
      <c r="I17" s="41">
        <v>14</v>
      </c>
      <c r="J17" s="41">
        <v>38</v>
      </c>
      <c r="K17" s="41">
        <v>106</v>
      </c>
      <c r="L17" s="41">
        <v>22</v>
      </c>
      <c r="M17" s="41">
        <v>5</v>
      </c>
      <c r="N17" s="41">
        <v>8</v>
      </c>
      <c r="O17" s="41">
        <v>19</v>
      </c>
      <c r="P17" s="41">
        <v>8</v>
      </c>
      <c r="Q17" s="41">
        <v>145</v>
      </c>
      <c r="R17" s="41">
        <v>20</v>
      </c>
    </row>
    <row r="18" spans="1:18" ht="12" customHeight="1">
      <c r="A18" s="179"/>
      <c r="B18" s="242"/>
      <c r="C18" s="243"/>
      <c r="D18" s="243"/>
      <c r="E18" s="244"/>
      <c r="F18" s="44">
        <f t="shared" si="0"/>
        <v>1</v>
      </c>
      <c r="G18" s="37">
        <f t="shared" ref="G18:R18" si="7">IF(G17=0,0,G17/$F17)</f>
        <v>0.12195121951219512</v>
      </c>
      <c r="H18" s="37">
        <f t="shared" si="7"/>
        <v>0</v>
      </c>
      <c r="I18" s="37">
        <f t="shared" si="7"/>
        <v>6.8292682926829273E-2</v>
      </c>
      <c r="J18" s="37">
        <f t="shared" si="7"/>
        <v>0.18536585365853658</v>
      </c>
      <c r="K18" s="37">
        <f t="shared" si="7"/>
        <v>0.51707317073170733</v>
      </c>
      <c r="L18" s="37">
        <f t="shared" si="7"/>
        <v>0.10731707317073171</v>
      </c>
      <c r="M18" s="37">
        <f t="shared" si="7"/>
        <v>2.4390243902439025E-2</v>
      </c>
      <c r="N18" s="37">
        <f t="shared" si="7"/>
        <v>3.9024390243902439E-2</v>
      </c>
      <c r="O18" s="37">
        <f t="shared" si="7"/>
        <v>9.2682926829268292E-2</v>
      </c>
      <c r="P18" s="37">
        <f t="shared" si="7"/>
        <v>3.9024390243902439E-2</v>
      </c>
      <c r="Q18" s="37">
        <f t="shared" si="7"/>
        <v>0.70731707317073167</v>
      </c>
      <c r="R18" s="37">
        <f t="shared" si="7"/>
        <v>9.7560975609756101E-2</v>
      </c>
    </row>
    <row r="19" spans="1:18" ht="12" customHeight="1">
      <c r="A19" s="174" t="s">
        <v>43</v>
      </c>
      <c r="B19" s="174" t="s">
        <v>42</v>
      </c>
      <c r="C19" s="43"/>
      <c r="D19" s="220" t="s">
        <v>16</v>
      </c>
      <c r="E19" s="42"/>
      <c r="F19" s="41">
        <f t="shared" si="0"/>
        <v>230</v>
      </c>
      <c r="G19" s="41">
        <f t="shared" ref="G19:R19" si="8">SUM(G21,G23,G25,G27,G29,G31,G33,G35,G37,G39,G41,G43,G45,G47,G49,G51,G53,G55,G57,G59,G61,G63,G65,G67)</f>
        <v>43</v>
      </c>
      <c r="H19" s="41">
        <f t="shared" si="8"/>
        <v>1</v>
      </c>
      <c r="I19" s="41">
        <f t="shared" si="8"/>
        <v>10</v>
      </c>
      <c r="J19" s="41">
        <f t="shared" si="8"/>
        <v>23</v>
      </c>
      <c r="K19" s="41">
        <f t="shared" si="8"/>
        <v>134</v>
      </c>
      <c r="L19" s="41">
        <f t="shared" si="8"/>
        <v>19</v>
      </c>
      <c r="M19" s="41">
        <f t="shared" si="8"/>
        <v>1</v>
      </c>
      <c r="N19" s="41">
        <f t="shared" si="8"/>
        <v>0</v>
      </c>
      <c r="O19" s="41">
        <f t="shared" si="8"/>
        <v>9</v>
      </c>
      <c r="P19" s="41">
        <f t="shared" si="8"/>
        <v>1</v>
      </c>
      <c r="Q19" s="41">
        <f t="shared" si="8"/>
        <v>198</v>
      </c>
      <c r="R19" s="41">
        <f t="shared" si="8"/>
        <v>21</v>
      </c>
    </row>
    <row r="20" spans="1:18" ht="12" customHeight="1">
      <c r="A20" s="175"/>
      <c r="B20" s="175"/>
      <c r="C20" s="40"/>
      <c r="D20" s="221"/>
      <c r="E20" s="39"/>
      <c r="F20" s="44">
        <f t="shared" si="0"/>
        <v>0.99999999999999989</v>
      </c>
      <c r="G20" s="37">
        <f t="shared" ref="G20:R20" si="9">IF(G19=0,0,G19/$F19)</f>
        <v>0.18695652173913044</v>
      </c>
      <c r="H20" s="37">
        <f t="shared" si="9"/>
        <v>4.3478260869565218E-3</v>
      </c>
      <c r="I20" s="37">
        <f t="shared" si="9"/>
        <v>4.3478260869565216E-2</v>
      </c>
      <c r="J20" s="37">
        <f t="shared" si="9"/>
        <v>0.1</v>
      </c>
      <c r="K20" s="37">
        <f t="shared" si="9"/>
        <v>0.58260869565217388</v>
      </c>
      <c r="L20" s="37">
        <f t="shared" si="9"/>
        <v>8.2608695652173908E-2</v>
      </c>
      <c r="M20" s="37">
        <f t="shared" si="9"/>
        <v>4.3478260869565218E-3</v>
      </c>
      <c r="N20" s="37">
        <f t="shared" si="9"/>
        <v>0</v>
      </c>
      <c r="O20" s="37">
        <f t="shared" si="9"/>
        <v>3.9130434782608699E-2</v>
      </c>
      <c r="P20" s="37">
        <f t="shared" si="9"/>
        <v>4.3478260869565218E-3</v>
      </c>
      <c r="Q20" s="37">
        <f t="shared" si="9"/>
        <v>0.86086956521739133</v>
      </c>
      <c r="R20" s="37">
        <f t="shared" si="9"/>
        <v>9.1304347826086957E-2</v>
      </c>
    </row>
    <row r="21" spans="1:18" ht="12" customHeight="1">
      <c r="A21" s="175"/>
      <c r="B21" s="175"/>
      <c r="C21" s="43"/>
      <c r="D21" s="220" t="s">
        <v>467</v>
      </c>
      <c r="E21" s="42"/>
      <c r="F21" s="41">
        <f t="shared" si="0"/>
        <v>31</v>
      </c>
      <c r="G21" s="41">
        <v>6</v>
      </c>
      <c r="H21" s="41">
        <v>1</v>
      </c>
      <c r="I21" s="41">
        <v>1</v>
      </c>
      <c r="J21" s="41">
        <v>3</v>
      </c>
      <c r="K21" s="41">
        <v>15</v>
      </c>
      <c r="L21" s="41">
        <v>5</v>
      </c>
      <c r="M21" s="41">
        <v>0</v>
      </c>
      <c r="N21" s="41">
        <v>0</v>
      </c>
      <c r="O21" s="41">
        <v>3</v>
      </c>
      <c r="P21" s="41">
        <v>0</v>
      </c>
      <c r="Q21" s="41">
        <v>24</v>
      </c>
      <c r="R21" s="41">
        <v>4</v>
      </c>
    </row>
    <row r="22" spans="1:18" ht="12" customHeight="1">
      <c r="A22" s="175"/>
      <c r="B22" s="175"/>
      <c r="C22" s="40"/>
      <c r="D22" s="221"/>
      <c r="E22" s="39"/>
      <c r="F22" s="44">
        <f t="shared" si="0"/>
        <v>1</v>
      </c>
      <c r="G22" s="37">
        <f t="shared" ref="G22:R22" si="10">IF(G21=0,0,G21/$F21)</f>
        <v>0.19354838709677419</v>
      </c>
      <c r="H22" s="37">
        <f t="shared" si="10"/>
        <v>3.2258064516129031E-2</v>
      </c>
      <c r="I22" s="37">
        <f t="shared" si="10"/>
        <v>3.2258064516129031E-2</v>
      </c>
      <c r="J22" s="37">
        <f t="shared" si="10"/>
        <v>9.6774193548387094E-2</v>
      </c>
      <c r="K22" s="37">
        <f t="shared" si="10"/>
        <v>0.4838709677419355</v>
      </c>
      <c r="L22" s="37">
        <f t="shared" si="10"/>
        <v>0.16129032258064516</v>
      </c>
      <c r="M22" s="37">
        <f t="shared" si="10"/>
        <v>0</v>
      </c>
      <c r="N22" s="37">
        <f t="shared" si="10"/>
        <v>0</v>
      </c>
      <c r="O22" s="37">
        <f t="shared" si="10"/>
        <v>9.6774193548387094E-2</v>
      </c>
      <c r="P22" s="37">
        <f t="shared" si="10"/>
        <v>0</v>
      </c>
      <c r="Q22" s="37">
        <f t="shared" si="10"/>
        <v>0.77419354838709675</v>
      </c>
      <c r="R22" s="37">
        <f t="shared" si="10"/>
        <v>0.12903225806451613</v>
      </c>
    </row>
    <row r="23" spans="1:18" ht="12" customHeight="1">
      <c r="A23" s="175"/>
      <c r="B23" s="175"/>
      <c r="C23" s="43"/>
      <c r="D23" s="220" t="s">
        <v>468</v>
      </c>
      <c r="E23" s="42"/>
      <c r="F23" s="41">
        <f t="shared" si="0"/>
        <v>4</v>
      </c>
      <c r="G23" s="41">
        <v>0</v>
      </c>
      <c r="H23" s="41">
        <v>0</v>
      </c>
      <c r="I23" s="41">
        <v>0</v>
      </c>
      <c r="J23" s="41">
        <v>0</v>
      </c>
      <c r="K23" s="41">
        <v>3</v>
      </c>
      <c r="L23" s="41">
        <v>1</v>
      </c>
      <c r="M23" s="41">
        <v>0</v>
      </c>
      <c r="N23" s="41">
        <v>0</v>
      </c>
      <c r="O23" s="41">
        <v>0</v>
      </c>
      <c r="P23" s="41">
        <v>0</v>
      </c>
      <c r="Q23" s="41">
        <v>3</v>
      </c>
      <c r="R23" s="41">
        <v>1</v>
      </c>
    </row>
    <row r="24" spans="1:18" ht="12" customHeight="1">
      <c r="A24" s="175"/>
      <c r="B24" s="175"/>
      <c r="C24" s="40"/>
      <c r="D24" s="221"/>
      <c r="E24" s="39"/>
      <c r="F24" s="44">
        <f t="shared" si="0"/>
        <v>1</v>
      </c>
      <c r="G24" s="37">
        <f t="shared" ref="G24:R24" si="11">IF(G23=0,0,G23/$F23)</f>
        <v>0</v>
      </c>
      <c r="H24" s="37">
        <f t="shared" si="11"/>
        <v>0</v>
      </c>
      <c r="I24" s="37">
        <f t="shared" si="11"/>
        <v>0</v>
      </c>
      <c r="J24" s="37">
        <f t="shared" si="11"/>
        <v>0</v>
      </c>
      <c r="K24" s="37">
        <f t="shared" si="11"/>
        <v>0.75</v>
      </c>
      <c r="L24" s="37">
        <f t="shared" si="11"/>
        <v>0.25</v>
      </c>
      <c r="M24" s="37">
        <f t="shared" si="11"/>
        <v>0</v>
      </c>
      <c r="N24" s="37">
        <f t="shared" si="11"/>
        <v>0</v>
      </c>
      <c r="O24" s="37">
        <f t="shared" si="11"/>
        <v>0</v>
      </c>
      <c r="P24" s="37">
        <f t="shared" si="11"/>
        <v>0</v>
      </c>
      <c r="Q24" s="37">
        <f t="shared" si="11"/>
        <v>0.75</v>
      </c>
      <c r="R24" s="37">
        <f t="shared" si="11"/>
        <v>0.25</v>
      </c>
    </row>
    <row r="25" spans="1:18" ht="12" customHeight="1">
      <c r="A25" s="175"/>
      <c r="B25" s="175"/>
      <c r="C25" s="43"/>
      <c r="D25" s="223" t="s">
        <v>469</v>
      </c>
      <c r="E25" s="126"/>
      <c r="F25" s="112">
        <f t="shared" si="0"/>
        <v>20</v>
      </c>
      <c r="G25" s="112">
        <v>4</v>
      </c>
      <c r="H25" s="112">
        <v>0</v>
      </c>
      <c r="I25" s="41">
        <v>0</v>
      </c>
      <c r="J25" s="41">
        <v>0</v>
      </c>
      <c r="K25" s="41">
        <v>15</v>
      </c>
      <c r="L25" s="41">
        <v>1</v>
      </c>
      <c r="M25" s="41">
        <v>1</v>
      </c>
      <c r="N25" s="41">
        <v>0</v>
      </c>
      <c r="O25" s="41">
        <v>0</v>
      </c>
      <c r="P25" s="41">
        <v>0</v>
      </c>
      <c r="Q25" s="41">
        <v>17</v>
      </c>
      <c r="R25" s="41">
        <v>2</v>
      </c>
    </row>
    <row r="26" spans="1:18" ht="12" customHeight="1">
      <c r="A26" s="175"/>
      <c r="B26" s="175"/>
      <c r="C26" s="40"/>
      <c r="D26" s="224"/>
      <c r="E26" s="127"/>
      <c r="F26" s="128">
        <f t="shared" si="0"/>
        <v>1</v>
      </c>
      <c r="G26" s="115">
        <f t="shared" ref="G26:R26" si="12">IF(G25=0,0,G25/$F25)</f>
        <v>0.2</v>
      </c>
      <c r="H26" s="115">
        <f t="shared" si="12"/>
        <v>0</v>
      </c>
      <c r="I26" s="37">
        <f t="shared" si="12"/>
        <v>0</v>
      </c>
      <c r="J26" s="37">
        <f t="shared" si="12"/>
        <v>0</v>
      </c>
      <c r="K26" s="37">
        <f t="shared" si="12"/>
        <v>0.75</v>
      </c>
      <c r="L26" s="37">
        <f t="shared" si="12"/>
        <v>0.05</v>
      </c>
      <c r="M26" s="37">
        <f t="shared" si="12"/>
        <v>0.05</v>
      </c>
      <c r="N26" s="37">
        <f t="shared" si="12"/>
        <v>0</v>
      </c>
      <c r="O26" s="37">
        <f t="shared" si="12"/>
        <v>0</v>
      </c>
      <c r="P26" s="37">
        <f t="shared" si="12"/>
        <v>0</v>
      </c>
      <c r="Q26" s="37">
        <f t="shared" si="12"/>
        <v>0.85</v>
      </c>
      <c r="R26" s="37">
        <f t="shared" si="12"/>
        <v>0.1</v>
      </c>
    </row>
    <row r="27" spans="1:18" ht="12" customHeight="1">
      <c r="A27" s="175"/>
      <c r="B27" s="175"/>
      <c r="C27" s="43"/>
      <c r="D27" s="220" t="s">
        <v>470</v>
      </c>
      <c r="E27" s="42"/>
      <c r="F27" s="41">
        <f t="shared" si="0"/>
        <v>2</v>
      </c>
      <c r="G27" s="41">
        <v>0</v>
      </c>
      <c r="H27" s="41">
        <v>0</v>
      </c>
      <c r="I27" s="41">
        <v>1</v>
      </c>
      <c r="J27" s="41">
        <v>0</v>
      </c>
      <c r="K27" s="41">
        <v>1</v>
      </c>
      <c r="L27" s="41">
        <v>0</v>
      </c>
      <c r="M27" s="41">
        <v>0</v>
      </c>
      <c r="N27" s="41">
        <v>0</v>
      </c>
      <c r="O27" s="41">
        <v>0</v>
      </c>
      <c r="P27" s="41">
        <v>0</v>
      </c>
      <c r="Q27" s="41">
        <v>2</v>
      </c>
      <c r="R27" s="41">
        <v>0</v>
      </c>
    </row>
    <row r="28" spans="1:18" ht="12" customHeight="1">
      <c r="A28" s="175"/>
      <c r="B28" s="175"/>
      <c r="C28" s="40"/>
      <c r="D28" s="221"/>
      <c r="E28" s="39"/>
      <c r="F28" s="44">
        <f t="shared" si="0"/>
        <v>1</v>
      </c>
      <c r="G28" s="37">
        <f t="shared" ref="G28:R28" si="13">IF(G27=0,0,G27/$F27)</f>
        <v>0</v>
      </c>
      <c r="H28" s="37">
        <f t="shared" si="13"/>
        <v>0</v>
      </c>
      <c r="I28" s="37">
        <f t="shared" si="13"/>
        <v>0.5</v>
      </c>
      <c r="J28" s="37">
        <f t="shared" si="13"/>
        <v>0</v>
      </c>
      <c r="K28" s="37">
        <f t="shared" si="13"/>
        <v>0.5</v>
      </c>
      <c r="L28" s="37">
        <f t="shared" si="13"/>
        <v>0</v>
      </c>
      <c r="M28" s="37">
        <f t="shared" si="13"/>
        <v>0</v>
      </c>
      <c r="N28" s="37">
        <f t="shared" si="13"/>
        <v>0</v>
      </c>
      <c r="O28" s="37">
        <f t="shared" si="13"/>
        <v>0</v>
      </c>
      <c r="P28" s="37">
        <f t="shared" si="13"/>
        <v>0</v>
      </c>
      <c r="Q28" s="37">
        <f t="shared" si="13"/>
        <v>1</v>
      </c>
      <c r="R28" s="37">
        <f t="shared" si="13"/>
        <v>0</v>
      </c>
    </row>
    <row r="29" spans="1:18" ht="12" customHeight="1">
      <c r="A29" s="175"/>
      <c r="B29" s="175"/>
      <c r="C29" s="43"/>
      <c r="D29" s="220" t="s">
        <v>471</v>
      </c>
      <c r="E29" s="42"/>
      <c r="F29" s="41">
        <f t="shared" si="0"/>
        <v>6</v>
      </c>
      <c r="G29" s="41">
        <v>1</v>
      </c>
      <c r="H29" s="41">
        <v>0</v>
      </c>
      <c r="I29" s="41">
        <v>1</v>
      </c>
      <c r="J29" s="41">
        <v>0</v>
      </c>
      <c r="K29" s="41">
        <v>3</v>
      </c>
      <c r="L29" s="41">
        <v>1</v>
      </c>
      <c r="M29" s="41">
        <v>0</v>
      </c>
      <c r="N29" s="41">
        <v>0</v>
      </c>
      <c r="O29" s="41">
        <v>1</v>
      </c>
      <c r="P29" s="41">
        <v>0</v>
      </c>
      <c r="Q29" s="41">
        <v>5</v>
      </c>
      <c r="R29" s="41">
        <v>0</v>
      </c>
    </row>
    <row r="30" spans="1:18" ht="12" customHeight="1">
      <c r="A30" s="175"/>
      <c r="B30" s="175"/>
      <c r="C30" s="40"/>
      <c r="D30" s="221"/>
      <c r="E30" s="39"/>
      <c r="F30" s="44">
        <f t="shared" si="0"/>
        <v>1</v>
      </c>
      <c r="G30" s="37">
        <f t="shared" ref="G30:R30" si="14">IF(G29=0,0,G29/$F29)</f>
        <v>0.16666666666666666</v>
      </c>
      <c r="H30" s="37">
        <f t="shared" si="14"/>
        <v>0</v>
      </c>
      <c r="I30" s="37">
        <f t="shared" si="14"/>
        <v>0.16666666666666666</v>
      </c>
      <c r="J30" s="37">
        <f t="shared" si="14"/>
        <v>0</v>
      </c>
      <c r="K30" s="37">
        <f t="shared" si="14"/>
        <v>0.5</v>
      </c>
      <c r="L30" s="37">
        <f t="shared" si="14"/>
        <v>0.16666666666666666</v>
      </c>
      <c r="M30" s="37">
        <f t="shared" si="14"/>
        <v>0</v>
      </c>
      <c r="N30" s="37">
        <f t="shared" si="14"/>
        <v>0</v>
      </c>
      <c r="O30" s="37">
        <f t="shared" si="14"/>
        <v>0.16666666666666666</v>
      </c>
      <c r="P30" s="37">
        <f t="shared" si="14"/>
        <v>0</v>
      </c>
      <c r="Q30" s="37">
        <f t="shared" si="14"/>
        <v>0.83333333333333337</v>
      </c>
      <c r="R30" s="37">
        <f t="shared" si="14"/>
        <v>0</v>
      </c>
    </row>
    <row r="31" spans="1:18" ht="12" customHeight="1">
      <c r="A31" s="175"/>
      <c r="B31" s="175"/>
      <c r="C31" s="43"/>
      <c r="D31" s="220" t="s">
        <v>472</v>
      </c>
      <c r="E31" s="42"/>
      <c r="F31" s="41">
        <f t="shared" si="0"/>
        <v>2</v>
      </c>
      <c r="G31" s="41">
        <v>0</v>
      </c>
      <c r="H31" s="41">
        <v>0</v>
      </c>
      <c r="I31" s="41">
        <v>0</v>
      </c>
      <c r="J31" s="41">
        <v>0</v>
      </c>
      <c r="K31" s="41">
        <v>2</v>
      </c>
      <c r="L31" s="41">
        <v>0</v>
      </c>
      <c r="M31" s="41">
        <v>0</v>
      </c>
      <c r="N31" s="41">
        <v>0</v>
      </c>
      <c r="O31" s="41">
        <v>0</v>
      </c>
      <c r="P31" s="41">
        <v>0</v>
      </c>
      <c r="Q31" s="41">
        <v>2</v>
      </c>
      <c r="R31" s="41">
        <v>0</v>
      </c>
    </row>
    <row r="32" spans="1:18" ht="12" customHeight="1">
      <c r="A32" s="175"/>
      <c r="B32" s="175"/>
      <c r="C32" s="40"/>
      <c r="D32" s="221"/>
      <c r="E32" s="39"/>
      <c r="F32" s="44">
        <f t="shared" si="0"/>
        <v>1</v>
      </c>
      <c r="G32" s="37">
        <f t="shared" ref="G32:R32" si="15">IF(G31=0,0,G31/$F31)</f>
        <v>0</v>
      </c>
      <c r="H32" s="37">
        <f t="shared" si="15"/>
        <v>0</v>
      </c>
      <c r="I32" s="37">
        <f t="shared" si="15"/>
        <v>0</v>
      </c>
      <c r="J32" s="37">
        <f t="shared" si="15"/>
        <v>0</v>
      </c>
      <c r="K32" s="37">
        <f t="shared" si="15"/>
        <v>1</v>
      </c>
      <c r="L32" s="37">
        <f t="shared" si="15"/>
        <v>0</v>
      </c>
      <c r="M32" s="37">
        <f t="shared" si="15"/>
        <v>0</v>
      </c>
      <c r="N32" s="37">
        <f t="shared" si="15"/>
        <v>0</v>
      </c>
      <c r="O32" s="37">
        <f t="shared" si="15"/>
        <v>0</v>
      </c>
      <c r="P32" s="37">
        <f t="shared" si="15"/>
        <v>0</v>
      </c>
      <c r="Q32" s="37">
        <f t="shared" si="15"/>
        <v>1</v>
      </c>
      <c r="R32" s="37">
        <f t="shared" si="15"/>
        <v>0</v>
      </c>
    </row>
    <row r="33" spans="1:18" ht="12" customHeight="1">
      <c r="A33" s="175"/>
      <c r="B33" s="175"/>
      <c r="C33" s="43"/>
      <c r="D33" s="220" t="s">
        <v>473</v>
      </c>
      <c r="E33" s="42"/>
      <c r="F33" s="41">
        <f t="shared" si="0"/>
        <v>6</v>
      </c>
      <c r="G33" s="41">
        <v>2</v>
      </c>
      <c r="H33" s="41">
        <v>0</v>
      </c>
      <c r="I33" s="41">
        <v>0</v>
      </c>
      <c r="J33" s="41">
        <v>2</v>
      </c>
      <c r="K33" s="41">
        <v>2</v>
      </c>
      <c r="L33" s="41">
        <v>0</v>
      </c>
      <c r="M33" s="41">
        <v>0</v>
      </c>
      <c r="N33" s="41">
        <v>0</v>
      </c>
      <c r="O33" s="41">
        <v>0</v>
      </c>
      <c r="P33" s="41">
        <v>0</v>
      </c>
      <c r="Q33" s="41">
        <v>5</v>
      </c>
      <c r="R33" s="41">
        <v>1</v>
      </c>
    </row>
    <row r="34" spans="1:18" ht="12" customHeight="1">
      <c r="A34" s="175"/>
      <c r="B34" s="175"/>
      <c r="C34" s="40"/>
      <c r="D34" s="221"/>
      <c r="E34" s="39"/>
      <c r="F34" s="44">
        <f t="shared" si="0"/>
        <v>1</v>
      </c>
      <c r="G34" s="37">
        <f t="shared" ref="G34:R34" si="16">IF(G33=0,0,G33/$F33)</f>
        <v>0.33333333333333331</v>
      </c>
      <c r="H34" s="37">
        <f t="shared" si="16"/>
        <v>0</v>
      </c>
      <c r="I34" s="37">
        <f t="shared" si="16"/>
        <v>0</v>
      </c>
      <c r="J34" s="37">
        <f t="shared" si="16"/>
        <v>0.33333333333333331</v>
      </c>
      <c r="K34" s="37">
        <f t="shared" si="16"/>
        <v>0.33333333333333331</v>
      </c>
      <c r="L34" s="37">
        <f t="shared" si="16"/>
        <v>0</v>
      </c>
      <c r="M34" s="37">
        <f t="shared" si="16"/>
        <v>0</v>
      </c>
      <c r="N34" s="37">
        <f t="shared" si="16"/>
        <v>0</v>
      </c>
      <c r="O34" s="37">
        <f t="shared" si="16"/>
        <v>0</v>
      </c>
      <c r="P34" s="37">
        <f t="shared" si="16"/>
        <v>0</v>
      </c>
      <c r="Q34" s="37">
        <f t="shared" si="16"/>
        <v>0.83333333333333337</v>
      </c>
      <c r="R34" s="37">
        <f t="shared" si="16"/>
        <v>0.16666666666666666</v>
      </c>
    </row>
    <row r="35" spans="1:18" ht="12" customHeight="1">
      <c r="A35" s="175"/>
      <c r="B35" s="175"/>
      <c r="C35" s="43"/>
      <c r="D35" s="220" t="s">
        <v>474</v>
      </c>
      <c r="E35" s="42"/>
      <c r="F35" s="41">
        <f t="shared" si="0"/>
        <v>9</v>
      </c>
      <c r="G35" s="41">
        <v>3</v>
      </c>
      <c r="H35" s="41">
        <v>0</v>
      </c>
      <c r="I35" s="41">
        <v>0</v>
      </c>
      <c r="J35" s="41">
        <v>1</v>
      </c>
      <c r="K35" s="41">
        <v>5</v>
      </c>
      <c r="L35" s="41">
        <v>0</v>
      </c>
      <c r="M35" s="41">
        <v>0</v>
      </c>
      <c r="N35" s="41">
        <v>0</v>
      </c>
      <c r="O35" s="41">
        <v>3</v>
      </c>
      <c r="P35" s="41">
        <v>0</v>
      </c>
      <c r="Q35" s="41">
        <v>5</v>
      </c>
      <c r="R35" s="41">
        <v>1</v>
      </c>
    </row>
    <row r="36" spans="1:18" ht="12" customHeight="1">
      <c r="A36" s="175"/>
      <c r="B36" s="175"/>
      <c r="C36" s="40"/>
      <c r="D36" s="221"/>
      <c r="E36" s="39"/>
      <c r="F36" s="44">
        <f t="shared" si="0"/>
        <v>1</v>
      </c>
      <c r="G36" s="37">
        <f t="shared" ref="G36:R36" si="17">IF(G35=0,0,G35/$F35)</f>
        <v>0.33333333333333331</v>
      </c>
      <c r="H36" s="37">
        <f t="shared" si="17"/>
        <v>0</v>
      </c>
      <c r="I36" s="37">
        <f t="shared" si="17"/>
        <v>0</v>
      </c>
      <c r="J36" s="37">
        <f t="shared" si="17"/>
        <v>0.1111111111111111</v>
      </c>
      <c r="K36" s="37">
        <f t="shared" si="17"/>
        <v>0.55555555555555558</v>
      </c>
      <c r="L36" s="37">
        <f t="shared" si="17"/>
        <v>0</v>
      </c>
      <c r="M36" s="37">
        <f t="shared" si="17"/>
        <v>0</v>
      </c>
      <c r="N36" s="37">
        <f t="shared" si="17"/>
        <v>0</v>
      </c>
      <c r="O36" s="37">
        <f t="shared" si="17"/>
        <v>0.33333333333333331</v>
      </c>
      <c r="P36" s="37">
        <f t="shared" si="17"/>
        <v>0</v>
      </c>
      <c r="Q36" s="37">
        <f t="shared" si="17"/>
        <v>0.55555555555555558</v>
      </c>
      <c r="R36" s="37">
        <f t="shared" si="17"/>
        <v>0.1111111111111111</v>
      </c>
    </row>
    <row r="37" spans="1:18" ht="12" customHeight="1">
      <c r="A37" s="175"/>
      <c r="B37" s="175"/>
      <c r="C37" s="43"/>
      <c r="D37" s="220" t="s">
        <v>475</v>
      </c>
      <c r="E37" s="42"/>
      <c r="F37" s="41">
        <f t="shared" si="0"/>
        <v>1</v>
      </c>
      <c r="G37" s="41">
        <v>0</v>
      </c>
      <c r="H37" s="41">
        <v>0</v>
      </c>
      <c r="I37" s="41">
        <v>0</v>
      </c>
      <c r="J37" s="41">
        <v>0</v>
      </c>
      <c r="K37" s="41">
        <v>0</v>
      </c>
      <c r="L37" s="41">
        <v>1</v>
      </c>
      <c r="M37" s="41">
        <v>0</v>
      </c>
      <c r="N37" s="41">
        <v>0</v>
      </c>
      <c r="O37" s="41">
        <v>0</v>
      </c>
      <c r="P37" s="41">
        <v>0</v>
      </c>
      <c r="Q37" s="41">
        <v>0</v>
      </c>
      <c r="R37" s="41">
        <v>1</v>
      </c>
    </row>
    <row r="38" spans="1:18" ht="12" customHeight="1">
      <c r="A38" s="175"/>
      <c r="B38" s="175"/>
      <c r="C38" s="40"/>
      <c r="D38" s="221"/>
      <c r="E38" s="39"/>
      <c r="F38" s="44">
        <f t="shared" si="0"/>
        <v>1</v>
      </c>
      <c r="G38" s="37">
        <f t="shared" ref="G38:R38" si="18">IF(G37=0,0,G37/$F37)</f>
        <v>0</v>
      </c>
      <c r="H38" s="37">
        <f t="shared" si="18"/>
        <v>0</v>
      </c>
      <c r="I38" s="37">
        <f t="shared" si="18"/>
        <v>0</v>
      </c>
      <c r="J38" s="37">
        <f t="shared" si="18"/>
        <v>0</v>
      </c>
      <c r="K38" s="37">
        <f t="shared" si="18"/>
        <v>0</v>
      </c>
      <c r="L38" s="37">
        <f t="shared" si="18"/>
        <v>1</v>
      </c>
      <c r="M38" s="37">
        <f t="shared" si="18"/>
        <v>0</v>
      </c>
      <c r="N38" s="37">
        <f t="shared" si="18"/>
        <v>0</v>
      </c>
      <c r="O38" s="37">
        <f t="shared" si="18"/>
        <v>0</v>
      </c>
      <c r="P38" s="37">
        <f t="shared" si="18"/>
        <v>0</v>
      </c>
      <c r="Q38" s="37">
        <f t="shared" si="18"/>
        <v>0</v>
      </c>
      <c r="R38" s="37">
        <f t="shared" si="18"/>
        <v>1</v>
      </c>
    </row>
    <row r="39" spans="1:18" ht="12" customHeight="1">
      <c r="A39" s="175"/>
      <c r="B39" s="175"/>
      <c r="C39" s="43"/>
      <c r="D39" s="220" t="s">
        <v>476</v>
      </c>
      <c r="E39" s="42"/>
      <c r="F39" s="41">
        <f t="shared" ref="F39:F70" si="19">SUM(G39:R39)/2</f>
        <v>7</v>
      </c>
      <c r="G39" s="41">
        <v>0</v>
      </c>
      <c r="H39" s="41">
        <v>0</v>
      </c>
      <c r="I39" s="41">
        <v>0</v>
      </c>
      <c r="J39" s="41">
        <v>0</v>
      </c>
      <c r="K39" s="41">
        <v>7</v>
      </c>
      <c r="L39" s="41">
        <v>0</v>
      </c>
      <c r="M39" s="41">
        <v>0</v>
      </c>
      <c r="N39" s="41">
        <v>0</v>
      </c>
      <c r="O39" s="41">
        <v>0</v>
      </c>
      <c r="P39" s="41">
        <v>0</v>
      </c>
      <c r="Q39" s="41">
        <v>7</v>
      </c>
      <c r="R39" s="41">
        <v>0</v>
      </c>
    </row>
    <row r="40" spans="1:18" ht="12" customHeight="1">
      <c r="A40" s="175"/>
      <c r="B40" s="175"/>
      <c r="C40" s="40"/>
      <c r="D40" s="221"/>
      <c r="E40" s="39"/>
      <c r="F40" s="44">
        <f t="shared" si="19"/>
        <v>1</v>
      </c>
      <c r="G40" s="37">
        <f t="shared" ref="G40:R40" si="20">IF(G39=0,0,G39/$F39)</f>
        <v>0</v>
      </c>
      <c r="H40" s="37">
        <f t="shared" si="20"/>
        <v>0</v>
      </c>
      <c r="I40" s="37">
        <f t="shared" si="20"/>
        <v>0</v>
      </c>
      <c r="J40" s="37">
        <f t="shared" si="20"/>
        <v>0</v>
      </c>
      <c r="K40" s="37">
        <f t="shared" si="20"/>
        <v>1</v>
      </c>
      <c r="L40" s="37">
        <f t="shared" si="20"/>
        <v>0</v>
      </c>
      <c r="M40" s="37">
        <f t="shared" si="20"/>
        <v>0</v>
      </c>
      <c r="N40" s="37">
        <f t="shared" si="20"/>
        <v>0</v>
      </c>
      <c r="O40" s="37">
        <f t="shared" si="20"/>
        <v>0</v>
      </c>
      <c r="P40" s="37">
        <f t="shared" si="20"/>
        <v>0</v>
      </c>
      <c r="Q40" s="37">
        <f t="shared" si="20"/>
        <v>1</v>
      </c>
      <c r="R40" s="37">
        <f t="shared" si="20"/>
        <v>0</v>
      </c>
    </row>
    <row r="41" spans="1:18" ht="12" customHeight="1">
      <c r="A41" s="175"/>
      <c r="B41" s="175"/>
      <c r="C41" s="43"/>
      <c r="D41" s="220" t="s">
        <v>477</v>
      </c>
      <c r="E41" s="42"/>
      <c r="F41" s="41">
        <f t="shared" si="19"/>
        <v>0</v>
      </c>
      <c r="G41" s="105" t="s">
        <v>497</v>
      </c>
      <c r="H41" s="105" t="s">
        <v>497</v>
      </c>
      <c r="I41" s="105" t="s">
        <v>497</v>
      </c>
      <c r="J41" s="105" t="s">
        <v>497</v>
      </c>
      <c r="K41" s="105" t="s">
        <v>497</v>
      </c>
      <c r="L41" s="105" t="s">
        <v>497</v>
      </c>
      <c r="M41" s="105" t="s">
        <v>497</v>
      </c>
      <c r="N41" s="105" t="s">
        <v>497</v>
      </c>
      <c r="O41" s="105" t="s">
        <v>497</v>
      </c>
      <c r="P41" s="105" t="s">
        <v>497</v>
      </c>
      <c r="Q41" s="105" t="s">
        <v>497</v>
      </c>
      <c r="R41" s="105" t="s">
        <v>497</v>
      </c>
    </row>
    <row r="42" spans="1:18" ht="12" customHeight="1">
      <c r="A42" s="175"/>
      <c r="B42" s="175"/>
      <c r="C42" s="40"/>
      <c r="D42" s="221"/>
      <c r="E42" s="39"/>
      <c r="F42" s="44">
        <f t="shared" si="19"/>
        <v>0</v>
      </c>
      <c r="G42" s="48" t="s">
        <v>497</v>
      </c>
      <c r="H42" s="48" t="s">
        <v>497</v>
      </c>
      <c r="I42" s="48" t="s">
        <v>497</v>
      </c>
      <c r="J42" s="48" t="s">
        <v>497</v>
      </c>
      <c r="K42" s="48" t="s">
        <v>497</v>
      </c>
      <c r="L42" s="48" t="s">
        <v>497</v>
      </c>
      <c r="M42" s="48" t="s">
        <v>497</v>
      </c>
      <c r="N42" s="48" t="s">
        <v>497</v>
      </c>
      <c r="O42" s="48" t="s">
        <v>497</v>
      </c>
      <c r="P42" s="48" t="s">
        <v>497</v>
      </c>
      <c r="Q42" s="48" t="s">
        <v>497</v>
      </c>
      <c r="R42" s="48" t="s">
        <v>497</v>
      </c>
    </row>
    <row r="43" spans="1:18" ht="12" customHeight="1">
      <c r="A43" s="175"/>
      <c r="B43" s="175"/>
      <c r="C43" s="43"/>
      <c r="D43" s="220" t="s">
        <v>478</v>
      </c>
      <c r="E43" s="42"/>
      <c r="F43" s="41">
        <f t="shared" si="19"/>
        <v>1</v>
      </c>
      <c r="G43" s="41">
        <v>0</v>
      </c>
      <c r="H43" s="41">
        <v>0</v>
      </c>
      <c r="I43" s="41">
        <v>0</v>
      </c>
      <c r="J43" s="41">
        <v>0</v>
      </c>
      <c r="K43" s="41">
        <v>1</v>
      </c>
      <c r="L43" s="41">
        <v>0</v>
      </c>
      <c r="M43" s="41">
        <v>0</v>
      </c>
      <c r="N43" s="41">
        <v>0</v>
      </c>
      <c r="O43" s="41">
        <v>0</v>
      </c>
      <c r="P43" s="41">
        <v>0</v>
      </c>
      <c r="Q43" s="41">
        <v>1</v>
      </c>
      <c r="R43" s="41">
        <v>0</v>
      </c>
    </row>
    <row r="44" spans="1:18" ht="12" customHeight="1">
      <c r="A44" s="175"/>
      <c r="B44" s="175"/>
      <c r="C44" s="40"/>
      <c r="D44" s="221"/>
      <c r="E44" s="39"/>
      <c r="F44" s="44">
        <f t="shared" si="19"/>
        <v>1</v>
      </c>
      <c r="G44" s="37">
        <f t="shared" ref="G44:R44" si="21">IF(G43=0,0,G43/$F43)</f>
        <v>0</v>
      </c>
      <c r="H44" s="37">
        <f t="shared" si="21"/>
        <v>0</v>
      </c>
      <c r="I44" s="37">
        <f t="shared" si="21"/>
        <v>0</v>
      </c>
      <c r="J44" s="37">
        <f t="shared" si="21"/>
        <v>0</v>
      </c>
      <c r="K44" s="37">
        <f t="shared" si="21"/>
        <v>1</v>
      </c>
      <c r="L44" s="37">
        <f t="shared" si="21"/>
        <v>0</v>
      </c>
      <c r="M44" s="37">
        <f t="shared" si="21"/>
        <v>0</v>
      </c>
      <c r="N44" s="37">
        <f t="shared" si="21"/>
        <v>0</v>
      </c>
      <c r="O44" s="37">
        <f t="shared" si="21"/>
        <v>0</v>
      </c>
      <c r="P44" s="37">
        <f t="shared" si="21"/>
        <v>0</v>
      </c>
      <c r="Q44" s="37">
        <f t="shared" si="21"/>
        <v>1</v>
      </c>
      <c r="R44" s="37">
        <f t="shared" si="21"/>
        <v>0</v>
      </c>
    </row>
    <row r="45" spans="1:18" ht="12" customHeight="1">
      <c r="A45" s="175"/>
      <c r="B45" s="175"/>
      <c r="C45" s="43"/>
      <c r="D45" s="220" t="s">
        <v>479</v>
      </c>
      <c r="E45" s="42"/>
      <c r="F45" s="41">
        <f t="shared" si="19"/>
        <v>7</v>
      </c>
      <c r="G45" s="41">
        <v>0</v>
      </c>
      <c r="H45" s="41">
        <v>0</v>
      </c>
      <c r="I45" s="41">
        <v>3</v>
      </c>
      <c r="J45" s="41">
        <v>0</v>
      </c>
      <c r="K45" s="41">
        <v>4</v>
      </c>
      <c r="L45" s="41">
        <v>0</v>
      </c>
      <c r="M45" s="41">
        <v>0</v>
      </c>
      <c r="N45" s="41">
        <v>0</v>
      </c>
      <c r="O45" s="41">
        <v>0</v>
      </c>
      <c r="P45" s="41">
        <v>0</v>
      </c>
      <c r="Q45" s="41">
        <v>7</v>
      </c>
      <c r="R45" s="41">
        <v>0</v>
      </c>
    </row>
    <row r="46" spans="1:18" ht="12" customHeight="1">
      <c r="A46" s="175"/>
      <c r="B46" s="175"/>
      <c r="C46" s="40"/>
      <c r="D46" s="221"/>
      <c r="E46" s="39"/>
      <c r="F46" s="44">
        <f t="shared" si="19"/>
        <v>1</v>
      </c>
      <c r="G46" s="37">
        <f t="shared" ref="G46:R46" si="22">IF(G45=0,0,G45/$F45)</f>
        <v>0</v>
      </c>
      <c r="H46" s="37">
        <f t="shared" si="22"/>
        <v>0</v>
      </c>
      <c r="I46" s="37">
        <f t="shared" si="22"/>
        <v>0.42857142857142855</v>
      </c>
      <c r="J46" s="37">
        <f t="shared" si="22"/>
        <v>0</v>
      </c>
      <c r="K46" s="37">
        <f t="shared" si="22"/>
        <v>0.5714285714285714</v>
      </c>
      <c r="L46" s="37">
        <f t="shared" si="22"/>
        <v>0</v>
      </c>
      <c r="M46" s="37">
        <f t="shared" si="22"/>
        <v>0</v>
      </c>
      <c r="N46" s="37">
        <f t="shared" si="22"/>
        <v>0</v>
      </c>
      <c r="O46" s="37">
        <f t="shared" si="22"/>
        <v>0</v>
      </c>
      <c r="P46" s="37">
        <f t="shared" si="22"/>
        <v>0</v>
      </c>
      <c r="Q46" s="37">
        <f t="shared" si="22"/>
        <v>1</v>
      </c>
      <c r="R46" s="37">
        <f t="shared" si="22"/>
        <v>0</v>
      </c>
    </row>
    <row r="47" spans="1:18" ht="11.25" customHeight="1">
      <c r="A47" s="175"/>
      <c r="B47" s="175"/>
      <c r="C47" s="43"/>
      <c r="D47" s="220" t="s">
        <v>480</v>
      </c>
      <c r="E47" s="42"/>
      <c r="F47" s="41">
        <f t="shared" si="19"/>
        <v>2</v>
      </c>
      <c r="G47" s="41">
        <v>2</v>
      </c>
      <c r="H47" s="41">
        <v>0</v>
      </c>
      <c r="I47" s="41">
        <v>0</v>
      </c>
      <c r="J47" s="41">
        <v>0</v>
      </c>
      <c r="K47" s="41">
        <v>0</v>
      </c>
      <c r="L47" s="41">
        <v>0</v>
      </c>
      <c r="M47" s="41">
        <v>0</v>
      </c>
      <c r="N47" s="41">
        <v>0</v>
      </c>
      <c r="O47" s="41">
        <v>0</v>
      </c>
      <c r="P47" s="41">
        <v>0</v>
      </c>
      <c r="Q47" s="41">
        <v>1</v>
      </c>
      <c r="R47" s="41">
        <v>1</v>
      </c>
    </row>
    <row r="48" spans="1:18" ht="12" customHeight="1">
      <c r="A48" s="175"/>
      <c r="B48" s="175"/>
      <c r="C48" s="40"/>
      <c r="D48" s="221"/>
      <c r="E48" s="39"/>
      <c r="F48" s="44">
        <f t="shared" si="19"/>
        <v>1</v>
      </c>
      <c r="G48" s="37">
        <f t="shared" ref="G48:R48" si="23">IF(G47=0,0,G47/$F47)</f>
        <v>1</v>
      </c>
      <c r="H48" s="37">
        <f t="shared" si="23"/>
        <v>0</v>
      </c>
      <c r="I48" s="37">
        <f t="shared" si="23"/>
        <v>0</v>
      </c>
      <c r="J48" s="37">
        <f t="shared" si="23"/>
        <v>0</v>
      </c>
      <c r="K48" s="37">
        <f t="shared" si="23"/>
        <v>0</v>
      </c>
      <c r="L48" s="37">
        <f t="shared" si="23"/>
        <v>0</v>
      </c>
      <c r="M48" s="37">
        <f t="shared" si="23"/>
        <v>0</v>
      </c>
      <c r="N48" s="37">
        <f t="shared" si="23"/>
        <v>0</v>
      </c>
      <c r="O48" s="37">
        <f t="shared" si="23"/>
        <v>0</v>
      </c>
      <c r="P48" s="37">
        <f t="shared" si="23"/>
        <v>0</v>
      </c>
      <c r="Q48" s="37">
        <f t="shared" si="23"/>
        <v>0.5</v>
      </c>
      <c r="R48" s="37">
        <f t="shared" si="23"/>
        <v>0.5</v>
      </c>
    </row>
    <row r="49" spans="1:18" ht="12" customHeight="1">
      <c r="A49" s="175"/>
      <c r="B49" s="175"/>
      <c r="C49" s="43"/>
      <c r="D49" s="220" t="s">
        <v>481</v>
      </c>
      <c r="E49" s="42"/>
      <c r="F49" s="41">
        <f t="shared" si="19"/>
        <v>3</v>
      </c>
      <c r="G49" s="41">
        <v>0</v>
      </c>
      <c r="H49" s="41">
        <v>0</v>
      </c>
      <c r="I49" s="41">
        <v>1</v>
      </c>
      <c r="J49" s="41">
        <v>0</v>
      </c>
      <c r="K49" s="41">
        <v>2</v>
      </c>
      <c r="L49" s="41">
        <v>0</v>
      </c>
      <c r="M49" s="41">
        <v>0</v>
      </c>
      <c r="N49" s="41">
        <v>0</v>
      </c>
      <c r="O49" s="41">
        <v>0</v>
      </c>
      <c r="P49" s="41">
        <v>0</v>
      </c>
      <c r="Q49" s="41">
        <v>3</v>
      </c>
      <c r="R49" s="41">
        <v>0</v>
      </c>
    </row>
    <row r="50" spans="1:18" ht="12" customHeight="1">
      <c r="A50" s="175"/>
      <c r="B50" s="175"/>
      <c r="C50" s="40"/>
      <c r="D50" s="221"/>
      <c r="E50" s="39"/>
      <c r="F50" s="44">
        <f t="shared" si="19"/>
        <v>1</v>
      </c>
      <c r="G50" s="37">
        <f t="shared" ref="G50:R50" si="24">IF(G49=0,0,G49/$F49)</f>
        <v>0</v>
      </c>
      <c r="H50" s="37">
        <f t="shared" si="24"/>
        <v>0</v>
      </c>
      <c r="I50" s="37">
        <f t="shared" si="24"/>
        <v>0.33333333333333331</v>
      </c>
      <c r="J50" s="37">
        <f t="shared" si="24"/>
        <v>0</v>
      </c>
      <c r="K50" s="37">
        <f t="shared" si="24"/>
        <v>0.66666666666666663</v>
      </c>
      <c r="L50" s="37">
        <f t="shared" si="24"/>
        <v>0</v>
      </c>
      <c r="M50" s="37">
        <f t="shared" si="24"/>
        <v>0</v>
      </c>
      <c r="N50" s="37">
        <f t="shared" si="24"/>
        <v>0</v>
      </c>
      <c r="O50" s="37">
        <f t="shared" si="24"/>
        <v>0</v>
      </c>
      <c r="P50" s="37">
        <f t="shared" si="24"/>
        <v>0</v>
      </c>
      <c r="Q50" s="37">
        <f t="shared" si="24"/>
        <v>1</v>
      </c>
      <c r="R50" s="37">
        <f t="shared" si="24"/>
        <v>0</v>
      </c>
    </row>
    <row r="51" spans="1:18" ht="12" customHeight="1">
      <c r="A51" s="175"/>
      <c r="B51" s="175"/>
      <c r="C51" s="43"/>
      <c r="D51" s="220" t="s">
        <v>482</v>
      </c>
      <c r="E51" s="42"/>
      <c r="F51" s="41">
        <f t="shared" si="19"/>
        <v>15</v>
      </c>
      <c r="G51" s="41">
        <v>3</v>
      </c>
      <c r="H51" s="41">
        <v>0</v>
      </c>
      <c r="I51" s="41">
        <v>0</v>
      </c>
      <c r="J51" s="41">
        <v>1</v>
      </c>
      <c r="K51" s="41">
        <v>10</v>
      </c>
      <c r="L51" s="41">
        <v>1</v>
      </c>
      <c r="M51" s="41">
        <v>0</v>
      </c>
      <c r="N51" s="41">
        <v>0</v>
      </c>
      <c r="O51" s="41">
        <v>0</v>
      </c>
      <c r="P51" s="41">
        <v>0</v>
      </c>
      <c r="Q51" s="41">
        <v>14</v>
      </c>
      <c r="R51" s="41">
        <v>1</v>
      </c>
    </row>
    <row r="52" spans="1:18" ht="12" customHeight="1">
      <c r="A52" s="175"/>
      <c r="B52" s="175"/>
      <c r="C52" s="40"/>
      <c r="D52" s="221"/>
      <c r="E52" s="39"/>
      <c r="F52" s="44">
        <f t="shared" si="19"/>
        <v>1</v>
      </c>
      <c r="G52" s="37">
        <f t="shared" ref="G52:R52" si="25">IF(G51=0,0,G51/$F51)</f>
        <v>0.2</v>
      </c>
      <c r="H52" s="37">
        <f t="shared" si="25"/>
        <v>0</v>
      </c>
      <c r="I52" s="37">
        <f t="shared" si="25"/>
        <v>0</v>
      </c>
      <c r="J52" s="37">
        <f t="shared" si="25"/>
        <v>6.6666666666666666E-2</v>
      </c>
      <c r="K52" s="37">
        <f t="shared" si="25"/>
        <v>0.66666666666666663</v>
      </c>
      <c r="L52" s="37">
        <f t="shared" si="25"/>
        <v>6.6666666666666666E-2</v>
      </c>
      <c r="M52" s="37">
        <f t="shared" si="25"/>
        <v>0</v>
      </c>
      <c r="N52" s="37">
        <f t="shared" si="25"/>
        <v>0</v>
      </c>
      <c r="O52" s="37">
        <f t="shared" si="25"/>
        <v>0</v>
      </c>
      <c r="P52" s="37">
        <f t="shared" si="25"/>
        <v>0</v>
      </c>
      <c r="Q52" s="37">
        <f t="shared" si="25"/>
        <v>0.93333333333333335</v>
      </c>
      <c r="R52" s="37">
        <f t="shared" si="25"/>
        <v>6.6666666666666666E-2</v>
      </c>
    </row>
    <row r="53" spans="1:18" ht="12" customHeight="1">
      <c r="A53" s="175"/>
      <c r="B53" s="175"/>
      <c r="C53" s="43"/>
      <c r="D53" s="220" t="s">
        <v>483</v>
      </c>
      <c r="E53" s="42"/>
      <c r="F53" s="41">
        <f t="shared" si="19"/>
        <v>6</v>
      </c>
      <c r="G53" s="41">
        <v>2</v>
      </c>
      <c r="H53" s="41">
        <v>0</v>
      </c>
      <c r="I53" s="41">
        <v>0</v>
      </c>
      <c r="J53" s="41">
        <v>0</v>
      </c>
      <c r="K53" s="41">
        <v>4</v>
      </c>
      <c r="L53" s="41">
        <v>0</v>
      </c>
      <c r="M53" s="41">
        <v>0</v>
      </c>
      <c r="N53" s="41">
        <v>0</v>
      </c>
      <c r="O53" s="41">
        <v>0</v>
      </c>
      <c r="P53" s="41">
        <v>0</v>
      </c>
      <c r="Q53" s="41">
        <v>5</v>
      </c>
      <c r="R53" s="41">
        <v>1</v>
      </c>
    </row>
    <row r="54" spans="1:18" ht="12" customHeight="1">
      <c r="A54" s="175"/>
      <c r="B54" s="175"/>
      <c r="C54" s="40"/>
      <c r="D54" s="221"/>
      <c r="E54" s="39"/>
      <c r="F54" s="44">
        <f t="shared" si="19"/>
        <v>1</v>
      </c>
      <c r="G54" s="37">
        <f t="shared" ref="G54:R54" si="26">IF(G53=0,0,G53/$F53)</f>
        <v>0.33333333333333331</v>
      </c>
      <c r="H54" s="37">
        <f t="shared" si="26"/>
        <v>0</v>
      </c>
      <c r="I54" s="37">
        <f t="shared" si="26"/>
        <v>0</v>
      </c>
      <c r="J54" s="37">
        <f t="shared" si="26"/>
        <v>0</v>
      </c>
      <c r="K54" s="37">
        <f t="shared" si="26"/>
        <v>0.66666666666666663</v>
      </c>
      <c r="L54" s="37">
        <f t="shared" si="26"/>
        <v>0</v>
      </c>
      <c r="M54" s="37">
        <f t="shared" si="26"/>
        <v>0</v>
      </c>
      <c r="N54" s="37">
        <f t="shared" si="26"/>
        <v>0</v>
      </c>
      <c r="O54" s="37">
        <f t="shared" si="26"/>
        <v>0</v>
      </c>
      <c r="P54" s="37">
        <f t="shared" si="26"/>
        <v>0</v>
      </c>
      <c r="Q54" s="37">
        <f t="shared" si="26"/>
        <v>0.83333333333333337</v>
      </c>
      <c r="R54" s="37">
        <f t="shared" si="26"/>
        <v>0.16666666666666666</v>
      </c>
    </row>
    <row r="55" spans="1:18" ht="12" customHeight="1">
      <c r="A55" s="175"/>
      <c r="B55" s="175"/>
      <c r="C55" s="43"/>
      <c r="D55" s="220" t="s">
        <v>484</v>
      </c>
      <c r="E55" s="42"/>
      <c r="F55" s="41">
        <f t="shared" si="19"/>
        <v>31</v>
      </c>
      <c r="G55" s="41">
        <v>7</v>
      </c>
      <c r="H55" s="41">
        <v>0</v>
      </c>
      <c r="I55" s="41">
        <v>0</v>
      </c>
      <c r="J55" s="41">
        <v>2</v>
      </c>
      <c r="K55" s="41">
        <v>18</v>
      </c>
      <c r="L55" s="41">
        <v>4</v>
      </c>
      <c r="M55" s="41">
        <v>0</v>
      </c>
      <c r="N55" s="41">
        <v>0</v>
      </c>
      <c r="O55" s="41">
        <v>0</v>
      </c>
      <c r="P55" s="41">
        <v>0</v>
      </c>
      <c r="Q55" s="41">
        <v>27</v>
      </c>
      <c r="R55" s="41">
        <v>4</v>
      </c>
    </row>
    <row r="56" spans="1:18" ht="12" customHeight="1">
      <c r="A56" s="175"/>
      <c r="B56" s="175"/>
      <c r="C56" s="40"/>
      <c r="D56" s="221"/>
      <c r="E56" s="39"/>
      <c r="F56" s="44">
        <f t="shared" si="19"/>
        <v>1</v>
      </c>
      <c r="G56" s="37">
        <f t="shared" ref="G56:R56" si="27">IF(G55=0,0,G55/$F55)</f>
        <v>0.22580645161290322</v>
      </c>
      <c r="H56" s="37">
        <f t="shared" si="27"/>
        <v>0</v>
      </c>
      <c r="I56" s="37">
        <f t="shared" si="27"/>
        <v>0</v>
      </c>
      <c r="J56" s="37">
        <f t="shared" si="27"/>
        <v>6.4516129032258063E-2</v>
      </c>
      <c r="K56" s="37">
        <f t="shared" si="27"/>
        <v>0.58064516129032262</v>
      </c>
      <c r="L56" s="37">
        <f t="shared" si="27"/>
        <v>0.12903225806451613</v>
      </c>
      <c r="M56" s="37">
        <f t="shared" si="27"/>
        <v>0</v>
      </c>
      <c r="N56" s="37">
        <f t="shared" si="27"/>
        <v>0</v>
      </c>
      <c r="O56" s="37">
        <f t="shared" si="27"/>
        <v>0</v>
      </c>
      <c r="P56" s="37">
        <f t="shared" si="27"/>
        <v>0</v>
      </c>
      <c r="Q56" s="37">
        <f t="shared" si="27"/>
        <v>0.87096774193548387</v>
      </c>
      <c r="R56" s="37">
        <f t="shared" si="27"/>
        <v>0.12903225806451613</v>
      </c>
    </row>
    <row r="57" spans="1:18" ht="12" customHeight="1">
      <c r="A57" s="175"/>
      <c r="B57" s="175"/>
      <c r="C57" s="43"/>
      <c r="D57" s="220" t="s">
        <v>485</v>
      </c>
      <c r="E57" s="42"/>
      <c r="F57" s="41">
        <f t="shared" si="19"/>
        <v>7</v>
      </c>
      <c r="G57" s="41">
        <v>0</v>
      </c>
      <c r="H57" s="41">
        <v>0</v>
      </c>
      <c r="I57" s="41">
        <v>1</v>
      </c>
      <c r="J57" s="41">
        <v>1</v>
      </c>
      <c r="K57" s="41">
        <v>4</v>
      </c>
      <c r="L57" s="41">
        <v>1</v>
      </c>
      <c r="M57" s="41">
        <v>0</v>
      </c>
      <c r="N57" s="41">
        <v>0</v>
      </c>
      <c r="O57" s="41">
        <v>1</v>
      </c>
      <c r="P57" s="41">
        <v>0</v>
      </c>
      <c r="Q57" s="41">
        <v>5</v>
      </c>
      <c r="R57" s="41">
        <v>1</v>
      </c>
    </row>
    <row r="58" spans="1:18" ht="12" customHeight="1">
      <c r="A58" s="175"/>
      <c r="B58" s="175"/>
      <c r="C58" s="40"/>
      <c r="D58" s="221"/>
      <c r="E58" s="39"/>
      <c r="F58" s="44">
        <f t="shared" si="19"/>
        <v>1</v>
      </c>
      <c r="G58" s="37">
        <f t="shared" ref="G58:R58" si="28">IF(G57=0,0,G57/$F57)</f>
        <v>0</v>
      </c>
      <c r="H58" s="37">
        <f t="shared" si="28"/>
        <v>0</v>
      </c>
      <c r="I58" s="37">
        <f t="shared" si="28"/>
        <v>0.14285714285714285</v>
      </c>
      <c r="J58" s="37">
        <f t="shared" si="28"/>
        <v>0.14285714285714285</v>
      </c>
      <c r="K58" s="37">
        <f t="shared" si="28"/>
        <v>0.5714285714285714</v>
      </c>
      <c r="L58" s="37">
        <f t="shared" si="28"/>
        <v>0.14285714285714285</v>
      </c>
      <c r="M58" s="37">
        <f t="shared" si="28"/>
        <v>0</v>
      </c>
      <c r="N58" s="37">
        <f t="shared" si="28"/>
        <v>0</v>
      </c>
      <c r="O58" s="37">
        <f t="shared" si="28"/>
        <v>0.14285714285714285</v>
      </c>
      <c r="P58" s="37">
        <f t="shared" si="28"/>
        <v>0</v>
      </c>
      <c r="Q58" s="37">
        <f t="shared" si="28"/>
        <v>0.7142857142857143</v>
      </c>
      <c r="R58" s="37">
        <f t="shared" si="28"/>
        <v>0.14285714285714285</v>
      </c>
    </row>
    <row r="59" spans="1:18" ht="12.75" customHeight="1">
      <c r="A59" s="175"/>
      <c r="B59" s="175"/>
      <c r="C59" s="43"/>
      <c r="D59" s="220" t="s">
        <v>486</v>
      </c>
      <c r="E59" s="42"/>
      <c r="F59" s="41">
        <f t="shared" si="19"/>
        <v>28</v>
      </c>
      <c r="G59" s="41">
        <v>4</v>
      </c>
      <c r="H59" s="41">
        <v>0</v>
      </c>
      <c r="I59" s="41">
        <v>1</v>
      </c>
      <c r="J59" s="41">
        <v>5</v>
      </c>
      <c r="K59" s="41">
        <v>16</v>
      </c>
      <c r="L59" s="41">
        <v>2</v>
      </c>
      <c r="M59" s="41">
        <v>0</v>
      </c>
      <c r="N59" s="41">
        <v>0</v>
      </c>
      <c r="O59" s="41">
        <v>0</v>
      </c>
      <c r="P59" s="41">
        <v>0</v>
      </c>
      <c r="Q59" s="41">
        <v>27</v>
      </c>
      <c r="R59" s="41">
        <v>1</v>
      </c>
    </row>
    <row r="60" spans="1:18" ht="12.75" customHeight="1">
      <c r="A60" s="175"/>
      <c r="B60" s="175"/>
      <c r="C60" s="40"/>
      <c r="D60" s="221"/>
      <c r="E60" s="39"/>
      <c r="F60" s="44">
        <f t="shared" si="19"/>
        <v>1</v>
      </c>
      <c r="G60" s="37">
        <f t="shared" ref="G60:R60" si="29">IF(G59=0,0,G59/$F59)</f>
        <v>0.14285714285714285</v>
      </c>
      <c r="H60" s="37">
        <f t="shared" si="29"/>
        <v>0</v>
      </c>
      <c r="I60" s="37">
        <f t="shared" si="29"/>
        <v>3.5714285714285712E-2</v>
      </c>
      <c r="J60" s="37">
        <f t="shared" si="29"/>
        <v>0.17857142857142858</v>
      </c>
      <c r="K60" s="37">
        <f t="shared" si="29"/>
        <v>0.5714285714285714</v>
      </c>
      <c r="L60" s="37">
        <f t="shared" si="29"/>
        <v>7.1428571428571425E-2</v>
      </c>
      <c r="M60" s="37">
        <f t="shared" si="29"/>
        <v>0</v>
      </c>
      <c r="N60" s="37">
        <f t="shared" si="29"/>
        <v>0</v>
      </c>
      <c r="O60" s="37">
        <f t="shared" si="29"/>
        <v>0</v>
      </c>
      <c r="P60" s="37">
        <f t="shared" si="29"/>
        <v>0</v>
      </c>
      <c r="Q60" s="37">
        <f t="shared" si="29"/>
        <v>0.9642857142857143</v>
      </c>
      <c r="R60" s="37">
        <f t="shared" si="29"/>
        <v>3.5714285714285712E-2</v>
      </c>
    </row>
    <row r="61" spans="1:18" ht="12" customHeight="1">
      <c r="A61" s="175"/>
      <c r="B61" s="175"/>
      <c r="C61" s="43"/>
      <c r="D61" s="220" t="s">
        <v>21</v>
      </c>
      <c r="E61" s="42"/>
      <c r="F61" s="41">
        <f t="shared" si="19"/>
        <v>14</v>
      </c>
      <c r="G61" s="41">
        <v>4</v>
      </c>
      <c r="H61" s="41">
        <v>0</v>
      </c>
      <c r="I61" s="41">
        <v>1</v>
      </c>
      <c r="J61" s="41">
        <v>3</v>
      </c>
      <c r="K61" s="41">
        <v>6</v>
      </c>
      <c r="L61" s="41">
        <v>0</v>
      </c>
      <c r="M61" s="41">
        <v>0</v>
      </c>
      <c r="N61" s="41">
        <v>0</v>
      </c>
      <c r="O61" s="41">
        <v>0</v>
      </c>
      <c r="P61" s="41">
        <v>0</v>
      </c>
      <c r="Q61" s="41">
        <v>14</v>
      </c>
      <c r="R61" s="41">
        <v>0</v>
      </c>
    </row>
    <row r="62" spans="1:18" ht="12" customHeight="1">
      <c r="A62" s="175"/>
      <c r="B62" s="175"/>
      <c r="C62" s="40"/>
      <c r="D62" s="221"/>
      <c r="E62" s="39"/>
      <c r="F62" s="44">
        <f t="shared" si="19"/>
        <v>1</v>
      </c>
      <c r="G62" s="37">
        <f t="shared" ref="G62:R62" si="30">IF(G61=0,0,G61/$F61)</f>
        <v>0.2857142857142857</v>
      </c>
      <c r="H62" s="37">
        <f t="shared" si="30"/>
        <v>0</v>
      </c>
      <c r="I62" s="37">
        <f t="shared" si="30"/>
        <v>7.1428571428571425E-2</v>
      </c>
      <c r="J62" s="37">
        <f t="shared" si="30"/>
        <v>0.21428571428571427</v>
      </c>
      <c r="K62" s="37">
        <f t="shared" si="30"/>
        <v>0.42857142857142855</v>
      </c>
      <c r="L62" s="37">
        <f t="shared" si="30"/>
        <v>0</v>
      </c>
      <c r="M62" s="37">
        <f t="shared" si="30"/>
        <v>0</v>
      </c>
      <c r="N62" s="37">
        <f t="shared" si="30"/>
        <v>0</v>
      </c>
      <c r="O62" s="37">
        <f t="shared" si="30"/>
        <v>0</v>
      </c>
      <c r="P62" s="37">
        <f t="shared" si="30"/>
        <v>0</v>
      </c>
      <c r="Q62" s="37">
        <f t="shared" si="30"/>
        <v>1</v>
      </c>
      <c r="R62" s="37">
        <f t="shared" si="30"/>
        <v>0</v>
      </c>
    </row>
    <row r="63" spans="1:18" ht="12" customHeight="1">
      <c r="A63" s="175"/>
      <c r="B63" s="175"/>
      <c r="C63" s="43"/>
      <c r="D63" s="220" t="s">
        <v>487</v>
      </c>
      <c r="E63" s="42"/>
      <c r="F63" s="41">
        <f t="shared" si="19"/>
        <v>7</v>
      </c>
      <c r="G63" s="41">
        <v>0</v>
      </c>
      <c r="H63" s="41">
        <v>0</v>
      </c>
      <c r="I63" s="41">
        <v>0</v>
      </c>
      <c r="J63" s="41">
        <v>0</v>
      </c>
      <c r="K63" s="41">
        <v>7</v>
      </c>
      <c r="L63" s="41">
        <v>0</v>
      </c>
      <c r="M63" s="41">
        <v>0</v>
      </c>
      <c r="N63" s="41">
        <v>0</v>
      </c>
      <c r="O63" s="41">
        <v>0</v>
      </c>
      <c r="P63" s="41">
        <v>1</v>
      </c>
      <c r="Q63" s="41">
        <v>6</v>
      </c>
      <c r="R63" s="41">
        <v>0</v>
      </c>
    </row>
    <row r="64" spans="1:18" ht="12" customHeight="1">
      <c r="A64" s="175"/>
      <c r="B64" s="175"/>
      <c r="C64" s="40"/>
      <c r="D64" s="221"/>
      <c r="E64" s="39"/>
      <c r="F64" s="44">
        <f t="shared" si="19"/>
        <v>1</v>
      </c>
      <c r="G64" s="37">
        <f t="shared" ref="G64:R64" si="31">IF(G63=0,0,G63/$F63)</f>
        <v>0</v>
      </c>
      <c r="H64" s="37">
        <f t="shared" si="31"/>
        <v>0</v>
      </c>
      <c r="I64" s="37">
        <f t="shared" si="31"/>
        <v>0</v>
      </c>
      <c r="J64" s="37">
        <f t="shared" si="31"/>
        <v>0</v>
      </c>
      <c r="K64" s="37">
        <f t="shared" si="31"/>
        <v>1</v>
      </c>
      <c r="L64" s="37">
        <f t="shared" si="31"/>
        <v>0</v>
      </c>
      <c r="M64" s="37">
        <f t="shared" si="31"/>
        <v>0</v>
      </c>
      <c r="N64" s="37">
        <f t="shared" si="31"/>
        <v>0</v>
      </c>
      <c r="O64" s="37">
        <f t="shared" si="31"/>
        <v>0</v>
      </c>
      <c r="P64" s="37">
        <f t="shared" si="31"/>
        <v>0.14285714285714285</v>
      </c>
      <c r="Q64" s="37">
        <f t="shared" si="31"/>
        <v>0.8571428571428571</v>
      </c>
      <c r="R64" s="37">
        <f t="shared" si="31"/>
        <v>0</v>
      </c>
    </row>
    <row r="65" spans="1:18" ht="12" customHeight="1">
      <c r="A65" s="175"/>
      <c r="B65" s="175"/>
      <c r="C65" s="43"/>
      <c r="D65" s="220" t="s">
        <v>488</v>
      </c>
      <c r="E65" s="42"/>
      <c r="F65" s="41">
        <f t="shared" si="19"/>
        <v>17</v>
      </c>
      <c r="G65" s="41">
        <v>5</v>
      </c>
      <c r="H65" s="41">
        <v>0</v>
      </c>
      <c r="I65" s="41">
        <v>0</v>
      </c>
      <c r="J65" s="41">
        <v>3</v>
      </c>
      <c r="K65" s="41">
        <v>7</v>
      </c>
      <c r="L65" s="41">
        <v>2</v>
      </c>
      <c r="M65" s="41">
        <v>0</v>
      </c>
      <c r="N65" s="41">
        <v>0</v>
      </c>
      <c r="O65" s="41">
        <v>1</v>
      </c>
      <c r="P65" s="41">
        <v>0</v>
      </c>
      <c r="Q65" s="41">
        <v>14</v>
      </c>
      <c r="R65" s="41">
        <v>2</v>
      </c>
    </row>
    <row r="66" spans="1:18" ht="12" customHeight="1">
      <c r="A66" s="175"/>
      <c r="B66" s="175"/>
      <c r="C66" s="40"/>
      <c r="D66" s="221"/>
      <c r="E66" s="39"/>
      <c r="F66" s="44">
        <f t="shared" si="19"/>
        <v>1</v>
      </c>
      <c r="G66" s="37">
        <f t="shared" ref="G66:R66" si="32">IF(G65=0,0,G65/$F65)</f>
        <v>0.29411764705882354</v>
      </c>
      <c r="H66" s="37">
        <f t="shared" si="32"/>
        <v>0</v>
      </c>
      <c r="I66" s="37">
        <f t="shared" si="32"/>
        <v>0</v>
      </c>
      <c r="J66" s="37">
        <f t="shared" si="32"/>
        <v>0.17647058823529413</v>
      </c>
      <c r="K66" s="37">
        <f t="shared" si="32"/>
        <v>0.41176470588235292</v>
      </c>
      <c r="L66" s="37">
        <f t="shared" si="32"/>
        <v>0.11764705882352941</v>
      </c>
      <c r="M66" s="37">
        <f t="shared" si="32"/>
        <v>0</v>
      </c>
      <c r="N66" s="37">
        <f t="shared" si="32"/>
        <v>0</v>
      </c>
      <c r="O66" s="37">
        <f t="shared" si="32"/>
        <v>5.8823529411764705E-2</v>
      </c>
      <c r="P66" s="37">
        <f t="shared" si="32"/>
        <v>0</v>
      </c>
      <c r="Q66" s="37">
        <f t="shared" si="32"/>
        <v>0.82352941176470584</v>
      </c>
      <c r="R66" s="37">
        <f t="shared" si="32"/>
        <v>0.11764705882352941</v>
      </c>
    </row>
    <row r="67" spans="1:18" ht="12" customHeight="1">
      <c r="A67" s="175"/>
      <c r="B67" s="175"/>
      <c r="C67" s="43"/>
      <c r="D67" s="220" t="s">
        <v>489</v>
      </c>
      <c r="E67" s="42"/>
      <c r="F67" s="41">
        <f t="shared" si="19"/>
        <v>4</v>
      </c>
      <c r="G67" s="41">
        <v>0</v>
      </c>
      <c r="H67" s="41">
        <v>0</v>
      </c>
      <c r="I67" s="41">
        <v>0</v>
      </c>
      <c r="J67" s="41">
        <v>2</v>
      </c>
      <c r="K67" s="41">
        <v>2</v>
      </c>
      <c r="L67" s="41">
        <v>0</v>
      </c>
      <c r="M67" s="41">
        <v>0</v>
      </c>
      <c r="N67" s="41">
        <v>0</v>
      </c>
      <c r="O67" s="41">
        <v>0</v>
      </c>
      <c r="P67" s="41">
        <v>0</v>
      </c>
      <c r="Q67" s="41">
        <v>4</v>
      </c>
      <c r="R67" s="41">
        <v>0</v>
      </c>
    </row>
    <row r="68" spans="1:18" ht="12" customHeight="1">
      <c r="A68" s="175"/>
      <c r="B68" s="176"/>
      <c r="C68" s="40"/>
      <c r="D68" s="221"/>
      <c r="E68" s="39"/>
      <c r="F68" s="44">
        <f t="shared" si="19"/>
        <v>1</v>
      </c>
      <c r="G68" s="37">
        <f t="shared" ref="G68:R68" si="33">IF(G67=0,0,G67/$F67)</f>
        <v>0</v>
      </c>
      <c r="H68" s="37">
        <f t="shared" si="33"/>
        <v>0</v>
      </c>
      <c r="I68" s="37">
        <f t="shared" si="33"/>
        <v>0</v>
      </c>
      <c r="J68" s="37">
        <f t="shared" si="33"/>
        <v>0.5</v>
      </c>
      <c r="K68" s="37">
        <f t="shared" si="33"/>
        <v>0.5</v>
      </c>
      <c r="L68" s="37">
        <f t="shared" si="33"/>
        <v>0</v>
      </c>
      <c r="M68" s="37">
        <f t="shared" si="33"/>
        <v>0</v>
      </c>
      <c r="N68" s="37">
        <f t="shared" si="33"/>
        <v>0</v>
      </c>
      <c r="O68" s="37">
        <f t="shared" si="33"/>
        <v>0</v>
      </c>
      <c r="P68" s="37">
        <f t="shared" si="33"/>
        <v>0</v>
      </c>
      <c r="Q68" s="37">
        <f t="shared" si="33"/>
        <v>1</v>
      </c>
      <c r="R68" s="37">
        <f t="shared" si="33"/>
        <v>0</v>
      </c>
    </row>
    <row r="69" spans="1:18" ht="12" customHeight="1">
      <c r="A69" s="175"/>
      <c r="B69" s="174" t="s">
        <v>17</v>
      </c>
      <c r="C69" s="43"/>
      <c r="D69" s="220" t="s">
        <v>16</v>
      </c>
      <c r="E69" s="42"/>
      <c r="F69" s="41">
        <f t="shared" si="19"/>
        <v>715</v>
      </c>
      <c r="G69" s="41">
        <f t="shared" ref="G69:R69" si="34">SUM(G71,G73,G75,G77,G79,G81,G83,G85,G87,G89,G91,G93,G95,G97,G99)</f>
        <v>98</v>
      </c>
      <c r="H69" s="41">
        <f t="shared" si="34"/>
        <v>3</v>
      </c>
      <c r="I69" s="41">
        <f t="shared" si="34"/>
        <v>31</v>
      </c>
      <c r="J69" s="41">
        <f t="shared" si="34"/>
        <v>59</v>
      </c>
      <c r="K69" s="41">
        <f t="shared" si="34"/>
        <v>425</v>
      </c>
      <c r="L69" s="41">
        <f t="shared" si="34"/>
        <v>99</v>
      </c>
      <c r="M69" s="41">
        <f t="shared" si="34"/>
        <v>17</v>
      </c>
      <c r="N69" s="41">
        <f t="shared" si="34"/>
        <v>9</v>
      </c>
      <c r="O69" s="41">
        <f t="shared" si="34"/>
        <v>15</v>
      </c>
      <c r="P69" s="41">
        <f t="shared" si="34"/>
        <v>12</v>
      </c>
      <c r="Q69" s="41">
        <f t="shared" si="34"/>
        <v>555</v>
      </c>
      <c r="R69" s="41">
        <f t="shared" si="34"/>
        <v>107</v>
      </c>
    </row>
    <row r="70" spans="1:18" ht="12" customHeight="1">
      <c r="A70" s="175"/>
      <c r="B70" s="175"/>
      <c r="C70" s="40"/>
      <c r="D70" s="221"/>
      <c r="E70" s="39"/>
      <c r="F70" s="44">
        <f t="shared" si="19"/>
        <v>1</v>
      </c>
      <c r="G70" s="37">
        <f t="shared" ref="G70:R70" si="35">IF(G69=0,0,G69/$F69)</f>
        <v>0.13706293706293707</v>
      </c>
      <c r="H70" s="37">
        <f t="shared" si="35"/>
        <v>4.1958041958041958E-3</v>
      </c>
      <c r="I70" s="37">
        <f t="shared" si="35"/>
        <v>4.3356643356643354E-2</v>
      </c>
      <c r="J70" s="37">
        <f t="shared" si="35"/>
        <v>8.2517482517482518E-2</v>
      </c>
      <c r="K70" s="37">
        <f t="shared" si="35"/>
        <v>0.59440559440559437</v>
      </c>
      <c r="L70" s="37">
        <f t="shared" si="35"/>
        <v>0.13846153846153847</v>
      </c>
      <c r="M70" s="37">
        <f t="shared" si="35"/>
        <v>2.3776223776223775E-2</v>
      </c>
      <c r="N70" s="37">
        <f t="shared" si="35"/>
        <v>1.2587412587412588E-2</v>
      </c>
      <c r="O70" s="37">
        <f t="shared" si="35"/>
        <v>2.097902097902098E-2</v>
      </c>
      <c r="P70" s="37">
        <f t="shared" si="35"/>
        <v>1.6783216783216783E-2</v>
      </c>
      <c r="Q70" s="37">
        <f t="shared" si="35"/>
        <v>0.77622377622377625</v>
      </c>
      <c r="R70" s="37">
        <f t="shared" si="35"/>
        <v>0.14965034965034965</v>
      </c>
    </row>
    <row r="71" spans="1:18" ht="12" customHeight="1">
      <c r="A71" s="175"/>
      <c r="B71" s="175"/>
      <c r="C71" s="43"/>
      <c r="D71" s="220" t="s">
        <v>259</v>
      </c>
      <c r="E71" s="42"/>
      <c r="F71" s="41">
        <f t="shared" ref="F71:F100" si="36">SUM(G71:R71)/2</f>
        <v>7</v>
      </c>
      <c r="G71" s="41">
        <v>2</v>
      </c>
      <c r="H71" s="41">
        <v>0</v>
      </c>
      <c r="I71" s="41">
        <v>0</v>
      </c>
      <c r="J71" s="41">
        <v>0</v>
      </c>
      <c r="K71" s="41">
        <v>4</v>
      </c>
      <c r="L71" s="41">
        <v>1</v>
      </c>
      <c r="M71" s="41">
        <v>0</v>
      </c>
      <c r="N71" s="41">
        <v>0</v>
      </c>
      <c r="O71" s="41">
        <v>0</v>
      </c>
      <c r="P71" s="41">
        <v>0</v>
      </c>
      <c r="Q71" s="41">
        <v>6</v>
      </c>
      <c r="R71" s="41">
        <v>1</v>
      </c>
    </row>
    <row r="72" spans="1:18" ht="12" customHeight="1">
      <c r="A72" s="175"/>
      <c r="B72" s="175"/>
      <c r="C72" s="40"/>
      <c r="D72" s="221"/>
      <c r="E72" s="39"/>
      <c r="F72" s="44">
        <f t="shared" si="36"/>
        <v>1</v>
      </c>
      <c r="G72" s="37">
        <f t="shared" ref="G72:R72" si="37">IF(G71=0,0,G71/$F71)</f>
        <v>0.2857142857142857</v>
      </c>
      <c r="H72" s="37">
        <f t="shared" si="37"/>
        <v>0</v>
      </c>
      <c r="I72" s="37">
        <f t="shared" si="37"/>
        <v>0</v>
      </c>
      <c r="J72" s="37">
        <f t="shared" si="37"/>
        <v>0</v>
      </c>
      <c r="K72" s="37">
        <f t="shared" si="37"/>
        <v>0.5714285714285714</v>
      </c>
      <c r="L72" s="37">
        <f t="shared" si="37"/>
        <v>0.14285714285714285</v>
      </c>
      <c r="M72" s="37">
        <f t="shared" si="37"/>
        <v>0</v>
      </c>
      <c r="N72" s="37">
        <f t="shared" si="37"/>
        <v>0</v>
      </c>
      <c r="O72" s="37">
        <f t="shared" si="37"/>
        <v>0</v>
      </c>
      <c r="P72" s="37">
        <f t="shared" si="37"/>
        <v>0</v>
      </c>
      <c r="Q72" s="37">
        <f t="shared" si="37"/>
        <v>0.8571428571428571</v>
      </c>
      <c r="R72" s="37">
        <f t="shared" si="37"/>
        <v>0.14285714285714285</v>
      </c>
    </row>
    <row r="73" spans="1:18" ht="12" customHeight="1">
      <c r="A73" s="175"/>
      <c r="B73" s="175"/>
      <c r="C73" s="43"/>
      <c r="D73" s="220" t="s">
        <v>258</v>
      </c>
      <c r="E73" s="42"/>
      <c r="F73" s="41">
        <f t="shared" si="36"/>
        <v>81</v>
      </c>
      <c r="G73" s="41">
        <v>6</v>
      </c>
      <c r="H73" s="41">
        <v>1</v>
      </c>
      <c r="I73" s="41">
        <v>5</v>
      </c>
      <c r="J73" s="41">
        <v>1</v>
      </c>
      <c r="K73" s="41">
        <v>50</v>
      </c>
      <c r="L73" s="41">
        <v>18</v>
      </c>
      <c r="M73" s="41">
        <v>0</v>
      </c>
      <c r="N73" s="41">
        <v>0</v>
      </c>
      <c r="O73" s="41">
        <v>0</v>
      </c>
      <c r="P73" s="41">
        <v>0</v>
      </c>
      <c r="Q73" s="41">
        <v>62</v>
      </c>
      <c r="R73" s="41">
        <v>19</v>
      </c>
    </row>
    <row r="74" spans="1:18" ht="12" customHeight="1">
      <c r="A74" s="175"/>
      <c r="B74" s="175"/>
      <c r="C74" s="40"/>
      <c r="D74" s="221"/>
      <c r="E74" s="39"/>
      <c r="F74" s="44">
        <f t="shared" si="36"/>
        <v>0.99999999999999989</v>
      </c>
      <c r="G74" s="37">
        <f t="shared" ref="G74:R74" si="38">IF(G73=0,0,G73/$F73)</f>
        <v>7.407407407407407E-2</v>
      </c>
      <c r="H74" s="37">
        <f t="shared" si="38"/>
        <v>1.2345679012345678E-2</v>
      </c>
      <c r="I74" s="37">
        <f t="shared" si="38"/>
        <v>6.1728395061728392E-2</v>
      </c>
      <c r="J74" s="37">
        <f t="shared" si="38"/>
        <v>1.2345679012345678E-2</v>
      </c>
      <c r="K74" s="37">
        <f t="shared" si="38"/>
        <v>0.61728395061728392</v>
      </c>
      <c r="L74" s="37">
        <f t="shared" si="38"/>
        <v>0.22222222222222221</v>
      </c>
      <c r="M74" s="37">
        <f t="shared" si="38"/>
        <v>0</v>
      </c>
      <c r="N74" s="37">
        <f t="shared" si="38"/>
        <v>0</v>
      </c>
      <c r="O74" s="37">
        <f t="shared" si="38"/>
        <v>0</v>
      </c>
      <c r="P74" s="37">
        <f t="shared" si="38"/>
        <v>0</v>
      </c>
      <c r="Q74" s="37">
        <f t="shared" si="38"/>
        <v>0.76543209876543206</v>
      </c>
      <c r="R74" s="37">
        <f t="shared" si="38"/>
        <v>0.23456790123456789</v>
      </c>
    </row>
    <row r="75" spans="1:18" ht="12" customHeight="1">
      <c r="A75" s="175"/>
      <c r="B75" s="175"/>
      <c r="C75" s="43"/>
      <c r="D75" s="220" t="s">
        <v>13</v>
      </c>
      <c r="E75" s="42"/>
      <c r="F75" s="41">
        <f t="shared" si="36"/>
        <v>20</v>
      </c>
      <c r="G75" s="41">
        <v>1</v>
      </c>
      <c r="H75" s="41">
        <v>0</v>
      </c>
      <c r="I75" s="41">
        <v>0</v>
      </c>
      <c r="J75" s="41">
        <v>8</v>
      </c>
      <c r="K75" s="41">
        <v>10</v>
      </c>
      <c r="L75" s="41">
        <v>1</v>
      </c>
      <c r="M75" s="41">
        <v>0</v>
      </c>
      <c r="N75" s="41">
        <v>0</v>
      </c>
      <c r="O75" s="41">
        <v>0</v>
      </c>
      <c r="P75" s="41">
        <v>0</v>
      </c>
      <c r="Q75" s="41">
        <v>19</v>
      </c>
      <c r="R75" s="41">
        <v>1</v>
      </c>
    </row>
    <row r="76" spans="1:18" ht="12" customHeight="1">
      <c r="A76" s="175"/>
      <c r="B76" s="175"/>
      <c r="C76" s="40"/>
      <c r="D76" s="221"/>
      <c r="E76" s="39"/>
      <c r="F76" s="44">
        <f t="shared" si="36"/>
        <v>1</v>
      </c>
      <c r="G76" s="37">
        <f t="shared" ref="G76:R76" si="39">IF(G75=0,0,G75/$F75)</f>
        <v>0.05</v>
      </c>
      <c r="H76" s="37">
        <f t="shared" si="39"/>
        <v>0</v>
      </c>
      <c r="I76" s="37">
        <f t="shared" si="39"/>
        <v>0</v>
      </c>
      <c r="J76" s="37">
        <f t="shared" si="39"/>
        <v>0.4</v>
      </c>
      <c r="K76" s="37">
        <f t="shared" si="39"/>
        <v>0.5</v>
      </c>
      <c r="L76" s="37">
        <f t="shared" si="39"/>
        <v>0.05</v>
      </c>
      <c r="M76" s="37">
        <f t="shared" si="39"/>
        <v>0</v>
      </c>
      <c r="N76" s="37">
        <f t="shared" si="39"/>
        <v>0</v>
      </c>
      <c r="O76" s="37">
        <f t="shared" si="39"/>
        <v>0</v>
      </c>
      <c r="P76" s="37">
        <f t="shared" si="39"/>
        <v>0</v>
      </c>
      <c r="Q76" s="37">
        <f t="shared" si="39"/>
        <v>0.95</v>
      </c>
      <c r="R76" s="37">
        <f t="shared" si="39"/>
        <v>0.05</v>
      </c>
    </row>
    <row r="77" spans="1:18" ht="12" customHeight="1">
      <c r="A77" s="175"/>
      <c r="B77" s="175"/>
      <c r="C77" s="43"/>
      <c r="D77" s="220" t="s">
        <v>257</v>
      </c>
      <c r="E77" s="42"/>
      <c r="F77" s="41">
        <f t="shared" si="36"/>
        <v>13</v>
      </c>
      <c r="G77" s="41">
        <v>5</v>
      </c>
      <c r="H77" s="41">
        <v>0</v>
      </c>
      <c r="I77" s="41">
        <v>1</v>
      </c>
      <c r="J77" s="41">
        <v>3</v>
      </c>
      <c r="K77" s="41">
        <v>4</v>
      </c>
      <c r="L77" s="41">
        <v>0</v>
      </c>
      <c r="M77" s="41">
        <v>0</v>
      </c>
      <c r="N77" s="41">
        <v>0</v>
      </c>
      <c r="O77" s="41">
        <v>0</v>
      </c>
      <c r="P77" s="41">
        <v>2</v>
      </c>
      <c r="Q77" s="41">
        <v>10</v>
      </c>
      <c r="R77" s="41">
        <v>1</v>
      </c>
    </row>
    <row r="78" spans="1:18" ht="12" customHeight="1">
      <c r="A78" s="175"/>
      <c r="B78" s="175"/>
      <c r="C78" s="40"/>
      <c r="D78" s="221"/>
      <c r="E78" s="39"/>
      <c r="F78" s="44">
        <f t="shared" si="36"/>
        <v>0.99999999999999989</v>
      </c>
      <c r="G78" s="37">
        <f t="shared" ref="G78:R78" si="40">IF(G77=0,0,G77/$F77)</f>
        <v>0.38461538461538464</v>
      </c>
      <c r="H78" s="37">
        <f t="shared" si="40"/>
        <v>0</v>
      </c>
      <c r="I78" s="37">
        <f t="shared" si="40"/>
        <v>7.6923076923076927E-2</v>
      </c>
      <c r="J78" s="37">
        <f t="shared" si="40"/>
        <v>0.23076923076923078</v>
      </c>
      <c r="K78" s="37">
        <f t="shared" si="40"/>
        <v>0.30769230769230771</v>
      </c>
      <c r="L78" s="37">
        <f t="shared" si="40"/>
        <v>0</v>
      </c>
      <c r="M78" s="37">
        <f t="shared" si="40"/>
        <v>0</v>
      </c>
      <c r="N78" s="37">
        <f t="shared" si="40"/>
        <v>0</v>
      </c>
      <c r="O78" s="37">
        <f t="shared" si="40"/>
        <v>0</v>
      </c>
      <c r="P78" s="37">
        <f t="shared" si="40"/>
        <v>0.15384615384615385</v>
      </c>
      <c r="Q78" s="37">
        <f t="shared" si="40"/>
        <v>0.76923076923076927</v>
      </c>
      <c r="R78" s="37">
        <f t="shared" si="40"/>
        <v>7.6923076923076927E-2</v>
      </c>
    </row>
    <row r="79" spans="1:18" ht="12" customHeight="1">
      <c r="A79" s="175"/>
      <c r="B79" s="175"/>
      <c r="C79" s="43"/>
      <c r="D79" s="220" t="s">
        <v>256</v>
      </c>
      <c r="E79" s="42"/>
      <c r="F79" s="41">
        <f t="shared" si="36"/>
        <v>35</v>
      </c>
      <c r="G79" s="41">
        <v>7</v>
      </c>
      <c r="H79" s="41">
        <v>1</v>
      </c>
      <c r="I79" s="41">
        <v>2</v>
      </c>
      <c r="J79" s="41">
        <v>2</v>
      </c>
      <c r="K79" s="41">
        <v>22</v>
      </c>
      <c r="L79" s="41">
        <v>1</v>
      </c>
      <c r="M79" s="41">
        <v>0</v>
      </c>
      <c r="N79" s="41">
        <v>1</v>
      </c>
      <c r="O79" s="41">
        <v>1</v>
      </c>
      <c r="P79" s="41">
        <v>1</v>
      </c>
      <c r="Q79" s="41">
        <v>32</v>
      </c>
      <c r="R79" s="41">
        <v>0</v>
      </c>
    </row>
    <row r="80" spans="1:18" ht="12" customHeight="1">
      <c r="A80" s="175"/>
      <c r="B80" s="175"/>
      <c r="C80" s="40"/>
      <c r="D80" s="221"/>
      <c r="E80" s="39"/>
      <c r="F80" s="44">
        <f t="shared" si="36"/>
        <v>0.99999999999999978</v>
      </c>
      <c r="G80" s="37">
        <f t="shared" ref="G80:R80" si="41">IF(G79=0,0,G79/$F79)</f>
        <v>0.2</v>
      </c>
      <c r="H80" s="37">
        <f t="shared" si="41"/>
        <v>2.8571428571428571E-2</v>
      </c>
      <c r="I80" s="37">
        <f t="shared" si="41"/>
        <v>5.7142857142857141E-2</v>
      </c>
      <c r="J80" s="37">
        <f t="shared" si="41"/>
        <v>5.7142857142857141E-2</v>
      </c>
      <c r="K80" s="37">
        <f t="shared" si="41"/>
        <v>0.62857142857142856</v>
      </c>
      <c r="L80" s="37">
        <f t="shared" si="41"/>
        <v>2.8571428571428571E-2</v>
      </c>
      <c r="M80" s="37">
        <f t="shared" si="41"/>
        <v>0</v>
      </c>
      <c r="N80" s="37">
        <f t="shared" si="41"/>
        <v>2.8571428571428571E-2</v>
      </c>
      <c r="O80" s="37">
        <f t="shared" si="41"/>
        <v>2.8571428571428571E-2</v>
      </c>
      <c r="P80" s="37">
        <f t="shared" si="41"/>
        <v>2.8571428571428571E-2</v>
      </c>
      <c r="Q80" s="37">
        <f t="shared" si="41"/>
        <v>0.91428571428571426</v>
      </c>
      <c r="R80" s="37">
        <f t="shared" si="41"/>
        <v>0</v>
      </c>
    </row>
    <row r="81" spans="1:18" ht="12" customHeight="1">
      <c r="A81" s="175"/>
      <c r="B81" s="175"/>
      <c r="C81" s="43"/>
      <c r="D81" s="220" t="s">
        <v>10</v>
      </c>
      <c r="E81" s="42"/>
      <c r="F81" s="41">
        <f t="shared" si="36"/>
        <v>182</v>
      </c>
      <c r="G81" s="41">
        <v>18</v>
      </c>
      <c r="H81" s="41">
        <v>0</v>
      </c>
      <c r="I81" s="41">
        <v>4</v>
      </c>
      <c r="J81" s="41">
        <v>20</v>
      </c>
      <c r="K81" s="41">
        <v>106</v>
      </c>
      <c r="L81" s="41">
        <v>34</v>
      </c>
      <c r="M81" s="41">
        <v>2</v>
      </c>
      <c r="N81" s="41">
        <v>0</v>
      </c>
      <c r="O81" s="41">
        <v>0</v>
      </c>
      <c r="P81" s="41">
        <v>0</v>
      </c>
      <c r="Q81" s="41">
        <v>143</v>
      </c>
      <c r="R81" s="41">
        <v>37</v>
      </c>
    </row>
    <row r="82" spans="1:18" ht="12" customHeight="1">
      <c r="A82" s="175"/>
      <c r="B82" s="175"/>
      <c r="C82" s="40"/>
      <c r="D82" s="221"/>
      <c r="E82" s="39"/>
      <c r="F82" s="44">
        <f t="shared" si="36"/>
        <v>0.99999999999999989</v>
      </c>
      <c r="G82" s="37">
        <f t="shared" ref="G82:R82" si="42">IF(G81=0,0,G81/$F81)</f>
        <v>9.8901098901098897E-2</v>
      </c>
      <c r="H82" s="37">
        <f t="shared" si="42"/>
        <v>0</v>
      </c>
      <c r="I82" s="37">
        <f t="shared" si="42"/>
        <v>2.197802197802198E-2</v>
      </c>
      <c r="J82" s="37">
        <f t="shared" si="42"/>
        <v>0.10989010989010989</v>
      </c>
      <c r="K82" s="37">
        <f t="shared" si="42"/>
        <v>0.58241758241758246</v>
      </c>
      <c r="L82" s="37">
        <f t="shared" si="42"/>
        <v>0.18681318681318682</v>
      </c>
      <c r="M82" s="37">
        <f t="shared" si="42"/>
        <v>1.098901098901099E-2</v>
      </c>
      <c r="N82" s="37">
        <f t="shared" si="42"/>
        <v>0</v>
      </c>
      <c r="O82" s="37">
        <f t="shared" si="42"/>
        <v>0</v>
      </c>
      <c r="P82" s="37">
        <f t="shared" si="42"/>
        <v>0</v>
      </c>
      <c r="Q82" s="37">
        <f t="shared" si="42"/>
        <v>0.7857142857142857</v>
      </c>
      <c r="R82" s="37">
        <f t="shared" si="42"/>
        <v>0.2032967032967033</v>
      </c>
    </row>
    <row r="83" spans="1:18" ht="12" customHeight="1">
      <c r="A83" s="175"/>
      <c r="B83" s="175"/>
      <c r="C83" s="43"/>
      <c r="D83" s="220" t="s">
        <v>9</v>
      </c>
      <c r="E83" s="42"/>
      <c r="F83" s="41">
        <f t="shared" si="36"/>
        <v>18</v>
      </c>
      <c r="G83" s="41">
        <v>1</v>
      </c>
      <c r="H83" s="41">
        <v>0</v>
      </c>
      <c r="I83" s="41">
        <v>1</v>
      </c>
      <c r="J83" s="41">
        <v>2</v>
      </c>
      <c r="K83" s="41">
        <v>12</v>
      </c>
      <c r="L83" s="41">
        <v>2</v>
      </c>
      <c r="M83" s="41">
        <v>0</v>
      </c>
      <c r="N83" s="41">
        <v>2</v>
      </c>
      <c r="O83" s="41">
        <v>0</v>
      </c>
      <c r="P83" s="41">
        <v>0</v>
      </c>
      <c r="Q83" s="41">
        <v>14</v>
      </c>
      <c r="R83" s="41">
        <v>2</v>
      </c>
    </row>
    <row r="84" spans="1:18" ht="12" customHeight="1">
      <c r="A84" s="175"/>
      <c r="B84" s="175"/>
      <c r="C84" s="40"/>
      <c r="D84" s="221"/>
      <c r="E84" s="39"/>
      <c r="F84" s="44">
        <f t="shared" si="36"/>
        <v>1</v>
      </c>
      <c r="G84" s="37">
        <f t="shared" ref="G84:R84" si="43">IF(G83=0,0,G83/$F83)</f>
        <v>5.5555555555555552E-2</v>
      </c>
      <c r="H84" s="37">
        <f t="shared" si="43"/>
        <v>0</v>
      </c>
      <c r="I84" s="37">
        <f t="shared" si="43"/>
        <v>5.5555555555555552E-2</v>
      </c>
      <c r="J84" s="37">
        <f t="shared" si="43"/>
        <v>0.1111111111111111</v>
      </c>
      <c r="K84" s="37">
        <f t="shared" si="43"/>
        <v>0.66666666666666663</v>
      </c>
      <c r="L84" s="37">
        <f t="shared" si="43"/>
        <v>0.1111111111111111</v>
      </c>
      <c r="M84" s="37">
        <f t="shared" si="43"/>
        <v>0</v>
      </c>
      <c r="N84" s="37">
        <f t="shared" si="43"/>
        <v>0.1111111111111111</v>
      </c>
      <c r="O84" s="37">
        <f t="shared" si="43"/>
        <v>0</v>
      </c>
      <c r="P84" s="37">
        <f t="shared" si="43"/>
        <v>0</v>
      </c>
      <c r="Q84" s="37">
        <f t="shared" si="43"/>
        <v>0.77777777777777779</v>
      </c>
      <c r="R84" s="37">
        <f t="shared" si="43"/>
        <v>0.1111111111111111</v>
      </c>
    </row>
    <row r="85" spans="1:18" ht="12" customHeight="1">
      <c r="A85" s="175"/>
      <c r="B85" s="175"/>
      <c r="C85" s="43"/>
      <c r="D85" s="220" t="s">
        <v>255</v>
      </c>
      <c r="E85" s="42"/>
      <c r="F85" s="41">
        <f t="shared" si="36"/>
        <v>11</v>
      </c>
      <c r="G85" s="41">
        <v>1</v>
      </c>
      <c r="H85" s="41">
        <v>0</v>
      </c>
      <c r="I85" s="41">
        <v>0</v>
      </c>
      <c r="J85" s="41">
        <v>0</v>
      </c>
      <c r="K85" s="41">
        <v>10</v>
      </c>
      <c r="L85" s="41">
        <v>0</v>
      </c>
      <c r="M85" s="41">
        <v>0</v>
      </c>
      <c r="N85" s="41">
        <v>0</v>
      </c>
      <c r="O85" s="41">
        <v>1</v>
      </c>
      <c r="P85" s="41">
        <v>0</v>
      </c>
      <c r="Q85" s="41">
        <v>10</v>
      </c>
      <c r="R85" s="41">
        <v>0</v>
      </c>
    </row>
    <row r="86" spans="1:18" ht="12" customHeight="1">
      <c r="A86" s="175"/>
      <c r="B86" s="175"/>
      <c r="C86" s="40"/>
      <c r="D86" s="221"/>
      <c r="E86" s="39"/>
      <c r="F86" s="44">
        <f t="shared" si="36"/>
        <v>1</v>
      </c>
      <c r="G86" s="37">
        <f t="shared" ref="G86:R86" si="44">IF(G85=0,0,G85/$F85)</f>
        <v>9.0909090909090912E-2</v>
      </c>
      <c r="H86" s="37">
        <f t="shared" si="44"/>
        <v>0</v>
      </c>
      <c r="I86" s="37">
        <f t="shared" si="44"/>
        <v>0</v>
      </c>
      <c r="J86" s="37">
        <f t="shared" si="44"/>
        <v>0</v>
      </c>
      <c r="K86" s="37">
        <f t="shared" si="44"/>
        <v>0.90909090909090906</v>
      </c>
      <c r="L86" s="37">
        <f t="shared" si="44"/>
        <v>0</v>
      </c>
      <c r="M86" s="37">
        <f t="shared" si="44"/>
        <v>0</v>
      </c>
      <c r="N86" s="37">
        <f t="shared" si="44"/>
        <v>0</v>
      </c>
      <c r="O86" s="37">
        <f t="shared" si="44"/>
        <v>9.0909090909090912E-2</v>
      </c>
      <c r="P86" s="37">
        <f t="shared" si="44"/>
        <v>0</v>
      </c>
      <c r="Q86" s="37">
        <f t="shared" si="44"/>
        <v>0.90909090909090906</v>
      </c>
      <c r="R86" s="37">
        <f t="shared" si="44"/>
        <v>0</v>
      </c>
    </row>
    <row r="87" spans="1:18" ht="13.5" customHeight="1">
      <c r="A87" s="175"/>
      <c r="B87" s="175"/>
      <c r="C87" s="43"/>
      <c r="D87" s="222" t="s">
        <v>254</v>
      </c>
      <c r="E87" s="42"/>
      <c r="F87" s="41">
        <f t="shared" si="36"/>
        <v>16</v>
      </c>
      <c r="G87" s="41">
        <v>0</v>
      </c>
      <c r="H87" s="41">
        <v>0</v>
      </c>
      <c r="I87" s="41">
        <v>1</v>
      </c>
      <c r="J87" s="41">
        <v>3</v>
      </c>
      <c r="K87" s="41">
        <v>11</v>
      </c>
      <c r="L87" s="41">
        <v>1</v>
      </c>
      <c r="M87" s="41">
        <v>0</v>
      </c>
      <c r="N87" s="41">
        <v>0</v>
      </c>
      <c r="O87" s="41">
        <v>0</v>
      </c>
      <c r="P87" s="41">
        <v>1</v>
      </c>
      <c r="Q87" s="41">
        <v>14</v>
      </c>
      <c r="R87" s="41">
        <v>1</v>
      </c>
    </row>
    <row r="88" spans="1:18" ht="13.5" customHeight="1">
      <c r="A88" s="175"/>
      <c r="B88" s="175"/>
      <c r="C88" s="40"/>
      <c r="D88" s="221"/>
      <c r="E88" s="39"/>
      <c r="F88" s="44">
        <f t="shared" si="36"/>
        <v>1</v>
      </c>
      <c r="G88" s="37">
        <f t="shared" ref="G88:R88" si="45">IF(G87=0,0,G87/$F87)</f>
        <v>0</v>
      </c>
      <c r="H88" s="37">
        <f t="shared" si="45"/>
        <v>0</v>
      </c>
      <c r="I88" s="37">
        <f t="shared" si="45"/>
        <v>6.25E-2</v>
      </c>
      <c r="J88" s="37">
        <f t="shared" si="45"/>
        <v>0.1875</v>
      </c>
      <c r="K88" s="37">
        <f t="shared" si="45"/>
        <v>0.6875</v>
      </c>
      <c r="L88" s="37">
        <f t="shared" si="45"/>
        <v>6.25E-2</v>
      </c>
      <c r="M88" s="37">
        <f t="shared" si="45"/>
        <v>0</v>
      </c>
      <c r="N88" s="37">
        <f t="shared" si="45"/>
        <v>0</v>
      </c>
      <c r="O88" s="37">
        <f t="shared" si="45"/>
        <v>0</v>
      </c>
      <c r="P88" s="37">
        <f t="shared" si="45"/>
        <v>6.25E-2</v>
      </c>
      <c r="Q88" s="37">
        <f t="shared" si="45"/>
        <v>0.875</v>
      </c>
      <c r="R88" s="37">
        <f t="shared" si="45"/>
        <v>6.25E-2</v>
      </c>
    </row>
    <row r="89" spans="1:18" ht="12" customHeight="1">
      <c r="A89" s="175"/>
      <c r="B89" s="175"/>
      <c r="C89" s="43"/>
      <c r="D89" s="220" t="s">
        <v>253</v>
      </c>
      <c r="E89" s="42"/>
      <c r="F89" s="41">
        <f t="shared" si="36"/>
        <v>57</v>
      </c>
      <c r="G89" s="41">
        <v>6</v>
      </c>
      <c r="H89" s="41">
        <v>0</v>
      </c>
      <c r="I89" s="41">
        <v>1</v>
      </c>
      <c r="J89" s="41">
        <v>4</v>
      </c>
      <c r="K89" s="41">
        <v>38</v>
      </c>
      <c r="L89" s="41">
        <v>8</v>
      </c>
      <c r="M89" s="41">
        <v>1</v>
      </c>
      <c r="N89" s="41">
        <v>0</v>
      </c>
      <c r="O89" s="41">
        <v>0</v>
      </c>
      <c r="P89" s="41">
        <v>1</v>
      </c>
      <c r="Q89" s="41">
        <v>46</v>
      </c>
      <c r="R89" s="41">
        <v>9</v>
      </c>
    </row>
    <row r="90" spans="1:18" ht="12" customHeight="1">
      <c r="A90" s="175"/>
      <c r="B90" s="175"/>
      <c r="C90" s="40"/>
      <c r="D90" s="221"/>
      <c r="E90" s="39"/>
      <c r="F90" s="44">
        <f t="shared" si="36"/>
        <v>1</v>
      </c>
      <c r="G90" s="37">
        <f t="shared" ref="G90:R90" si="46">IF(G89=0,0,G89/$F89)</f>
        <v>0.10526315789473684</v>
      </c>
      <c r="H90" s="37">
        <f t="shared" si="46"/>
        <v>0</v>
      </c>
      <c r="I90" s="37">
        <f t="shared" si="46"/>
        <v>1.7543859649122806E-2</v>
      </c>
      <c r="J90" s="37">
        <f t="shared" si="46"/>
        <v>7.0175438596491224E-2</v>
      </c>
      <c r="K90" s="37">
        <f t="shared" si="46"/>
        <v>0.66666666666666663</v>
      </c>
      <c r="L90" s="37">
        <f t="shared" si="46"/>
        <v>0.14035087719298245</v>
      </c>
      <c r="M90" s="37">
        <f t="shared" si="46"/>
        <v>1.7543859649122806E-2</v>
      </c>
      <c r="N90" s="37">
        <f t="shared" si="46"/>
        <v>0</v>
      </c>
      <c r="O90" s="37">
        <f t="shared" si="46"/>
        <v>0</v>
      </c>
      <c r="P90" s="37">
        <f t="shared" si="46"/>
        <v>1.7543859649122806E-2</v>
      </c>
      <c r="Q90" s="37">
        <f t="shared" si="46"/>
        <v>0.80701754385964908</v>
      </c>
      <c r="R90" s="37">
        <f t="shared" si="46"/>
        <v>0.15789473684210525</v>
      </c>
    </row>
    <row r="91" spans="1:18" ht="12" customHeight="1">
      <c r="A91" s="175"/>
      <c r="B91" s="175"/>
      <c r="C91" s="43"/>
      <c r="D91" s="220" t="s">
        <v>252</v>
      </c>
      <c r="E91" s="42"/>
      <c r="F91" s="41">
        <f t="shared" si="36"/>
        <v>16</v>
      </c>
      <c r="G91" s="41">
        <v>4</v>
      </c>
      <c r="H91" s="41">
        <v>0</v>
      </c>
      <c r="I91" s="41">
        <v>0</v>
      </c>
      <c r="J91" s="41">
        <v>1</v>
      </c>
      <c r="K91" s="41">
        <v>9</v>
      </c>
      <c r="L91" s="41">
        <v>2</v>
      </c>
      <c r="M91" s="41">
        <v>0</v>
      </c>
      <c r="N91" s="41">
        <v>0</v>
      </c>
      <c r="O91" s="41">
        <v>0</v>
      </c>
      <c r="P91" s="41">
        <v>0</v>
      </c>
      <c r="Q91" s="41">
        <v>14</v>
      </c>
      <c r="R91" s="41">
        <v>2</v>
      </c>
    </row>
    <row r="92" spans="1:18" ht="12" customHeight="1">
      <c r="A92" s="175"/>
      <c r="B92" s="175"/>
      <c r="C92" s="40"/>
      <c r="D92" s="221"/>
      <c r="E92" s="39"/>
      <c r="F92" s="44">
        <f t="shared" si="36"/>
        <v>1</v>
      </c>
      <c r="G92" s="37">
        <f t="shared" ref="G92:R92" si="47">IF(G91=0,0,G91/$F91)</f>
        <v>0.25</v>
      </c>
      <c r="H92" s="37">
        <f t="shared" si="47"/>
        <v>0</v>
      </c>
      <c r="I92" s="37">
        <f t="shared" si="47"/>
        <v>0</v>
      </c>
      <c r="J92" s="37">
        <f t="shared" si="47"/>
        <v>6.25E-2</v>
      </c>
      <c r="K92" s="37">
        <f t="shared" si="47"/>
        <v>0.5625</v>
      </c>
      <c r="L92" s="37">
        <f t="shared" si="47"/>
        <v>0.125</v>
      </c>
      <c r="M92" s="37">
        <f t="shared" si="47"/>
        <v>0</v>
      </c>
      <c r="N92" s="37">
        <f t="shared" si="47"/>
        <v>0</v>
      </c>
      <c r="O92" s="37">
        <f t="shared" si="47"/>
        <v>0</v>
      </c>
      <c r="P92" s="37">
        <f t="shared" si="47"/>
        <v>0</v>
      </c>
      <c r="Q92" s="37">
        <f t="shared" si="47"/>
        <v>0.875</v>
      </c>
      <c r="R92" s="37">
        <f t="shared" si="47"/>
        <v>0.125</v>
      </c>
    </row>
    <row r="93" spans="1:18" ht="12" customHeight="1">
      <c r="A93" s="175"/>
      <c r="B93" s="175"/>
      <c r="C93" s="43"/>
      <c r="D93" s="220" t="s">
        <v>251</v>
      </c>
      <c r="E93" s="42"/>
      <c r="F93" s="41">
        <f t="shared" si="36"/>
        <v>21</v>
      </c>
      <c r="G93" s="41">
        <v>5</v>
      </c>
      <c r="H93" s="41">
        <v>0</v>
      </c>
      <c r="I93" s="41">
        <v>3</v>
      </c>
      <c r="J93" s="41">
        <v>2</v>
      </c>
      <c r="K93" s="41">
        <v>9</v>
      </c>
      <c r="L93" s="41">
        <v>2</v>
      </c>
      <c r="M93" s="41">
        <v>1</v>
      </c>
      <c r="N93" s="41">
        <v>0</v>
      </c>
      <c r="O93" s="41">
        <v>1</v>
      </c>
      <c r="P93" s="41">
        <v>1</v>
      </c>
      <c r="Q93" s="41">
        <v>14</v>
      </c>
      <c r="R93" s="41">
        <v>4</v>
      </c>
    </row>
    <row r="94" spans="1:18" ht="12" customHeight="1">
      <c r="A94" s="175"/>
      <c r="B94" s="175"/>
      <c r="C94" s="40"/>
      <c r="D94" s="221"/>
      <c r="E94" s="39"/>
      <c r="F94" s="44">
        <f t="shared" si="36"/>
        <v>0.99999999999999989</v>
      </c>
      <c r="G94" s="37">
        <f t="shared" ref="G94:R94" si="48">IF(G93=0,0,G93/$F93)</f>
        <v>0.23809523809523808</v>
      </c>
      <c r="H94" s="37">
        <f t="shared" si="48"/>
        <v>0</v>
      </c>
      <c r="I94" s="37">
        <f t="shared" si="48"/>
        <v>0.14285714285714285</v>
      </c>
      <c r="J94" s="37">
        <f t="shared" si="48"/>
        <v>9.5238095238095233E-2</v>
      </c>
      <c r="K94" s="37">
        <f t="shared" si="48"/>
        <v>0.42857142857142855</v>
      </c>
      <c r="L94" s="37">
        <f t="shared" si="48"/>
        <v>9.5238095238095233E-2</v>
      </c>
      <c r="M94" s="37">
        <f t="shared" si="48"/>
        <v>4.7619047619047616E-2</v>
      </c>
      <c r="N94" s="37">
        <f t="shared" si="48"/>
        <v>0</v>
      </c>
      <c r="O94" s="37">
        <f t="shared" si="48"/>
        <v>4.7619047619047616E-2</v>
      </c>
      <c r="P94" s="37">
        <f t="shared" si="48"/>
        <v>4.7619047619047616E-2</v>
      </c>
      <c r="Q94" s="37">
        <f t="shared" si="48"/>
        <v>0.66666666666666663</v>
      </c>
      <c r="R94" s="37">
        <f t="shared" si="48"/>
        <v>0.19047619047619047</v>
      </c>
    </row>
    <row r="95" spans="1:18" ht="12" customHeight="1">
      <c r="A95" s="175"/>
      <c r="B95" s="175"/>
      <c r="C95" s="43"/>
      <c r="D95" s="220" t="s">
        <v>250</v>
      </c>
      <c r="E95" s="42"/>
      <c r="F95" s="41">
        <f t="shared" si="36"/>
        <v>157</v>
      </c>
      <c r="G95" s="41">
        <v>24</v>
      </c>
      <c r="H95" s="41">
        <v>0</v>
      </c>
      <c r="I95" s="41">
        <v>8</v>
      </c>
      <c r="J95" s="41">
        <v>8</v>
      </c>
      <c r="K95" s="41">
        <v>102</v>
      </c>
      <c r="L95" s="41">
        <v>15</v>
      </c>
      <c r="M95" s="41">
        <v>11</v>
      </c>
      <c r="N95" s="41">
        <v>5</v>
      </c>
      <c r="O95" s="41">
        <v>11</v>
      </c>
      <c r="P95" s="41">
        <v>5</v>
      </c>
      <c r="Q95" s="41">
        <v>110</v>
      </c>
      <c r="R95" s="41">
        <v>15</v>
      </c>
    </row>
    <row r="96" spans="1:18" ht="12" customHeight="1">
      <c r="A96" s="175"/>
      <c r="B96" s="175"/>
      <c r="C96" s="40"/>
      <c r="D96" s="221"/>
      <c r="E96" s="39"/>
      <c r="F96" s="44">
        <f t="shared" si="36"/>
        <v>0.99999999999999989</v>
      </c>
      <c r="G96" s="37">
        <f t="shared" ref="G96:R96" si="49">IF(G95=0,0,G95/$F95)</f>
        <v>0.15286624203821655</v>
      </c>
      <c r="H96" s="37">
        <f t="shared" si="49"/>
        <v>0</v>
      </c>
      <c r="I96" s="37">
        <f t="shared" si="49"/>
        <v>5.0955414012738856E-2</v>
      </c>
      <c r="J96" s="37">
        <f t="shared" si="49"/>
        <v>5.0955414012738856E-2</v>
      </c>
      <c r="K96" s="37">
        <f t="shared" si="49"/>
        <v>0.64968152866242035</v>
      </c>
      <c r="L96" s="37">
        <f t="shared" si="49"/>
        <v>9.5541401273885357E-2</v>
      </c>
      <c r="M96" s="37">
        <f t="shared" si="49"/>
        <v>7.0063694267515922E-2</v>
      </c>
      <c r="N96" s="37">
        <f t="shared" si="49"/>
        <v>3.1847133757961783E-2</v>
      </c>
      <c r="O96" s="37">
        <f t="shared" si="49"/>
        <v>7.0063694267515922E-2</v>
      </c>
      <c r="P96" s="37">
        <f t="shared" si="49"/>
        <v>3.1847133757961783E-2</v>
      </c>
      <c r="Q96" s="37">
        <f t="shared" si="49"/>
        <v>0.70063694267515919</v>
      </c>
      <c r="R96" s="37">
        <f t="shared" si="49"/>
        <v>9.5541401273885357E-2</v>
      </c>
    </row>
    <row r="97" spans="1:18" ht="12" customHeight="1">
      <c r="A97" s="175"/>
      <c r="B97" s="175"/>
      <c r="C97" s="43"/>
      <c r="D97" s="220" t="s">
        <v>249</v>
      </c>
      <c r="E97" s="42"/>
      <c r="F97" s="41">
        <f t="shared" si="36"/>
        <v>22</v>
      </c>
      <c r="G97" s="41">
        <v>7</v>
      </c>
      <c r="H97" s="41">
        <v>0</v>
      </c>
      <c r="I97" s="41">
        <v>0</v>
      </c>
      <c r="J97" s="41">
        <v>3</v>
      </c>
      <c r="K97" s="41">
        <v>10</v>
      </c>
      <c r="L97" s="41">
        <v>2</v>
      </c>
      <c r="M97" s="41">
        <v>1</v>
      </c>
      <c r="N97" s="41">
        <v>1</v>
      </c>
      <c r="O97" s="41">
        <v>1</v>
      </c>
      <c r="P97" s="41">
        <v>1</v>
      </c>
      <c r="Q97" s="41">
        <v>16</v>
      </c>
      <c r="R97" s="41">
        <v>2</v>
      </c>
    </row>
    <row r="98" spans="1:18" ht="12" customHeight="1">
      <c r="A98" s="175"/>
      <c r="B98" s="175"/>
      <c r="C98" s="40"/>
      <c r="D98" s="221"/>
      <c r="E98" s="39"/>
      <c r="F98" s="44">
        <f t="shared" si="36"/>
        <v>0.99999999999999989</v>
      </c>
      <c r="G98" s="37">
        <f t="shared" ref="G98:R98" si="50">IF(G97=0,0,G97/$F97)</f>
        <v>0.31818181818181818</v>
      </c>
      <c r="H98" s="37">
        <f t="shared" si="50"/>
        <v>0</v>
      </c>
      <c r="I98" s="37">
        <f t="shared" si="50"/>
        <v>0</v>
      </c>
      <c r="J98" s="37">
        <f t="shared" si="50"/>
        <v>0.13636363636363635</v>
      </c>
      <c r="K98" s="37">
        <f t="shared" si="50"/>
        <v>0.45454545454545453</v>
      </c>
      <c r="L98" s="37">
        <f t="shared" si="50"/>
        <v>9.0909090909090912E-2</v>
      </c>
      <c r="M98" s="37">
        <f t="shared" si="50"/>
        <v>4.5454545454545456E-2</v>
      </c>
      <c r="N98" s="37">
        <f t="shared" si="50"/>
        <v>4.5454545454545456E-2</v>
      </c>
      <c r="O98" s="37">
        <f t="shared" si="50"/>
        <v>4.5454545454545456E-2</v>
      </c>
      <c r="P98" s="37">
        <f t="shared" si="50"/>
        <v>4.5454545454545456E-2</v>
      </c>
      <c r="Q98" s="37">
        <f t="shared" si="50"/>
        <v>0.72727272727272729</v>
      </c>
      <c r="R98" s="37">
        <f t="shared" si="50"/>
        <v>9.0909090909090912E-2</v>
      </c>
    </row>
    <row r="99" spans="1:18" ht="12.75" customHeight="1">
      <c r="A99" s="175"/>
      <c r="B99" s="175"/>
      <c r="C99" s="43"/>
      <c r="D99" s="220" t="s">
        <v>248</v>
      </c>
      <c r="E99" s="42"/>
      <c r="F99" s="41">
        <f t="shared" si="36"/>
        <v>59</v>
      </c>
      <c r="G99" s="41">
        <v>11</v>
      </c>
      <c r="H99" s="41">
        <v>1</v>
      </c>
      <c r="I99" s="41">
        <v>5</v>
      </c>
      <c r="J99" s="41">
        <v>2</v>
      </c>
      <c r="K99" s="41">
        <v>28</v>
      </c>
      <c r="L99" s="41">
        <v>12</v>
      </c>
      <c r="M99" s="41">
        <v>1</v>
      </c>
      <c r="N99" s="41">
        <v>0</v>
      </c>
      <c r="O99" s="41">
        <v>0</v>
      </c>
      <c r="P99" s="41">
        <v>0</v>
      </c>
      <c r="Q99" s="41">
        <v>45</v>
      </c>
      <c r="R99" s="41">
        <v>13</v>
      </c>
    </row>
    <row r="100" spans="1:18" ht="12.75" customHeight="1">
      <c r="A100" s="176"/>
      <c r="B100" s="176"/>
      <c r="C100" s="40"/>
      <c r="D100" s="221"/>
      <c r="E100" s="39"/>
      <c r="F100" s="38">
        <f t="shared" si="36"/>
        <v>1</v>
      </c>
      <c r="G100" s="37">
        <f t="shared" ref="G100:R100" si="51">IF(G99=0,0,G99/$F99)</f>
        <v>0.1864406779661017</v>
      </c>
      <c r="H100" s="37">
        <f t="shared" si="51"/>
        <v>1.6949152542372881E-2</v>
      </c>
      <c r="I100" s="37">
        <f t="shared" si="51"/>
        <v>8.4745762711864403E-2</v>
      </c>
      <c r="J100" s="37">
        <f t="shared" si="51"/>
        <v>3.3898305084745763E-2</v>
      </c>
      <c r="K100" s="37">
        <f t="shared" si="51"/>
        <v>0.47457627118644069</v>
      </c>
      <c r="L100" s="37">
        <f t="shared" si="51"/>
        <v>0.20338983050847459</v>
      </c>
      <c r="M100" s="37">
        <f t="shared" si="51"/>
        <v>1.6949152542372881E-2</v>
      </c>
      <c r="N100" s="37">
        <f t="shared" si="51"/>
        <v>0</v>
      </c>
      <c r="O100" s="37">
        <f t="shared" si="51"/>
        <v>0</v>
      </c>
      <c r="P100" s="37">
        <f t="shared" si="51"/>
        <v>0</v>
      </c>
      <c r="Q100" s="37">
        <f t="shared" si="51"/>
        <v>0.76271186440677963</v>
      </c>
      <c r="R100" s="37">
        <f t="shared" si="51"/>
        <v>0.22033898305084745</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20 G69:R69"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zoomScaleNormal="100" zoomScaleSheetLayoutView="100" workbookViewId="0">
      <selection activeCell="F75" sqref="F75"/>
    </sheetView>
  </sheetViews>
  <sheetFormatPr defaultRowHeight="13.5"/>
  <cols>
    <col min="1" max="2" width="2.625" style="133" customWidth="1"/>
    <col min="3" max="3" width="1.375" style="133" customWidth="1"/>
    <col min="4" max="4" width="27.625" style="133" customWidth="1"/>
    <col min="5" max="5" width="1.375" style="133" customWidth="1"/>
    <col min="6" max="18" width="8.125" style="108" customWidth="1"/>
    <col min="19" max="16384" width="9" style="108"/>
  </cols>
  <sheetData>
    <row r="1" spans="1:18" ht="14.25">
      <c r="A1" s="132" t="s">
        <v>536</v>
      </c>
    </row>
    <row r="2" spans="1:18">
      <c r="R2" s="135" t="s">
        <v>173</v>
      </c>
    </row>
    <row r="3" spans="1:18" ht="18.75" customHeight="1">
      <c r="A3" s="301" t="s">
        <v>64</v>
      </c>
      <c r="B3" s="302"/>
      <c r="C3" s="302"/>
      <c r="D3" s="302"/>
      <c r="E3" s="303"/>
      <c r="F3" s="321" t="s">
        <v>63</v>
      </c>
      <c r="G3" s="321" t="s">
        <v>275</v>
      </c>
      <c r="H3" s="322"/>
      <c r="I3" s="322"/>
      <c r="J3" s="322"/>
      <c r="K3" s="322"/>
      <c r="L3" s="323"/>
      <c r="M3" s="321" t="s">
        <v>274</v>
      </c>
      <c r="N3" s="322"/>
      <c r="O3" s="322"/>
      <c r="P3" s="322"/>
      <c r="Q3" s="322"/>
      <c r="R3" s="323"/>
    </row>
    <row r="4" spans="1:18" ht="18.75" customHeight="1">
      <c r="A4" s="304"/>
      <c r="B4" s="305"/>
      <c r="C4" s="305"/>
      <c r="D4" s="305"/>
      <c r="E4" s="306"/>
      <c r="F4" s="324"/>
      <c r="G4" s="321" t="s">
        <v>229</v>
      </c>
      <c r="H4" s="322"/>
      <c r="I4" s="322"/>
      <c r="J4" s="322"/>
      <c r="K4" s="299" t="s">
        <v>228</v>
      </c>
      <c r="L4" s="299" t="s">
        <v>174</v>
      </c>
      <c r="M4" s="321" t="s">
        <v>229</v>
      </c>
      <c r="N4" s="322"/>
      <c r="O4" s="322"/>
      <c r="P4" s="322"/>
      <c r="Q4" s="299" t="s">
        <v>228</v>
      </c>
      <c r="R4" s="299" t="s">
        <v>174</v>
      </c>
    </row>
    <row r="5" spans="1:18" ht="44.25" customHeight="1">
      <c r="A5" s="304"/>
      <c r="B5" s="305"/>
      <c r="C5" s="305"/>
      <c r="D5" s="305"/>
      <c r="E5" s="306"/>
      <c r="F5" s="324"/>
      <c r="G5" s="299" t="s">
        <v>227</v>
      </c>
      <c r="H5" s="299" t="s">
        <v>226</v>
      </c>
      <c r="I5" s="299" t="s">
        <v>225</v>
      </c>
      <c r="J5" s="299" t="s">
        <v>224</v>
      </c>
      <c r="K5" s="255"/>
      <c r="L5" s="255"/>
      <c r="M5" s="299" t="s">
        <v>227</v>
      </c>
      <c r="N5" s="299" t="s">
        <v>226</v>
      </c>
      <c r="O5" s="299" t="s">
        <v>225</v>
      </c>
      <c r="P5" s="299" t="s">
        <v>224</v>
      </c>
      <c r="Q5" s="255"/>
      <c r="R5" s="255"/>
    </row>
    <row r="6" spans="1:18" ht="24.75" customHeight="1">
      <c r="A6" s="307"/>
      <c r="B6" s="308"/>
      <c r="C6" s="308"/>
      <c r="D6" s="308"/>
      <c r="E6" s="309"/>
      <c r="F6" s="325"/>
      <c r="G6" s="256"/>
      <c r="H6" s="256"/>
      <c r="I6" s="256"/>
      <c r="J6" s="256"/>
      <c r="K6" s="256"/>
      <c r="L6" s="256"/>
      <c r="M6" s="256"/>
      <c r="N6" s="256"/>
      <c r="O6" s="256"/>
      <c r="P6" s="256"/>
      <c r="Q6" s="256"/>
      <c r="R6" s="256"/>
    </row>
    <row r="7" spans="1:18" ht="12" customHeight="1">
      <c r="A7" s="265" t="s">
        <v>50</v>
      </c>
      <c r="B7" s="266"/>
      <c r="C7" s="266"/>
      <c r="D7" s="266"/>
      <c r="E7" s="267"/>
      <c r="F7" s="112">
        <f t="shared" ref="F7:F38" si="0">SUM(G7:R7)/2</f>
        <v>945</v>
      </c>
      <c r="G7" s="112">
        <f t="shared" ref="G7:R7" si="1">SUM(G9,G11,G13,G15,G17)</f>
        <v>223</v>
      </c>
      <c r="H7" s="112">
        <f t="shared" si="1"/>
        <v>6</v>
      </c>
      <c r="I7" s="112">
        <f t="shared" si="1"/>
        <v>6</v>
      </c>
      <c r="J7" s="112">
        <f t="shared" si="1"/>
        <v>6</v>
      </c>
      <c r="K7" s="112">
        <f t="shared" si="1"/>
        <v>510</v>
      </c>
      <c r="L7" s="112">
        <f t="shared" si="1"/>
        <v>194</v>
      </c>
      <c r="M7" s="112">
        <f t="shared" si="1"/>
        <v>5</v>
      </c>
      <c r="N7" s="112">
        <f t="shared" si="1"/>
        <v>3</v>
      </c>
      <c r="O7" s="112">
        <f t="shared" si="1"/>
        <v>18</v>
      </c>
      <c r="P7" s="112">
        <f t="shared" si="1"/>
        <v>4</v>
      </c>
      <c r="Q7" s="112">
        <f t="shared" si="1"/>
        <v>239</v>
      </c>
      <c r="R7" s="112">
        <f t="shared" si="1"/>
        <v>676</v>
      </c>
    </row>
    <row r="8" spans="1:18" ht="12" customHeight="1">
      <c r="A8" s="268"/>
      <c r="B8" s="269"/>
      <c r="C8" s="269"/>
      <c r="D8" s="269"/>
      <c r="E8" s="270"/>
      <c r="F8" s="128">
        <f t="shared" si="0"/>
        <v>1</v>
      </c>
      <c r="G8" s="115">
        <f t="shared" ref="G8:R8" si="2">IF(G7=0,0,G7/$F7)</f>
        <v>0.23597883597883598</v>
      </c>
      <c r="H8" s="115">
        <f t="shared" si="2"/>
        <v>6.3492063492063492E-3</v>
      </c>
      <c r="I8" s="115">
        <f t="shared" si="2"/>
        <v>6.3492063492063492E-3</v>
      </c>
      <c r="J8" s="115">
        <f t="shared" si="2"/>
        <v>6.3492063492063492E-3</v>
      </c>
      <c r="K8" s="115">
        <f t="shared" si="2"/>
        <v>0.53968253968253965</v>
      </c>
      <c r="L8" s="115">
        <f t="shared" si="2"/>
        <v>0.2052910052910053</v>
      </c>
      <c r="M8" s="115">
        <f>IF(M7=0,0,M7/$F7)</f>
        <v>5.2910052910052907E-3</v>
      </c>
      <c r="N8" s="115">
        <f t="shared" si="2"/>
        <v>3.1746031746031746E-3</v>
      </c>
      <c r="O8" s="115">
        <f t="shared" si="2"/>
        <v>1.9047619047619049E-2</v>
      </c>
      <c r="P8" s="115">
        <f t="shared" si="2"/>
        <v>4.2328042328042331E-3</v>
      </c>
      <c r="Q8" s="115">
        <f t="shared" si="2"/>
        <v>0.25291005291005292</v>
      </c>
      <c r="R8" s="115">
        <f t="shared" si="2"/>
        <v>0.71534391534391539</v>
      </c>
    </row>
    <row r="9" spans="1:18" ht="12" customHeight="1">
      <c r="A9" s="274" t="s">
        <v>49</v>
      </c>
      <c r="B9" s="293" t="s">
        <v>48</v>
      </c>
      <c r="C9" s="294"/>
      <c r="D9" s="294"/>
      <c r="E9" s="295"/>
      <c r="F9" s="112">
        <f t="shared" si="0"/>
        <v>295</v>
      </c>
      <c r="G9" s="112">
        <v>24</v>
      </c>
      <c r="H9" s="112">
        <v>1</v>
      </c>
      <c r="I9" s="112">
        <v>0</v>
      </c>
      <c r="J9" s="112">
        <v>1</v>
      </c>
      <c r="K9" s="112">
        <v>204</v>
      </c>
      <c r="L9" s="112">
        <v>65</v>
      </c>
      <c r="M9" s="112">
        <v>1</v>
      </c>
      <c r="N9" s="112">
        <v>0</v>
      </c>
      <c r="O9" s="112">
        <v>1</v>
      </c>
      <c r="P9" s="112">
        <v>0</v>
      </c>
      <c r="Q9" s="112">
        <v>96</v>
      </c>
      <c r="R9" s="112">
        <v>197</v>
      </c>
    </row>
    <row r="10" spans="1:18" ht="12" customHeight="1">
      <c r="A10" s="275"/>
      <c r="B10" s="296"/>
      <c r="C10" s="297"/>
      <c r="D10" s="297"/>
      <c r="E10" s="298"/>
      <c r="F10" s="128">
        <f t="shared" si="0"/>
        <v>1</v>
      </c>
      <c r="G10" s="115">
        <f t="shared" ref="G10:R10" si="3">IF(G9=0,0,G9/$F9)</f>
        <v>8.1355932203389825E-2</v>
      </c>
      <c r="H10" s="115">
        <f t="shared" si="3"/>
        <v>3.3898305084745762E-3</v>
      </c>
      <c r="I10" s="115">
        <f t="shared" si="3"/>
        <v>0</v>
      </c>
      <c r="J10" s="115">
        <f t="shared" si="3"/>
        <v>3.3898305084745762E-3</v>
      </c>
      <c r="K10" s="115">
        <f t="shared" si="3"/>
        <v>0.69152542372881354</v>
      </c>
      <c r="L10" s="115">
        <f t="shared" si="3"/>
        <v>0.22033898305084745</v>
      </c>
      <c r="M10" s="115">
        <f t="shared" si="3"/>
        <v>3.3898305084745762E-3</v>
      </c>
      <c r="N10" s="115">
        <f t="shared" si="3"/>
        <v>0</v>
      </c>
      <c r="O10" s="115">
        <f t="shared" si="3"/>
        <v>3.3898305084745762E-3</v>
      </c>
      <c r="P10" s="115">
        <f t="shared" si="3"/>
        <v>0</v>
      </c>
      <c r="Q10" s="115">
        <f t="shared" si="3"/>
        <v>0.3254237288135593</v>
      </c>
      <c r="R10" s="115">
        <f t="shared" si="3"/>
        <v>0.66779661016949154</v>
      </c>
    </row>
    <row r="11" spans="1:18" ht="12" customHeight="1">
      <c r="A11" s="275"/>
      <c r="B11" s="293" t="s">
        <v>47</v>
      </c>
      <c r="C11" s="294"/>
      <c r="D11" s="294"/>
      <c r="E11" s="295"/>
      <c r="F11" s="112">
        <f t="shared" si="0"/>
        <v>143</v>
      </c>
      <c r="G11" s="112">
        <v>29</v>
      </c>
      <c r="H11" s="112">
        <v>1</v>
      </c>
      <c r="I11" s="112">
        <v>0</v>
      </c>
      <c r="J11" s="112">
        <v>0</v>
      </c>
      <c r="K11" s="112">
        <v>77</v>
      </c>
      <c r="L11" s="112">
        <v>36</v>
      </c>
      <c r="M11" s="112">
        <v>0</v>
      </c>
      <c r="N11" s="112">
        <v>1</v>
      </c>
      <c r="O11" s="112">
        <v>4</v>
      </c>
      <c r="P11" s="112">
        <v>0</v>
      </c>
      <c r="Q11" s="112">
        <v>36</v>
      </c>
      <c r="R11" s="112">
        <v>102</v>
      </c>
    </row>
    <row r="12" spans="1:18" ht="12" customHeight="1">
      <c r="A12" s="275"/>
      <c r="B12" s="296"/>
      <c r="C12" s="297"/>
      <c r="D12" s="297"/>
      <c r="E12" s="298"/>
      <c r="F12" s="128">
        <f t="shared" si="0"/>
        <v>1</v>
      </c>
      <c r="G12" s="115">
        <f t="shared" ref="G12:R12" si="4">IF(G11=0,0,G11/$F11)</f>
        <v>0.20279720279720279</v>
      </c>
      <c r="H12" s="115">
        <f t="shared" si="4"/>
        <v>6.993006993006993E-3</v>
      </c>
      <c r="I12" s="115">
        <f t="shared" si="4"/>
        <v>0</v>
      </c>
      <c r="J12" s="115">
        <f t="shared" si="4"/>
        <v>0</v>
      </c>
      <c r="K12" s="115">
        <f t="shared" si="4"/>
        <v>0.53846153846153844</v>
      </c>
      <c r="L12" s="115">
        <f t="shared" si="4"/>
        <v>0.25174825174825177</v>
      </c>
      <c r="M12" s="115">
        <f t="shared" si="4"/>
        <v>0</v>
      </c>
      <c r="N12" s="115">
        <f t="shared" si="4"/>
        <v>6.993006993006993E-3</v>
      </c>
      <c r="O12" s="115">
        <f t="shared" si="4"/>
        <v>2.7972027972027972E-2</v>
      </c>
      <c r="P12" s="115">
        <f t="shared" si="4"/>
        <v>0</v>
      </c>
      <c r="Q12" s="115">
        <f t="shared" si="4"/>
        <v>0.25174825174825177</v>
      </c>
      <c r="R12" s="115">
        <f t="shared" si="4"/>
        <v>0.71328671328671334</v>
      </c>
    </row>
    <row r="13" spans="1:18" ht="12" customHeight="1">
      <c r="A13" s="275"/>
      <c r="B13" s="293" t="s">
        <v>46</v>
      </c>
      <c r="C13" s="294"/>
      <c r="D13" s="294"/>
      <c r="E13" s="295"/>
      <c r="F13" s="112">
        <f t="shared" si="0"/>
        <v>227</v>
      </c>
      <c r="G13" s="112">
        <v>58</v>
      </c>
      <c r="H13" s="112">
        <v>1</v>
      </c>
      <c r="I13" s="112">
        <v>1</v>
      </c>
      <c r="J13" s="112">
        <v>1</v>
      </c>
      <c r="K13" s="112">
        <v>132</v>
      </c>
      <c r="L13" s="112">
        <v>34</v>
      </c>
      <c r="M13" s="112">
        <v>2</v>
      </c>
      <c r="N13" s="112">
        <v>0</v>
      </c>
      <c r="O13" s="112">
        <v>5</v>
      </c>
      <c r="P13" s="112">
        <v>1</v>
      </c>
      <c r="Q13" s="112">
        <v>51</v>
      </c>
      <c r="R13" s="112">
        <v>168</v>
      </c>
    </row>
    <row r="14" spans="1:18" ht="12" customHeight="1">
      <c r="A14" s="275"/>
      <c r="B14" s="296"/>
      <c r="C14" s="297"/>
      <c r="D14" s="297"/>
      <c r="E14" s="298"/>
      <c r="F14" s="128">
        <f t="shared" si="0"/>
        <v>1</v>
      </c>
      <c r="G14" s="115">
        <f t="shared" ref="G14:R14" si="5">IF(G13=0,0,G13/$F13)</f>
        <v>0.25550660792951541</v>
      </c>
      <c r="H14" s="115">
        <f t="shared" si="5"/>
        <v>4.4052863436123352E-3</v>
      </c>
      <c r="I14" s="115">
        <f t="shared" si="5"/>
        <v>4.4052863436123352E-3</v>
      </c>
      <c r="J14" s="115">
        <f t="shared" si="5"/>
        <v>4.4052863436123352E-3</v>
      </c>
      <c r="K14" s="115">
        <f t="shared" si="5"/>
        <v>0.58149779735682816</v>
      </c>
      <c r="L14" s="115">
        <f t="shared" si="5"/>
        <v>0.14977973568281938</v>
      </c>
      <c r="M14" s="115">
        <f t="shared" si="5"/>
        <v>8.8105726872246704E-3</v>
      </c>
      <c r="N14" s="115">
        <f t="shared" si="5"/>
        <v>0</v>
      </c>
      <c r="O14" s="115">
        <f t="shared" si="5"/>
        <v>2.2026431718061675E-2</v>
      </c>
      <c r="P14" s="115">
        <f t="shared" si="5"/>
        <v>4.4052863436123352E-3</v>
      </c>
      <c r="Q14" s="115">
        <f t="shared" si="5"/>
        <v>0.22466960352422907</v>
      </c>
      <c r="R14" s="115">
        <f t="shared" si="5"/>
        <v>0.74008810572687223</v>
      </c>
    </row>
    <row r="15" spans="1:18" ht="12" customHeight="1">
      <c r="A15" s="275"/>
      <c r="B15" s="293" t="s">
        <v>45</v>
      </c>
      <c r="C15" s="294"/>
      <c r="D15" s="294"/>
      <c r="E15" s="295"/>
      <c r="F15" s="112">
        <f t="shared" si="0"/>
        <v>75</v>
      </c>
      <c r="G15" s="112">
        <v>20</v>
      </c>
      <c r="H15" s="112">
        <v>0</v>
      </c>
      <c r="I15" s="112">
        <v>0</v>
      </c>
      <c r="J15" s="112">
        <v>1</v>
      </c>
      <c r="K15" s="112">
        <v>36</v>
      </c>
      <c r="L15" s="112">
        <v>18</v>
      </c>
      <c r="M15" s="112">
        <v>0</v>
      </c>
      <c r="N15" s="112">
        <v>0</v>
      </c>
      <c r="O15" s="112">
        <v>3</v>
      </c>
      <c r="P15" s="112">
        <v>0</v>
      </c>
      <c r="Q15" s="112">
        <v>16</v>
      </c>
      <c r="R15" s="112">
        <v>56</v>
      </c>
    </row>
    <row r="16" spans="1:18" ht="12" customHeight="1">
      <c r="A16" s="275"/>
      <c r="B16" s="296"/>
      <c r="C16" s="297"/>
      <c r="D16" s="297"/>
      <c r="E16" s="298"/>
      <c r="F16" s="128">
        <f t="shared" si="0"/>
        <v>1</v>
      </c>
      <c r="G16" s="115">
        <f t="shared" ref="G16:R16" si="6">IF(G15=0,0,G15/$F15)</f>
        <v>0.26666666666666666</v>
      </c>
      <c r="H16" s="115">
        <f t="shared" si="6"/>
        <v>0</v>
      </c>
      <c r="I16" s="115">
        <f t="shared" si="6"/>
        <v>0</v>
      </c>
      <c r="J16" s="115">
        <f t="shared" si="6"/>
        <v>1.3333333333333334E-2</v>
      </c>
      <c r="K16" s="115">
        <f t="shared" si="6"/>
        <v>0.48</v>
      </c>
      <c r="L16" s="115">
        <f t="shared" si="6"/>
        <v>0.24</v>
      </c>
      <c r="M16" s="115">
        <f t="shared" si="6"/>
        <v>0</v>
      </c>
      <c r="N16" s="115">
        <f t="shared" si="6"/>
        <v>0</v>
      </c>
      <c r="O16" s="115">
        <f t="shared" si="6"/>
        <v>0.04</v>
      </c>
      <c r="P16" s="115">
        <f t="shared" si="6"/>
        <v>0</v>
      </c>
      <c r="Q16" s="115">
        <f t="shared" si="6"/>
        <v>0.21333333333333335</v>
      </c>
      <c r="R16" s="115">
        <f t="shared" si="6"/>
        <v>0.7466666666666667</v>
      </c>
    </row>
    <row r="17" spans="1:18" ht="12" customHeight="1">
      <c r="A17" s="275"/>
      <c r="B17" s="293" t="s">
        <v>44</v>
      </c>
      <c r="C17" s="294"/>
      <c r="D17" s="294"/>
      <c r="E17" s="295"/>
      <c r="F17" s="112">
        <f t="shared" si="0"/>
        <v>205</v>
      </c>
      <c r="G17" s="112">
        <v>92</v>
      </c>
      <c r="H17" s="112">
        <v>3</v>
      </c>
      <c r="I17" s="112">
        <v>5</v>
      </c>
      <c r="J17" s="112">
        <v>3</v>
      </c>
      <c r="K17" s="112">
        <v>61</v>
      </c>
      <c r="L17" s="112">
        <v>41</v>
      </c>
      <c r="M17" s="112">
        <v>2</v>
      </c>
      <c r="N17" s="112">
        <v>2</v>
      </c>
      <c r="O17" s="112">
        <v>5</v>
      </c>
      <c r="P17" s="112">
        <v>3</v>
      </c>
      <c r="Q17" s="112">
        <v>40</v>
      </c>
      <c r="R17" s="112">
        <v>153</v>
      </c>
    </row>
    <row r="18" spans="1:18" ht="12" customHeight="1">
      <c r="A18" s="276"/>
      <c r="B18" s="296"/>
      <c r="C18" s="297"/>
      <c r="D18" s="297"/>
      <c r="E18" s="298"/>
      <c r="F18" s="128">
        <f t="shared" si="0"/>
        <v>1</v>
      </c>
      <c r="G18" s="115">
        <f t="shared" ref="G18:R18" si="7">IF(G17=0,0,G17/$F17)</f>
        <v>0.44878048780487806</v>
      </c>
      <c r="H18" s="115">
        <f t="shared" si="7"/>
        <v>1.4634146341463415E-2</v>
      </c>
      <c r="I18" s="115">
        <f t="shared" si="7"/>
        <v>2.4390243902439025E-2</v>
      </c>
      <c r="J18" s="115">
        <f t="shared" si="7"/>
        <v>1.4634146341463415E-2</v>
      </c>
      <c r="K18" s="115">
        <f t="shared" si="7"/>
        <v>0.29756097560975608</v>
      </c>
      <c r="L18" s="115">
        <f t="shared" si="7"/>
        <v>0.2</v>
      </c>
      <c r="M18" s="115">
        <f t="shared" si="7"/>
        <v>9.7560975609756097E-3</v>
      </c>
      <c r="N18" s="115">
        <f t="shared" si="7"/>
        <v>9.7560975609756097E-3</v>
      </c>
      <c r="O18" s="115">
        <f t="shared" si="7"/>
        <v>2.4390243902439025E-2</v>
      </c>
      <c r="P18" s="115">
        <f t="shared" si="7"/>
        <v>1.4634146341463415E-2</v>
      </c>
      <c r="Q18" s="115">
        <f t="shared" si="7"/>
        <v>0.1951219512195122</v>
      </c>
      <c r="R18" s="115">
        <f t="shared" si="7"/>
        <v>0.74634146341463414</v>
      </c>
    </row>
    <row r="19" spans="1:18" ht="12" customHeight="1">
      <c r="A19" s="257" t="s">
        <v>43</v>
      </c>
      <c r="B19" s="257" t="s">
        <v>42</v>
      </c>
      <c r="C19" s="137"/>
      <c r="D19" s="223" t="s">
        <v>16</v>
      </c>
      <c r="E19" s="126"/>
      <c r="F19" s="112">
        <f t="shared" si="0"/>
        <v>230</v>
      </c>
      <c r="G19" s="112">
        <f t="shared" ref="G19:R19" si="8">SUM(G21,G23,G25,G27,G29,G31,G33,G35,G37,G39,G41,G43,G45,G47,G49,G51,G53,G55,G57,G59,G61,G63,G65,G67)</f>
        <v>57</v>
      </c>
      <c r="H19" s="112">
        <f t="shared" si="8"/>
        <v>2</v>
      </c>
      <c r="I19" s="112">
        <f t="shared" si="8"/>
        <v>2</v>
      </c>
      <c r="J19" s="112">
        <f t="shared" si="8"/>
        <v>2</v>
      </c>
      <c r="K19" s="112">
        <f t="shared" si="8"/>
        <v>131</v>
      </c>
      <c r="L19" s="112">
        <f t="shared" si="8"/>
        <v>36</v>
      </c>
      <c r="M19" s="112">
        <f t="shared" si="8"/>
        <v>1</v>
      </c>
      <c r="N19" s="112">
        <f t="shared" si="8"/>
        <v>1</v>
      </c>
      <c r="O19" s="112">
        <f t="shared" si="8"/>
        <v>5</v>
      </c>
      <c r="P19" s="112">
        <f t="shared" si="8"/>
        <v>1</v>
      </c>
      <c r="Q19" s="112">
        <f t="shared" si="8"/>
        <v>66</v>
      </c>
      <c r="R19" s="112">
        <f t="shared" si="8"/>
        <v>156</v>
      </c>
    </row>
    <row r="20" spans="1:18" ht="12" customHeight="1">
      <c r="A20" s="258"/>
      <c r="B20" s="258"/>
      <c r="C20" s="138"/>
      <c r="D20" s="224"/>
      <c r="E20" s="127"/>
      <c r="F20" s="128">
        <f t="shared" si="0"/>
        <v>1</v>
      </c>
      <c r="G20" s="115">
        <f t="shared" ref="G20:R20" si="9">IF(G19=0,0,G19/$F19)</f>
        <v>0.24782608695652175</v>
      </c>
      <c r="H20" s="115">
        <f t="shared" si="9"/>
        <v>8.6956521739130436E-3</v>
      </c>
      <c r="I20" s="115">
        <f t="shared" si="9"/>
        <v>8.6956521739130436E-3</v>
      </c>
      <c r="J20" s="115">
        <f t="shared" si="9"/>
        <v>8.6956521739130436E-3</v>
      </c>
      <c r="K20" s="115">
        <f t="shared" si="9"/>
        <v>0.56956521739130439</v>
      </c>
      <c r="L20" s="115">
        <f t="shared" si="9"/>
        <v>0.15652173913043479</v>
      </c>
      <c r="M20" s="115">
        <f t="shared" si="9"/>
        <v>4.3478260869565218E-3</v>
      </c>
      <c r="N20" s="115">
        <f t="shared" si="9"/>
        <v>4.3478260869565218E-3</v>
      </c>
      <c r="O20" s="115">
        <f t="shared" si="9"/>
        <v>2.1739130434782608E-2</v>
      </c>
      <c r="P20" s="115">
        <f t="shared" si="9"/>
        <v>4.3478260869565218E-3</v>
      </c>
      <c r="Q20" s="115">
        <f t="shared" si="9"/>
        <v>0.28695652173913044</v>
      </c>
      <c r="R20" s="115">
        <f t="shared" si="9"/>
        <v>0.67826086956521736</v>
      </c>
    </row>
    <row r="21" spans="1:18" ht="12" customHeight="1">
      <c r="A21" s="258"/>
      <c r="B21" s="258"/>
      <c r="C21" s="137"/>
      <c r="D21" s="223" t="s">
        <v>467</v>
      </c>
      <c r="E21" s="126"/>
      <c r="F21" s="112">
        <f t="shared" si="0"/>
        <v>31</v>
      </c>
      <c r="G21" s="112">
        <v>7</v>
      </c>
      <c r="H21" s="112">
        <v>0</v>
      </c>
      <c r="I21" s="112">
        <v>2</v>
      </c>
      <c r="J21" s="112">
        <v>0</v>
      </c>
      <c r="K21" s="112">
        <v>14</v>
      </c>
      <c r="L21" s="112">
        <v>8</v>
      </c>
      <c r="M21" s="112">
        <v>0</v>
      </c>
      <c r="N21" s="112">
        <v>0</v>
      </c>
      <c r="O21" s="112">
        <v>0</v>
      </c>
      <c r="P21" s="112">
        <v>0</v>
      </c>
      <c r="Q21" s="112">
        <v>7</v>
      </c>
      <c r="R21" s="112">
        <v>24</v>
      </c>
    </row>
    <row r="22" spans="1:18" ht="12" customHeight="1">
      <c r="A22" s="258"/>
      <c r="B22" s="258"/>
      <c r="C22" s="138"/>
      <c r="D22" s="224"/>
      <c r="E22" s="127"/>
      <c r="F22" s="128">
        <f t="shared" si="0"/>
        <v>1</v>
      </c>
      <c r="G22" s="115">
        <f t="shared" ref="G22:R22" si="10">IF(G21=0,0,G21/$F21)</f>
        <v>0.22580645161290322</v>
      </c>
      <c r="H22" s="115">
        <f t="shared" si="10"/>
        <v>0</v>
      </c>
      <c r="I22" s="115">
        <f t="shared" si="10"/>
        <v>6.4516129032258063E-2</v>
      </c>
      <c r="J22" s="115">
        <f t="shared" si="10"/>
        <v>0</v>
      </c>
      <c r="K22" s="115">
        <f t="shared" si="10"/>
        <v>0.45161290322580644</v>
      </c>
      <c r="L22" s="115">
        <f t="shared" si="10"/>
        <v>0.25806451612903225</v>
      </c>
      <c r="M22" s="115">
        <f t="shared" si="10"/>
        <v>0</v>
      </c>
      <c r="N22" s="115">
        <f t="shared" si="10"/>
        <v>0</v>
      </c>
      <c r="O22" s="115">
        <f t="shared" si="10"/>
        <v>0</v>
      </c>
      <c r="P22" s="115">
        <f t="shared" si="10"/>
        <v>0</v>
      </c>
      <c r="Q22" s="115">
        <f t="shared" si="10"/>
        <v>0.22580645161290322</v>
      </c>
      <c r="R22" s="115">
        <f t="shared" si="10"/>
        <v>0.77419354838709675</v>
      </c>
    </row>
    <row r="23" spans="1:18" ht="12" customHeight="1">
      <c r="A23" s="258"/>
      <c r="B23" s="258"/>
      <c r="C23" s="137"/>
      <c r="D23" s="223" t="s">
        <v>468</v>
      </c>
      <c r="E23" s="126"/>
      <c r="F23" s="112">
        <f t="shared" si="0"/>
        <v>4</v>
      </c>
      <c r="G23" s="112">
        <v>0</v>
      </c>
      <c r="H23" s="112">
        <v>0</v>
      </c>
      <c r="I23" s="112">
        <v>0</v>
      </c>
      <c r="J23" s="112">
        <v>0</v>
      </c>
      <c r="K23" s="112">
        <v>3</v>
      </c>
      <c r="L23" s="112">
        <v>1</v>
      </c>
      <c r="M23" s="112">
        <v>0</v>
      </c>
      <c r="N23" s="112">
        <v>0</v>
      </c>
      <c r="O23" s="112">
        <v>0</v>
      </c>
      <c r="P23" s="112">
        <v>0</v>
      </c>
      <c r="Q23" s="112">
        <v>1</v>
      </c>
      <c r="R23" s="112">
        <v>3</v>
      </c>
    </row>
    <row r="24" spans="1:18" ht="12" customHeight="1">
      <c r="A24" s="258"/>
      <c r="B24" s="258"/>
      <c r="C24" s="138"/>
      <c r="D24" s="224"/>
      <c r="E24" s="127"/>
      <c r="F24" s="128">
        <f t="shared" si="0"/>
        <v>1</v>
      </c>
      <c r="G24" s="115">
        <f t="shared" ref="G24:R24" si="11">IF(G23=0,0,G23/$F23)</f>
        <v>0</v>
      </c>
      <c r="H24" s="115">
        <f t="shared" si="11"/>
        <v>0</v>
      </c>
      <c r="I24" s="115">
        <f t="shared" si="11"/>
        <v>0</v>
      </c>
      <c r="J24" s="115">
        <f t="shared" si="11"/>
        <v>0</v>
      </c>
      <c r="K24" s="115">
        <f t="shared" si="11"/>
        <v>0.75</v>
      </c>
      <c r="L24" s="115">
        <f t="shared" si="11"/>
        <v>0.25</v>
      </c>
      <c r="M24" s="115">
        <f t="shared" si="11"/>
        <v>0</v>
      </c>
      <c r="N24" s="115">
        <f t="shared" si="11"/>
        <v>0</v>
      </c>
      <c r="O24" s="115">
        <f t="shared" si="11"/>
        <v>0</v>
      </c>
      <c r="P24" s="115">
        <f t="shared" si="11"/>
        <v>0</v>
      </c>
      <c r="Q24" s="115">
        <f t="shared" si="11"/>
        <v>0.25</v>
      </c>
      <c r="R24" s="115">
        <f t="shared" si="11"/>
        <v>0.75</v>
      </c>
    </row>
    <row r="25" spans="1:18" ht="12" customHeight="1">
      <c r="A25" s="258"/>
      <c r="B25" s="258"/>
      <c r="C25" s="137"/>
      <c r="D25" s="223" t="s">
        <v>469</v>
      </c>
      <c r="E25" s="126"/>
      <c r="F25" s="112">
        <f t="shared" si="0"/>
        <v>20</v>
      </c>
      <c r="G25" s="112">
        <v>7</v>
      </c>
      <c r="H25" s="112">
        <v>0</v>
      </c>
      <c r="I25" s="112">
        <v>0</v>
      </c>
      <c r="J25" s="112">
        <v>0</v>
      </c>
      <c r="K25" s="112">
        <v>12</v>
      </c>
      <c r="L25" s="112">
        <v>1</v>
      </c>
      <c r="M25" s="112">
        <v>1</v>
      </c>
      <c r="N25" s="112">
        <v>0</v>
      </c>
      <c r="O25" s="112">
        <v>0</v>
      </c>
      <c r="P25" s="112">
        <v>0</v>
      </c>
      <c r="Q25" s="112">
        <v>7</v>
      </c>
      <c r="R25" s="112">
        <v>12</v>
      </c>
    </row>
    <row r="26" spans="1:18" ht="12" customHeight="1">
      <c r="A26" s="258"/>
      <c r="B26" s="258"/>
      <c r="C26" s="138"/>
      <c r="D26" s="224"/>
      <c r="E26" s="127"/>
      <c r="F26" s="128">
        <f t="shared" si="0"/>
        <v>1</v>
      </c>
      <c r="G26" s="115">
        <f t="shared" ref="G26:R26" si="12">IF(G25=0,0,G25/$F25)</f>
        <v>0.35</v>
      </c>
      <c r="H26" s="115">
        <f t="shared" si="12"/>
        <v>0</v>
      </c>
      <c r="I26" s="115">
        <f t="shared" si="12"/>
        <v>0</v>
      </c>
      <c r="J26" s="115">
        <f t="shared" si="12"/>
        <v>0</v>
      </c>
      <c r="K26" s="115">
        <f t="shared" si="12"/>
        <v>0.6</v>
      </c>
      <c r="L26" s="115">
        <f t="shared" si="12"/>
        <v>0.05</v>
      </c>
      <c r="M26" s="115">
        <f t="shared" si="12"/>
        <v>0.05</v>
      </c>
      <c r="N26" s="115">
        <f t="shared" si="12"/>
        <v>0</v>
      </c>
      <c r="O26" s="115">
        <f t="shared" si="12"/>
        <v>0</v>
      </c>
      <c r="P26" s="115">
        <f t="shared" si="12"/>
        <v>0</v>
      </c>
      <c r="Q26" s="115">
        <f t="shared" si="12"/>
        <v>0.35</v>
      </c>
      <c r="R26" s="115">
        <f t="shared" si="12"/>
        <v>0.6</v>
      </c>
    </row>
    <row r="27" spans="1:18" ht="12" customHeight="1">
      <c r="A27" s="258"/>
      <c r="B27" s="258"/>
      <c r="C27" s="137"/>
      <c r="D27" s="223" t="s">
        <v>470</v>
      </c>
      <c r="E27" s="126"/>
      <c r="F27" s="112">
        <f t="shared" si="0"/>
        <v>2</v>
      </c>
      <c r="G27" s="112">
        <v>1</v>
      </c>
      <c r="H27" s="112">
        <v>0</v>
      </c>
      <c r="I27" s="112">
        <v>0</v>
      </c>
      <c r="J27" s="112">
        <v>0</v>
      </c>
      <c r="K27" s="112">
        <v>1</v>
      </c>
      <c r="L27" s="112">
        <v>0</v>
      </c>
      <c r="M27" s="112">
        <v>0</v>
      </c>
      <c r="N27" s="112">
        <v>0</v>
      </c>
      <c r="O27" s="112">
        <v>0</v>
      </c>
      <c r="P27" s="112">
        <v>0</v>
      </c>
      <c r="Q27" s="112">
        <v>1</v>
      </c>
      <c r="R27" s="112">
        <v>1</v>
      </c>
    </row>
    <row r="28" spans="1:18" ht="12" customHeight="1">
      <c r="A28" s="258"/>
      <c r="B28" s="258"/>
      <c r="C28" s="138"/>
      <c r="D28" s="224"/>
      <c r="E28" s="127"/>
      <c r="F28" s="128">
        <f t="shared" si="0"/>
        <v>1</v>
      </c>
      <c r="G28" s="115">
        <f t="shared" ref="G28:R28" si="13">IF(G27=0,0,G27/$F27)</f>
        <v>0.5</v>
      </c>
      <c r="H28" s="115">
        <f t="shared" si="13"/>
        <v>0</v>
      </c>
      <c r="I28" s="115">
        <f t="shared" si="13"/>
        <v>0</v>
      </c>
      <c r="J28" s="115">
        <f t="shared" si="13"/>
        <v>0</v>
      </c>
      <c r="K28" s="115">
        <f t="shared" si="13"/>
        <v>0.5</v>
      </c>
      <c r="L28" s="115">
        <f t="shared" si="13"/>
        <v>0</v>
      </c>
      <c r="M28" s="115">
        <f t="shared" si="13"/>
        <v>0</v>
      </c>
      <c r="N28" s="115">
        <f t="shared" si="13"/>
        <v>0</v>
      </c>
      <c r="O28" s="115">
        <f t="shared" si="13"/>
        <v>0</v>
      </c>
      <c r="P28" s="115">
        <f t="shared" si="13"/>
        <v>0</v>
      </c>
      <c r="Q28" s="115">
        <f t="shared" si="13"/>
        <v>0.5</v>
      </c>
      <c r="R28" s="115">
        <f t="shared" si="13"/>
        <v>0.5</v>
      </c>
    </row>
    <row r="29" spans="1:18" ht="12" customHeight="1">
      <c r="A29" s="258"/>
      <c r="B29" s="258"/>
      <c r="C29" s="137"/>
      <c r="D29" s="223" t="s">
        <v>471</v>
      </c>
      <c r="E29" s="126"/>
      <c r="F29" s="112">
        <f t="shared" si="0"/>
        <v>6</v>
      </c>
      <c r="G29" s="112">
        <v>2</v>
      </c>
      <c r="H29" s="112">
        <v>0</v>
      </c>
      <c r="I29" s="112">
        <v>0</v>
      </c>
      <c r="J29" s="112">
        <v>0</v>
      </c>
      <c r="K29" s="112">
        <v>3</v>
      </c>
      <c r="L29" s="112">
        <v>1</v>
      </c>
      <c r="M29" s="112">
        <v>0</v>
      </c>
      <c r="N29" s="112">
        <v>0</v>
      </c>
      <c r="O29" s="112">
        <v>0</v>
      </c>
      <c r="P29" s="112">
        <v>0</v>
      </c>
      <c r="Q29" s="112">
        <v>1</v>
      </c>
      <c r="R29" s="112">
        <v>5</v>
      </c>
    </row>
    <row r="30" spans="1:18" ht="12" customHeight="1">
      <c r="A30" s="258"/>
      <c r="B30" s="258"/>
      <c r="C30" s="138"/>
      <c r="D30" s="224"/>
      <c r="E30" s="127"/>
      <c r="F30" s="128">
        <f t="shared" si="0"/>
        <v>1</v>
      </c>
      <c r="G30" s="115">
        <f t="shared" ref="G30:R30" si="14">IF(G29=0,0,G29/$F29)</f>
        <v>0.33333333333333331</v>
      </c>
      <c r="H30" s="115">
        <f t="shared" si="14"/>
        <v>0</v>
      </c>
      <c r="I30" s="115">
        <f t="shared" si="14"/>
        <v>0</v>
      </c>
      <c r="J30" s="115">
        <f t="shared" si="14"/>
        <v>0</v>
      </c>
      <c r="K30" s="115">
        <f t="shared" si="14"/>
        <v>0.5</v>
      </c>
      <c r="L30" s="115">
        <f t="shared" si="14"/>
        <v>0.16666666666666666</v>
      </c>
      <c r="M30" s="115">
        <f t="shared" si="14"/>
        <v>0</v>
      </c>
      <c r="N30" s="115">
        <f t="shared" si="14"/>
        <v>0</v>
      </c>
      <c r="O30" s="115">
        <f t="shared" si="14"/>
        <v>0</v>
      </c>
      <c r="P30" s="115">
        <f t="shared" si="14"/>
        <v>0</v>
      </c>
      <c r="Q30" s="115">
        <f t="shared" si="14"/>
        <v>0.16666666666666666</v>
      </c>
      <c r="R30" s="115">
        <f t="shared" si="14"/>
        <v>0.83333333333333337</v>
      </c>
    </row>
    <row r="31" spans="1:18" ht="12" customHeight="1">
      <c r="A31" s="258"/>
      <c r="B31" s="258"/>
      <c r="C31" s="137"/>
      <c r="D31" s="223" t="s">
        <v>472</v>
      </c>
      <c r="E31" s="126"/>
      <c r="F31" s="112">
        <f t="shared" si="0"/>
        <v>2</v>
      </c>
      <c r="G31" s="112">
        <v>0</v>
      </c>
      <c r="H31" s="112">
        <v>0</v>
      </c>
      <c r="I31" s="112">
        <v>0</v>
      </c>
      <c r="J31" s="112">
        <v>0</v>
      </c>
      <c r="K31" s="112">
        <v>2</v>
      </c>
      <c r="L31" s="112">
        <v>0</v>
      </c>
      <c r="M31" s="112">
        <v>0</v>
      </c>
      <c r="N31" s="112">
        <v>0</v>
      </c>
      <c r="O31" s="112">
        <v>0</v>
      </c>
      <c r="P31" s="112">
        <v>0</v>
      </c>
      <c r="Q31" s="112">
        <v>1</v>
      </c>
      <c r="R31" s="112">
        <v>1</v>
      </c>
    </row>
    <row r="32" spans="1:18" ht="12" customHeight="1">
      <c r="A32" s="258"/>
      <c r="B32" s="258"/>
      <c r="C32" s="138"/>
      <c r="D32" s="224"/>
      <c r="E32" s="127"/>
      <c r="F32" s="128">
        <f t="shared" si="0"/>
        <v>1</v>
      </c>
      <c r="G32" s="115">
        <f t="shared" ref="G32:R32" si="15">IF(G31=0,0,G31/$F31)</f>
        <v>0</v>
      </c>
      <c r="H32" s="115">
        <f t="shared" si="15"/>
        <v>0</v>
      </c>
      <c r="I32" s="115">
        <f t="shared" si="15"/>
        <v>0</v>
      </c>
      <c r="J32" s="115">
        <f t="shared" si="15"/>
        <v>0</v>
      </c>
      <c r="K32" s="115">
        <f t="shared" si="15"/>
        <v>1</v>
      </c>
      <c r="L32" s="115">
        <f t="shared" si="15"/>
        <v>0</v>
      </c>
      <c r="M32" s="115">
        <f t="shared" si="15"/>
        <v>0</v>
      </c>
      <c r="N32" s="115">
        <f t="shared" si="15"/>
        <v>0</v>
      </c>
      <c r="O32" s="115">
        <f t="shared" si="15"/>
        <v>0</v>
      </c>
      <c r="P32" s="115">
        <f t="shared" si="15"/>
        <v>0</v>
      </c>
      <c r="Q32" s="115">
        <f t="shared" si="15"/>
        <v>0.5</v>
      </c>
      <c r="R32" s="115">
        <f t="shared" si="15"/>
        <v>0.5</v>
      </c>
    </row>
    <row r="33" spans="1:18" ht="12" customHeight="1">
      <c r="A33" s="258"/>
      <c r="B33" s="258"/>
      <c r="C33" s="137"/>
      <c r="D33" s="223" t="s">
        <v>473</v>
      </c>
      <c r="E33" s="126"/>
      <c r="F33" s="112">
        <f t="shared" si="0"/>
        <v>6</v>
      </c>
      <c r="G33" s="112">
        <v>3</v>
      </c>
      <c r="H33" s="112">
        <v>0</v>
      </c>
      <c r="I33" s="112">
        <v>0</v>
      </c>
      <c r="J33" s="112">
        <v>0</v>
      </c>
      <c r="K33" s="112">
        <v>2</v>
      </c>
      <c r="L33" s="112">
        <v>1</v>
      </c>
      <c r="M33" s="112">
        <v>0</v>
      </c>
      <c r="N33" s="112">
        <v>0</v>
      </c>
      <c r="O33" s="112">
        <v>0</v>
      </c>
      <c r="P33" s="112">
        <v>0</v>
      </c>
      <c r="Q33" s="112">
        <v>0</v>
      </c>
      <c r="R33" s="112">
        <v>6</v>
      </c>
    </row>
    <row r="34" spans="1:18" ht="12" customHeight="1">
      <c r="A34" s="258"/>
      <c r="B34" s="258"/>
      <c r="C34" s="138"/>
      <c r="D34" s="224"/>
      <c r="E34" s="127"/>
      <c r="F34" s="128">
        <f t="shared" si="0"/>
        <v>1</v>
      </c>
      <c r="G34" s="115">
        <f t="shared" ref="G34:R34" si="16">IF(G33=0,0,G33/$F33)</f>
        <v>0.5</v>
      </c>
      <c r="H34" s="115">
        <f t="shared" si="16"/>
        <v>0</v>
      </c>
      <c r="I34" s="115">
        <f t="shared" si="16"/>
        <v>0</v>
      </c>
      <c r="J34" s="115">
        <f t="shared" si="16"/>
        <v>0</v>
      </c>
      <c r="K34" s="115">
        <f t="shared" si="16"/>
        <v>0.33333333333333331</v>
      </c>
      <c r="L34" s="115">
        <f t="shared" si="16"/>
        <v>0.16666666666666666</v>
      </c>
      <c r="M34" s="115">
        <f t="shared" si="16"/>
        <v>0</v>
      </c>
      <c r="N34" s="115">
        <f t="shared" si="16"/>
        <v>0</v>
      </c>
      <c r="O34" s="115">
        <f t="shared" si="16"/>
        <v>0</v>
      </c>
      <c r="P34" s="115">
        <f t="shared" si="16"/>
        <v>0</v>
      </c>
      <c r="Q34" s="115">
        <f t="shared" si="16"/>
        <v>0</v>
      </c>
      <c r="R34" s="115">
        <f t="shared" si="16"/>
        <v>1</v>
      </c>
    </row>
    <row r="35" spans="1:18" ht="12" customHeight="1">
      <c r="A35" s="258"/>
      <c r="B35" s="258"/>
      <c r="C35" s="137"/>
      <c r="D35" s="223" t="s">
        <v>474</v>
      </c>
      <c r="E35" s="126"/>
      <c r="F35" s="112">
        <f t="shared" si="0"/>
        <v>9</v>
      </c>
      <c r="G35" s="112">
        <v>5</v>
      </c>
      <c r="H35" s="112">
        <v>0</v>
      </c>
      <c r="I35" s="112">
        <v>0</v>
      </c>
      <c r="J35" s="112">
        <v>0</v>
      </c>
      <c r="K35" s="112">
        <v>4</v>
      </c>
      <c r="L35" s="112">
        <v>0</v>
      </c>
      <c r="M35" s="112">
        <v>0</v>
      </c>
      <c r="N35" s="112">
        <v>0</v>
      </c>
      <c r="O35" s="112">
        <v>0</v>
      </c>
      <c r="P35" s="112">
        <v>0</v>
      </c>
      <c r="Q35" s="112">
        <v>5</v>
      </c>
      <c r="R35" s="112">
        <v>4</v>
      </c>
    </row>
    <row r="36" spans="1:18" ht="12" customHeight="1">
      <c r="A36" s="258"/>
      <c r="B36" s="258"/>
      <c r="C36" s="138"/>
      <c r="D36" s="224"/>
      <c r="E36" s="127"/>
      <c r="F36" s="128">
        <f t="shared" si="0"/>
        <v>1</v>
      </c>
      <c r="G36" s="115">
        <f t="shared" ref="G36:R36" si="17">IF(G35=0,0,G35/$F35)</f>
        <v>0.55555555555555558</v>
      </c>
      <c r="H36" s="115">
        <f t="shared" si="17"/>
        <v>0</v>
      </c>
      <c r="I36" s="115">
        <f t="shared" si="17"/>
        <v>0</v>
      </c>
      <c r="J36" s="115">
        <f t="shared" si="17"/>
        <v>0</v>
      </c>
      <c r="K36" s="115">
        <f t="shared" si="17"/>
        <v>0.44444444444444442</v>
      </c>
      <c r="L36" s="115">
        <f t="shared" si="17"/>
        <v>0</v>
      </c>
      <c r="M36" s="115">
        <f t="shared" si="17"/>
        <v>0</v>
      </c>
      <c r="N36" s="115">
        <f t="shared" si="17"/>
        <v>0</v>
      </c>
      <c r="O36" s="115">
        <f t="shared" si="17"/>
        <v>0</v>
      </c>
      <c r="P36" s="115">
        <f t="shared" si="17"/>
        <v>0</v>
      </c>
      <c r="Q36" s="115">
        <f t="shared" si="17"/>
        <v>0.55555555555555558</v>
      </c>
      <c r="R36" s="115">
        <f t="shared" si="17"/>
        <v>0.44444444444444442</v>
      </c>
    </row>
    <row r="37" spans="1:18" ht="12" customHeight="1">
      <c r="A37" s="258"/>
      <c r="B37" s="258"/>
      <c r="C37" s="137"/>
      <c r="D37" s="223" t="s">
        <v>475</v>
      </c>
      <c r="E37" s="126"/>
      <c r="F37" s="112">
        <f t="shared" si="0"/>
        <v>1</v>
      </c>
      <c r="G37" s="112">
        <v>1</v>
      </c>
      <c r="H37" s="112">
        <v>0</v>
      </c>
      <c r="I37" s="112">
        <v>0</v>
      </c>
      <c r="J37" s="112">
        <v>0</v>
      </c>
      <c r="K37" s="112">
        <v>0</v>
      </c>
      <c r="L37" s="112">
        <v>0</v>
      </c>
      <c r="M37" s="112">
        <v>0</v>
      </c>
      <c r="N37" s="112">
        <v>0</v>
      </c>
      <c r="O37" s="112">
        <v>0</v>
      </c>
      <c r="P37" s="112">
        <v>0</v>
      </c>
      <c r="Q37" s="112">
        <v>0</v>
      </c>
      <c r="R37" s="112">
        <v>1</v>
      </c>
    </row>
    <row r="38" spans="1:18" ht="12" customHeight="1">
      <c r="A38" s="258"/>
      <c r="B38" s="258"/>
      <c r="C38" s="138"/>
      <c r="D38" s="224"/>
      <c r="E38" s="127"/>
      <c r="F38" s="128">
        <f t="shared" si="0"/>
        <v>1</v>
      </c>
      <c r="G38" s="115">
        <f t="shared" ref="G38:R38" si="18">IF(G37=0,0,G37/$F37)</f>
        <v>1</v>
      </c>
      <c r="H38" s="115">
        <f t="shared" si="18"/>
        <v>0</v>
      </c>
      <c r="I38" s="115">
        <f t="shared" si="18"/>
        <v>0</v>
      </c>
      <c r="J38" s="115">
        <f t="shared" si="18"/>
        <v>0</v>
      </c>
      <c r="K38" s="115">
        <f t="shared" si="18"/>
        <v>0</v>
      </c>
      <c r="L38" s="115">
        <f t="shared" si="18"/>
        <v>0</v>
      </c>
      <c r="M38" s="115">
        <f t="shared" si="18"/>
        <v>0</v>
      </c>
      <c r="N38" s="115">
        <f t="shared" si="18"/>
        <v>0</v>
      </c>
      <c r="O38" s="115">
        <f t="shared" si="18"/>
        <v>0</v>
      </c>
      <c r="P38" s="115">
        <f t="shared" si="18"/>
        <v>0</v>
      </c>
      <c r="Q38" s="115">
        <f t="shared" si="18"/>
        <v>0</v>
      </c>
      <c r="R38" s="115">
        <f t="shared" si="18"/>
        <v>1</v>
      </c>
    </row>
    <row r="39" spans="1:18" ht="12" customHeight="1">
      <c r="A39" s="258"/>
      <c r="B39" s="258"/>
      <c r="C39" s="137"/>
      <c r="D39" s="223" t="s">
        <v>476</v>
      </c>
      <c r="E39" s="126"/>
      <c r="F39" s="112">
        <f t="shared" ref="F39:F70" si="19">SUM(G39:R39)/2</f>
        <v>7</v>
      </c>
      <c r="G39" s="112">
        <v>0</v>
      </c>
      <c r="H39" s="112">
        <v>0</v>
      </c>
      <c r="I39" s="112">
        <v>0</v>
      </c>
      <c r="J39" s="112">
        <v>0</v>
      </c>
      <c r="K39" s="112">
        <v>7</v>
      </c>
      <c r="L39" s="112">
        <v>0</v>
      </c>
      <c r="M39" s="112">
        <v>0</v>
      </c>
      <c r="N39" s="112">
        <v>0</v>
      </c>
      <c r="O39" s="112">
        <v>0</v>
      </c>
      <c r="P39" s="112">
        <v>0</v>
      </c>
      <c r="Q39" s="112">
        <v>3</v>
      </c>
      <c r="R39" s="112">
        <v>4</v>
      </c>
    </row>
    <row r="40" spans="1:18" ht="12" customHeight="1">
      <c r="A40" s="258"/>
      <c r="B40" s="258"/>
      <c r="C40" s="138"/>
      <c r="D40" s="224"/>
      <c r="E40" s="127"/>
      <c r="F40" s="128">
        <f t="shared" si="19"/>
        <v>1</v>
      </c>
      <c r="G40" s="115">
        <f t="shared" ref="G40:R40" si="20">IF(G39=0,0,G39/$F39)</f>
        <v>0</v>
      </c>
      <c r="H40" s="115">
        <f t="shared" si="20"/>
        <v>0</v>
      </c>
      <c r="I40" s="115">
        <f t="shared" si="20"/>
        <v>0</v>
      </c>
      <c r="J40" s="115">
        <f t="shared" si="20"/>
        <v>0</v>
      </c>
      <c r="K40" s="115">
        <f t="shared" si="20"/>
        <v>1</v>
      </c>
      <c r="L40" s="115">
        <f t="shared" si="20"/>
        <v>0</v>
      </c>
      <c r="M40" s="115">
        <f t="shared" si="20"/>
        <v>0</v>
      </c>
      <c r="N40" s="115">
        <f t="shared" si="20"/>
        <v>0</v>
      </c>
      <c r="O40" s="115">
        <f t="shared" si="20"/>
        <v>0</v>
      </c>
      <c r="P40" s="115">
        <f t="shared" si="20"/>
        <v>0</v>
      </c>
      <c r="Q40" s="115">
        <f t="shared" si="20"/>
        <v>0.42857142857142855</v>
      </c>
      <c r="R40" s="115">
        <f t="shared" si="20"/>
        <v>0.5714285714285714</v>
      </c>
    </row>
    <row r="41" spans="1:18" ht="12" customHeight="1">
      <c r="A41" s="258"/>
      <c r="B41" s="258"/>
      <c r="C41" s="137"/>
      <c r="D41" s="223" t="s">
        <v>477</v>
      </c>
      <c r="E41" s="126"/>
      <c r="F41" s="112">
        <f t="shared" si="19"/>
        <v>0</v>
      </c>
      <c r="G41" s="131" t="s">
        <v>497</v>
      </c>
      <c r="H41" s="131" t="s">
        <v>497</v>
      </c>
      <c r="I41" s="131" t="s">
        <v>497</v>
      </c>
      <c r="J41" s="131" t="s">
        <v>497</v>
      </c>
      <c r="K41" s="131" t="s">
        <v>497</v>
      </c>
      <c r="L41" s="131" t="s">
        <v>497</v>
      </c>
      <c r="M41" s="131" t="s">
        <v>497</v>
      </c>
      <c r="N41" s="131" t="s">
        <v>497</v>
      </c>
      <c r="O41" s="131" t="s">
        <v>497</v>
      </c>
      <c r="P41" s="131" t="s">
        <v>497</v>
      </c>
      <c r="Q41" s="131" t="s">
        <v>497</v>
      </c>
      <c r="R41" s="131" t="s">
        <v>497</v>
      </c>
    </row>
    <row r="42" spans="1:18" ht="12" customHeight="1">
      <c r="A42" s="258"/>
      <c r="B42" s="258"/>
      <c r="C42" s="138"/>
      <c r="D42" s="224"/>
      <c r="E42" s="127"/>
      <c r="F42" s="128">
        <f t="shared" si="19"/>
        <v>0</v>
      </c>
      <c r="G42" s="142" t="s">
        <v>497</v>
      </c>
      <c r="H42" s="142" t="s">
        <v>497</v>
      </c>
      <c r="I42" s="142" t="s">
        <v>497</v>
      </c>
      <c r="J42" s="142" t="s">
        <v>497</v>
      </c>
      <c r="K42" s="142" t="s">
        <v>497</v>
      </c>
      <c r="L42" s="142" t="s">
        <v>497</v>
      </c>
      <c r="M42" s="142" t="s">
        <v>497</v>
      </c>
      <c r="N42" s="142" t="s">
        <v>497</v>
      </c>
      <c r="O42" s="142" t="s">
        <v>497</v>
      </c>
      <c r="P42" s="142" t="s">
        <v>497</v>
      </c>
      <c r="Q42" s="142" t="s">
        <v>497</v>
      </c>
      <c r="R42" s="142" t="s">
        <v>497</v>
      </c>
    </row>
    <row r="43" spans="1:18" ht="12" customHeight="1">
      <c r="A43" s="258"/>
      <c r="B43" s="258"/>
      <c r="C43" s="137"/>
      <c r="D43" s="223" t="s">
        <v>478</v>
      </c>
      <c r="E43" s="126"/>
      <c r="F43" s="112">
        <f t="shared" si="19"/>
        <v>1</v>
      </c>
      <c r="G43" s="112">
        <v>1</v>
      </c>
      <c r="H43" s="112">
        <v>0</v>
      </c>
      <c r="I43" s="112">
        <v>0</v>
      </c>
      <c r="J43" s="112">
        <v>0</v>
      </c>
      <c r="K43" s="112">
        <v>0</v>
      </c>
      <c r="L43" s="112">
        <v>0</v>
      </c>
      <c r="M43" s="112">
        <v>0</v>
      </c>
      <c r="N43" s="112">
        <v>0</v>
      </c>
      <c r="O43" s="112">
        <v>0</v>
      </c>
      <c r="P43" s="112">
        <v>0</v>
      </c>
      <c r="Q43" s="112">
        <v>0</v>
      </c>
      <c r="R43" s="112">
        <v>1</v>
      </c>
    </row>
    <row r="44" spans="1:18" ht="12" customHeight="1">
      <c r="A44" s="258"/>
      <c r="B44" s="258"/>
      <c r="C44" s="138"/>
      <c r="D44" s="224"/>
      <c r="E44" s="127"/>
      <c r="F44" s="128">
        <f t="shared" si="19"/>
        <v>1</v>
      </c>
      <c r="G44" s="115">
        <f t="shared" ref="G44:R44" si="21">IF(G43=0,0,G43/$F43)</f>
        <v>1</v>
      </c>
      <c r="H44" s="115">
        <f t="shared" si="21"/>
        <v>0</v>
      </c>
      <c r="I44" s="115">
        <f t="shared" si="21"/>
        <v>0</v>
      </c>
      <c r="J44" s="115">
        <f t="shared" si="21"/>
        <v>0</v>
      </c>
      <c r="K44" s="115">
        <f t="shared" si="21"/>
        <v>0</v>
      </c>
      <c r="L44" s="115">
        <f t="shared" si="21"/>
        <v>0</v>
      </c>
      <c r="M44" s="115">
        <f t="shared" si="21"/>
        <v>0</v>
      </c>
      <c r="N44" s="115">
        <f t="shared" si="21"/>
        <v>0</v>
      </c>
      <c r="O44" s="115">
        <f t="shared" si="21"/>
        <v>0</v>
      </c>
      <c r="P44" s="115">
        <f t="shared" si="21"/>
        <v>0</v>
      </c>
      <c r="Q44" s="115">
        <f t="shared" si="21"/>
        <v>0</v>
      </c>
      <c r="R44" s="115">
        <f t="shared" si="21"/>
        <v>1</v>
      </c>
    </row>
    <row r="45" spans="1:18" ht="12" customHeight="1">
      <c r="A45" s="258"/>
      <c r="B45" s="258"/>
      <c r="C45" s="137"/>
      <c r="D45" s="223" t="s">
        <v>479</v>
      </c>
      <c r="E45" s="126"/>
      <c r="F45" s="112">
        <f t="shared" si="19"/>
        <v>7</v>
      </c>
      <c r="G45" s="112">
        <v>1</v>
      </c>
      <c r="H45" s="112">
        <v>0</v>
      </c>
      <c r="I45" s="112">
        <v>0</v>
      </c>
      <c r="J45" s="112">
        <v>0</v>
      </c>
      <c r="K45" s="112">
        <v>4</v>
      </c>
      <c r="L45" s="112">
        <v>2</v>
      </c>
      <c r="M45" s="112">
        <v>0</v>
      </c>
      <c r="N45" s="112">
        <v>0</v>
      </c>
      <c r="O45" s="112">
        <v>0</v>
      </c>
      <c r="P45" s="112">
        <v>0</v>
      </c>
      <c r="Q45" s="112">
        <v>3</v>
      </c>
      <c r="R45" s="112">
        <v>4</v>
      </c>
    </row>
    <row r="46" spans="1:18" ht="12" customHeight="1">
      <c r="A46" s="258"/>
      <c r="B46" s="258"/>
      <c r="C46" s="138"/>
      <c r="D46" s="224"/>
      <c r="E46" s="127"/>
      <c r="F46" s="128">
        <f t="shared" si="19"/>
        <v>0.99999999999999989</v>
      </c>
      <c r="G46" s="115">
        <f t="shared" ref="G46:R46" si="22">IF(G45=0,0,G45/$F45)</f>
        <v>0.14285714285714285</v>
      </c>
      <c r="H46" s="115">
        <f t="shared" si="22"/>
        <v>0</v>
      </c>
      <c r="I46" s="115">
        <f t="shared" si="22"/>
        <v>0</v>
      </c>
      <c r="J46" s="115">
        <f t="shared" si="22"/>
        <v>0</v>
      </c>
      <c r="K46" s="115">
        <f t="shared" si="22"/>
        <v>0.5714285714285714</v>
      </c>
      <c r="L46" s="115">
        <f t="shared" si="22"/>
        <v>0.2857142857142857</v>
      </c>
      <c r="M46" s="115">
        <f t="shared" si="22"/>
        <v>0</v>
      </c>
      <c r="N46" s="115">
        <f t="shared" si="22"/>
        <v>0</v>
      </c>
      <c r="O46" s="115">
        <f t="shared" si="22"/>
        <v>0</v>
      </c>
      <c r="P46" s="115">
        <f t="shared" si="22"/>
        <v>0</v>
      </c>
      <c r="Q46" s="115">
        <f t="shared" si="22"/>
        <v>0.42857142857142855</v>
      </c>
      <c r="R46" s="115">
        <f t="shared" si="22"/>
        <v>0.5714285714285714</v>
      </c>
    </row>
    <row r="47" spans="1:18" ht="11.25" customHeight="1">
      <c r="A47" s="258"/>
      <c r="B47" s="258"/>
      <c r="C47" s="137"/>
      <c r="D47" s="223" t="s">
        <v>480</v>
      </c>
      <c r="E47" s="126"/>
      <c r="F47" s="112">
        <f t="shared" si="19"/>
        <v>2</v>
      </c>
      <c r="G47" s="112">
        <v>0</v>
      </c>
      <c r="H47" s="112">
        <v>0</v>
      </c>
      <c r="I47" s="112">
        <v>0</v>
      </c>
      <c r="J47" s="112">
        <v>0</v>
      </c>
      <c r="K47" s="112">
        <v>1</v>
      </c>
      <c r="L47" s="112">
        <v>1</v>
      </c>
      <c r="M47" s="112">
        <v>0</v>
      </c>
      <c r="N47" s="112">
        <v>0</v>
      </c>
      <c r="O47" s="112">
        <v>0</v>
      </c>
      <c r="P47" s="112">
        <v>0</v>
      </c>
      <c r="Q47" s="112">
        <v>0</v>
      </c>
      <c r="R47" s="112">
        <v>2</v>
      </c>
    </row>
    <row r="48" spans="1:18" ht="12" customHeight="1">
      <c r="A48" s="258"/>
      <c r="B48" s="258"/>
      <c r="C48" s="138"/>
      <c r="D48" s="224"/>
      <c r="E48" s="127"/>
      <c r="F48" s="128">
        <f t="shared" si="19"/>
        <v>1</v>
      </c>
      <c r="G48" s="115">
        <f t="shared" ref="G48:R48" si="23">IF(G47=0,0,G47/$F47)</f>
        <v>0</v>
      </c>
      <c r="H48" s="115">
        <f t="shared" si="23"/>
        <v>0</v>
      </c>
      <c r="I48" s="115">
        <f t="shared" si="23"/>
        <v>0</v>
      </c>
      <c r="J48" s="115">
        <f t="shared" si="23"/>
        <v>0</v>
      </c>
      <c r="K48" s="115">
        <f t="shared" si="23"/>
        <v>0.5</v>
      </c>
      <c r="L48" s="115">
        <f t="shared" si="23"/>
        <v>0.5</v>
      </c>
      <c r="M48" s="115">
        <f t="shared" si="23"/>
        <v>0</v>
      </c>
      <c r="N48" s="115">
        <f t="shared" si="23"/>
        <v>0</v>
      </c>
      <c r="O48" s="115">
        <f t="shared" si="23"/>
        <v>0</v>
      </c>
      <c r="P48" s="115">
        <f t="shared" si="23"/>
        <v>0</v>
      </c>
      <c r="Q48" s="115">
        <f t="shared" si="23"/>
        <v>0</v>
      </c>
      <c r="R48" s="115">
        <f t="shared" si="23"/>
        <v>1</v>
      </c>
    </row>
    <row r="49" spans="1:18" ht="12" customHeight="1">
      <c r="A49" s="258"/>
      <c r="B49" s="258"/>
      <c r="C49" s="137"/>
      <c r="D49" s="223" t="s">
        <v>481</v>
      </c>
      <c r="E49" s="126"/>
      <c r="F49" s="112">
        <f t="shared" si="19"/>
        <v>3</v>
      </c>
      <c r="G49" s="112">
        <v>1</v>
      </c>
      <c r="H49" s="112">
        <v>0</v>
      </c>
      <c r="I49" s="112">
        <v>0</v>
      </c>
      <c r="J49" s="112">
        <v>0</v>
      </c>
      <c r="K49" s="112">
        <v>2</v>
      </c>
      <c r="L49" s="112">
        <v>0</v>
      </c>
      <c r="M49" s="112">
        <v>0</v>
      </c>
      <c r="N49" s="112">
        <v>1</v>
      </c>
      <c r="O49" s="112">
        <v>0</v>
      </c>
      <c r="P49" s="112">
        <v>0</v>
      </c>
      <c r="Q49" s="112">
        <v>1</v>
      </c>
      <c r="R49" s="112">
        <v>1</v>
      </c>
    </row>
    <row r="50" spans="1:18" ht="12" customHeight="1">
      <c r="A50" s="258"/>
      <c r="B50" s="258"/>
      <c r="C50" s="138"/>
      <c r="D50" s="224"/>
      <c r="E50" s="127"/>
      <c r="F50" s="128">
        <f t="shared" si="19"/>
        <v>0.99999999999999989</v>
      </c>
      <c r="G50" s="115">
        <f t="shared" ref="G50:R50" si="24">IF(G49=0,0,G49/$F49)</f>
        <v>0.33333333333333331</v>
      </c>
      <c r="H50" s="115">
        <f t="shared" si="24"/>
        <v>0</v>
      </c>
      <c r="I50" s="115">
        <f t="shared" si="24"/>
        <v>0</v>
      </c>
      <c r="J50" s="115">
        <f t="shared" si="24"/>
        <v>0</v>
      </c>
      <c r="K50" s="115">
        <f t="shared" si="24"/>
        <v>0.66666666666666663</v>
      </c>
      <c r="L50" s="115">
        <f t="shared" si="24"/>
        <v>0</v>
      </c>
      <c r="M50" s="115">
        <f t="shared" si="24"/>
        <v>0</v>
      </c>
      <c r="N50" s="115">
        <f t="shared" si="24"/>
        <v>0.33333333333333331</v>
      </c>
      <c r="O50" s="115">
        <f t="shared" si="24"/>
        <v>0</v>
      </c>
      <c r="P50" s="115">
        <f t="shared" si="24"/>
        <v>0</v>
      </c>
      <c r="Q50" s="115">
        <f t="shared" si="24"/>
        <v>0.33333333333333331</v>
      </c>
      <c r="R50" s="115">
        <f t="shared" si="24"/>
        <v>0.33333333333333331</v>
      </c>
    </row>
    <row r="51" spans="1:18" ht="12" customHeight="1">
      <c r="A51" s="258"/>
      <c r="B51" s="258"/>
      <c r="C51" s="137"/>
      <c r="D51" s="223" t="s">
        <v>482</v>
      </c>
      <c r="E51" s="126"/>
      <c r="F51" s="112">
        <f t="shared" si="19"/>
        <v>15</v>
      </c>
      <c r="G51" s="112">
        <v>5</v>
      </c>
      <c r="H51" s="112">
        <v>0</v>
      </c>
      <c r="I51" s="112">
        <v>0</v>
      </c>
      <c r="J51" s="112">
        <v>0</v>
      </c>
      <c r="K51" s="112">
        <v>8</v>
      </c>
      <c r="L51" s="112">
        <v>2</v>
      </c>
      <c r="M51" s="112">
        <v>0</v>
      </c>
      <c r="N51" s="112">
        <v>0</v>
      </c>
      <c r="O51" s="112">
        <v>0</v>
      </c>
      <c r="P51" s="112">
        <v>0</v>
      </c>
      <c r="Q51" s="112">
        <v>4</v>
      </c>
      <c r="R51" s="112">
        <v>11</v>
      </c>
    </row>
    <row r="52" spans="1:18" ht="12" customHeight="1">
      <c r="A52" s="258"/>
      <c r="B52" s="258"/>
      <c r="C52" s="138"/>
      <c r="D52" s="224"/>
      <c r="E52" s="127"/>
      <c r="F52" s="128">
        <f t="shared" si="19"/>
        <v>1</v>
      </c>
      <c r="G52" s="115">
        <f t="shared" ref="G52:R52" si="25">IF(G51=0,0,G51/$F51)</f>
        <v>0.33333333333333331</v>
      </c>
      <c r="H52" s="115">
        <f t="shared" si="25"/>
        <v>0</v>
      </c>
      <c r="I52" s="115">
        <f t="shared" si="25"/>
        <v>0</v>
      </c>
      <c r="J52" s="115">
        <f t="shared" si="25"/>
        <v>0</v>
      </c>
      <c r="K52" s="115">
        <f t="shared" si="25"/>
        <v>0.53333333333333333</v>
      </c>
      <c r="L52" s="115">
        <f t="shared" si="25"/>
        <v>0.13333333333333333</v>
      </c>
      <c r="M52" s="115">
        <f t="shared" si="25"/>
        <v>0</v>
      </c>
      <c r="N52" s="115">
        <f t="shared" si="25"/>
        <v>0</v>
      </c>
      <c r="O52" s="115">
        <f t="shared" si="25"/>
        <v>0</v>
      </c>
      <c r="P52" s="115">
        <f t="shared" si="25"/>
        <v>0</v>
      </c>
      <c r="Q52" s="115">
        <f t="shared" si="25"/>
        <v>0.26666666666666666</v>
      </c>
      <c r="R52" s="115">
        <f t="shared" si="25"/>
        <v>0.73333333333333328</v>
      </c>
    </row>
    <row r="53" spans="1:18" ht="12" customHeight="1">
      <c r="A53" s="258"/>
      <c r="B53" s="258"/>
      <c r="C53" s="137"/>
      <c r="D53" s="223" t="s">
        <v>483</v>
      </c>
      <c r="E53" s="126"/>
      <c r="F53" s="112">
        <f t="shared" si="19"/>
        <v>6</v>
      </c>
      <c r="G53" s="112">
        <v>1</v>
      </c>
      <c r="H53" s="112">
        <v>0</v>
      </c>
      <c r="I53" s="112">
        <v>0</v>
      </c>
      <c r="J53" s="112">
        <v>0</v>
      </c>
      <c r="K53" s="112">
        <v>3</v>
      </c>
      <c r="L53" s="112">
        <v>2</v>
      </c>
      <c r="M53" s="112">
        <v>0</v>
      </c>
      <c r="N53" s="112">
        <v>0</v>
      </c>
      <c r="O53" s="112">
        <v>0</v>
      </c>
      <c r="P53" s="112">
        <v>0</v>
      </c>
      <c r="Q53" s="112">
        <v>2</v>
      </c>
      <c r="R53" s="112">
        <v>4</v>
      </c>
    </row>
    <row r="54" spans="1:18" ht="12" customHeight="1">
      <c r="A54" s="258"/>
      <c r="B54" s="258"/>
      <c r="C54" s="138"/>
      <c r="D54" s="224"/>
      <c r="E54" s="127"/>
      <c r="F54" s="128">
        <f t="shared" si="19"/>
        <v>1</v>
      </c>
      <c r="G54" s="115">
        <f t="shared" ref="G54:R54" si="26">IF(G53=0,0,G53/$F53)</f>
        <v>0.16666666666666666</v>
      </c>
      <c r="H54" s="115">
        <f t="shared" si="26"/>
        <v>0</v>
      </c>
      <c r="I54" s="115">
        <f t="shared" si="26"/>
        <v>0</v>
      </c>
      <c r="J54" s="115">
        <f t="shared" si="26"/>
        <v>0</v>
      </c>
      <c r="K54" s="115">
        <f t="shared" si="26"/>
        <v>0.5</v>
      </c>
      <c r="L54" s="115">
        <f t="shared" si="26"/>
        <v>0.33333333333333331</v>
      </c>
      <c r="M54" s="115">
        <f t="shared" si="26"/>
        <v>0</v>
      </c>
      <c r="N54" s="115">
        <f t="shared" si="26"/>
        <v>0</v>
      </c>
      <c r="O54" s="115">
        <f t="shared" si="26"/>
        <v>0</v>
      </c>
      <c r="P54" s="115">
        <f t="shared" si="26"/>
        <v>0</v>
      </c>
      <c r="Q54" s="115">
        <f t="shared" si="26"/>
        <v>0.33333333333333331</v>
      </c>
      <c r="R54" s="115">
        <f t="shared" si="26"/>
        <v>0.66666666666666663</v>
      </c>
    </row>
    <row r="55" spans="1:18" ht="12" customHeight="1">
      <c r="A55" s="258"/>
      <c r="B55" s="258"/>
      <c r="C55" s="137"/>
      <c r="D55" s="223" t="s">
        <v>484</v>
      </c>
      <c r="E55" s="126"/>
      <c r="F55" s="112">
        <f t="shared" si="19"/>
        <v>31</v>
      </c>
      <c r="G55" s="112">
        <v>8</v>
      </c>
      <c r="H55" s="112">
        <v>0</v>
      </c>
      <c r="I55" s="112">
        <v>0</v>
      </c>
      <c r="J55" s="112">
        <v>1</v>
      </c>
      <c r="K55" s="112">
        <v>17</v>
      </c>
      <c r="L55" s="112">
        <v>5</v>
      </c>
      <c r="M55" s="112">
        <v>0</v>
      </c>
      <c r="N55" s="112">
        <v>0</v>
      </c>
      <c r="O55" s="112">
        <v>1</v>
      </c>
      <c r="P55" s="112">
        <v>0</v>
      </c>
      <c r="Q55" s="112">
        <v>11</v>
      </c>
      <c r="R55" s="112">
        <v>19</v>
      </c>
    </row>
    <row r="56" spans="1:18" ht="12" customHeight="1">
      <c r="A56" s="258"/>
      <c r="B56" s="258"/>
      <c r="C56" s="138"/>
      <c r="D56" s="224"/>
      <c r="E56" s="127"/>
      <c r="F56" s="128">
        <f t="shared" si="19"/>
        <v>1</v>
      </c>
      <c r="G56" s="115">
        <f t="shared" ref="G56:R56" si="27">IF(G55=0,0,G55/$F55)</f>
        <v>0.25806451612903225</v>
      </c>
      <c r="H56" s="115">
        <f t="shared" si="27"/>
        <v>0</v>
      </c>
      <c r="I56" s="115">
        <f t="shared" si="27"/>
        <v>0</v>
      </c>
      <c r="J56" s="115">
        <f t="shared" si="27"/>
        <v>3.2258064516129031E-2</v>
      </c>
      <c r="K56" s="115">
        <f t="shared" si="27"/>
        <v>0.54838709677419351</v>
      </c>
      <c r="L56" s="115">
        <f t="shared" si="27"/>
        <v>0.16129032258064516</v>
      </c>
      <c r="M56" s="115">
        <f t="shared" si="27"/>
        <v>0</v>
      </c>
      <c r="N56" s="115">
        <f t="shared" si="27"/>
        <v>0</v>
      </c>
      <c r="O56" s="115">
        <f t="shared" si="27"/>
        <v>3.2258064516129031E-2</v>
      </c>
      <c r="P56" s="115">
        <f t="shared" si="27"/>
        <v>0</v>
      </c>
      <c r="Q56" s="115">
        <f t="shared" si="27"/>
        <v>0.35483870967741937</v>
      </c>
      <c r="R56" s="115">
        <f t="shared" si="27"/>
        <v>0.61290322580645162</v>
      </c>
    </row>
    <row r="57" spans="1:18" ht="12" customHeight="1">
      <c r="A57" s="258"/>
      <c r="B57" s="258"/>
      <c r="C57" s="137"/>
      <c r="D57" s="223" t="s">
        <v>485</v>
      </c>
      <c r="E57" s="126"/>
      <c r="F57" s="112">
        <f t="shared" si="19"/>
        <v>7</v>
      </c>
      <c r="G57" s="112">
        <v>0</v>
      </c>
      <c r="H57" s="112">
        <v>1</v>
      </c>
      <c r="I57" s="112">
        <v>0</v>
      </c>
      <c r="J57" s="112">
        <v>0</v>
      </c>
      <c r="K57" s="112">
        <v>5</v>
      </c>
      <c r="L57" s="112">
        <v>1</v>
      </c>
      <c r="M57" s="112">
        <v>0</v>
      </c>
      <c r="N57" s="112">
        <v>0</v>
      </c>
      <c r="O57" s="112">
        <v>1</v>
      </c>
      <c r="P57" s="112">
        <v>0</v>
      </c>
      <c r="Q57" s="112">
        <v>3</v>
      </c>
      <c r="R57" s="112">
        <v>3</v>
      </c>
    </row>
    <row r="58" spans="1:18" ht="12" customHeight="1">
      <c r="A58" s="258"/>
      <c r="B58" s="258"/>
      <c r="C58" s="138"/>
      <c r="D58" s="224"/>
      <c r="E58" s="127"/>
      <c r="F58" s="128">
        <f t="shared" si="19"/>
        <v>1</v>
      </c>
      <c r="G58" s="115">
        <f t="shared" ref="G58:R58" si="28">IF(G57=0,0,G57/$F57)</f>
        <v>0</v>
      </c>
      <c r="H58" s="115">
        <f t="shared" si="28"/>
        <v>0.14285714285714285</v>
      </c>
      <c r="I58" s="115">
        <f t="shared" si="28"/>
        <v>0</v>
      </c>
      <c r="J58" s="115">
        <f t="shared" si="28"/>
        <v>0</v>
      </c>
      <c r="K58" s="115">
        <f t="shared" si="28"/>
        <v>0.7142857142857143</v>
      </c>
      <c r="L58" s="115">
        <f t="shared" si="28"/>
        <v>0.14285714285714285</v>
      </c>
      <c r="M58" s="115">
        <f t="shared" si="28"/>
        <v>0</v>
      </c>
      <c r="N58" s="115">
        <f t="shared" si="28"/>
        <v>0</v>
      </c>
      <c r="O58" s="115">
        <f t="shared" si="28"/>
        <v>0.14285714285714285</v>
      </c>
      <c r="P58" s="115">
        <f t="shared" si="28"/>
        <v>0</v>
      </c>
      <c r="Q58" s="115">
        <f t="shared" si="28"/>
        <v>0.42857142857142855</v>
      </c>
      <c r="R58" s="115">
        <f t="shared" si="28"/>
        <v>0.42857142857142855</v>
      </c>
    </row>
    <row r="59" spans="1:18" ht="12.75" customHeight="1">
      <c r="A59" s="258"/>
      <c r="B59" s="258"/>
      <c r="C59" s="137"/>
      <c r="D59" s="223" t="s">
        <v>486</v>
      </c>
      <c r="E59" s="126"/>
      <c r="F59" s="112">
        <f t="shared" si="19"/>
        <v>28</v>
      </c>
      <c r="G59" s="112">
        <v>6</v>
      </c>
      <c r="H59" s="112">
        <v>0</v>
      </c>
      <c r="I59" s="112">
        <v>0</v>
      </c>
      <c r="J59" s="112">
        <v>0</v>
      </c>
      <c r="K59" s="112">
        <v>16</v>
      </c>
      <c r="L59" s="112">
        <v>6</v>
      </c>
      <c r="M59" s="112">
        <v>0</v>
      </c>
      <c r="N59" s="112">
        <v>0</v>
      </c>
      <c r="O59" s="112">
        <v>2</v>
      </c>
      <c r="P59" s="112">
        <v>1</v>
      </c>
      <c r="Q59" s="112">
        <v>6</v>
      </c>
      <c r="R59" s="112">
        <v>19</v>
      </c>
    </row>
    <row r="60" spans="1:18" ht="12.75" customHeight="1">
      <c r="A60" s="258"/>
      <c r="B60" s="258"/>
      <c r="C60" s="138"/>
      <c r="D60" s="224"/>
      <c r="E60" s="127"/>
      <c r="F60" s="128">
        <f t="shared" si="19"/>
        <v>1</v>
      </c>
      <c r="G60" s="115">
        <f t="shared" ref="G60:R60" si="29">IF(G59=0,0,G59/$F59)</f>
        <v>0.21428571428571427</v>
      </c>
      <c r="H60" s="115">
        <f t="shared" si="29"/>
        <v>0</v>
      </c>
      <c r="I60" s="115">
        <f t="shared" si="29"/>
        <v>0</v>
      </c>
      <c r="J60" s="115">
        <f t="shared" si="29"/>
        <v>0</v>
      </c>
      <c r="K60" s="115">
        <f t="shared" si="29"/>
        <v>0.5714285714285714</v>
      </c>
      <c r="L60" s="115">
        <f t="shared" si="29"/>
        <v>0.21428571428571427</v>
      </c>
      <c r="M60" s="115">
        <f t="shared" si="29"/>
        <v>0</v>
      </c>
      <c r="N60" s="115">
        <f t="shared" si="29"/>
        <v>0</v>
      </c>
      <c r="O60" s="115">
        <f t="shared" si="29"/>
        <v>7.1428571428571425E-2</v>
      </c>
      <c r="P60" s="115">
        <f t="shared" si="29"/>
        <v>3.5714285714285712E-2</v>
      </c>
      <c r="Q60" s="115">
        <f t="shared" si="29"/>
        <v>0.21428571428571427</v>
      </c>
      <c r="R60" s="115">
        <f t="shared" si="29"/>
        <v>0.6785714285714286</v>
      </c>
    </row>
    <row r="61" spans="1:18" ht="12" customHeight="1">
      <c r="A61" s="258"/>
      <c r="B61" s="258"/>
      <c r="C61" s="137"/>
      <c r="D61" s="223" t="s">
        <v>21</v>
      </c>
      <c r="E61" s="126"/>
      <c r="F61" s="112">
        <f t="shared" si="19"/>
        <v>14</v>
      </c>
      <c r="G61" s="112">
        <v>1</v>
      </c>
      <c r="H61" s="112">
        <v>0</v>
      </c>
      <c r="I61" s="112">
        <v>0</v>
      </c>
      <c r="J61" s="112">
        <v>0</v>
      </c>
      <c r="K61" s="112">
        <v>11</v>
      </c>
      <c r="L61" s="112">
        <v>2</v>
      </c>
      <c r="M61" s="112">
        <v>0</v>
      </c>
      <c r="N61" s="112">
        <v>0</v>
      </c>
      <c r="O61" s="112">
        <v>0</v>
      </c>
      <c r="P61" s="112">
        <v>0</v>
      </c>
      <c r="Q61" s="112">
        <v>4</v>
      </c>
      <c r="R61" s="112">
        <v>10</v>
      </c>
    </row>
    <row r="62" spans="1:18" ht="12" customHeight="1">
      <c r="A62" s="258"/>
      <c r="B62" s="258"/>
      <c r="C62" s="138"/>
      <c r="D62" s="224"/>
      <c r="E62" s="127"/>
      <c r="F62" s="128">
        <f t="shared" si="19"/>
        <v>1</v>
      </c>
      <c r="G62" s="115">
        <f t="shared" ref="G62:R62" si="30">IF(G61=0,0,G61/$F61)</f>
        <v>7.1428571428571425E-2</v>
      </c>
      <c r="H62" s="115">
        <f t="shared" si="30"/>
        <v>0</v>
      </c>
      <c r="I62" s="115">
        <f t="shared" si="30"/>
        <v>0</v>
      </c>
      <c r="J62" s="115">
        <f t="shared" si="30"/>
        <v>0</v>
      </c>
      <c r="K62" s="115">
        <f t="shared" si="30"/>
        <v>0.7857142857142857</v>
      </c>
      <c r="L62" s="115">
        <f t="shared" si="30"/>
        <v>0.14285714285714285</v>
      </c>
      <c r="M62" s="115">
        <f t="shared" si="30"/>
        <v>0</v>
      </c>
      <c r="N62" s="115">
        <f t="shared" si="30"/>
        <v>0</v>
      </c>
      <c r="O62" s="115">
        <f t="shared" si="30"/>
        <v>0</v>
      </c>
      <c r="P62" s="115">
        <f t="shared" si="30"/>
        <v>0</v>
      </c>
      <c r="Q62" s="115">
        <f t="shared" si="30"/>
        <v>0.2857142857142857</v>
      </c>
      <c r="R62" s="115">
        <f t="shared" si="30"/>
        <v>0.7142857142857143</v>
      </c>
    </row>
    <row r="63" spans="1:18" ht="12" customHeight="1">
      <c r="A63" s="258"/>
      <c r="B63" s="258"/>
      <c r="C63" s="137"/>
      <c r="D63" s="223" t="s">
        <v>487</v>
      </c>
      <c r="E63" s="126"/>
      <c r="F63" s="112">
        <f t="shared" si="19"/>
        <v>7</v>
      </c>
      <c r="G63" s="112">
        <v>2</v>
      </c>
      <c r="H63" s="112">
        <v>0</v>
      </c>
      <c r="I63" s="112">
        <v>0</v>
      </c>
      <c r="J63" s="112">
        <v>0</v>
      </c>
      <c r="K63" s="112">
        <v>3</v>
      </c>
      <c r="L63" s="112">
        <v>2</v>
      </c>
      <c r="M63" s="112">
        <v>0</v>
      </c>
      <c r="N63" s="112">
        <v>0</v>
      </c>
      <c r="O63" s="112">
        <v>0</v>
      </c>
      <c r="P63" s="112">
        <v>0</v>
      </c>
      <c r="Q63" s="112">
        <v>2</v>
      </c>
      <c r="R63" s="112">
        <v>5</v>
      </c>
    </row>
    <row r="64" spans="1:18" ht="12" customHeight="1">
      <c r="A64" s="258"/>
      <c r="B64" s="258"/>
      <c r="C64" s="138"/>
      <c r="D64" s="224"/>
      <c r="E64" s="127"/>
      <c r="F64" s="128">
        <f t="shared" si="19"/>
        <v>1</v>
      </c>
      <c r="G64" s="115">
        <f t="shared" ref="G64:R64" si="31">IF(G63=0,0,G63/$F63)</f>
        <v>0.2857142857142857</v>
      </c>
      <c r="H64" s="115">
        <f t="shared" si="31"/>
        <v>0</v>
      </c>
      <c r="I64" s="115">
        <f t="shared" si="31"/>
        <v>0</v>
      </c>
      <c r="J64" s="115">
        <f t="shared" si="31"/>
        <v>0</v>
      </c>
      <c r="K64" s="115">
        <f t="shared" si="31"/>
        <v>0.42857142857142855</v>
      </c>
      <c r="L64" s="115">
        <f t="shared" si="31"/>
        <v>0.2857142857142857</v>
      </c>
      <c r="M64" s="115">
        <f t="shared" si="31"/>
        <v>0</v>
      </c>
      <c r="N64" s="115">
        <f t="shared" si="31"/>
        <v>0</v>
      </c>
      <c r="O64" s="115">
        <f t="shared" si="31"/>
        <v>0</v>
      </c>
      <c r="P64" s="115">
        <f t="shared" si="31"/>
        <v>0</v>
      </c>
      <c r="Q64" s="115">
        <f t="shared" si="31"/>
        <v>0.2857142857142857</v>
      </c>
      <c r="R64" s="115">
        <f t="shared" si="31"/>
        <v>0.7142857142857143</v>
      </c>
    </row>
    <row r="65" spans="1:18" ht="12" customHeight="1">
      <c r="A65" s="258"/>
      <c r="B65" s="258"/>
      <c r="C65" s="137"/>
      <c r="D65" s="223" t="s">
        <v>488</v>
      </c>
      <c r="E65" s="126"/>
      <c r="F65" s="112">
        <f t="shared" si="19"/>
        <v>17</v>
      </c>
      <c r="G65" s="112">
        <v>5</v>
      </c>
      <c r="H65" s="112">
        <v>1</v>
      </c>
      <c r="I65" s="112">
        <v>0</v>
      </c>
      <c r="J65" s="112">
        <v>1</v>
      </c>
      <c r="K65" s="112">
        <v>9</v>
      </c>
      <c r="L65" s="112">
        <v>1</v>
      </c>
      <c r="M65" s="112">
        <v>0</v>
      </c>
      <c r="N65" s="112">
        <v>0</v>
      </c>
      <c r="O65" s="112">
        <v>1</v>
      </c>
      <c r="P65" s="112">
        <v>0</v>
      </c>
      <c r="Q65" s="112">
        <v>4</v>
      </c>
      <c r="R65" s="112">
        <v>12</v>
      </c>
    </row>
    <row r="66" spans="1:18" ht="12" customHeight="1">
      <c r="A66" s="258"/>
      <c r="B66" s="258"/>
      <c r="C66" s="138"/>
      <c r="D66" s="224"/>
      <c r="E66" s="127"/>
      <c r="F66" s="128">
        <f t="shared" si="19"/>
        <v>1</v>
      </c>
      <c r="G66" s="115">
        <f t="shared" ref="G66:R66" si="32">IF(G65=0,0,G65/$F65)</f>
        <v>0.29411764705882354</v>
      </c>
      <c r="H66" s="115">
        <f t="shared" si="32"/>
        <v>5.8823529411764705E-2</v>
      </c>
      <c r="I66" s="115">
        <f t="shared" si="32"/>
        <v>0</v>
      </c>
      <c r="J66" s="115">
        <f t="shared" si="32"/>
        <v>5.8823529411764705E-2</v>
      </c>
      <c r="K66" s="115">
        <f t="shared" si="32"/>
        <v>0.52941176470588236</v>
      </c>
      <c r="L66" s="115">
        <f t="shared" si="32"/>
        <v>5.8823529411764705E-2</v>
      </c>
      <c r="M66" s="115">
        <f t="shared" si="32"/>
        <v>0</v>
      </c>
      <c r="N66" s="115">
        <f t="shared" si="32"/>
        <v>0</v>
      </c>
      <c r="O66" s="115">
        <f t="shared" si="32"/>
        <v>5.8823529411764705E-2</v>
      </c>
      <c r="P66" s="115">
        <f t="shared" si="32"/>
        <v>0</v>
      </c>
      <c r="Q66" s="115">
        <f t="shared" si="32"/>
        <v>0.23529411764705882</v>
      </c>
      <c r="R66" s="115">
        <f t="shared" si="32"/>
        <v>0.70588235294117652</v>
      </c>
    </row>
    <row r="67" spans="1:18" ht="12" customHeight="1">
      <c r="A67" s="258"/>
      <c r="B67" s="258"/>
      <c r="C67" s="137"/>
      <c r="D67" s="223" t="s">
        <v>489</v>
      </c>
      <c r="E67" s="126"/>
      <c r="F67" s="112">
        <f t="shared" si="19"/>
        <v>4</v>
      </c>
      <c r="G67" s="112">
        <v>0</v>
      </c>
      <c r="H67" s="112">
        <v>0</v>
      </c>
      <c r="I67" s="112">
        <v>0</v>
      </c>
      <c r="J67" s="112">
        <v>0</v>
      </c>
      <c r="K67" s="112">
        <v>4</v>
      </c>
      <c r="L67" s="112">
        <v>0</v>
      </c>
      <c r="M67" s="112">
        <v>0</v>
      </c>
      <c r="N67" s="112">
        <v>0</v>
      </c>
      <c r="O67" s="112">
        <v>0</v>
      </c>
      <c r="P67" s="112">
        <v>0</v>
      </c>
      <c r="Q67" s="112">
        <v>0</v>
      </c>
      <c r="R67" s="112">
        <v>4</v>
      </c>
    </row>
    <row r="68" spans="1:18" ht="12" customHeight="1">
      <c r="A68" s="258"/>
      <c r="B68" s="259"/>
      <c r="C68" s="138"/>
      <c r="D68" s="224"/>
      <c r="E68" s="127"/>
      <c r="F68" s="128">
        <f t="shared" si="19"/>
        <v>1</v>
      </c>
      <c r="G68" s="115">
        <f t="shared" ref="G68:R68" si="33">IF(G67=0,0,G67/$F67)</f>
        <v>0</v>
      </c>
      <c r="H68" s="115">
        <f t="shared" si="33"/>
        <v>0</v>
      </c>
      <c r="I68" s="115">
        <f t="shared" si="33"/>
        <v>0</v>
      </c>
      <c r="J68" s="115">
        <f t="shared" si="33"/>
        <v>0</v>
      </c>
      <c r="K68" s="115">
        <f t="shared" si="33"/>
        <v>1</v>
      </c>
      <c r="L68" s="115">
        <f t="shared" si="33"/>
        <v>0</v>
      </c>
      <c r="M68" s="115">
        <f t="shared" si="33"/>
        <v>0</v>
      </c>
      <c r="N68" s="115">
        <f t="shared" si="33"/>
        <v>0</v>
      </c>
      <c r="O68" s="115">
        <f t="shared" si="33"/>
        <v>0</v>
      </c>
      <c r="P68" s="115">
        <f t="shared" si="33"/>
        <v>0</v>
      </c>
      <c r="Q68" s="115">
        <f t="shared" si="33"/>
        <v>0</v>
      </c>
      <c r="R68" s="115">
        <f t="shared" si="33"/>
        <v>1</v>
      </c>
    </row>
    <row r="69" spans="1:18" ht="12" customHeight="1">
      <c r="A69" s="258"/>
      <c r="B69" s="257" t="s">
        <v>17</v>
      </c>
      <c r="C69" s="137"/>
      <c r="D69" s="223" t="s">
        <v>16</v>
      </c>
      <c r="E69" s="126"/>
      <c r="F69" s="112">
        <f t="shared" si="19"/>
        <v>715</v>
      </c>
      <c r="G69" s="112">
        <f t="shared" ref="G69:R69" si="34">SUM(G71,G73,G75,G77,G79,G81,G83,G85,G87,G89,G91,G93,G95,G97,G99)</f>
        <v>166</v>
      </c>
      <c r="H69" s="112">
        <f t="shared" si="34"/>
        <v>4</v>
      </c>
      <c r="I69" s="112">
        <f t="shared" si="34"/>
        <v>4</v>
      </c>
      <c r="J69" s="112">
        <f t="shared" si="34"/>
        <v>4</v>
      </c>
      <c r="K69" s="112">
        <f t="shared" si="34"/>
        <v>379</v>
      </c>
      <c r="L69" s="112">
        <f t="shared" si="34"/>
        <v>158</v>
      </c>
      <c r="M69" s="112">
        <f t="shared" si="34"/>
        <v>4</v>
      </c>
      <c r="N69" s="112">
        <f t="shared" si="34"/>
        <v>2</v>
      </c>
      <c r="O69" s="112">
        <f t="shared" si="34"/>
        <v>13</v>
      </c>
      <c r="P69" s="112">
        <f t="shared" si="34"/>
        <v>3</v>
      </c>
      <c r="Q69" s="112">
        <f t="shared" si="34"/>
        <v>173</v>
      </c>
      <c r="R69" s="112">
        <f t="shared" si="34"/>
        <v>520</v>
      </c>
    </row>
    <row r="70" spans="1:18" ht="12" customHeight="1">
      <c r="A70" s="258"/>
      <c r="B70" s="258"/>
      <c r="C70" s="138"/>
      <c r="D70" s="224"/>
      <c r="E70" s="127"/>
      <c r="F70" s="128">
        <f t="shared" si="19"/>
        <v>0.99999999999999989</v>
      </c>
      <c r="G70" s="115">
        <f t="shared" ref="G70:R70" si="35">IF(G69=0,0,G69/$F69)</f>
        <v>0.23216783216783216</v>
      </c>
      <c r="H70" s="115">
        <f t="shared" si="35"/>
        <v>5.5944055944055944E-3</v>
      </c>
      <c r="I70" s="115">
        <f t="shared" si="35"/>
        <v>5.5944055944055944E-3</v>
      </c>
      <c r="J70" s="115">
        <f t="shared" si="35"/>
        <v>5.5944055944055944E-3</v>
      </c>
      <c r="K70" s="115">
        <f t="shared" si="35"/>
        <v>0.53006993006993008</v>
      </c>
      <c r="L70" s="115">
        <f t="shared" si="35"/>
        <v>0.22097902097902097</v>
      </c>
      <c r="M70" s="115">
        <f t="shared" si="35"/>
        <v>5.5944055944055944E-3</v>
      </c>
      <c r="N70" s="115">
        <f t="shared" si="35"/>
        <v>2.7972027972027972E-3</v>
      </c>
      <c r="O70" s="115">
        <f t="shared" si="35"/>
        <v>1.8181818181818181E-2</v>
      </c>
      <c r="P70" s="115">
        <f t="shared" si="35"/>
        <v>4.1958041958041958E-3</v>
      </c>
      <c r="Q70" s="115">
        <f t="shared" si="35"/>
        <v>0.24195804195804196</v>
      </c>
      <c r="R70" s="115">
        <f t="shared" si="35"/>
        <v>0.72727272727272729</v>
      </c>
    </row>
    <row r="71" spans="1:18" ht="12" customHeight="1">
      <c r="A71" s="258"/>
      <c r="B71" s="258"/>
      <c r="C71" s="137"/>
      <c r="D71" s="223" t="s">
        <v>273</v>
      </c>
      <c r="E71" s="126"/>
      <c r="F71" s="112">
        <f t="shared" ref="F71:F100" si="36">SUM(G71:R71)/2</f>
        <v>7</v>
      </c>
      <c r="G71" s="112">
        <v>1</v>
      </c>
      <c r="H71" s="112">
        <v>0</v>
      </c>
      <c r="I71" s="112">
        <v>0</v>
      </c>
      <c r="J71" s="112">
        <v>0</v>
      </c>
      <c r="K71" s="112">
        <v>5</v>
      </c>
      <c r="L71" s="112">
        <v>1</v>
      </c>
      <c r="M71" s="112">
        <v>0</v>
      </c>
      <c r="N71" s="112">
        <v>0</v>
      </c>
      <c r="O71" s="112">
        <v>1</v>
      </c>
      <c r="P71" s="112">
        <v>0</v>
      </c>
      <c r="Q71" s="112">
        <v>0</v>
      </c>
      <c r="R71" s="112">
        <v>6</v>
      </c>
    </row>
    <row r="72" spans="1:18" ht="12" customHeight="1">
      <c r="A72" s="258"/>
      <c r="B72" s="258"/>
      <c r="C72" s="138"/>
      <c r="D72" s="224"/>
      <c r="E72" s="127"/>
      <c r="F72" s="128">
        <f t="shared" si="36"/>
        <v>1</v>
      </c>
      <c r="G72" s="115">
        <f t="shared" ref="G72:R72" si="37">IF(G71=0,0,G71/$F71)</f>
        <v>0.14285714285714285</v>
      </c>
      <c r="H72" s="115">
        <f t="shared" si="37"/>
        <v>0</v>
      </c>
      <c r="I72" s="115">
        <f t="shared" si="37"/>
        <v>0</v>
      </c>
      <c r="J72" s="115">
        <f t="shared" si="37"/>
        <v>0</v>
      </c>
      <c r="K72" s="115">
        <f t="shared" si="37"/>
        <v>0.7142857142857143</v>
      </c>
      <c r="L72" s="115">
        <f t="shared" si="37"/>
        <v>0.14285714285714285</v>
      </c>
      <c r="M72" s="115">
        <f t="shared" si="37"/>
        <v>0</v>
      </c>
      <c r="N72" s="115">
        <f t="shared" si="37"/>
        <v>0</v>
      </c>
      <c r="O72" s="115">
        <f t="shared" si="37"/>
        <v>0.14285714285714285</v>
      </c>
      <c r="P72" s="115">
        <f t="shared" si="37"/>
        <v>0</v>
      </c>
      <c r="Q72" s="115">
        <f t="shared" si="37"/>
        <v>0</v>
      </c>
      <c r="R72" s="115">
        <f t="shared" si="37"/>
        <v>0.8571428571428571</v>
      </c>
    </row>
    <row r="73" spans="1:18" ht="12" customHeight="1">
      <c r="A73" s="258"/>
      <c r="B73" s="258"/>
      <c r="C73" s="137"/>
      <c r="D73" s="223" t="s">
        <v>272</v>
      </c>
      <c r="E73" s="126"/>
      <c r="F73" s="112">
        <f t="shared" si="36"/>
        <v>81</v>
      </c>
      <c r="G73" s="112">
        <v>8</v>
      </c>
      <c r="H73" s="112">
        <v>2</v>
      </c>
      <c r="I73" s="112">
        <v>0</v>
      </c>
      <c r="J73" s="112">
        <v>0</v>
      </c>
      <c r="K73" s="112">
        <v>44</v>
      </c>
      <c r="L73" s="112">
        <v>27</v>
      </c>
      <c r="M73" s="112">
        <v>0</v>
      </c>
      <c r="N73" s="112">
        <v>0</v>
      </c>
      <c r="O73" s="112">
        <v>1</v>
      </c>
      <c r="P73" s="112">
        <v>0</v>
      </c>
      <c r="Q73" s="112">
        <v>22</v>
      </c>
      <c r="R73" s="112">
        <v>58</v>
      </c>
    </row>
    <row r="74" spans="1:18" ht="12" customHeight="1">
      <c r="A74" s="258"/>
      <c r="B74" s="258"/>
      <c r="C74" s="138"/>
      <c r="D74" s="224"/>
      <c r="E74" s="127"/>
      <c r="F74" s="128">
        <f t="shared" si="36"/>
        <v>1</v>
      </c>
      <c r="G74" s="115">
        <f t="shared" ref="G74:R74" si="38">IF(G73=0,0,G73/$F73)</f>
        <v>9.8765432098765427E-2</v>
      </c>
      <c r="H74" s="115">
        <f t="shared" si="38"/>
        <v>2.4691358024691357E-2</v>
      </c>
      <c r="I74" s="115">
        <f t="shared" si="38"/>
        <v>0</v>
      </c>
      <c r="J74" s="115">
        <f t="shared" si="38"/>
        <v>0</v>
      </c>
      <c r="K74" s="115">
        <f t="shared" si="38"/>
        <v>0.54320987654320985</v>
      </c>
      <c r="L74" s="115">
        <f t="shared" si="38"/>
        <v>0.33333333333333331</v>
      </c>
      <c r="M74" s="115">
        <f t="shared" si="38"/>
        <v>0</v>
      </c>
      <c r="N74" s="115">
        <f t="shared" si="38"/>
        <v>0</v>
      </c>
      <c r="O74" s="115">
        <f t="shared" si="38"/>
        <v>1.2345679012345678E-2</v>
      </c>
      <c r="P74" s="115">
        <f t="shared" si="38"/>
        <v>0</v>
      </c>
      <c r="Q74" s="115">
        <f t="shared" si="38"/>
        <v>0.27160493827160492</v>
      </c>
      <c r="R74" s="115">
        <f t="shared" si="38"/>
        <v>0.71604938271604934</v>
      </c>
    </row>
    <row r="75" spans="1:18" ht="12" customHeight="1">
      <c r="A75" s="258"/>
      <c r="B75" s="258"/>
      <c r="C75" s="137"/>
      <c r="D75" s="223" t="s">
        <v>13</v>
      </c>
      <c r="E75" s="126"/>
      <c r="F75" s="112">
        <f t="shared" si="36"/>
        <v>20</v>
      </c>
      <c r="G75" s="112">
        <v>9</v>
      </c>
      <c r="H75" s="112">
        <v>0</v>
      </c>
      <c r="I75" s="112">
        <v>0</v>
      </c>
      <c r="J75" s="112">
        <v>0</v>
      </c>
      <c r="K75" s="112">
        <v>10</v>
      </c>
      <c r="L75" s="112">
        <v>1</v>
      </c>
      <c r="M75" s="112">
        <v>0</v>
      </c>
      <c r="N75" s="112">
        <v>0</v>
      </c>
      <c r="O75" s="112">
        <v>0</v>
      </c>
      <c r="P75" s="112">
        <v>0</v>
      </c>
      <c r="Q75" s="112">
        <v>4</v>
      </c>
      <c r="R75" s="112">
        <v>16</v>
      </c>
    </row>
    <row r="76" spans="1:18" ht="12" customHeight="1">
      <c r="A76" s="258"/>
      <c r="B76" s="258"/>
      <c r="C76" s="138"/>
      <c r="D76" s="224"/>
      <c r="E76" s="127"/>
      <c r="F76" s="128">
        <f t="shared" si="36"/>
        <v>1</v>
      </c>
      <c r="G76" s="115">
        <f t="shared" ref="G76:R76" si="39">IF(G75=0,0,G75/$F75)</f>
        <v>0.45</v>
      </c>
      <c r="H76" s="115">
        <f t="shared" si="39"/>
        <v>0</v>
      </c>
      <c r="I76" s="115">
        <f t="shared" si="39"/>
        <v>0</v>
      </c>
      <c r="J76" s="115">
        <f t="shared" si="39"/>
        <v>0</v>
      </c>
      <c r="K76" s="115">
        <f t="shared" si="39"/>
        <v>0.5</v>
      </c>
      <c r="L76" s="115">
        <f t="shared" si="39"/>
        <v>0.05</v>
      </c>
      <c r="M76" s="115">
        <f t="shared" si="39"/>
        <v>0</v>
      </c>
      <c r="N76" s="115">
        <f t="shared" si="39"/>
        <v>0</v>
      </c>
      <c r="O76" s="115">
        <f t="shared" si="39"/>
        <v>0</v>
      </c>
      <c r="P76" s="115">
        <f t="shared" si="39"/>
        <v>0</v>
      </c>
      <c r="Q76" s="115">
        <f t="shared" si="39"/>
        <v>0.2</v>
      </c>
      <c r="R76" s="115">
        <f t="shared" si="39"/>
        <v>0.8</v>
      </c>
    </row>
    <row r="77" spans="1:18" ht="12" customHeight="1">
      <c r="A77" s="258"/>
      <c r="B77" s="258"/>
      <c r="C77" s="137"/>
      <c r="D77" s="223" t="s">
        <v>271</v>
      </c>
      <c r="E77" s="126"/>
      <c r="F77" s="112">
        <f t="shared" si="36"/>
        <v>13</v>
      </c>
      <c r="G77" s="112">
        <v>3</v>
      </c>
      <c r="H77" s="112">
        <v>0</v>
      </c>
      <c r="I77" s="112">
        <v>0</v>
      </c>
      <c r="J77" s="112">
        <v>0</v>
      </c>
      <c r="K77" s="112">
        <v>6</v>
      </c>
      <c r="L77" s="112">
        <v>4</v>
      </c>
      <c r="M77" s="112">
        <v>1</v>
      </c>
      <c r="N77" s="112">
        <v>0</v>
      </c>
      <c r="O77" s="112">
        <v>0</v>
      </c>
      <c r="P77" s="112">
        <v>1</v>
      </c>
      <c r="Q77" s="112">
        <v>3</v>
      </c>
      <c r="R77" s="112">
        <v>8</v>
      </c>
    </row>
    <row r="78" spans="1:18" ht="12" customHeight="1">
      <c r="A78" s="258"/>
      <c r="B78" s="258"/>
      <c r="C78" s="138"/>
      <c r="D78" s="224"/>
      <c r="E78" s="127"/>
      <c r="F78" s="128">
        <f t="shared" si="36"/>
        <v>1</v>
      </c>
      <c r="G78" s="115">
        <f t="shared" ref="G78:R78" si="40">IF(G77=0,0,G77/$F77)</f>
        <v>0.23076923076923078</v>
      </c>
      <c r="H78" s="115">
        <f t="shared" si="40"/>
        <v>0</v>
      </c>
      <c r="I78" s="115">
        <f t="shared" si="40"/>
        <v>0</v>
      </c>
      <c r="J78" s="115">
        <f t="shared" si="40"/>
        <v>0</v>
      </c>
      <c r="K78" s="115">
        <f t="shared" si="40"/>
        <v>0.46153846153846156</v>
      </c>
      <c r="L78" s="115">
        <f t="shared" si="40"/>
        <v>0.30769230769230771</v>
      </c>
      <c r="M78" s="115">
        <f t="shared" si="40"/>
        <v>7.6923076923076927E-2</v>
      </c>
      <c r="N78" s="115">
        <f t="shared" si="40"/>
        <v>0</v>
      </c>
      <c r="O78" s="115">
        <f t="shared" si="40"/>
        <v>0</v>
      </c>
      <c r="P78" s="115">
        <f t="shared" si="40"/>
        <v>7.6923076923076927E-2</v>
      </c>
      <c r="Q78" s="115">
        <f t="shared" si="40"/>
        <v>0.23076923076923078</v>
      </c>
      <c r="R78" s="115">
        <f t="shared" si="40"/>
        <v>0.61538461538461542</v>
      </c>
    </row>
    <row r="79" spans="1:18" ht="12" customHeight="1">
      <c r="A79" s="258"/>
      <c r="B79" s="258"/>
      <c r="C79" s="137"/>
      <c r="D79" s="223" t="s">
        <v>270</v>
      </c>
      <c r="E79" s="126"/>
      <c r="F79" s="112">
        <f t="shared" si="36"/>
        <v>35</v>
      </c>
      <c r="G79" s="112">
        <v>10</v>
      </c>
      <c r="H79" s="112">
        <v>0</v>
      </c>
      <c r="I79" s="112">
        <v>1</v>
      </c>
      <c r="J79" s="112">
        <v>0</v>
      </c>
      <c r="K79" s="112">
        <v>20</v>
      </c>
      <c r="L79" s="112">
        <v>4</v>
      </c>
      <c r="M79" s="112">
        <v>0</v>
      </c>
      <c r="N79" s="112">
        <v>1</v>
      </c>
      <c r="O79" s="112">
        <v>0</v>
      </c>
      <c r="P79" s="112">
        <v>0</v>
      </c>
      <c r="Q79" s="112">
        <v>6</v>
      </c>
      <c r="R79" s="112">
        <v>28</v>
      </c>
    </row>
    <row r="80" spans="1:18" ht="12" customHeight="1">
      <c r="A80" s="258"/>
      <c r="B80" s="258"/>
      <c r="C80" s="138"/>
      <c r="D80" s="224"/>
      <c r="E80" s="127"/>
      <c r="F80" s="128">
        <f t="shared" si="36"/>
        <v>1</v>
      </c>
      <c r="G80" s="115">
        <f t="shared" ref="G80:R80" si="41">IF(G79=0,0,G79/$F79)</f>
        <v>0.2857142857142857</v>
      </c>
      <c r="H80" s="115">
        <f t="shared" si="41"/>
        <v>0</v>
      </c>
      <c r="I80" s="115">
        <f t="shared" si="41"/>
        <v>2.8571428571428571E-2</v>
      </c>
      <c r="J80" s="115">
        <f t="shared" si="41"/>
        <v>0</v>
      </c>
      <c r="K80" s="115">
        <f t="shared" si="41"/>
        <v>0.5714285714285714</v>
      </c>
      <c r="L80" s="115">
        <f t="shared" si="41"/>
        <v>0.11428571428571428</v>
      </c>
      <c r="M80" s="115">
        <f t="shared" si="41"/>
        <v>0</v>
      </c>
      <c r="N80" s="115">
        <f t="shared" si="41"/>
        <v>2.8571428571428571E-2</v>
      </c>
      <c r="O80" s="115">
        <f t="shared" si="41"/>
        <v>0</v>
      </c>
      <c r="P80" s="115">
        <f t="shared" si="41"/>
        <v>0</v>
      </c>
      <c r="Q80" s="115">
        <f t="shared" si="41"/>
        <v>0.17142857142857143</v>
      </c>
      <c r="R80" s="115">
        <f t="shared" si="41"/>
        <v>0.8</v>
      </c>
    </row>
    <row r="81" spans="1:18" ht="12" customHeight="1">
      <c r="A81" s="258"/>
      <c r="B81" s="258"/>
      <c r="C81" s="137"/>
      <c r="D81" s="223" t="s">
        <v>10</v>
      </c>
      <c r="E81" s="126"/>
      <c r="F81" s="112">
        <f t="shared" si="36"/>
        <v>182</v>
      </c>
      <c r="G81" s="112">
        <v>36</v>
      </c>
      <c r="H81" s="112">
        <v>1</v>
      </c>
      <c r="I81" s="112">
        <v>2</v>
      </c>
      <c r="J81" s="112">
        <v>2</v>
      </c>
      <c r="K81" s="112">
        <v>96</v>
      </c>
      <c r="L81" s="112">
        <v>45</v>
      </c>
      <c r="M81" s="112">
        <v>1</v>
      </c>
      <c r="N81" s="112">
        <v>1</v>
      </c>
      <c r="O81" s="112">
        <v>1</v>
      </c>
      <c r="P81" s="112">
        <v>1</v>
      </c>
      <c r="Q81" s="112">
        <v>35</v>
      </c>
      <c r="R81" s="112">
        <v>143</v>
      </c>
    </row>
    <row r="82" spans="1:18" ht="12" customHeight="1">
      <c r="A82" s="258"/>
      <c r="B82" s="258"/>
      <c r="C82" s="138"/>
      <c r="D82" s="224"/>
      <c r="E82" s="127"/>
      <c r="F82" s="128">
        <f t="shared" si="36"/>
        <v>1</v>
      </c>
      <c r="G82" s="115">
        <f t="shared" ref="G82:R82" si="42">IF(G81=0,0,G81/$F81)</f>
        <v>0.19780219780219779</v>
      </c>
      <c r="H82" s="115">
        <f t="shared" si="42"/>
        <v>5.4945054945054949E-3</v>
      </c>
      <c r="I82" s="115">
        <f t="shared" si="42"/>
        <v>1.098901098901099E-2</v>
      </c>
      <c r="J82" s="115">
        <f t="shared" si="42"/>
        <v>1.098901098901099E-2</v>
      </c>
      <c r="K82" s="115">
        <f t="shared" si="42"/>
        <v>0.52747252747252749</v>
      </c>
      <c r="L82" s="115">
        <f t="shared" si="42"/>
        <v>0.24725274725274726</v>
      </c>
      <c r="M82" s="115">
        <f t="shared" si="42"/>
        <v>5.4945054945054949E-3</v>
      </c>
      <c r="N82" s="115">
        <f t="shared" si="42"/>
        <v>5.4945054945054949E-3</v>
      </c>
      <c r="O82" s="115">
        <f t="shared" si="42"/>
        <v>5.4945054945054949E-3</v>
      </c>
      <c r="P82" s="115">
        <f t="shared" si="42"/>
        <v>5.4945054945054949E-3</v>
      </c>
      <c r="Q82" s="115">
        <f t="shared" si="42"/>
        <v>0.19230769230769232</v>
      </c>
      <c r="R82" s="115">
        <f t="shared" si="42"/>
        <v>0.7857142857142857</v>
      </c>
    </row>
    <row r="83" spans="1:18" ht="12" customHeight="1">
      <c r="A83" s="258"/>
      <c r="B83" s="258"/>
      <c r="C83" s="137"/>
      <c r="D83" s="223" t="s">
        <v>9</v>
      </c>
      <c r="E83" s="126"/>
      <c r="F83" s="112">
        <f t="shared" si="36"/>
        <v>18</v>
      </c>
      <c r="G83" s="112">
        <v>6</v>
      </c>
      <c r="H83" s="112">
        <v>0</v>
      </c>
      <c r="I83" s="112">
        <v>0</v>
      </c>
      <c r="J83" s="112">
        <v>0</v>
      </c>
      <c r="K83" s="112">
        <v>8</v>
      </c>
      <c r="L83" s="112">
        <v>4</v>
      </c>
      <c r="M83" s="112">
        <v>0</v>
      </c>
      <c r="N83" s="112">
        <v>0</v>
      </c>
      <c r="O83" s="112">
        <v>0</v>
      </c>
      <c r="P83" s="112">
        <v>0</v>
      </c>
      <c r="Q83" s="112">
        <v>4</v>
      </c>
      <c r="R83" s="112">
        <v>14</v>
      </c>
    </row>
    <row r="84" spans="1:18" ht="12" customHeight="1">
      <c r="A84" s="258"/>
      <c r="B84" s="258"/>
      <c r="C84" s="138"/>
      <c r="D84" s="224"/>
      <c r="E84" s="127"/>
      <c r="F84" s="128">
        <f t="shared" si="36"/>
        <v>1</v>
      </c>
      <c r="G84" s="115">
        <f t="shared" ref="G84:R84" si="43">IF(G83=0,0,G83/$F83)</f>
        <v>0.33333333333333331</v>
      </c>
      <c r="H84" s="115">
        <f t="shared" si="43"/>
        <v>0</v>
      </c>
      <c r="I84" s="115">
        <f t="shared" si="43"/>
        <v>0</v>
      </c>
      <c r="J84" s="115">
        <f t="shared" si="43"/>
        <v>0</v>
      </c>
      <c r="K84" s="115">
        <f t="shared" si="43"/>
        <v>0.44444444444444442</v>
      </c>
      <c r="L84" s="115">
        <f t="shared" si="43"/>
        <v>0.22222222222222221</v>
      </c>
      <c r="M84" s="115">
        <f t="shared" si="43"/>
        <v>0</v>
      </c>
      <c r="N84" s="115">
        <f t="shared" si="43"/>
        <v>0</v>
      </c>
      <c r="O84" s="115">
        <f t="shared" si="43"/>
        <v>0</v>
      </c>
      <c r="P84" s="115">
        <f t="shared" si="43"/>
        <v>0</v>
      </c>
      <c r="Q84" s="115">
        <f t="shared" si="43"/>
        <v>0.22222222222222221</v>
      </c>
      <c r="R84" s="115">
        <f t="shared" si="43"/>
        <v>0.77777777777777779</v>
      </c>
    </row>
    <row r="85" spans="1:18" ht="12" customHeight="1">
      <c r="A85" s="258"/>
      <c r="B85" s="258"/>
      <c r="C85" s="137"/>
      <c r="D85" s="223" t="s">
        <v>269</v>
      </c>
      <c r="E85" s="126"/>
      <c r="F85" s="112">
        <f t="shared" si="36"/>
        <v>11</v>
      </c>
      <c r="G85" s="112">
        <v>2</v>
      </c>
      <c r="H85" s="112">
        <v>0</v>
      </c>
      <c r="I85" s="112">
        <v>0</v>
      </c>
      <c r="J85" s="112">
        <v>0</v>
      </c>
      <c r="K85" s="112">
        <v>8</v>
      </c>
      <c r="L85" s="112">
        <v>1</v>
      </c>
      <c r="M85" s="112">
        <v>0</v>
      </c>
      <c r="N85" s="112">
        <v>0</v>
      </c>
      <c r="O85" s="112">
        <v>0</v>
      </c>
      <c r="P85" s="112">
        <v>0</v>
      </c>
      <c r="Q85" s="112">
        <v>4</v>
      </c>
      <c r="R85" s="112">
        <v>7</v>
      </c>
    </row>
    <row r="86" spans="1:18" ht="12" customHeight="1">
      <c r="A86" s="258"/>
      <c r="B86" s="258"/>
      <c r="C86" s="138"/>
      <c r="D86" s="224"/>
      <c r="E86" s="127"/>
      <c r="F86" s="128">
        <f t="shared" si="36"/>
        <v>1</v>
      </c>
      <c r="G86" s="115">
        <f t="shared" ref="G86:R86" si="44">IF(G85=0,0,G85/$F85)</f>
        <v>0.18181818181818182</v>
      </c>
      <c r="H86" s="115">
        <f t="shared" si="44"/>
        <v>0</v>
      </c>
      <c r="I86" s="115">
        <f t="shared" si="44"/>
        <v>0</v>
      </c>
      <c r="J86" s="115">
        <f t="shared" si="44"/>
        <v>0</v>
      </c>
      <c r="K86" s="115">
        <f t="shared" si="44"/>
        <v>0.72727272727272729</v>
      </c>
      <c r="L86" s="115">
        <f t="shared" si="44"/>
        <v>9.0909090909090912E-2</v>
      </c>
      <c r="M86" s="115">
        <f t="shared" si="44"/>
        <v>0</v>
      </c>
      <c r="N86" s="115">
        <f t="shared" si="44"/>
        <v>0</v>
      </c>
      <c r="O86" s="115">
        <f t="shared" si="44"/>
        <v>0</v>
      </c>
      <c r="P86" s="115">
        <f t="shared" si="44"/>
        <v>0</v>
      </c>
      <c r="Q86" s="115">
        <f t="shared" si="44"/>
        <v>0.36363636363636365</v>
      </c>
      <c r="R86" s="115">
        <f t="shared" si="44"/>
        <v>0.63636363636363635</v>
      </c>
    </row>
    <row r="87" spans="1:18" ht="13.5" customHeight="1">
      <c r="A87" s="258"/>
      <c r="B87" s="258"/>
      <c r="C87" s="137"/>
      <c r="D87" s="300" t="s">
        <v>268</v>
      </c>
      <c r="E87" s="126"/>
      <c r="F87" s="112">
        <f t="shared" si="36"/>
        <v>16</v>
      </c>
      <c r="G87" s="112">
        <v>6</v>
      </c>
      <c r="H87" s="112">
        <v>0</v>
      </c>
      <c r="I87" s="112">
        <v>0</v>
      </c>
      <c r="J87" s="112">
        <v>0</v>
      </c>
      <c r="K87" s="112">
        <v>6</v>
      </c>
      <c r="L87" s="112">
        <v>4</v>
      </c>
      <c r="M87" s="112">
        <v>0</v>
      </c>
      <c r="N87" s="112">
        <v>0</v>
      </c>
      <c r="O87" s="112">
        <v>0</v>
      </c>
      <c r="P87" s="112">
        <v>0</v>
      </c>
      <c r="Q87" s="112">
        <v>5</v>
      </c>
      <c r="R87" s="112">
        <v>11</v>
      </c>
    </row>
    <row r="88" spans="1:18" ht="13.5" customHeight="1">
      <c r="A88" s="258"/>
      <c r="B88" s="258"/>
      <c r="C88" s="138"/>
      <c r="D88" s="224"/>
      <c r="E88" s="127"/>
      <c r="F88" s="128">
        <f t="shared" si="36"/>
        <v>1</v>
      </c>
      <c r="G88" s="115">
        <f t="shared" ref="G88:R88" si="45">IF(G87=0,0,G87/$F87)</f>
        <v>0.375</v>
      </c>
      <c r="H88" s="115">
        <f t="shared" si="45"/>
        <v>0</v>
      </c>
      <c r="I88" s="115">
        <f t="shared" si="45"/>
        <v>0</v>
      </c>
      <c r="J88" s="115">
        <f t="shared" si="45"/>
        <v>0</v>
      </c>
      <c r="K88" s="115">
        <f t="shared" si="45"/>
        <v>0.375</v>
      </c>
      <c r="L88" s="115">
        <f t="shared" si="45"/>
        <v>0.25</v>
      </c>
      <c r="M88" s="115">
        <f t="shared" si="45"/>
        <v>0</v>
      </c>
      <c r="N88" s="115">
        <f t="shared" si="45"/>
        <v>0</v>
      </c>
      <c r="O88" s="115">
        <f t="shared" si="45"/>
        <v>0</v>
      </c>
      <c r="P88" s="115">
        <f t="shared" si="45"/>
        <v>0</v>
      </c>
      <c r="Q88" s="115">
        <f t="shared" si="45"/>
        <v>0.3125</v>
      </c>
      <c r="R88" s="115">
        <f t="shared" si="45"/>
        <v>0.6875</v>
      </c>
    </row>
    <row r="89" spans="1:18" ht="12" customHeight="1">
      <c r="A89" s="258"/>
      <c r="B89" s="258"/>
      <c r="C89" s="137"/>
      <c r="D89" s="223" t="s">
        <v>267</v>
      </c>
      <c r="E89" s="126"/>
      <c r="F89" s="112">
        <f t="shared" si="36"/>
        <v>57</v>
      </c>
      <c r="G89" s="112">
        <v>11</v>
      </c>
      <c r="H89" s="112">
        <v>0</v>
      </c>
      <c r="I89" s="112">
        <v>0</v>
      </c>
      <c r="J89" s="112">
        <v>0</v>
      </c>
      <c r="K89" s="112">
        <v>32</v>
      </c>
      <c r="L89" s="112">
        <v>14</v>
      </c>
      <c r="M89" s="112">
        <v>1</v>
      </c>
      <c r="N89" s="112">
        <v>0</v>
      </c>
      <c r="O89" s="112">
        <v>0</v>
      </c>
      <c r="P89" s="112">
        <v>0</v>
      </c>
      <c r="Q89" s="112">
        <v>15</v>
      </c>
      <c r="R89" s="112">
        <v>41</v>
      </c>
    </row>
    <row r="90" spans="1:18" ht="12" customHeight="1">
      <c r="A90" s="258"/>
      <c r="B90" s="258"/>
      <c r="C90" s="138"/>
      <c r="D90" s="224"/>
      <c r="E90" s="127"/>
      <c r="F90" s="128">
        <f t="shared" si="36"/>
        <v>0.99999999999999989</v>
      </c>
      <c r="G90" s="115">
        <f t="shared" ref="G90:R90" si="46">IF(G89=0,0,G89/$F89)</f>
        <v>0.19298245614035087</v>
      </c>
      <c r="H90" s="115">
        <f t="shared" si="46"/>
        <v>0</v>
      </c>
      <c r="I90" s="115">
        <f t="shared" si="46"/>
        <v>0</v>
      </c>
      <c r="J90" s="115">
        <f t="shared" si="46"/>
        <v>0</v>
      </c>
      <c r="K90" s="115">
        <f t="shared" si="46"/>
        <v>0.56140350877192979</v>
      </c>
      <c r="L90" s="115">
        <f t="shared" si="46"/>
        <v>0.24561403508771928</v>
      </c>
      <c r="M90" s="115">
        <f t="shared" si="46"/>
        <v>1.7543859649122806E-2</v>
      </c>
      <c r="N90" s="115">
        <f t="shared" si="46"/>
        <v>0</v>
      </c>
      <c r="O90" s="115">
        <f t="shared" si="46"/>
        <v>0</v>
      </c>
      <c r="P90" s="115">
        <f t="shared" si="46"/>
        <v>0</v>
      </c>
      <c r="Q90" s="115">
        <f t="shared" si="46"/>
        <v>0.26315789473684209</v>
      </c>
      <c r="R90" s="115">
        <f t="shared" si="46"/>
        <v>0.7192982456140351</v>
      </c>
    </row>
    <row r="91" spans="1:18" ht="12" customHeight="1">
      <c r="A91" s="258"/>
      <c r="B91" s="258"/>
      <c r="C91" s="137"/>
      <c r="D91" s="223" t="s">
        <v>266</v>
      </c>
      <c r="E91" s="126"/>
      <c r="F91" s="112">
        <f t="shared" si="36"/>
        <v>16</v>
      </c>
      <c r="G91" s="112">
        <v>2</v>
      </c>
      <c r="H91" s="112">
        <v>0</v>
      </c>
      <c r="I91" s="112">
        <v>0</v>
      </c>
      <c r="J91" s="112">
        <v>1</v>
      </c>
      <c r="K91" s="112">
        <v>11</v>
      </c>
      <c r="L91" s="112">
        <v>2</v>
      </c>
      <c r="M91" s="112">
        <v>0</v>
      </c>
      <c r="N91" s="112">
        <v>0</v>
      </c>
      <c r="O91" s="112">
        <v>0</v>
      </c>
      <c r="P91" s="112">
        <v>0</v>
      </c>
      <c r="Q91" s="112">
        <v>7</v>
      </c>
      <c r="R91" s="112">
        <v>9</v>
      </c>
    </row>
    <row r="92" spans="1:18" ht="12" customHeight="1">
      <c r="A92" s="258"/>
      <c r="B92" s="258"/>
      <c r="C92" s="138"/>
      <c r="D92" s="224"/>
      <c r="E92" s="127"/>
      <c r="F92" s="128">
        <f t="shared" si="36"/>
        <v>1</v>
      </c>
      <c r="G92" s="115">
        <f t="shared" ref="G92:R92" si="47">IF(G91=0,0,G91/$F91)</f>
        <v>0.125</v>
      </c>
      <c r="H92" s="115">
        <f t="shared" si="47"/>
        <v>0</v>
      </c>
      <c r="I92" s="115">
        <f t="shared" si="47"/>
        <v>0</v>
      </c>
      <c r="J92" s="115">
        <f t="shared" si="47"/>
        <v>6.25E-2</v>
      </c>
      <c r="K92" s="115">
        <f t="shared" si="47"/>
        <v>0.6875</v>
      </c>
      <c r="L92" s="115">
        <f t="shared" si="47"/>
        <v>0.125</v>
      </c>
      <c r="M92" s="115">
        <f t="shared" si="47"/>
        <v>0</v>
      </c>
      <c r="N92" s="115">
        <f t="shared" si="47"/>
        <v>0</v>
      </c>
      <c r="O92" s="115">
        <f t="shared" si="47"/>
        <v>0</v>
      </c>
      <c r="P92" s="115">
        <f t="shared" si="47"/>
        <v>0</v>
      </c>
      <c r="Q92" s="115">
        <f t="shared" si="47"/>
        <v>0.4375</v>
      </c>
      <c r="R92" s="115">
        <f t="shared" si="47"/>
        <v>0.5625</v>
      </c>
    </row>
    <row r="93" spans="1:18" ht="12" customHeight="1">
      <c r="A93" s="258"/>
      <c r="B93" s="258"/>
      <c r="C93" s="137"/>
      <c r="D93" s="223" t="s">
        <v>265</v>
      </c>
      <c r="E93" s="126"/>
      <c r="F93" s="112">
        <f t="shared" si="36"/>
        <v>21</v>
      </c>
      <c r="G93" s="112">
        <v>11</v>
      </c>
      <c r="H93" s="112">
        <v>0</v>
      </c>
      <c r="I93" s="112">
        <v>0</v>
      </c>
      <c r="J93" s="112">
        <v>0</v>
      </c>
      <c r="K93" s="112">
        <v>5</v>
      </c>
      <c r="L93" s="112">
        <v>5</v>
      </c>
      <c r="M93" s="112">
        <v>0</v>
      </c>
      <c r="N93" s="112">
        <v>0</v>
      </c>
      <c r="O93" s="112">
        <v>2</v>
      </c>
      <c r="P93" s="112">
        <v>0</v>
      </c>
      <c r="Q93" s="112">
        <v>3</v>
      </c>
      <c r="R93" s="112">
        <v>16</v>
      </c>
    </row>
    <row r="94" spans="1:18" ht="12" customHeight="1">
      <c r="A94" s="258"/>
      <c r="B94" s="258"/>
      <c r="C94" s="138"/>
      <c r="D94" s="224"/>
      <c r="E94" s="127"/>
      <c r="F94" s="128">
        <f t="shared" si="36"/>
        <v>1</v>
      </c>
      <c r="G94" s="115">
        <f t="shared" ref="G94:R94" si="48">IF(G93=0,0,G93/$F93)</f>
        <v>0.52380952380952384</v>
      </c>
      <c r="H94" s="115">
        <f t="shared" si="48"/>
        <v>0</v>
      </c>
      <c r="I94" s="115">
        <f t="shared" si="48"/>
        <v>0</v>
      </c>
      <c r="J94" s="115">
        <f t="shared" si="48"/>
        <v>0</v>
      </c>
      <c r="K94" s="115">
        <f t="shared" si="48"/>
        <v>0.23809523809523808</v>
      </c>
      <c r="L94" s="115">
        <f t="shared" si="48"/>
        <v>0.23809523809523808</v>
      </c>
      <c r="M94" s="115">
        <f t="shared" si="48"/>
        <v>0</v>
      </c>
      <c r="N94" s="115">
        <f t="shared" si="48"/>
        <v>0</v>
      </c>
      <c r="O94" s="115">
        <f t="shared" si="48"/>
        <v>9.5238095238095233E-2</v>
      </c>
      <c r="P94" s="115">
        <f t="shared" si="48"/>
        <v>0</v>
      </c>
      <c r="Q94" s="115">
        <f t="shared" si="48"/>
        <v>0.14285714285714285</v>
      </c>
      <c r="R94" s="115">
        <f t="shared" si="48"/>
        <v>0.76190476190476186</v>
      </c>
    </row>
    <row r="95" spans="1:18" ht="12" customHeight="1">
      <c r="A95" s="258"/>
      <c r="B95" s="258"/>
      <c r="C95" s="137"/>
      <c r="D95" s="223" t="s">
        <v>264</v>
      </c>
      <c r="E95" s="126"/>
      <c r="F95" s="112">
        <f t="shared" si="36"/>
        <v>157</v>
      </c>
      <c r="G95" s="112">
        <v>32</v>
      </c>
      <c r="H95" s="112">
        <v>0</v>
      </c>
      <c r="I95" s="112">
        <v>1</v>
      </c>
      <c r="J95" s="112">
        <v>1</v>
      </c>
      <c r="K95" s="112">
        <v>98</v>
      </c>
      <c r="L95" s="112">
        <v>25</v>
      </c>
      <c r="M95" s="112">
        <v>1</v>
      </c>
      <c r="N95" s="112">
        <v>0</v>
      </c>
      <c r="O95" s="112">
        <v>7</v>
      </c>
      <c r="P95" s="112">
        <v>1</v>
      </c>
      <c r="Q95" s="112">
        <v>42</v>
      </c>
      <c r="R95" s="112">
        <v>106</v>
      </c>
    </row>
    <row r="96" spans="1:18" ht="12" customHeight="1">
      <c r="A96" s="258"/>
      <c r="B96" s="258"/>
      <c r="C96" s="138"/>
      <c r="D96" s="224"/>
      <c r="E96" s="127"/>
      <c r="F96" s="128">
        <f t="shared" si="36"/>
        <v>1</v>
      </c>
      <c r="G96" s="115">
        <f t="shared" ref="G96:R96" si="49">IF(G95=0,0,G95/$F95)</f>
        <v>0.20382165605095542</v>
      </c>
      <c r="H96" s="115">
        <f t="shared" si="49"/>
        <v>0</v>
      </c>
      <c r="I96" s="115">
        <f t="shared" si="49"/>
        <v>6.369426751592357E-3</v>
      </c>
      <c r="J96" s="115">
        <f t="shared" si="49"/>
        <v>6.369426751592357E-3</v>
      </c>
      <c r="K96" s="115">
        <f t="shared" si="49"/>
        <v>0.62420382165605093</v>
      </c>
      <c r="L96" s="115">
        <f t="shared" si="49"/>
        <v>0.15923566878980891</v>
      </c>
      <c r="M96" s="115">
        <f t="shared" si="49"/>
        <v>6.369426751592357E-3</v>
      </c>
      <c r="N96" s="115">
        <f t="shared" si="49"/>
        <v>0</v>
      </c>
      <c r="O96" s="115">
        <f t="shared" si="49"/>
        <v>4.4585987261146494E-2</v>
      </c>
      <c r="P96" s="115">
        <f t="shared" si="49"/>
        <v>6.369426751592357E-3</v>
      </c>
      <c r="Q96" s="115">
        <f t="shared" si="49"/>
        <v>0.26751592356687898</v>
      </c>
      <c r="R96" s="115">
        <f t="shared" si="49"/>
        <v>0.67515923566878977</v>
      </c>
    </row>
    <row r="97" spans="1:18" ht="12" customHeight="1">
      <c r="A97" s="258"/>
      <c r="B97" s="258"/>
      <c r="C97" s="137"/>
      <c r="D97" s="223" t="s">
        <v>263</v>
      </c>
      <c r="E97" s="126"/>
      <c r="F97" s="112">
        <f t="shared" si="36"/>
        <v>22</v>
      </c>
      <c r="G97" s="112">
        <v>12</v>
      </c>
      <c r="H97" s="112">
        <v>1</v>
      </c>
      <c r="I97" s="112">
        <v>0</v>
      </c>
      <c r="J97" s="112">
        <v>0</v>
      </c>
      <c r="K97" s="112">
        <v>5</v>
      </c>
      <c r="L97" s="112">
        <v>4</v>
      </c>
      <c r="M97" s="112">
        <v>0</v>
      </c>
      <c r="N97" s="112">
        <v>0</v>
      </c>
      <c r="O97" s="112">
        <v>0</v>
      </c>
      <c r="P97" s="112">
        <v>0</v>
      </c>
      <c r="Q97" s="112">
        <v>6</v>
      </c>
      <c r="R97" s="112">
        <v>16</v>
      </c>
    </row>
    <row r="98" spans="1:18" ht="12" customHeight="1">
      <c r="A98" s="258"/>
      <c r="B98" s="258"/>
      <c r="C98" s="138"/>
      <c r="D98" s="224"/>
      <c r="E98" s="127"/>
      <c r="F98" s="128">
        <f t="shared" si="36"/>
        <v>1</v>
      </c>
      <c r="G98" s="115">
        <f t="shared" ref="G98:R98" si="50">IF(G97=0,0,G97/$F97)</f>
        <v>0.54545454545454541</v>
      </c>
      <c r="H98" s="115">
        <f t="shared" si="50"/>
        <v>4.5454545454545456E-2</v>
      </c>
      <c r="I98" s="115">
        <f t="shared" si="50"/>
        <v>0</v>
      </c>
      <c r="J98" s="115">
        <f t="shared" si="50"/>
        <v>0</v>
      </c>
      <c r="K98" s="115">
        <f t="shared" si="50"/>
        <v>0.22727272727272727</v>
      </c>
      <c r="L98" s="115">
        <f t="shared" si="50"/>
        <v>0.18181818181818182</v>
      </c>
      <c r="M98" s="115">
        <f t="shared" si="50"/>
        <v>0</v>
      </c>
      <c r="N98" s="115">
        <f t="shared" si="50"/>
        <v>0</v>
      </c>
      <c r="O98" s="115">
        <f t="shared" si="50"/>
        <v>0</v>
      </c>
      <c r="P98" s="115">
        <f t="shared" si="50"/>
        <v>0</v>
      </c>
      <c r="Q98" s="115">
        <f t="shared" si="50"/>
        <v>0.27272727272727271</v>
      </c>
      <c r="R98" s="115">
        <f t="shared" si="50"/>
        <v>0.72727272727272729</v>
      </c>
    </row>
    <row r="99" spans="1:18" ht="12.75" customHeight="1">
      <c r="A99" s="258"/>
      <c r="B99" s="258"/>
      <c r="C99" s="137"/>
      <c r="D99" s="223" t="s">
        <v>262</v>
      </c>
      <c r="E99" s="126"/>
      <c r="F99" s="112">
        <f t="shared" si="36"/>
        <v>59</v>
      </c>
      <c r="G99" s="112">
        <v>17</v>
      </c>
      <c r="H99" s="112">
        <v>0</v>
      </c>
      <c r="I99" s="112">
        <v>0</v>
      </c>
      <c r="J99" s="112">
        <v>0</v>
      </c>
      <c r="K99" s="112">
        <v>25</v>
      </c>
      <c r="L99" s="112">
        <v>17</v>
      </c>
      <c r="M99" s="112">
        <v>0</v>
      </c>
      <c r="N99" s="112">
        <v>0</v>
      </c>
      <c r="O99" s="112">
        <v>1</v>
      </c>
      <c r="P99" s="112">
        <v>0</v>
      </c>
      <c r="Q99" s="112">
        <v>17</v>
      </c>
      <c r="R99" s="112">
        <v>41</v>
      </c>
    </row>
    <row r="100" spans="1:18" ht="12.75" customHeight="1">
      <c r="A100" s="259"/>
      <c r="B100" s="259"/>
      <c r="C100" s="138"/>
      <c r="D100" s="224"/>
      <c r="E100" s="127"/>
      <c r="F100" s="145">
        <f t="shared" si="36"/>
        <v>1</v>
      </c>
      <c r="G100" s="115">
        <f t="shared" ref="G100:R100" si="51">IF(G99=0,0,G99/$F99)</f>
        <v>0.28813559322033899</v>
      </c>
      <c r="H100" s="115">
        <f t="shared" si="51"/>
        <v>0</v>
      </c>
      <c r="I100" s="115">
        <f t="shared" si="51"/>
        <v>0</v>
      </c>
      <c r="J100" s="115">
        <f t="shared" si="51"/>
        <v>0</v>
      </c>
      <c r="K100" s="115">
        <f t="shared" si="51"/>
        <v>0.42372881355932202</v>
      </c>
      <c r="L100" s="115">
        <f t="shared" si="51"/>
        <v>0.28813559322033899</v>
      </c>
      <c r="M100" s="115">
        <f t="shared" si="51"/>
        <v>0</v>
      </c>
      <c r="N100" s="115">
        <f t="shared" si="51"/>
        <v>0</v>
      </c>
      <c r="O100" s="115">
        <f t="shared" si="51"/>
        <v>1.6949152542372881E-2</v>
      </c>
      <c r="P100" s="115">
        <f t="shared" si="51"/>
        <v>0</v>
      </c>
      <c r="Q100" s="115">
        <f t="shared" si="51"/>
        <v>0.28813559322033899</v>
      </c>
      <c r="R100" s="115">
        <f t="shared" si="51"/>
        <v>0.69491525423728817</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9 G69:R69"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7" width="7.625" style="3" customWidth="1"/>
    <col min="18" max="16384" width="9" style="3"/>
  </cols>
  <sheetData>
    <row r="1" spans="1:17" ht="14.25">
      <c r="A1" s="18" t="s">
        <v>537</v>
      </c>
    </row>
    <row r="2" spans="1:17">
      <c r="Q2" s="46" t="s">
        <v>173</v>
      </c>
    </row>
    <row r="3" spans="1:17" ht="18.75" customHeight="1">
      <c r="A3" s="230" t="s">
        <v>64</v>
      </c>
      <c r="B3" s="231"/>
      <c r="C3" s="231"/>
      <c r="D3" s="231"/>
      <c r="E3" s="232"/>
      <c r="F3" s="187" t="s">
        <v>232</v>
      </c>
      <c r="G3" s="202"/>
      <c r="H3" s="202"/>
      <c r="I3" s="188"/>
      <c r="J3" s="187" t="s">
        <v>247</v>
      </c>
      <c r="K3" s="202"/>
      <c r="L3" s="202"/>
      <c r="M3" s="188"/>
      <c r="N3" s="187" t="s">
        <v>246</v>
      </c>
      <c r="O3" s="202"/>
      <c r="P3" s="202"/>
      <c r="Q3" s="188"/>
    </row>
    <row r="4" spans="1:17" ht="18.75" customHeight="1">
      <c r="A4" s="233"/>
      <c r="B4" s="234"/>
      <c r="C4" s="234"/>
      <c r="D4" s="234"/>
      <c r="E4" s="235"/>
      <c r="F4" s="320"/>
      <c r="G4" s="326"/>
      <c r="H4" s="326"/>
      <c r="I4" s="327"/>
      <c r="J4" s="320"/>
      <c r="K4" s="326"/>
      <c r="L4" s="326"/>
      <c r="M4" s="327"/>
      <c r="N4" s="320"/>
      <c r="O4" s="326"/>
      <c r="P4" s="326"/>
      <c r="Q4" s="327"/>
    </row>
    <row r="5" spans="1:17" ht="44.25" customHeight="1">
      <c r="A5" s="233"/>
      <c r="B5" s="234"/>
      <c r="C5" s="234"/>
      <c r="D5" s="234"/>
      <c r="E5" s="235"/>
      <c r="F5" s="250" t="s">
        <v>278</v>
      </c>
      <c r="G5" s="225" t="s">
        <v>277</v>
      </c>
      <c r="H5" s="225" t="s">
        <v>276</v>
      </c>
      <c r="I5" s="225" t="s">
        <v>174</v>
      </c>
      <c r="J5" s="250" t="s">
        <v>278</v>
      </c>
      <c r="K5" s="225" t="s">
        <v>277</v>
      </c>
      <c r="L5" s="225" t="s">
        <v>276</v>
      </c>
      <c r="M5" s="225" t="s">
        <v>174</v>
      </c>
      <c r="N5" s="250" t="s">
        <v>278</v>
      </c>
      <c r="O5" s="225" t="s">
        <v>277</v>
      </c>
      <c r="P5" s="225" t="s">
        <v>276</v>
      </c>
      <c r="Q5" s="225" t="s">
        <v>174</v>
      </c>
    </row>
    <row r="6" spans="1:17" ht="24.75" customHeight="1">
      <c r="A6" s="236"/>
      <c r="B6" s="237"/>
      <c r="C6" s="237"/>
      <c r="D6" s="237"/>
      <c r="E6" s="238"/>
      <c r="F6" s="155"/>
      <c r="G6" s="227"/>
      <c r="H6" s="227"/>
      <c r="I6" s="227"/>
      <c r="J6" s="155"/>
      <c r="K6" s="227"/>
      <c r="L6" s="227"/>
      <c r="M6" s="227"/>
      <c r="N6" s="155"/>
      <c r="O6" s="227"/>
      <c r="P6" s="227"/>
      <c r="Q6" s="227"/>
    </row>
    <row r="7" spans="1:17" ht="12" customHeight="1">
      <c r="A7" s="161" t="s">
        <v>50</v>
      </c>
      <c r="B7" s="162"/>
      <c r="C7" s="162"/>
      <c r="D7" s="162"/>
      <c r="E7" s="163"/>
      <c r="F7" s="41">
        <f t="shared" ref="F7:Q7" si="0">SUM(F9,F11,F13,F15,F17)</f>
        <v>618</v>
      </c>
      <c r="G7" s="41">
        <f t="shared" si="0"/>
        <v>86</v>
      </c>
      <c r="H7" s="41">
        <f t="shared" si="0"/>
        <v>463</v>
      </c>
      <c r="I7" s="41">
        <f t="shared" si="0"/>
        <v>69</v>
      </c>
      <c r="J7" s="41">
        <f t="shared" si="0"/>
        <v>637</v>
      </c>
      <c r="K7" s="41">
        <f t="shared" si="0"/>
        <v>150</v>
      </c>
      <c r="L7" s="41">
        <f t="shared" si="0"/>
        <v>421</v>
      </c>
      <c r="M7" s="41">
        <f t="shared" si="0"/>
        <v>66</v>
      </c>
      <c r="N7" s="41">
        <f t="shared" si="0"/>
        <v>70</v>
      </c>
      <c r="O7" s="41">
        <f t="shared" si="0"/>
        <v>25</v>
      </c>
      <c r="P7" s="41">
        <f t="shared" si="0"/>
        <v>30</v>
      </c>
      <c r="Q7" s="41">
        <f t="shared" si="0"/>
        <v>15</v>
      </c>
    </row>
    <row r="8" spans="1:17" ht="12" customHeight="1">
      <c r="A8" s="164"/>
      <c r="B8" s="165"/>
      <c r="C8" s="165"/>
      <c r="D8" s="165"/>
      <c r="E8" s="166"/>
      <c r="F8" s="37">
        <f>IF(F7=0,0,F7/F7)</f>
        <v>1</v>
      </c>
      <c r="G8" s="37">
        <f>IF(G7=0,0,G7/$F7)</f>
        <v>0.13915857605177995</v>
      </c>
      <c r="H8" s="37">
        <f>IF(H7=0,0,H7/$F7)</f>
        <v>0.7491909385113269</v>
      </c>
      <c r="I8" s="37">
        <f>IF(I7=0,0,I7/$F7)</f>
        <v>0.11165048543689321</v>
      </c>
      <c r="J8" s="37">
        <f>IF(J7=0,0,J7/J7)</f>
        <v>1</v>
      </c>
      <c r="K8" s="37">
        <f>IF(K7=0,0,K7/$J7)</f>
        <v>0.23547880690737832</v>
      </c>
      <c r="L8" s="37">
        <f>IF(L7=0,0,L7/$J7)</f>
        <v>0.6609105180533752</v>
      </c>
      <c r="M8" s="37">
        <f>IF(M7=0,0,M7/$J7)</f>
        <v>0.10361067503924647</v>
      </c>
      <c r="N8" s="37">
        <f>IF(N7=0,0,N7/N7)</f>
        <v>1</v>
      </c>
      <c r="O8" s="37">
        <f>IF(O7=0,0,O7/$N7)</f>
        <v>0.35714285714285715</v>
      </c>
      <c r="P8" s="37">
        <f>IF(P7=0,0,P7/$N7)</f>
        <v>0.42857142857142855</v>
      </c>
      <c r="Q8" s="37">
        <f>IF(Q7=0,0,Q7/$N7)</f>
        <v>0.21428571428571427</v>
      </c>
    </row>
    <row r="9" spans="1:17" ht="12" customHeight="1">
      <c r="A9" s="177" t="s">
        <v>49</v>
      </c>
      <c r="B9" s="239" t="s">
        <v>48</v>
      </c>
      <c r="C9" s="240"/>
      <c r="D9" s="240"/>
      <c r="E9" s="241"/>
      <c r="F9" s="41">
        <f>SUM(G9:I9)</f>
        <v>90</v>
      </c>
      <c r="G9" s="41">
        <v>12</v>
      </c>
      <c r="H9" s="41">
        <v>67</v>
      </c>
      <c r="I9" s="41">
        <v>11</v>
      </c>
      <c r="J9" s="41">
        <f>SUM(K9:M9)</f>
        <v>93</v>
      </c>
      <c r="K9" s="41">
        <v>15</v>
      </c>
      <c r="L9" s="41">
        <v>67</v>
      </c>
      <c r="M9" s="41">
        <v>11</v>
      </c>
      <c r="N9" s="41">
        <f>SUM(O9:Q9)</f>
        <v>12</v>
      </c>
      <c r="O9" s="41">
        <v>4</v>
      </c>
      <c r="P9" s="41">
        <v>3</v>
      </c>
      <c r="Q9" s="41">
        <v>5</v>
      </c>
    </row>
    <row r="10" spans="1:17" ht="12" customHeight="1">
      <c r="A10" s="178"/>
      <c r="B10" s="242"/>
      <c r="C10" s="243"/>
      <c r="D10" s="243"/>
      <c r="E10" s="244"/>
      <c r="F10" s="37">
        <f>IF(F9=0,0,F9/F9)</f>
        <v>1</v>
      </c>
      <c r="G10" s="37">
        <f>IF(G9=0,0,G9/F9)</f>
        <v>0.13333333333333333</v>
      </c>
      <c r="H10" s="37">
        <f>IF(H9=0,0,H9/$F9)</f>
        <v>0.74444444444444446</v>
      </c>
      <c r="I10" s="37">
        <f>IF(I9=0,0,I9/$F9)</f>
        <v>0.12222222222222222</v>
      </c>
      <c r="J10" s="37">
        <f>IF(J9=0,0,J9/J9)</f>
        <v>1</v>
      </c>
      <c r="K10" s="37">
        <f>IF(K9=0,0,K9/$J9)</f>
        <v>0.16129032258064516</v>
      </c>
      <c r="L10" s="37">
        <f>IF(L9=0,0,L9/$J9)</f>
        <v>0.72043010752688175</v>
      </c>
      <c r="M10" s="37">
        <f>IF(M9=0,0,M9/$J9)</f>
        <v>0.11827956989247312</v>
      </c>
      <c r="N10" s="37">
        <f>IF(N9=0,0,N9/N9)</f>
        <v>1</v>
      </c>
      <c r="O10" s="37">
        <f>IF(O9=0,0,O9/$N9)</f>
        <v>0.33333333333333331</v>
      </c>
      <c r="P10" s="37">
        <f>IF(P9=0,0,P9/$N9)</f>
        <v>0.25</v>
      </c>
      <c r="Q10" s="37">
        <f>IF(Q9=0,0,Q9/$N9)</f>
        <v>0.41666666666666669</v>
      </c>
    </row>
    <row r="11" spans="1:17" ht="12" customHeight="1">
      <c r="A11" s="178"/>
      <c r="B11" s="239" t="s">
        <v>47</v>
      </c>
      <c r="C11" s="240"/>
      <c r="D11" s="240"/>
      <c r="E11" s="241"/>
      <c r="F11" s="41">
        <f>SUM(G11:I11)</f>
        <v>93</v>
      </c>
      <c r="G11" s="41">
        <v>10</v>
      </c>
      <c r="H11" s="41">
        <v>72</v>
      </c>
      <c r="I11" s="41">
        <v>11</v>
      </c>
      <c r="J11" s="41">
        <f>SUM(K11:M11)</f>
        <v>96</v>
      </c>
      <c r="K11" s="41">
        <v>14</v>
      </c>
      <c r="L11" s="41">
        <v>71</v>
      </c>
      <c r="M11" s="41">
        <v>11</v>
      </c>
      <c r="N11" s="41">
        <f>SUM(O11:Q11)</f>
        <v>9</v>
      </c>
      <c r="O11" s="41">
        <v>1</v>
      </c>
      <c r="P11" s="41">
        <v>6</v>
      </c>
      <c r="Q11" s="41">
        <v>2</v>
      </c>
    </row>
    <row r="12" spans="1:17" ht="12" customHeight="1">
      <c r="A12" s="178"/>
      <c r="B12" s="242"/>
      <c r="C12" s="243"/>
      <c r="D12" s="243"/>
      <c r="E12" s="244"/>
      <c r="F12" s="37">
        <f>IF(F11=0,0,F11/$F11)</f>
        <v>1</v>
      </c>
      <c r="G12" s="37">
        <f>IF(G11=0,0,G11/$F11)</f>
        <v>0.10752688172043011</v>
      </c>
      <c r="H12" s="37">
        <f>IF(H11=0,0,H11/$F11)</f>
        <v>0.77419354838709675</v>
      </c>
      <c r="I12" s="37">
        <f>IF(I11=0,0,I11/$F11)</f>
        <v>0.11827956989247312</v>
      </c>
      <c r="J12" s="37">
        <f>IF(J11=0,0,J11/J11)</f>
        <v>1</v>
      </c>
      <c r="K12" s="37">
        <f>IF(K11=0,0,K11/$J11)</f>
        <v>0.14583333333333334</v>
      </c>
      <c r="L12" s="37">
        <f>IF(L11=0,0,L11/$J11)</f>
        <v>0.73958333333333337</v>
      </c>
      <c r="M12" s="37">
        <f>IF(M11=0,0,M11/$J11)</f>
        <v>0.11458333333333333</v>
      </c>
      <c r="N12" s="37">
        <f>IF(N11=0,0,N11/N11)</f>
        <v>1</v>
      </c>
      <c r="O12" s="37">
        <f>IF(O11=0,0,O11/$N11)</f>
        <v>0.1111111111111111</v>
      </c>
      <c r="P12" s="37">
        <f>IF(P11=0,0,P11/$N11)</f>
        <v>0.66666666666666663</v>
      </c>
      <c r="Q12" s="37">
        <f>IF(Q11=0,0,Q11/$N11)</f>
        <v>0.22222222222222221</v>
      </c>
    </row>
    <row r="13" spans="1:17" ht="12" customHeight="1">
      <c r="A13" s="178"/>
      <c r="B13" s="239" t="s">
        <v>46</v>
      </c>
      <c r="C13" s="240"/>
      <c r="D13" s="240"/>
      <c r="E13" s="241"/>
      <c r="F13" s="41">
        <f>SUM(G13:I13)</f>
        <v>194</v>
      </c>
      <c r="G13" s="41">
        <v>25</v>
      </c>
      <c r="H13" s="41">
        <v>151</v>
      </c>
      <c r="I13" s="41">
        <v>18</v>
      </c>
      <c r="J13" s="41">
        <f>SUM(K13:M13)</f>
        <v>198</v>
      </c>
      <c r="K13" s="41">
        <v>45</v>
      </c>
      <c r="L13" s="41">
        <v>137</v>
      </c>
      <c r="M13" s="41">
        <v>16</v>
      </c>
      <c r="N13" s="41">
        <f>SUM(O13:Q13)</f>
        <v>8</v>
      </c>
      <c r="O13" s="41">
        <v>2</v>
      </c>
      <c r="P13" s="41">
        <v>4</v>
      </c>
      <c r="Q13" s="41">
        <v>2</v>
      </c>
    </row>
    <row r="14" spans="1:17" ht="12" customHeight="1">
      <c r="A14" s="178"/>
      <c r="B14" s="242"/>
      <c r="C14" s="243"/>
      <c r="D14" s="243"/>
      <c r="E14" s="244"/>
      <c r="F14" s="37">
        <f>IF(F13=0,0,F13/$F13)</f>
        <v>1</v>
      </c>
      <c r="G14" s="37">
        <f>IF(G13=0,0,G13/$F13)</f>
        <v>0.12886597938144329</v>
      </c>
      <c r="H14" s="37">
        <f>IF(H13=0,0,H13/$F13)</f>
        <v>0.77835051546391754</v>
      </c>
      <c r="I14" s="37">
        <f>IF(I13=0,0,I13/$F13)</f>
        <v>9.2783505154639179E-2</v>
      </c>
      <c r="J14" s="37">
        <f>IF(J13=0,0,J13/J13)</f>
        <v>1</v>
      </c>
      <c r="K14" s="37">
        <f>IF(K13=0,0,K13/$J13)</f>
        <v>0.22727272727272727</v>
      </c>
      <c r="L14" s="37">
        <f>IF(L13=0,0,L13/$J13)</f>
        <v>0.69191919191919193</v>
      </c>
      <c r="M14" s="37">
        <f>IF(M13=0,0,M13/$J13)</f>
        <v>8.0808080808080815E-2</v>
      </c>
      <c r="N14" s="37">
        <f>IF(N13=0,0,N13/N13)</f>
        <v>1</v>
      </c>
      <c r="O14" s="37">
        <f>IF(O13=0,0,O13/$N13)</f>
        <v>0.25</v>
      </c>
      <c r="P14" s="37">
        <f>IF(P13=0,0,P13/$N13)</f>
        <v>0.5</v>
      </c>
      <c r="Q14" s="37">
        <f>IF(Q13=0,0,Q13/$N13)</f>
        <v>0.25</v>
      </c>
    </row>
    <row r="15" spans="1:17" ht="12" customHeight="1">
      <c r="A15" s="178"/>
      <c r="B15" s="239" t="s">
        <v>45</v>
      </c>
      <c r="C15" s="240"/>
      <c r="D15" s="240"/>
      <c r="E15" s="241"/>
      <c r="F15" s="41">
        <f>SUM(G15:I15)</f>
        <v>68</v>
      </c>
      <c r="G15" s="41">
        <v>13</v>
      </c>
      <c r="H15" s="41">
        <v>52</v>
      </c>
      <c r="I15" s="41">
        <v>3</v>
      </c>
      <c r="J15" s="41">
        <f>SUM(K15:M15)</f>
        <v>66</v>
      </c>
      <c r="K15" s="41">
        <v>21</v>
      </c>
      <c r="L15" s="41">
        <v>43</v>
      </c>
      <c r="M15" s="41">
        <v>2</v>
      </c>
      <c r="N15" s="41">
        <f>SUM(O15:Q15)</f>
        <v>13</v>
      </c>
      <c r="O15" s="41">
        <v>8</v>
      </c>
      <c r="P15" s="41">
        <v>5</v>
      </c>
      <c r="Q15" s="41">
        <v>0</v>
      </c>
    </row>
    <row r="16" spans="1:17" ht="12" customHeight="1">
      <c r="A16" s="178"/>
      <c r="B16" s="242"/>
      <c r="C16" s="243"/>
      <c r="D16" s="243"/>
      <c r="E16" s="244"/>
      <c r="F16" s="37">
        <f>IF(F15=0,0,F15/$F15)</f>
        <v>1</v>
      </c>
      <c r="G16" s="37">
        <f>IF(G15=0,0,G15/$F15)</f>
        <v>0.19117647058823528</v>
      </c>
      <c r="H16" s="37">
        <f>IF(H15=0,0,H15/$F15)</f>
        <v>0.76470588235294112</v>
      </c>
      <c r="I16" s="37">
        <f>IF(I15=0,0,I15/$F15)</f>
        <v>4.4117647058823532E-2</v>
      </c>
      <c r="J16" s="37">
        <f>IF(J15=0,0,J15/J15)</f>
        <v>1</v>
      </c>
      <c r="K16" s="37">
        <f>IF(K15=0,0,K15/$J15)</f>
        <v>0.31818181818181818</v>
      </c>
      <c r="L16" s="37">
        <f>IF(L15=0,0,L15/$J15)</f>
        <v>0.65151515151515149</v>
      </c>
      <c r="M16" s="37">
        <f>IF(M15=0,0,M15/$J15)</f>
        <v>3.0303030303030304E-2</v>
      </c>
      <c r="N16" s="37">
        <f>IF(N15=0,0,N15/N15)</f>
        <v>1</v>
      </c>
      <c r="O16" s="37">
        <f>IF(O15=0,0,O15/$N15)</f>
        <v>0.61538461538461542</v>
      </c>
      <c r="P16" s="37">
        <f>IF(P15=0,0,P15/$N15)</f>
        <v>0.38461538461538464</v>
      </c>
      <c r="Q16" s="37">
        <f>IF(Q15=0,0,Q15/$N15)</f>
        <v>0</v>
      </c>
    </row>
    <row r="17" spans="1:17" ht="12" customHeight="1">
      <c r="A17" s="178"/>
      <c r="B17" s="239" t="s">
        <v>44</v>
      </c>
      <c r="C17" s="240"/>
      <c r="D17" s="240"/>
      <c r="E17" s="241"/>
      <c r="F17" s="41">
        <f>SUM(G17:I17)</f>
        <v>173</v>
      </c>
      <c r="G17" s="41">
        <v>26</v>
      </c>
      <c r="H17" s="41">
        <v>121</v>
      </c>
      <c r="I17" s="41">
        <v>26</v>
      </c>
      <c r="J17" s="41">
        <f>SUM(K17:M17)</f>
        <v>184</v>
      </c>
      <c r="K17" s="41">
        <v>55</v>
      </c>
      <c r="L17" s="41">
        <v>103</v>
      </c>
      <c r="M17" s="41">
        <v>26</v>
      </c>
      <c r="N17" s="41">
        <f>SUM(O17:Q17)</f>
        <v>28</v>
      </c>
      <c r="O17" s="41">
        <v>10</v>
      </c>
      <c r="P17" s="41">
        <v>12</v>
      </c>
      <c r="Q17" s="41">
        <v>6</v>
      </c>
    </row>
    <row r="18" spans="1:17" ht="12" customHeight="1">
      <c r="A18" s="179"/>
      <c r="B18" s="242"/>
      <c r="C18" s="243"/>
      <c r="D18" s="243"/>
      <c r="E18" s="244"/>
      <c r="F18" s="37">
        <f>IF(F17=0,0,F17/$F17)</f>
        <v>1</v>
      </c>
      <c r="G18" s="37">
        <f>IF(G17=0,0,G17/$F17)</f>
        <v>0.15028901734104047</v>
      </c>
      <c r="H18" s="37">
        <f>IF(H17=0,0,H17/$F17)</f>
        <v>0.69942196531791911</v>
      </c>
      <c r="I18" s="37">
        <f>IF(I17=0,0,I17/$F17)</f>
        <v>0.15028901734104047</v>
      </c>
      <c r="J18" s="37">
        <f>IF(J17=0,0,J17/J17)</f>
        <v>1</v>
      </c>
      <c r="K18" s="37">
        <f>IF(K17=0,0,K17/$J17)</f>
        <v>0.29891304347826086</v>
      </c>
      <c r="L18" s="37">
        <f>IF(L17=0,0,L17/$J17)</f>
        <v>0.55978260869565222</v>
      </c>
      <c r="M18" s="37">
        <f>IF(M17=0,0,M17/$J17)</f>
        <v>0.14130434782608695</v>
      </c>
      <c r="N18" s="37">
        <f>IF(N17=0,0,N17/N17)</f>
        <v>1</v>
      </c>
      <c r="O18" s="37">
        <f>IF(O17=0,0,O17/$N17)</f>
        <v>0.35714285714285715</v>
      </c>
      <c r="P18" s="37">
        <f>IF(P17=0,0,P17/$N17)</f>
        <v>0.42857142857142855</v>
      </c>
      <c r="Q18" s="37">
        <f>IF(Q17=0,0,Q17/$N17)</f>
        <v>0.21428571428571427</v>
      </c>
    </row>
    <row r="19" spans="1:17" ht="12" customHeight="1">
      <c r="A19" s="174" t="s">
        <v>43</v>
      </c>
      <c r="B19" s="174" t="s">
        <v>42</v>
      </c>
      <c r="C19" s="43"/>
      <c r="D19" s="220" t="s">
        <v>16</v>
      </c>
      <c r="E19" s="42"/>
      <c r="F19" s="41">
        <f>SUM(G19:I19)</f>
        <v>174</v>
      </c>
      <c r="G19" s="41">
        <f>SUM(G21,G23,G25,G27,G29,G31,G33,G35,G37,G39,G41,G43,G45,G47,G49,G51,G53,G55,G57,G59,G61,G63,G65,G67)</f>
        <v>31</v>
      </c>
      <c r="H19" s="41">
        <f>SUM(H21,H23,H25,H27,H29,H31,H33,H35,H37,H39,H41,H43,H45,H47,H49,H51,H53,H55,H57,H59,H61,H63,H65,H67)</f>
        <v>128</v>
      </c>
      <c r="I19" s="41">
        <f>SUM(I21,I23,I25,I27,I29,I31,I33,I35,I37,I39,I41,I43,I45,I47,I49,I51,I53,I55,I57,I59,I61,I63,I65,I67)</f>
        <v>15</v>
      </c>
      <c r="J19" s="41">
        <f>SUM(K19:M19)</f>
        <v>172</v>
      </c>
      <c r="K19" s="41">
        <f>SUM(K21,K23,K25,K27,K29,K31,K33,K35,K37,K39,K41,K43,K45,K47,K49,K51,K53,K55,K57,K59,K61,K63,K65,K67)</f>
        <v>55</v>
      </c>
      <c r="L19" s="41">
        <f>SUM(L21,L23,L25,L27,L29,L31,L33,L35,L37,L39,L41,L43,L45,L47,L49,L51,L53,L55,L57,L59,L61,L63,L65,L67)</f>
        <v>107</v>
      </c>
      <c r="M19" s="41">
        <f>SUM(M21,M23,M25,M27,M29,M31,M33,M35,M37,M39,M41,M43,M45,M47,M49,M51,M53,M55,M57,M59,M61,M63,M65,M67)</f>
        <v>10</v>
      </c>
      <c r="N19" s="41">
        <f>SUM(O19:Q19)</f>
        <v>25</v>
      </c>
      <c r="O19" s="41">
        <f>SUM(O21,O23,O25,O27,O29,O31,O33,O35,O37,O39,O41,O43,O45,O47,O49,O51,O53,O55,O57,O59,O61,O63,O65,O67)</f>
        <v>11</v>
      </c>
      <c r="P19" s="41">
        <f>SUM(P21,P23,P25,P27,P29,P31,P33,P35,P37,P39,P41,P43,P45,P47,P49,P51,P53,P55,P57,P59,P61,P63,P65,P67)</f>
        <v>10</v>
      </c>
      <c r="Q19" s="41">
        <f>SUM(Q21,Q23,Q25,Q27,Q29,Q31,Q33,Q35,Q37,Q39,Q41,Q43,Q45,Q47,Q49,Q51,Q53,Q55,Q57,Q59,Q61,Q63,Q65,Q67)</f>
        <v>4</v>
      </c>
    </row>
    <row r="20" spans="1:17" ht="12" customHeight="1">
      <c r="A20" s="175"/>
      <c r="B20" s="175"/>
      <c r="C20" s="40"/>
      <c r="D20" s="221"/>
      <c r="E20" s="39"/>
      <c r="F20" s="37">
        <f>IF(F19=0,0,F19/$F19)</f>
        <v>1</v>
      </c>
      <c r="G20" s="37">
        <f>IF(G19=0,0,G19/$F19)</f>
        <v>0.17816091954022989</v>
      </c>
      <c r="H20" s="37">
        <f>IF(H19=0,0,H19/$F19)</f>
        <v>0.73563218390804597</v>
      </c>
      <c r="I20" s="37">
        <f>IF(I19=0,0,I19/$F19)</f>
        <v>8.6206896551724144E-2</v>
      </c>
      <c r="J20" s="37">
        <f>IF(J19=0,0,J19/J19)</f>
        <v>1</v>
      </c>
      <c r="K20" s="37">
        <f>IF(K19=0,0,K19/$J19)</f>
        <v>0.31976744186046513</v>
      </c>
      <c r="L20" s="37">
        <f>IF(L19=0,0,L19/$J19)</f>
        <v>0.62209302325581395</v>
      </c>
      <c r="M20" s="37">
        <f>IF(M19=0,0,M19/$J19)</f>
        <v>5.8139534883720929E-2</v>
      </c>
      <c r="N20" s="37">
        <f>IF(N19=0,0,N19/N19)</f>
        <v>1</v>
      </c>
      <c r="O20" s="37">
        <f>IF(O19=0,0,O19/$N19)</f>
        <v>0.44</v>
      </c>
      <c r="P20" s="37">
        <f>IF(P19=0,0,P19/$N19)</f>
        <v>0.4</v>
      </c>
      <c r="Q20" s="37">
        <f>IF(Q19=0,0,Q19/$N19)</f>
        <v>0.16</v>
      </c>
    </row>
    <row r="21" spans="1:17" ht="12" customHeight="1">
      <c r="A21" s="175"/>
      <c r="B21" s="175"/>
      <c r="C21" s="43"/>
      <c r="D21" s="220" t="s">
        <v>467</v>
      </c>
      <c r="E21" s="42"/>
      <c r="F21" s="41">
        <f>SUM(G21:I21)</f>
        <v>20</v>
      </c>
      <c r="G21" s="41">
        <v>5</v>
      </c>
      <c r="H21" s="41">
        <v>13</v>
      </c>
      <c r="I21" s="41">
        <v>2</v>
      </c>
      <c r="J21" s="41">
        <f>SUM(K21:M21)</f>
        <v>21</v>
      </c>
      <c r="K21" s="41">
        <v>8</v>
      </c>
      <c r="L21" s="41">
        <v>13</v>
      </c>
      <c r="M21" s="41">
        <v>0</v>
      </c>
      <c r="N21" s="41">
        <f>SUM(O21:Q21)</f>
        <v>3</v>
      </c>
      <c r="O21" s="41">
        <v>1</v>
      </c>
      <c r="P21" s="41">
        <v>2</v>
      </c>
      <c r="Q21" s="41">
        <v>0</v>
      </c>
    </row>
    <row r="22" spans="1:17" ht="12" customHeight="1">
      <c r="A22" s="175"/>
      <c r="B22" s="175"/>
      <c r="C22" s="40"/>
      <c r="D22" s="221"/>
      <c r="E22" s="39"/>
      <c r="F22" s="37">
        <f>IF(F21=0,0,F21/$F21)</f>
        <v>1</v>
      </c>
      <c r="G22" s="37">
        <f>IF(G21=0,0,G21/$F21)</f>
        <v>0.25</v>
      </c>
      <c r="H22" s="37">
        <f>IF(H21=0,0,H21/$F21)</f>
        <v>0.65</v>
      </c>
      <c r="I22" s="37">
        <f>IF(I21=0,0,I21/$F21)</f>
        <v>0.1</v>
      </c>
      <c r="J22" s="37">
        <f>IF(J21=0,0,J21/J21)</f>
        <v>1</v>
      </c>
      <c r="K22" s="37">
        <f>IF(K21=0,0,K21/$J21)</f>
        <v>0.38095238095238093</v>
      </c>
      <c r="L22" s="37">
        <f>IF(L21=0,0,L21/$J21)</f>
        <v>0.61904761904761907</v>
      </c>
      <c r="M22" s="37">
        <f>IF(M21=0,0,M21/$J21)</f>
        <v>0</v>
      </c>
      <c r="N22" s="37">
        <f>IF(N21=0,0,N21/N21)</f>
        <v>1</v>
      </c>
      <c r="O22" s="37">
        <f>IF(O21=0,0,O21/$N21)</f>
        <v>0.33333333333333331</v>
      </c>
      <c r="P22" s="37">
        <f>IF(P21=0,0,P21/$N21)</f>
        <v>0.66666666666666663</v>
      </c>
      <c r="Q22" s="37">
        <f>IF(Q21=0,0,Q21/$N21)</f>
        <v>0</v>
      </c>
    </row>
    <row r="23" spans="1:17" ht="12" customHeight="1">
      <c r="A23" s="175"/>
      <c r="B23" s="175"/>
      <c r="C23" s="43"/>
      <c r="D23" s="220" t="s">
        <v>468</v>
      </c>
      <c r="E23" s="42"/>
      <c r="F23" s="41">
        <f>SUM(G23:I23)</f>
        <v>1</v>
      </c>
      <c r="G23" s="41">
        <v>0</v>
      </c>
      <c r="H23" s="41">
        <v>0</v>
      </c>
      <c r="I23" s="41">
        <v>1</v>
      </c>
      <c r="J23" s="41">
        <f>SUM(K23:M23)</f>
        <v>1</v>
      </c>
      <c r="K23" s="41">
        <v>1</v>
      </c>
      <c r="L23" s="41">
        <v>0</v>
      </c>
      <c r="M23" s="41">
        <v>0</v>
      </c>
      <c r="N23" s="41">
        <f>SUM(O23:Q23)</f>
        <v>0</v>
      </c>
      <c r="O23" s="41">
        <v>0</v>
      </c>
      <c r="P23" s="41">
        <v>0</v>
      </c>
      <c r="Q23" s="41">
        <v>0</v>
      </c>
    </row>
    <row r="24" spans="1:17" ht="12" customHeight="1">
      <c r="A24" s="175"/>
      <c r="B24" s="175"/>
      <c r="C24" s="40"/>
      <c r="D24" s="221"/>
      <c r="E24" s="39"/>
      <c r="F24" s="37">
        <f>IF(F23=0,0,F23/$F23)</f>
        <v>1</v>
      </c>
      <c r="G24" s="37">
        <f>IF(G23=0,0,G23/$F23)</f>
        <v>0</v>
      </c>
      <c r="H24" s="37">
        <f>IF(H23=0,0,H23/$F23)</f>
        <v>0</v>
      </c>
      <c r="I24" s="37">
        <f>IF(I23=0,0,I23/$F23)</f>
        <v>1</v>
      </c>
      <c r="J24" s="37">
        <f>IF(J23=0,0,J23/J23)</f>
        <v>1</v>
      </c>
      <c r="K24" s="37">
        <f>IF(K23=0,0,K23/$J23)</f>
        <v>1</v>
      </c>
      <c r="L24" s="37">
        <f>IF(L23=0,0,L23/$J23)</f>
        <v>0</v>
      </c>
      <c r="M24" s="37">
        <f>IF(M23=0,0,M23/$J23)</f>
        <v>0</v>
      </c>
      <c r="N24" s="37">
        <f>IF(N23=0,0,N23/N23)</f>
        <v>0</v>
      </c>
      <c r="O24" s="37">
        <f>IF(O23=0,0,O23/$N23)</f>
        <v>0</v>
      </c>
      <c r="P24" s="37">
        <f>IF(P23=0,0,P23/$N23)</f>
        <v>0</v>
      </c>
      <c r="Q24" s="37">
        <f>IF(Q23=0,0,Q23/$N23)</f>
        <v>0</v>
      </c>
    </row>
    <row r="25" spans="1:17" ht="12" customHeight="1">
      <c r="A25" s="175"/>
      <c r="B25" s="175"/>
      <c r="C25" s="43"/>
      <c r="D25" s="223" t="s">
        <v>469</v>
      </c>
      <c r="E25" s="126"/>
      <c r="F25" s="112">
        <f>SUM(G25:I25)</f>
        <v>15</v>
      </c>
      <c r="G25" s="112">
        <v>3</v>
      </c>
      <c r="H25" s="112">
        <v>11</v>
      </c>
      <c r="I25" s="41">
        <v>1</v>
      </c>
      <c r="J25" s="41">
        <f>SUM(K25:M25)</f>
        <v>14</v>
      </c>
      <c r="K25" s="41">
        <v>2</v>
      </c>
      <c r="L25" s="41">
        <v>11</v>
      </c>
      <c r="M25" s="41">
        <v>1</v>
      </c>
      <c r="N25" s="41">
        <f>SUM(O25:Q25)</f>
        <v>1</v>
      </c>
      <c r="O25" s="41">
        <v>0</v>
      </c>
      <c r="P25" s="41">
        <v>1</v>
      </c>
      <c r="Q25" s="41">
        <v>0</v>
      </c>
    </row>
    <row r="26" spans="1:17" ht="12" customHeight="1">
      <c r="A26" s="175"/>
      <c r="B26" s="175"/>
      <c r="C26" s="40"/>
      <c r="D26" s="224"/>
      <c r="E26" s="127"/>
      <c r="F26" s="115">
        <f>IF(F25=0,0,F25/$F25)</f>
        <v>1</v>
      </c>
      <c r="G26" s="115">
        <f>IF(G25=0,0,G25/$F25)</f>
        <v>0.2</v>
      </c>
      <c r="H26" s="115">
        <f>IF(H25=0,0,H25/$F25)</f>
        <v>0.73333333333333328</v>
      </c>
      <c r="I26" s="37">
        <f>IF(I25=0,0,I25/$F25)</f>
        <v>6.6666666666666666E-2</v>
      </c>
      <c r="J26" s="37">
        <f>IF(J25=0,0,J25/J25)</f>
        <v>1</v>
      </c>
      <c r="K26" s="37">
        <f>IF(K25=0,0,K25/$J25)</f>
        <v>0.14285714285714285</v>
      </c>
      <c r="L26" s="37">
        <f>IF(L25=0,0,L25/$J25)</f>
        <v>0.7857142857142857</v>
      </c>
      <c r="M26" s="37">
        <f>IF(M25=0,0,M25/$J25)</f>
        <v>7.1428571428571425E-2</v>
      </c>
      <c r="N26" s="37">
        <f>IF(N25=0,0,N25/N25)</f>
        <v>1</v>
      </c>
      <c r="O26" s="37">
        <f>IF(O25=0,0,O25/$N25)</f>
        <v>0</v>
      </c>
      <c r="P26" s="37">
        <f>IF(P25=0,0,P25/$N25)</f>
        <v>1</v>
      </c>
      <c r="Q26" s="37">
        <f>IF(Q25=0,0,Q25/$N25)</f>
        <v>0</v>
      </c>
    </row>
    <row r="27" spans="1:17" ht="12" customHeight="1">
      <c r="A27" s="175"/>
      <c r="B27" s="175"/>
      <c r="C27" s="43"/>
      <c r="D27" s="220" t="s">
        <v>470</v>
      </c>
      <c r="E27" s="42"/>
      <c r="F27" s="41">
        <f>SUM(G27:I27)</f>
        <v>2</v>
      </c>
      <c r="G27" s="41">
        <v>0</v>
      </c>
      <c r="H27" s="41">
        <v>2</v>
      </c>
      <c r="I27" s="41">
        <v>0</v>
      </c>
      <c r="J27" s="41">
        <f>SUM(K27:M27)</f>
        <v>2</v>
      </c>
      <c r="K27" s="41">
        <v>0</v>
      </c>
      <c r="L27" s="41">
        <v>2</v>
      </c>
      <c r="M27" s="41">
        <v>0</v>
      </c>
      <c r="N27" s="41">
        <f>SUM(O27:Q27)</f>
        <v>0</v>
      </c>
      <c r="O27" s="41">
        <v>0</v>
      </c>
      <c r="P27" s="41">
        <v>0</v>
      </c>
      <c r="Q27" s="41">
        <v>0</v>
      </c>
    </row>
    <row r="28" spans="1:17" ht="12" customHeight="1">
      <c r="A28" s="175"/>
      <c r="B28" s="175"/>
      <c r="C28" s="40"/>
      <c r="D28" s="221"/>
      <c r="E28" s="39"/>
      <c r="F28" s="37">
        <f>IF(F27=0,0,F27/$F27)</f>
        <v>1</v>
      </c>
      <c r="G28" s="37">
        <f>IF(G27=0,0,G27/$F27)</f>
        <v>0</v>
      </c>
      <c r="H28" s="37">
        <f>IF(H27=0,0,H27/$F27)</f>
        <v>1</v>
      </c>
      <c r="I28" s="37">
        <f>IF(I27=0,0,I27/$F27)</f>
        <v>0</v>
      </c>
      <c r="J28" s="37">
        <f>IF(J27=0,0,J27/J27)</f>
        <v>1</v>
      </c>
      <c r="K28" s="37">
        <f>IF(K27=0,0,K27/$J27)</f>
        <v>0</v>
      </c>
      <c r="L28" s="37">
        <f>IF(L27=0,0,L27/$J27)</f>
        <v>1</v>
      </c>
      <c r="M28" s="37">
        <f>IF(M27=0,0,M27/$J27)</f>
        <v>0</v>
      </c>
      <c r="N28" s="37">
        <f>IF(N27=0,0,N27/N27)</f>
        <v>0</v>
      </c>
      <c r="O28" s="37">
        <f>IF(O27=0,0,O27/$N27)</f>
        <v>0</v>
      </c>
      <c r="P28" s="37">
        <f>IF(P27=0,0,P27/$N27)</f>
        <v>0</v>
      </c>
      <c r="Q28" s="37">
        <f>IF(Q27=0,0,Q27/$N27)</f>
        <v>0</v>
      </c>
    </row>
    <row r="29" spans="1:17" ht="12" customHeight="1">
      <c r="A29" s="175"/>
      <c r="B29" s="175"/>
      <c r="C29" s="43"/>
      <c r="D29" s="220" t="s">
        <v>471</v>
      </c>
      <c r="E29" s="42"/>
      <c r="F29" s="41">
        <f>SUM(G29:I29)</f>
        <v>4</v>
      </c>
      <c r="G29" s="41">
        <v>2</v>
      </c>
      <c r="H29" s="41">
        <v>1</v>
      </c>
      <c r="I29" s="41">
        <v>1</v>
      </c>
      <c r="J29" s="41">
        <f>SUM(K29:M29)</f>
        <v>4</v>
      </c>
      <c r="K29" s="41">
        <v>3</v>
      </c>
      <c r="L29" s="41">
        <v>1</v>
      </c>
      <c r="M29" s="41">
        <v>0</v>
      </c>
      <c r="N29" s="41">
        <f>SUM(O29:Q29)</f>
        <v>0</v>
      </c>
      <c r="O29" s="41">
        <v>0</v>
      </c>
      <c r="P29" s="41">
        <v>0</v>
      </c>
      <c r="Q29" s="41">
        <v>0</v>
      </c>
    </row>
    <row r="30" spans="1:17" ht="12" customHeight="1">
      <c r="A30" s="175"/>
      <c r="B30" s="175"/>
      <c r="C30" s="40"/>
      <c r="D30" s="221"/>
      <c r="E30" s="39"/>
      <c r="F30" s="37">
        <f>IF(F29=0,0,F29/$F29)</f>
        <v>1</v>
      </c>
      <c r="G30" s="37">
        <f>IF(G29=0,0,G29/$F29)</f>
        <v>0.5</v>
      </c>
      <c r="H30" s="37">
        <f>IF(H29=0,0,H29/$F29)</f>
        <v>0.25</v>
      </c>
      <c r="I30" s="37">
        <f>IF(I29=0,0,I29/$F29)</f>
        <v>0.25</v>
      </c>
      <c r="J30" s="37">
        <f>IF(J29=0,0,J29/J29)</f>
        <v>1</v>
      </c>
      <c r="K30" s="37">
        <f>IF(K29=0,0,K29/$J29)</f>
        <v>0.75</v>
      </c>
      <c r="L30" s="37">
        <f>IF(L29=0,0,L29/$J29)</f>
        <v>0.25</v>
      </c>
      <c r="M30" s="37">
        <f>IF(M29=0,0,M29/$J29)</f>
        <v>0</v>
      </c>
      <c r="N30" s="37">
        <f>IF(N29=0,0,N29/N29)</f>
        <v>0</v>
      </c>
      <c r="O30" s="37">
        <f>IF(O29=0,0,O29/$N29)</f>
        <v>0</v>
      </c>
      <c r="P30" s="37">
        <f>IF(P29=0,0,P29/$N29)</f>
        <v>0</v>
      </c>
      <c r="Q30" s="37">
        <f>IF(Q29=0,0,Q29/$N29)</f>
        <v>0</v>
      </c>
    </row>
    <row r="31" spans="1:17" ht="12" customHeight="1">
      <c r="A31" s="175"/>
      <c r="B31" s="175"/>
      <c r="C31" s="43"/>
      <c r="D31" s="220" t="s">
        <v>472</v>
      </c>
      <c r="E31" s="42"/>
      <c r="F31" s="41">
        <f>SUM(G31:I31)</f>
        <v>1</v>
      </c>
      <c r="G31" s="41">
        <v>0</v>
      </c>
      <c r="H31" s="41">
        <v>1</v>
      </c>
      <c r="I31" s="41">
        <v>0</v>
      </c>
      <c r="J31" s="41">
        <f>SUM(K31:M31)</f>
        <v>1</v>
      </c>
      <c r="K31" s="41">
        <v>0</v>
      </c>
      <c r="L31" s="41">
        <v>1</v>
      </c>
      <c r="M31" s="41">
        <v>0</v>
      </c>
      <c r="N31" s="41">
        <f>SUM(O31:Q31)</f>
        <v>0</v>
      </c>
      <c r="O31" s="41">
        <v>0</v>
      </c>
      <c r="P31" s="41">
        <v>0</v>
      </c>
      <c r="Q31" s="41">
        <v>0</v>
      </c>
    </row>
    <row r="32" spans="1:17" ht="12" customHeight="1">
      <c r="A32" s="175"/>
      <c r="B32" s="175"/>
      <c r="C32" s="40"/>
      <c r="D32" s="221"/>
      <c r="E32" s="39"/>
      <c r="F32" s="37">
        <f>IF(F31=0,0,F31/$F31)</f>
        <v>1</v>
      </c>
      <c r="G32" s="37">
        <f>IF(G31=0,0,G31/$F31)</f>
        <v>0</v>
      </c>
      <c r="H32" s="37">
        <f>IF(H31=0,0,H31/$F31)</f>
        <v>1</v>
      </c>
      <c r="I32" s="37">
        <f>IF(I31=0,0,I31/$F31)</f>
        <v>0</v>
      </c>
      <c r="J32" s="37">
        <f>IF(J31=0,0,J31/J31)</f>
        <v>1</v>
      </c>
      <c r="K32" s="37">
        <f>IF(K31=0,0,K31/$J31)</f>
        <v>0</v>
      </c>
      <c r="L32" s="37">
        <f>IF(L31=0,0,L31/$J31)</f>
        <v>1</v>
      </c>
      <c r="M32" s="37">
        <f>IF(M31=0,0,M31/$J31)</f>
        <v>0</v>
      </c>
      <c r="N32" s="37">
        <f>IF(N31=0,0,N31/N31)</f>
        <v>0</v>
      </c>
      <c r="O32" s="37">
        <f>IF(O31=0,0,O31/$N31)</f>
        <v>0</v>
      </c>
      <c r="P32" s="37">
        <f>IF(P31=0,0,P31/$N31)</f>
        <v>0</v>
      </c>
      <c r="Q32" s="37">
        <f>IF(Q31=0,0,Q31/$N31)</f>
        <v>0</v>
      </c>
    </row>
    <row r="33" spans="1:17" ht="12" customHeight="1">
      <c r="A33" s="175"/>
      <c r="B33" s="175"/>
      <c r="C33" s="43"/>
      <c r="D33" s="220" t="s">
        <v>473</v>
      </c>
      <c r="E33" s="42"/>
      <c r="F33" s="41">
        <f>SUM(G33:I33)</f>
        <v>5</v>
      </c>
      <c r="G33" s="41">
        <v>2</v>
      </c>
      <c r="H33" s="41">
        <v>3</v>
      </c>
      <c r="I33" s="41">
        <v>0</v>
      </c>
      <c r="J33" s="41">
        <f>SUM(K33:M33)</f>
        <v>5</v>
      </c>
      <c r="K33" s="41">
        <v>2</v>
      </c>
      <c r="L33" s="41">
        <v>2</v>
      </c>
      <c r="M33" s="41">
        <v>1</v>
      </c>
      <c r="N33" s="41">
        <f>SUM(O33:Q33)</f>
        <v>0</v>
      </c>
      <c r="O33" s="41">
        <v>0</v>
      </c>
      <c r="P33" s="41">
        <v>0</v>
      </c>
      <c r="Q33" s="41">
        <v>0</v>
      </c>
    </row>
    <row r="34" spans="1:17" ht="12" customHeight="1">
      <c r="A34" s="175"/>
      <c r="B34" s="175"/>
      <c r="C34" s="40"/>
      <c r="D34" s="221"/>
      <c r="E34" s="39"/>
      <c r="F34" s="37">
        <f>IF(F33=0,0,F33/$F33)</f>
        <v>1</v>
      </c>
      <c r="G34" s="37">
        <f>IF(G33=0,0,G33/$F33)</f>
        <v>0.4</v>
      </c>
      <c r="H34" s="37">
        <f>IF(H33=0,0,H33/$F33)</f>
        <v>0.6</v>
      </c>
      <c r="I34" s="37">
        <f>IF(I33=0,0,I33/$F33)</f>
        <v>0</v>
      </c>
      <c r="J34" s="37">
        <f>IF(J33=0,0,J33/J33)</f>
        <v>1</v>
      </c>
      <c r="K34" s="37">
        <f>IF(K33=0,0,K33/$J33)</f>
        <v>0.4</v>
      </c>
      <c r="L34" s="37">
        <f>IF(L33=0,0,L33/$J33)</f>
        <v>0.4</v>
      </c>
      <c r="M34" s="37">
        <f>IF(M33=0,0,M33/$J33)</f>
        <v>0.2</v>
      </c>
      <c r="N34" s="37">
        <f>IF(N33=0,0,N33/N33)</f>
        <v>0</v>
      </c>
      <c r="O34" s="37">
        <f>IF(O33=0,0,O33/$N33)</f>
        <v>0</v>
      </c>
      <c r="P34" s="37">
        <f>IF(P33=0,0,P33/$N33)</f>
        <v>0</v>
      </c>
      <c r="Q34" s="37">
        <f>IF(Q33=0,0,Q33/$N33)</f>
        <v>0</v>
      </c>
    </row>
    <row r="35" spans="1:17" ht="12" customHeight="1">
      <c r="A35" s="175"/>
      <c r="B35" s="175"/>
      <c r="C35" s="43"/>
      <c r="D35" s="220" t="s">
        <v>474</v>
      </c>
      <c r="E35" s="42"/>
      <c r="F35" s="41">
        <f>SUM(G35:I35)</f>
        <v>9</v>
      </c>
      <c r="G35" s="41">
        <v>2</v>
      </c>
      <c r="H35" s="41">
        <v>6</v>
      </c>
      <c r="I35" s="41">
        <v>1</v>
      </c>
      <c r="J35" s="41">
        <f>SUM(K35:M35)</f>
        <v>9</v>
      </c>
      <c r="K35" s="41">
        <v>4</v>
      </c>
      <c r="L35" s="41">
        <v>4</v>
      </c>
      <c r="M35" s="41">
        <v>1</v>
      </c>
      <c r="N35" s="41">
        <f>SUM(O35:Q35)</f>
        <v>1</v>
      </c>
      <c r="O35" s="41">
        <v>1</v>
      </c>
      <c r="P35" s="41">
        <v>0</v>
      </c>
      <c r="Q35" s="41">
        <v>0</v>
      </c>
    </row>
    <row r="36" spans="1:17" ht="12" customHeight="1">
      <c r="A36" s="175"/>
      <c r="B36" s="175"/>
      <c r="C36" s="40"/>
      <c r="D36" s="221"/>
      <c r="E36" s="39"/>
      <c r="F36" s="37">
        <f>IF(F35=0,0,F35/$F35)</f>
        <v>1</v>
      </c>
      <c r="G36" s="37">
        <f>IF(G35=0,0,G35/$F35)</f>
        <v>0.22222222222222221</v>
      </c>
      <c r="H36" s="37">
        <f>IF(H35=0,0,H35/$F35)</f>
        <v>0.66666666666666663</v>
      </c>
      <c r="I36" s="37">
        <f>IF(I35=0,0,I35/$F35)</f>
        <v>0.1111111111111111</v>
      </c>
      <c r="J36" s="37">
        <f>IF(J35=0,0,J35/J35)</f>
        <v>1</v>
      </c>
      <c r="K36" s="37">
        <f>IF(K35=0,0,K35/$J35)</f>
        <v>0.44444444444444442</v>
      </c>
      <c r="L36" s="37">
        <f>IF(L35=0,0,L35/$J35)</f>
        <v>0.44444444444444442</v>
      </c>
      <c r="M36" s="37">
        <f>IF(M35=0,0,M35/$J35)</f>
        <v>0.1111111111111111</v>
      </c>
      <c r="N36" s="37">
        <f>IF(N35=0,0,N35/N35)</f>
        <v>1</v>
      </c>
      <c r="O36" s="37">
        <f>IF(O35=0,0,O35/$N35)</f>
        <v>1</v>
      </c>
      <c r="P36" s="37">
        <f>IF(P35=0,0,P35/$N35)</f>
        <v>0</v>
      </c>
      <c r="Q36" s="37">
        <f>IF(Q35=0,0,Q35/$N35)</f>
        <v>0</v>
      </c>
    </row>
    <row r="37" spans="1:17" ht="12" customHeight="1">
      <c r="A37" s="175"/>
      <c r="B37" s="175"/>
      <c r="C37" s="43"/>
      <c r="D37" s="220" t="s">
        <v>475</v>
      </c>
      <c r="E37" s="42"/>
      <c r="F37" s="41">
        <f>SUM(G37:I37)</f>
        <v>1</v>
      </c>
      <c r="G37" s="41">
        <v>0</v>
      </c>
      <c r="H37" s="41">
        <v>1</v>
      </c>
      <c r="I37" s="41">
        <v>0</v>
      </c>
      <c r="J37" s="41">
        <f>SUM(K37:M37)</f>
        <v>1</v>
      </c>
      <c r="K37" s="41">
        <v>0</v>
      </c>
      <c r="L37" s="41">
        <v>1</v>
      </c>
      <c r="M37" s="41">
        <v>0</v>
      </c>
      <c r="N37" s="41">
        <f>SUM(O37:Q37)</f>
        <v>0</v>
      </c>
      <c r="O37" s="41">
        <v>0</v>
      </c>
      <c r="P37" s="41">
        <v>0</v>
      </c>
      <c r="Q37" s="41">
        <v>0</v>
      </c>
    </row>
    <row r="38" spans="1:17" ht="12" customHeight="1">
      <c r="A38" s="175"/>
      <c r="B38" s="175"/>
      <c r="C38" s="40"/>
      <c r="D38" s="221"/>
      <c r="E38" s="39"/>
      <c r="F38" s="37">
        <f>IF(F37=0,0,F37/$F37)</f>
        <v>1</v>
      </c>
      <c r="G38" s="37">
        <f>IF(G37=0,0,G37/$F37)</f>
        <v>0</v>
      </c>
      <c r="H38" s="37">
        <f>IF(H37=0,0,H37/$F37)</f>
        <v>1</v>
      </c>
      <c r="I38" s="37">
        <f>IF(I37=0,0,I37/$F37)</f>
        <v>0</v>
      </c>
      <c r="J38" s="37">
        <f>IF(J37=0,0,J37/J37)</f>
        <v>1</v>
      </c>
      <c r="K38" s="37">
        <f>IF(K37=0,0,K37/$J37)</f>
        <v>0</v>
      </c>
      <c r="L38" s="37">
        <f>IF(L37=0,0,L37/$J37)</f>
        <v>1</v>
      </c>
      <c r="M38" s="37">
        <f>IF(M37=0,0,M37/$J37)</f>
        <v>0</v>
      </c>
      <c r="N38" s="37">
        <f>IF(N37=0,0,N37/N37)</f>
        <v>0</v>
      </c>
      <c r="O38" s="37">
        <f>IF(O37=0,0,O37/$N37)</f>
        <v>0</v>
      </c>
      <c r="P38" s="37">
        <f>IF(P37=0,0,P37/$N37)</f>
        <v>0</v>
      </c>
      <c r="Q38" s="37">
        <f>IF(Q37=0,0,Q37/$N37)</f>
        <v>0</v>
      </c>
    </row>
    <row r="39" spans="1:17" ht="12" customHeight="1">
      <c r="A39" s="175"/>
      <c r="B39" s="175"/>
      <c r="C39" s="43"/>
      <c r="D39" s="220" t="s">
        <v>476</v>
      </c>
      <c r="E39" s="42"/>
      <c r="F39" s="41">
        <f>SUM(G39:I39)</f>
        <v>5</v>
      </c>
      <c r="G39" s="41">
        <v>0</v>
      </c>
      <c r="H39" s="41">
        <v>5</v>
      </c>
      <c r="I39" s="41">
        <v>0</v>
      </c>
      <c r="J39" s="41">
        <f>SUM(K39:M39)</f>
        <v>4</v>
      </c>
      <c r="K39" s="41">
        <v>1</v>
      </c>
      <c r="L39" s="41">
        <v>3</v>
      </c>
      <c r="M39" s="41">
        <v>0</v>
      </c>
      <c r="N39" s="41">
        <f>SUM(O39:Q39)</f>
        <v>0</v>
      </c>
      <c r="O39" s="41">
        <v>0</v>
      </c>
      <c r="P39" s="41">
        <v>0</v>
      </c>
      <c r="Q39" s="41">
        <v>0</v>
      </c>
    </row>
    <row r="40" spans="1:17" ht="12" customHeight="1">
      <c r="A40" s="175"/>
      <c r="B40" s="175"/>
      <c r="C40" s="40"/>
      <c r="D40" s="221"/>
      <c r="E40" s="39"/>
      <c r="F40" s="37">
        <f>IF(F39=0,0,F39/$F39)</f>
        <v>1</v>
      </c>
      <c r="G40" s="37">
        <f>IF(G39=0,0,G39/$F39)</f>
        <v>0</v>
      </c>
      <c r="H40" s="37">
        <f>IF(H39=0,0,H39/$F39)</f>
        <v>1</v>
      </c>
      <c r="I40" s="37">
        <f>IF(I39=0,0,I39/$F39)</f>
        <v>0</v>
      </c>
      <c r="J40" s="37">
        <f>IF(J39=0,0,J39/J39)</f>
        <v>1</v>
      </c>
      <c r="K40" s="37">
        <f>IF(K39=0,0,K39/$J39)</f>
        <v>0.25</v>
      </c>
      <c r="L40" s="37">
        <f>IF(L39=0,0,L39/$J39)</f>
        <v>0.75</v>
      </c>
      <c r="M40" s="37">
        <f>IF(M39=0,0,M39/$J39)</f>
        <v>0</v>
      </c>
      <c r="N40" s="37">
        <f>IF(N39=0,0,N39/N39)</f>
        <v>0</v>
      </c>
      <c r="O40" s="37">
        <f>IF(O39=0,0,O39/$N39)</f>
        <v>0</v>
      </c>
      <c r="P40" s="37">
        <f>IF(P39=0,0,P39/$N39)</f>
        <v>0</v>
      </c>
      <c r="Q40" s="37">
        <f>IF(Q39=0,0,Q39/$N39)</f>
        <v>0</v>
      </c>
    </row>
    <row r="41" spans="1:17" ht="12" customHeight="1">
      <c r="A41" s="175"/>
      <c r="B41" s="175"/>
      <c r="C41" s="43"/>
      <c r="D41" s="220" t="s">
        <v>477</v>
      </c>
      <c r="E41" s="42"/>
      <c r="F41" s="41">
        <f>SUM(G41:I41)</f>
        <v>0</v>
      </c>
      <c r="G41" s="105" t="s">
        <v>497</v>
      </c>
      <c r="H41" s="105" t="s">
        <v>497</v>
      </c>
      <c r="I41" s="105" t="s">
        <v>497</v>
      </c>
      <c r="J41" s="41">
        <f>SUM(K41:M41)</f>
        <v>0</v>
      </c>
      <c r="K41" s="105" t="s">
        <v>497</v>
      </c>
      <c r="L41" s="105" t="s">
        <v>497</v>
      </c>
      <c r="M41" s="105" t="s">
        <v>497</v>
      </c>
      <c r="N41" s="41">
        <f>SUM(O41:Q41)</f>
        <v>0</v>
      </c>
      <c r="O41" s="105" t="s">
        <v>497</v>
      </c>
      <c r="P41" s="105" t="s">
        <v>497</v>
      </c>
      <c r="Q41" s="105" t="s">
        <v>497</v>
      </c>
    </row>
    <row r="42" spans="1:17" ht="12" customHeight="1">
      <c r="A42" s="175"/>
      <c r="B42" s="175"/>
      <c r="C42" s="40"/>
      <c r="D42" s="221"/>
      <c r="E42" s="39"/>
      <c r="F42" s="37">
        <f>IF(F41=0,0,F41/$F41)</f>
        <v>0</v>
      </c>
      <c r="G42" s="48" t="s">
        <v>497</v>
      </c>
      <c r="H42" s="48" t="s">
        <v>497</v>
      </c>
      <c r="I42" s="48" t="s">
        <v>497</v>
      </c>
      <c r="J42" s="37">
        <f>IF(J41=0,0,J41/J41)</f>
        <v>0</v>
      </c>
      <c r="K42" s="48" t="s">
        <v>497</v>
      </c>
      <c r="L42" s="48" t="s">
        <v>497</v>
      </c>
      <c r="M42" s="48" t="s">
        <v>497</v>
      </c>
      <c r="N42" s="37">
        <f>IF(N41=0,0,N41/N41)</f>
        <v>0</v>
      </c>
      <c r="O42" s="48" t="s">
        <v>497</v>
      </c>
      <c r="P42" s="48" t="s">
        <v>497</v>
      </c>
      <c r="Q42" s="48" t="s">
        <v>497</v>
      </c>
    </row>
    <row r="43" spans="1:17" ht="12" customHeight="1">
      <c r="A43" s="175"/>
      <c r="B43" s="175"/>
      <c r="C43" s="43"/>
      <c r="D43" s="220" t="s">
        <v>478</v>
      </c>
      <c r="E43" s="42"/>
      <c r="F43" s="41">
        <f>SUM(G43:I43)</f>
        <v>1</v>
      </c>
      <c r="G43" s="41">
        <v>0</v>
      </c>
      <c r="H43" s="41">
        <v>1</v>
      </c>
      <c r="I43" s="41">
        <v>0</v>
      </c>
      <c r="J43" s="41">
        <f>SUM(K43:M43)</f>
        <v>1</v>
      </c>
      <c r="K43" s="41">
        <v>0</v>
      </c>
      <c r="L43" s="41">
        <v>1</v>
      </c>
      <c r="M43" s="41">
        <v>0</v>
      </c>
      <c r="N43" s="41">
        <f>SUM(O43:Q43)</f>
        <v>0</v>
      </c>
      <c r="O43" s="41">
        <v>0</v>
      </c>
      <c r="P43" s="41">
        <v>0</v>
      </c>
      <c r="Q43" s="41">
        <v>0</v>
      </c>
    </row>
    <row r="44" spans="1:17" ht="12" customHeight="1">
      <c r="A44" s="175"/>
      <c r="B44" s="175"/>
      <c r="C44" s="40"/>
      <c r="D44" s="221"/>
      <c r="E44" s="39"/>
      <c r="F44" s="37">
        <f>IF(F43=0,0,F43/$F43)</f>
        <v>1</v>
      </c>
      <c r="G44" s="37">
        <f>IF(G43=0,0,G43/$F43)</f>
        <v>0</v>
      </c>
      <c r="H44" s="37">
        <f>IF(H43=0,0,H43/$F43)</f>
        <v>1</v>
      </c>
      <c r="I44" s="37">
        <f>IF(I43=0,0,I43/$F43)</f>
        <v>0</v>
      </c>
      <c r="J44" s="37">
        <f>IF(J43=0,0,J43/J43)</f>
        <v>1</v>
      </c>
      <c r="K44" s="37">
        <f>IF(K43=0,0,K43/$J43)</f>
        <v>0</v>
      </c>
      <c r="L44" s="37">
        <f>IF(L43=0,0,L43/$J43)</f>
        <v>1</v>
      </c>
      <c r="M44" s="37">
        <f>IF(M43=0,0,M43/$J43)</f>
        <v>0</v>
      </c>
      <c r="N44" s="37">
        <f>IF(N43=0,0,N43/N43)</f>
        <v>0</v>
      </c>
      <c r="O44" s="37">
        <f>IF(O43=0,0,O43/$N43)</f>
        <v>0</v>
      </c>
      <c r="P44" s="37">
        <f>IF(P43=0,0,P43/$N43)</f>
        <v>0</v>
      </c>
      <c r="Q44" s="37">
        <f>IF(Q43=0,0,Q43/$N43)</f>
        <v>0</v>
      </c>
    </row>
    <row r="45" spans="1:17" ht="12" customHeight="1">
      <c r="A45" s="175"/>
      <c r="B45" s="175"/>
      <c r="C45" s="43"/>
      <c r="D45" s="220" t="s">
        <v>479</v>
      </c>
      <c r="E45" s="42"/>
      <c r="F45" s="41">
        <f>SUM(G45:I45)</f>
        <v>5</v>
      </c>
      <c r="G45" s="41">
        <v>0</v>
      </c>
      <c r="H45" s="41">
        <v>5</v>
      </c>
      <c r="I45" s="41">
        <v>0</v>
      </c>
      <c r="J45" s="41">
        <f>SUM(K45:M45)</f>
        <v>5</v>
      </c>
      <c r="K45" s="41">
        <v>3</v>
      </c>
      <c r="L45" s="41">
        <v>2</v>
      </c>
      <c r="M45" s="41">
        <v>0</v>
      </c>
      <c r="N45" s="41">
        <f>SUM(O45:Q45)</f>
        <v>2</v>
      </c>
      <c r="O45" s="41">
        <v>1</v>
      </c>
      <c r="P45" s="41">
        <v>1</v>
      </c>
      <c r="Q45" s="41">
        <v>0</v>
      </c>
    </row>
    <row r="46" spans="1:17" ht="12" customHeight="1">
      <c r="A46" s="175"/>
      <c r="B46" s="175"/>
      <c r="C46" s="40"/>
      <c r="D46" s="221"/>
      <c r="E46" s="39"/>
      <c r="F46" s="37">
        <f>IF(F45=0,0,F45/$F45)</f>
        <v>1</v>
      </c>
      <c r="G46" s="37">
        <f>IF(G45=0,0,G45/$F45)</f>
        <v>0</v>
      </c>
      <c r="H46" s="37">
        <f>IF(H45=0,0,H45/$F45)</f>
        <v>1</v>
      </c>
      <c r="I46" s="37">
        <f>IF(I45=0,0,I45/$F45)</f>
        <v>0</v>
      </c>
      <c r="J46" s="37">
        <f>IF(J45=0,0,J45/J45)</f>
        <v>1</v>
      </c>
      <c r="K46" s="37">
        <f>IF(K45=0,0,K45/$J45)</f>
        <v>0.6</v>
      </c>
      <c r="L46" s="37">
        <f>IF(L45=0,0,L45/$J45)</f>
        <v>0.4</v>
      </c>
      <c r="M46" s="37">
        <f>IF(M45=0,0,M45/$J45)</f>
        <v>0</v>
      </c>
      <c r="N46" s="37">
        <f>IF(N45=0,0,N45/N45)</f>
        <v>1</v>
      </c>
      <c r="O46" s="37">
        <f>IF(O45=0,0,O45/$N45)</f>
        <v>0.5</v>
      </c>
      <c r="P46" s="37">
        <f>IF(P45=0,0,P45/$N45)</f>
        <v>0.5</v>
      </c>
      <c r="Q46" s="37">
        <f>IF(Q45=0,0,Q45/$N45)</f>
        <v>0</v>
      </c>
    </row>
    <row r="47" spans="1:17" ht="11.25" customHeight="1">
      <c r="A47" s="175"/>
      <c r="B47" s="175"/>
      <c r="C47" s="43"/>
      <c r="D47" s="220" t="s">
        <v>480</v>
      </c>
      <c r="E47" s="42"/>
      <c r="F47" s="41">
        <f>SUM(G47:I47)</f>
        <v>2</v>
      </c>
      <c r="G47" s="41">
        <v>0</v>
      </c>
      <c r="H47" s="41">
        <v>2</v>
      </c>
      <c r="I47" s="41">
        <v>0</v>
      </c>
      <c r="J47" s="41">
        <f>SUM(K47:M47)</f>
        <v>2</v>
      </c>
      <c r="K47" s="41">
        <v>0</v>
      </c>
      <c r="L47" s="41">
        <v>2</v>
      </c>
      <c r="M47" s="41">
        <v>0</v>
      </c>
      <c r="N47" s="41">
        <f>SUM(O47:Q47)</f>
        <v>1</v>
      </c>
      <c r="O47" s="41">
        <v>0</v>
      </c>
      <c r="P47" s="41">
        <v>1</v>
      </c>
      <c r="Q47" s="41">
        <v>0</v>
      </c>
    </row>
    <row r="48" spans="1:17" ht="12" customHeight="1">
      <c r="A48" s="175"/>
      <c r="B48" s="175"/>
      <c r="C48" s="40"/>
      <c r="D48" s="221"/>
      <c r="E48" s="39"/>
      <c r="F48" s="37">
        <f>IF(F47=0,0,F47/$F47)</f>
        <v>1</v>
      </c>
      <c r="G48" s="37">
        <f>IF(G47=0,0,G47/$F47)</f>
        <v>0</v>
      </c>
      <c r="H48" s="37">
        <f>IF(H47=0,0,H47/$F47)</f>
        <v>1</v>
      </c>
      <c r="I48" s="37">
        <f>IF(I47=0,0,I47/$F47)</f>
        <v>0</v>
      </c>
      <c r="J48" s="37">
        <f>IF(J47=0,0,J47/J47)</f>
        <v>1</v>
      </c>
      <c r="K48" s="37">
        <f>IF(K47=0,0,K47/$J47)</f>
        <v>0</v>
      </c>
      <c r="L48" s="37">
        <f>IF(L47=0,0,L47/$J47)</f>
        <v>1</v>
      </c>
      <c r="M48" s="37">
        <f>IF(M47=0,0,M47/$J47)</f>
        <v>0</v>
      </c>
      <c r="N48" s="37">
        <f>IF(N47=0,0,N47/N47)</f>
        <v>1</v>
      </c>
      <c r="O48" s="37">
        <f>IF(O47=0,0,O47/$N47)</f>
        <v>0</v>
      </c>
      <c r="P48" s="37">
        <f>IF(P47=0,0,P47/$N47)</f>
        <v>1</v>
      </c>
      <c r="Q48" s="37">
        <f>IF(Q47=0,0,Q47/$N47)</f>
        <v>0</v>
      </c>
    </row>
    <row r="49" spans="1:17" ht="12" customHeight="1">
      <c r="A49" s="175"/>
      <c r="B49" s="175"/>
      <c r="C49" s="43"/>
      <c r="D49" s="220" t="s">
        <v>481</v>
      </c>
      <c r="E49" s="42"/>
      <c r="F49" s="41">
        <f>SUM(G49:I49)</f>
        <v>2</v>
      </c>
      <c r="G49" s="41">
        <v>0</v>
      </c>
      <c r="H49" s="41">
        <v>2</v>
      </c>
      <c r="I49" s="41">
        <v>0</v>
      </c>
      <c r="J49" s="41">
        <f>SUM(K49:M49)</f>
        <v>2</v>
      </c>
      <c r="K49" s="41">
        <v>0</v>
      </c>
      <c r="L49" s="41">
        <v>2</v>
      </c>
      <c r="M49" s="41">
        <v>0</v>
      </c>
      <c r="N49" s="41">
        <f>SUM(O49:Q49)</f>
        <v>1</v>
      </c>
      <c r="O49" s="41">
        <v>1</v>
      </c>
      <c r="P49" s="41">
        <v>0</v>
      </c>
      <c r="Q49" s="41">
        <v>0</v>
      </c>
    </row>
    <row r="50" spans="1:17" ht="12" customHeight="1">
      <c r="A50" s="175"/>
      <c r="B50" s="175"/>
      <c r="C50" s="40"/>
      <c r="D50" s="221"/>
      <c r="E50" s="39"/>
      <c r="F50" s="37">
        <f>IF(F49=0,0,F49/$F49)</f>
        <v>1</v>
      </c>
      <c r="G50" s="37">
        <f>IF(G49=0,0,G49/$F49)</f>
        <v>0</v>
      </c>
      <c r="H50" s="37">
        <f>IF(H49=0,0,H49/$F49)</f>
        <v>1</v>
      </c>
      <c r="I50" s="37">
        <f>IF(I49=0,0,I49/$F49)</f>
        <v>0</v>
      </c>
      <c r="J50" s="37">
        <f>IF(J49=0,0,J49/J49)</f>
        <v>1</v>
      </c>
      <c r="K50" s="37">
        <f>IF(K49=0,0,K49/$J49)</f>
        <v>0</v>
      </c>
      <c r="L50" s="37">
        <f>IF(L49=0,0,L49/$J49)</f>
        <v>1</v>
      </c>
      <c r="M50" s="37">
        <f>IF(M49=0,0,M49/$J49)</f>
        <v>0</v>
      </c>
      <c r="N50" s="37">
        <f>IF(N49=0,0,N49/N49)</f>
        <v>1</v>
      </c>
      <c r="O50" s="37">
        <f>IF(O49=0,0,O49/$N49)</f>
        <v>1</v>
      </c>
      <c r="P50" s="37">
        <f>IF(P49=0,0,P49/$N49)</f>
        <v>0</v>
      </c>
      <c r="Q50" s="37">
        <f>IF(Q49=0,0,Q49/$N49)</f>
        <v>0</v>
      </c>
    </row>
    <row r="51" spans="1:17" ht="12" customHeight="1">
      <c r="A51" s="175"/>
      <c r="B51" s="175"/>
      <c r="C51" s="43"/>
      <c r="D51" s="220" t="s">
        <v>482</v>
      </c>
      <c r="E51" s="42"/>
      <c r="F51" s="41">
        <f>SUM(G51:I51)</f>
        <v>10</v>
      </c>
      <c r="G51" s="41">
        <v>0</v>
      </c>
      <c r="H51" s="41">
        <v>10</v>
      </c>
      <c r="I51" s="41">
        <v>0</v>
      </c>
      <c r="J51" s="41">
        <f>SUM(K51:M51)</f>
        <v>10</v>
      </c>
      <c r="K51" s="41">
        <v>1</v>
      </c>
      <c r="L51" s="41">
        <v>9</v>
      </c>
      <c r="M51" s="41">
        <v>0</v>
      </c>
      <c r="N51" s="41">
        <f>SUM(O51:Q51)</f>
        <v>0</v>
      </c>
      <c r="O51" s="41">
        <v>0</v>
      </c>
      <c r="P51" s="41">
        <v>0</v>
      </c>
      <c r="Q51" s="41">
        <v>0</v>
      </c>
    </row>
    <row r="52" spans="1:17" ht="12" customHeight="1">
      <c r="A52" s="175"/>
      <c r="B52" s="175"/>
      <c r="C52" s="40"/>
      <c r="D52" s="221"/>
      <c r="E52" s="39"/>
      <c r="F52" s="37">
        <f>IF(F51=0,0,F51/$F51)</f>
        <v>1</v>
      </c>
      <c r="G52" s="37">
        <f>IF(G51=0,0,G51/$F51)</f>
        <v>0</v>
      </c>
      <c r="H52" s="37">
        <f>IF(H51=0,0,H51/$F51)</f>
        <v>1</v>
      </c>
      <c r="I52" s="37">
        <f>IF(I51=0,0,I51/$F51)</f>
        <v>0</v>
      </c>
      <c r="J52" s="37">
        <f>IF(J51=0,0,J51/J51)</f>
        <v>1</v>
      </c>
      <c r="K52" s="37">
        <f>IF(K51=0,0,K51/$J51)</f>
        <v>0.1</v>
      </c>
      <c r="L52" s="37">
        <f>IF(L51=0,0,L51/$J51)</f>
        <v>0.9</v>
      </c>
      <c r="M52" s="37">
        <f>IF(M51=0,0,M51/$J51)</f>
        <v>0</v>
      </c>
      <c r="N52" s="37">
        <f>IF(N51=0,0,N51/N51)</f>
        <v>0</v>
      </c>
      <c r="O52" s="37">
        <f>IF(O51=0,0,O51/$N51)</f>
        <v>0</v>
      </c>
      <c r="P52" s="37">
        <f>IF(P51=0,0,P51/$N51)</f>
        <v>0</v>
      </c>
      <c r="Q52" s="37">
        <f>IF(Q51=0,0,Q51/$N51)</f>
        <v>0</v>
      </c>
    </row>
    <row r="53" spans="1:17" ht="12" customHeight="1">
      <c r="A53" s="175"/>
      <c r="B53" s="175"/>
      <c r="C53" s="43"/>
      <c r="D53" s="220" t="s">
        <v>483</v>
      </c>
      <c r="E53" s="42"/>
      <c r="F53" s="41">
        <f>SUM(G53:I53)</f>
        <v>3</v>
      </c>
      <c r="G53" s="41">
        <v>0</v>
      </c>
      <c r="H53" s="41">
        <v>3</v>
      </c>
      <c r="I53" s="41">
        <v>0</v>
      </c>
      <c r="J53" s="41">
        <f>SUM(K53:M53)</f>
        <v>4</v>
      </c>
      <c r="K53" s="41">
        <v>1</v>
      </c>
      <c r="L53" s="41">
        <v>3</v>
      </c>
      <c r="M53" s="41">
        <v>0</v>
      </c>
      <c r="N53" s="41">
        <f>SUM(O53:Q53)</f>
        <v>0</v>
      </c>
      <c r="O53" s="41">
        <v>0</v>
      </c>
      <c r="P53" s="41">
        <v>0</v>
      </c>
      <c r="Q53" s="41">
        <v>0</v>
      </c>
    </row>
    <row r="54" spans="1:17" ht="12" customHeight="1">
      <c r="A54" s="175"/>
      <c r="B54" s="175"/>
      <c r="C54" s="40"/>
      <c r="D54" s="221"/>
      <c r="E54" s="39"/>
      <c r="F54" s="37">
        <f>IF(F53=0,0,F53/$F53)</f>
        <v>1</v>
      </c>
      <c r="G54" s="37">
        <f>IF(G53=0,0,G53/$F53)</f>
        <v>0</v>
      </c>
      <c r="H54" s="37">
        <f>IF(H53=0,0,H53/$F53)</f>
        <v>1</v>
      </c>
      <c r="I54" s="37">
        <f>IF(I53=0,0,I53/$F53)</f>
        <v>0</v>
      </c>
      <c r="J54" s="37">
        <f>IF(J53=0,0,J53/J53)</f>
        <v>1</v>
      </c>
      <c r="K54" s="37">
        <f>IF(K53=0,0,K53/$J53)</f>
        <v>0.25</v>
      </c>
      <c r="L54" s="37">
        <f>IF(L53=0,0,L53/$J53)</f>
        <v>0.75</v>
      </c>
      <c r="M54" s="37">
        <f>IF(M53=0,0,M53/$J53)</f>
        <v>0</v>
      </c>
      <c r="N54" s="37">
        <f>IF(N53=0,0,N53/N53)</f>
        <v>0</v>
      </c>
      <c r="O54" s="37">
        <f>IF(O53=0,0,O53/$N53)</f>
        <v>0</v>
      </c>
      <c r="P54" s="37">
        <f>IF(P53=0,0,P53/$N53)</f>
        <v>0</v>
      </c>
      <c r="Q54" s="37">
        <f>IF(Q53=0,0,Q53/$N53)</f>
        <v>0</v>
      </c>
    </row>
    <row r="55" spans="1:17" ht="12" customHeight="1">
      <c r="A55" s="175"/>
      <c r="B55" s="175"/>
      <c r="C55" s="43"/>
      <c r="D55" s="220" t="s">
        <v>484</v>
      </c>
      <c r="E55" s="42"/>
      <c r="F55" s="41">
        <f>SUM(G55:I55)</f>
        <v>22</v>
      </c>
      <c r="G55" s="41">
        <v>3</v>
      </c>
      <c r="H55" s="41">
        <v>17</v>
      </c>
      <c r="I55" s="41">
        <v>2</v>
      </c>
      <c r="J55" s="41">
        <f>SUM(K55:M55)</f>
        <v>22</v>
      </c>
      <c r="K55" s="41">
        <v>6</v>
      </c>
      <c r="L55" s="41">
        <v>15</v>
      </c>
      <c r="M55" s="41">
        <v>1</v>
      </c>
      <c r="N55" s="41">
        <f>SUM(O55:Q55)</f>
        <v>1</v>
      </c>
      <c r="O55" s="41">
        <v>1</v>
      </c>
      <c r="P55" s="41">
        <v>0</v>
      </c>
      <c r="Q55" s="41">
        <v>0</v>
      </c>
    </row>
    <row r="56" spans="1:17" ht="12" customHeight="1">
      <c r="A56" s="175"/>
      <c r="B56" s="175"/>
      <c r="C56" s="40"/>
      <c r="D56" s="221"/>
      <c r="E56" s="39"/>
      <c r="F56" s="37">
        <f>IF(F55=0,0,F55/$F55)</f>
        <v>1</v>
      </c>
      <c r="G56" s="37">
        <f>IF(G55=0,0,G55/$F55)</f>
        <v>0.13636363636363635</v>
      </c>
      <c r="H56" s="37">
        <f>IF(H55=0,0,H55/$F55)</f>
        <v>0.77272727272727271</v>
      </c>
      <c r="I56" s="37">
        <f>IF(I55=0,0,I55/$F55)</f>
        <v>9.0909090909090912E-2</v>
      </c>
      <c r="J56" s="37">
        <f>IF(J55=0,0,J55/J55)</f>
        <v>1</v>
      </c>
      <c r="K56" s="37">
        <f>IF(K55=0,0,K55/$J55)</f>
        <v>0.27272727272727271</v>
      </c>
      <c r="L56" s="37">
        <f>IF(L55=0,0,L55/$J55)</f>
        <v>0.68181818181818177</v>
      </c>
      <c r="M56" s="37">
        <f>IF(M55=0,0,M55/$J55)</f>
        <v>4.5454545454545456E-2</v>
      </c>
      <c r="N56" s="37">
        <f>IF(N55=0,0,N55/N55)</f>
        <v>1</v>
      </c>
      <c r="O56" s="37">
        <f>IF(O55=0,0,O55/$N55)</f>
        <v>1</v>
      </c>
      <c r="P56" s="37">
        <f>IF(P55=0,0,P55/$N55)</f>
        <v>0</v>
      </c>
      <c r="Q56" s="37">
        <f>IF(Q55=0,0,Q55/$N55)</f>
        <v>0</v>
      </c>
    </row>
    <row r="57" spans="1:17" ht="12" customHeight="1">
      <c r="A57" s="175"/>
      <c r="B57" s="175"/>
      <c r="C57" s="43"/>
      <c r="D57" s="220" t="s">
        <v>485</v>
      </c>
      <c r="E57" s="42"/>
      <c r="F57" s="41">
        <f>SUM(G57:I57)</f>
        <v>5</v>
      </c>
      <c r="G57" s="41">
        <v>3</v>
      </c>
      <c r="H57" s="41">
        <v>1</v>
      </c>
      <c r="I57" s="41">
        <v>1</v>
      </c>
      <c r="J57" s="41">
        <f>SUM(K57:M57)</f>
        <v>4</v>
      </c>
      <c r="K57" s="41">
        <v>3</v>
      </c>
      <c r="L57" s="41">
        <v>1</v>
      </c>
      <c r="M57" s="41">
        <v>0</v>
      </c>
      <c r="N57" s="41">
        <f>SUM(O57:Q57)</f>
        <v>0</v>
      </c>
      <c r="O57" s="41">
        <v>0</v>
      </c>
      <c r="P57" s="41">
        <v>0</v>
      </c>
      <c r="Q57" s="41">
        <v>0</v>
      </c>
    </row>
    <row r="58" spans="1:17" ht="12" customHeight="1">
      <c r="A58" s="175"/>
      <c r="B58" s="175"/>
      <c r="C58" s="40"/>
      <c r="D58" s="221"/>
      <c r="E58" s="39"/>
      <c r="F58" s="37">
        <f>IF(F57=0,0,F57/$F57)</f>
        <v>1</v>
      </c>
      <c r="G58" s="37">
        <f>IF(G57=0,0,G57/$F57)</f>
        <v>0.6</v>
      </c>
      <c r="H58" s="37">
        <f>IF(H57=0,0,H57/$F57)</f>
        <v>0.2</v>
      </c>
      <c r="I58" s="37">
        <f>IF(I57=0,0,I57/$F57)</f>
        <v>0.2</v>
      </c>
      <c r="J58" s="37">
        <f>IF(J57=0,0,J57/J57)</f>
        <v>1</v>
      </c>
      <c r="K58" s="37">
        <f>IF(K57=0,0,K57/$J57)</f>
        <v>0.75</v>
      </c>
      <c r="L58" s="37">
        <f>IF(L57=0,0,L57/$J57)</f>
        <v>0.25</v>
      </c>
      <c r="M58" s="37">
        <f>IF(M57=0,0,M57/$J57)</f>
        <v>0</v>
      </c>
      <c r="N58" s="37">
        <f>IF(N57=0,0,N57/N57)</f>
        <v>0</v>
      </c>
      <c r="O58" s="37">
        <f>IF(O57=0,0,O57/$N57)</f>
        <v>0</v>
      </c>
      <c r="P58" s="37">
        <f>IF(P57=0,0,P57/$N57)</f>
        <v>0</v>
      </c>
      <c r="Q58" s="37">
        <f>IF(Q57=0,0,Q57/$N57)</f>
        <v>0</v>
      </c>
    </row>
    <row r="59" spans="1:17" ht="12.75" customHeight="1">
      <c r="A59" s="175"/>
      <c r="B59" s="175"/>
      <c r="C59" s="43"/>
      <c r="D59" s="220" t="s">
        <v>486</v>
      </c>
      <c r="E59" s="42"/>
      <c r="F59" s="41">
        <f>SUM(G59:I59)</f>
        <v>25</v>
      </c>
      <c r="G59" s="41">
        <v>4</v>
      </c>
      <c r="H59" s="41">
        <v>18</v>
      </c>
      <c r="I59" s="41">
        <v>3</v>
      </c>
      <c r="J59" s="41">
        <f>SUM(K59:M59)</f>
        <v>25</v>
      </c>
      <c r="K59" s="41">
        <v>7</v>
      </c>
      <c r="L59" s="41">
        <v>15</v>
      </c>
      <c r="M59" s="41">
        <v>3</v>
      </c>
      <c r="N59" s="41">
        <f>SUM(O59:Q59)</f>
        <v>10</v>
      </c>
      <c r="O59" s="41">
        <v>4</v>
      </c>
      <c r="P59" s="41">
        <v>3</v>
      </c>
      <c r="Q59" s="41">
        <v>3</v>
      </c>
    </row>
    <row r="60" spans="1:17" ht="12.75" customHeight="1">
      <c r="A60" s="175"/>
      <c r="B60" s="175"/>
      <c r="C60" s="40"/>
      <c r="D60" s="221"/>
      <c r="E60" s="39"/>
      <c r="F60" s="37">
        <f>IF(F59=0,0,F59/$F59)</f>
        <v>1</v>
      </c>
      <c r="G60" s="37">
        <f>IF(G59=0,0,G59/$F59)</f>
        <v>0.16</v>
      </c>
      <c r="H60" s="37">
        <f>IF(H59=0,0,H59/$F59)</f>
        <v>0.72</v>
      </c>
      <c r="I60" s="37">
        <f>IF(I59=0,0,I59/$F59)</f>
        <v>0.12</v>
      </c>
      <c r="J60" s="37">
        <f>IF(J59=0,0,J59/J59)</f>
        <v>1</v>
      </c>
      <c r="K60" s="37">
        <f>IF(K59=0,0,K59/$J59)</f>
        <v>0.28000000000000003</v>
      </c>
      <c r="L60" s="37">
        <f>IF(L59=0,0,L59/$J59)</f>
        <v>0.6</v>
      </c>
      <c r="M60" s="37">
        <f>IF(M59=0,0,M59/$J59)</f>
        <v>0.12</v>
      </c>
      <c r="N60" s="37">
        <f>IF(N59=0,0,N59/N59)</f>
        <v>1</v>
      </c>
      <c r="O60" s="37">
        <f>IF(O59=0,0,O59/$N59)</f>
        <v>0.4</v>
      </c>
      <c r="P60" s="37">
        <f>IF(P59=0,0,P59/$N59)</f>
        <v>0.3</v>
      </c>
      <c r="Q60" s="37">
        <f>IF(Q59=0,0,Q59/$N59)</f>
        <v>0.3</v>
      </c>
    </row>
    <row r="61" spans="1:17" ht="12" customHeight="1">
      <c r="A61" s="175"/>
      <c r="B61" s="175"/>
      <c r="C61" s="43"/>
      <c r="D61" s="220" t="s">
        <v>21</v>
      </c>
      <c r="E61" s="42"/>
      <c r="F61" s="41">
        <f>SUM(G61:I61)</f>
        <v>13</v>
      </c>
      <c r="G61" s="41">
        <v>4</v>
      </c>
      <c r="H61" s="41">
        <v>9</v>
      </c>
      <c r="I61" s="41">
        <v>0</v>
      </c>
      <c r="J61" s="41">
        <f>SUM(K61:M61)</f>
        <v>13</v>
      </c>
      <c r="K61" s="41">
        <v>7</v>
      </c>
      <c r="L61" s="41">
        <v>6</v>
      </c>
      <c r="M61" s="41">
        <v>0</v>
      </c>
      <c r="N61" s="41">
        <f>SUM(O61:Q61)</f>
        <v>0</v>
      </c>
      <c r="O61" s="41">
        <v>0</v>
      </c>
      <c r="P61" s="41">
        <v>0</v>
      </c>
      <c r="Q61" s="41">
        <v>0</v>
      </c>
    </row>
    <row r="62" spans="1:17" ht="12" customHeight="1">
      <c r="A62" s="175"/>
      <c r="B62" s="175"/>
      <c r="C62" s="40"/>
      <c r="D62" s="221"/>
      <c r="E62" s="39"/>
      <c r="F62" s="37">
        <f>IF(F61=0,0,F61/$F61)</f>
        <v>1</v>
      </c>
      <c r="G62" s="37">
        <f>IF(G61=0,0,G61/$F61)</f>
        <v>0.30769230769230771</v>
      </c>
      <c r="H62" s="37">
        <f>IF(H61=0,0,H61/$F61)</f>
        <v>0.69230769230769229</v>
      </c>
      <c r="I62" s="37">
        <f>IF(I61=0,0,I61/$F61)</f>
        <v>0</v>
      </c>
      <c r="J62" s="37">
        <f>IF(J61=0,0,J61/J61)</f>
        <v>1</v>
      </c>
      <c r="K62" s="37">
        <f>IF(K61=0,0,K61/$J61)</f>
        <v>0.53846153846153844</v>
      </c>
      <c r="L62" s="37">
        <f>IF(L61=0,0,L61/$J61)</f>
        <v>0.46153846153846156</v>
      </c>
      <c r="M62" s="37">
        <f>IF(M61=0,0,M61/$J61)</f>
        <v>0</v>
      </c>
      <c r="N62" s="37">
        <f>IF(N61=0,0,N61/N61)</f>
        <v>0</v>
      </c>
      <c r="O62" s="37">
        <f>IF(O61=0,0,O61/$N61)</f>
        <v>0</v>
      </c>
      <c r="P62" s="37">
        <f>IF(P61=0,0,P61/$N61)</f>
        <v>0</v>
      </c>
      <c r="Q62" s="37">
        <f>IF(Q61=0,0,Q61/$N61)</f>
        <v>0</v>
      </c>
    </row>
    <row r="63" spans="1:17" ht="12" customHeight="1">
      <c r="A63" s="175"/>
      <c r="B63" s="175"/>
      <c r="C63" s="43"/>
      <c r="D63" s="220" t="s">
        <v>487</v>
      </c>
      <c r="E63" s="42"/>
      <c r="F63" s="41">
        <f>SUM(G63:I63)</f>
        <v>7</v>
      </c>
      <c r="G63" s="41">
        <v>0</v>
      </c>
      <c r="H63" s="41">
        <v>6</v>
      </c>
      <c r="I63" s="41">
        <v>1</v>
      </c>
      <c r="J63" s="41">
        <f>SUM(K63:M63)</f>
        <v>7</v>
      </c>
      <c r="K63" s="41">
        <v>1</v>
      </c>
      <c r="L63" s="41">
        <v>5</v>
      </c>
      <c r="M63" s="41">
        <v>1</v>
      </c>
      <c r="N63" s="41">
        <f>SUM(O63:Q63)</f>
        <v>2</v>
      </c>
      <c r="O63" s="41">
        <v>1</v>
      </c>
      <c r="P63" s="41">
        <v>0</v>
      </c>
      <c r="Q63" s="41">
        <v>1</v>
      </c>
    </row>
    <row r="64" spans="1:17" ht="12" customHeight="1">
      <c r="A64" s="175"/>
      <c r="B64" s="175"/>
      <c r="C64" s="40"/>
      <c r="D64" s="221"/>
      <c r="E64" s="39"/>
      <c r="F64" s="37">
        <f>IF(F63=0,0,F63/$F63)</f>
        <v>1</v>
      </c>
      <c r="G64" s="37">
        <f>IF(G63=0,0,G63/$F63)</f>
        <v>0</v>
      </c>
      <c r="H64" s="37">
        <f>IF(H63=0,0,H63/$F63)</f>
        <v>0.8571428571428571</v>
      </c>
      <c r="I64" s="37">
        <f>IF(I63=0,0,I63/$F63)</f>
        <v>0.14285714285714285</v>
      </c>
      <c r="J64" s="37">
        <f>IF(J63=0,0,J63/J63)</f>
        <v>1</v>
      </c>
      <c r="K64" s="37">
        <f>IF(K63=0,0,K63/$J63)</f>
        <v>0.14285714285714285</v>
      </c>
      <c r="L64" s="37">
        <f>IF(L63=0,0,L63/$J63)</f>
        <v>0.7142857142857143</v>
      </c>
      <c r="M64" s="37">
        <f>IF(M63=0,0,M63/$J63)</f>
        <v>0.14285714285714285</v>
      </c>
      <c r="N64" s="37">
        <f>IF(N63=0,0,N63/N63)</f>
        <v>1</v>
      </c>
      <c r="O64" s="37">
        <f>IF(O63=0,0,O63/$N63)</f>
        <v>0.5</v>
      </c>
      <c r="P64" s="37">
        <f>IF(P63=0,0,P63/$N63)</f>
        <v>0</v>
      </c>
      <c r="Q64" s="37">
        <f>IF(Q63=0,0,Q63/$N63)</f>
        <v>0.5</v>
      </c>
    </row>
    <row r="65" spans="1:17" ht="12" customHeight="1">
      <c r="A65" s="175"/>
      <c r="B65" s="175"/>
      <c r="C65" s="43"/>
      <c r="D65" s="220" t="s">
        <v>488</v>
      </c>
      <c r="E65" s="42"/>
      <c r="F65" s="41">
        <f>SUM(G65:I65)</f>
        <v>12</v>
      </c>
      <c r="G65" s="41">
        <v>2</v>
      </c>
      <c r="H65" s="41">
        <v>8</v>
      </c>
      <c r="I65" s="41">
        <v>2</v>
      </c>
      <c r="J65" s="41">
        <f>SUM(K65:M65)</f>
        <v>11</v>
      </c>
      <c r="K65" s="41">
        <v>3</v>
      </c>
      <c r="L65" s="41">
        <v>6</v>
      </c>
      <c r="M65" s="41">
        <v>2</v>
      </c>
      <c r="N65" s="41">
        <f>SUM(O65:Q65)</f>
        <v>1</v>
      </c>
      <c r="O65" s="41">
        <v>0</v>
      </c>
      <c r="P65" s="41">
        <v>1</v>
      </c>
      <c r="Q65" s="41">
        <v>0</v>
      </c>
    </row>
    <row r="66" spans="1:17" ht="12" customHeight="1">
      <c r="A66" s="175"/>
      <c r="B66" s="175"/>
      <c r="C66" s="40"/>
      <c r="D66" s="221"/>
      <c r="E66" s="39"/>
      <c r="F66" s="37">
        <f>IF(F65=0,0,F65/$F65)</f>
        <v>1</v>
      </c>
      <c r="G66" s="37">
        <f>IF(G65=0,0,G65/$F65)</f>
        <v>0.16666666666666666</v>
      </c>
      <c r="H66" s="37">
        <f>IF(H65=0,0,H65/$F65)</f>
        <v>0.66666666666666663</v>
      </c>
      <c r="I66" s="37">
        <f>IF(I65=0,0,I65/$F65)</f>
        <v>0.16666666666666666</v>
      </c>
      <c r="J66" s="37">
        <f>IF(J65=0,0,J65/J65)</f>
        <v>1</v>
      </c>
      <c r="K66" s="37">
        <f>IF(K65=0,0,K65/$J65)</f>
        <v>0.27272727272727271</v>
      </c>
      <c r="L66" s="37">
        <f>IF(L65=0,0,L65/$J65)</f>
        <v>0.54545454545454541</v>
      </c>
      <c r="M66" s="37">
        <f>IF(M65=0,0,M65/$J65)</f>
        <v>0.18181818181818182</v>
      </c>
      <c r="N66" s="37">
        <f>IF(N65=0,0,N65/N65)</f>
        <v>1</v>
      </c>
      <c r="O66" s="37">
        <f>IF(O65=0,0,O65/$N65)</f>
        <v>0</v>
      </c>
      <c r="P66" s="37">
        <f>IF(P65=0,0,P65/$N65)</f>
        <v>1</v>
      </c>
      <c r="Q66" s="37">
        <f>IF(Q65=0,0,Q65/$N65)</f>
        <v>0</v>
      </c>
    </row>
    <row r="67" spans="1:17" ht="12" customHeight="1">
      <c r="A67" s="175"/>
      <c r="B67" s="175"/>
      <c r="C67" s="43"/>
      <c r="D67" s="220" t="s">
        <v>489</v>
      </c>
      <c r="E67" s="42"/>
      <c r="F67" s="41">
        <f>SUM(G67:I67)</f>
        <v>4</v>
      </c>
      <c r="G67" s="41">
        <v>1</v>
      </c>
      <c r="H67" s="41">
        <v>3</v>
      </c>
      <c r="I67" s="41">
        <v>0</v>
      </c>
      <c r="J67" s="41">
        <f>SUM(K67:M67)</f>
        <v>4</v>
      </c>
      <c r="K67" s="41">
        <v>2</v>
      </c>
      <c r="L67" s="41">
        <v>2</v>
      </c>
      <c r="M67" s="41">
        <v>0</v>
      </c>
      <c r="N67" s="41">
        <f>SUM(O67:Q67)</f>
        <v>2</v>
      </c>
      <c r="O67" s="41">
        <v>1</v>
      </c>
      <c r="P67" s="41">
        <v>1</v>
      </c>
      <c r="Q67" s="41">
        <v>0</v>
      </c>
    </row>
    <row r="68" spans="1:17" ht="12" customHeight="1">
      <c r="A68" s="175"/>
      <c r="B68" s="176"/>
      <c r="C68" s="40"/>
      <c r="D68" s="221"/>
      <c r="E68" s="39"/>
      <c r="F68" s="37">
        <f>IF(F67=0,0,F67/$F67)</f>
        <v>1</v>
      </c>
      <c r="G68" s="37">
        <f>IF(G67=0,0,G67/$F67)</f>
        <v>0.25</v>
      </c>
      <c r="H68" s="37">
        <f>IF(H67=0,0,H67/$F67)</f>
        <v>0.75</v>
      </c>
      <c r="I68" s="37">
        <f>IF(I67=0,0,I67/$F67)</f>
        <v>0</v>
      </c>
      <c r="J68" s="37">
        <f>IF(J67=0,0,J67/J67)</f>
        <v>1</v>
      </c>
      <c r="K68" s="37">
        <f>IF(K67=0,0,K67/$J67)</f>
        <v>0.5</v>
      </c>
      <c r="L68" s="37">
        <f>IF(L67=0,0,L67/$J67)</f>
        <v>0.5</v>
      </c>
      <c r="M68" s="37">
        <f>IF(M67=0,0,M67/$J67)</f>
        <v>0</v>
      </c>
      <c r="N68" s="37">
        <f>IF(N67=0,0,N67/N67)</f>
        <v>1</v>
      </c>
      <c r="O68" s="37">
        <f>IF(O67=0,0,O67/$N67)</f>
        <v>0.5</v>
      </c>
      <c r="P68" s="37">
        <f>IF(P67=0,0,P67/$N67)</f>
        <v>0.5</v>
      </c>
      <c r="Q68" s="37">
        <f>IF(Q67=0,0,Q67/$N67)</f>
        <v>0</v>
      </c>
    </row>
    <row r="69" spans="1:17" ht="12" customHeight="1">
      <c r="A69" s="175"/>
      <c r="B69" s="174" t="s">
        <v>17</v>
      </c>
      <c r="C69" s="43"/>
      <c r="D69" s="220" t="s">
        <v>16</v>
      </c>
      <c r="E69" s="42"/>
      <c r="F69" s="41">
        <f>SUM(G69:I69)</f>
        <v>444</v>
      </c>
      <c r="G69" s="41">
        <f>SUM(G71,G73,G75,G77,G79,G81,G83,G85,G87,G89,G91,G93,G95,G97,G99)</f>
        <v>55</v>
      </c>
      <c r="H69" s="41">
        <f>SUM(H71,H73,H75,H77,H79,H81,H83,H85,H87,H89,H91,H93,H95,H97,H99)</f>
        <v>335</v>
      </c>
      <c r="I69" s="41">
        <f>SUM(I71,I73,I75,I77,I79,I81,I83,I85,I87,I89,I91,I93,I95,I97,I99)</f>
        <v>54</v>
      </c>
      <c r="J69" s="41">
        <f>SUM(K69:M69)</f>
        <v>465</v>
      </c>
      <c r="K69" s="41">
        <f>SUM(K71,K73,K75,K77,K79,K81,K83,K85,K87,K89,K91,K93,K95,K97,K99)</f>
        <v>95</v>
      </c>
      <c r="L69" s="41">
        <f>SUM(L71,L73,L75,L77,L79,L81,L83,L85,L87,L89,L91,L93,L95,L97,L99)</f>
        <v>314</v>
      </c>
      <c r="M69" s="41">
        <f>SUM(M71,M73,M75,M77,M79,M81,M83,M85,M87,M89,M91,M93,M95,M97,M99)</f>
        <v>56</v>
      </c>
      <c r="N69" s="41">
        <f>SUM(O69:Q69)</f>
        <v>45</v>
      </c>
      <c r="O69" s="41">
        <f>SUM(O71,O73,O75,O77,O79,O81,O83,O85,O87,O89,O91,O93,O95,O97,O99)</f>
        <v>14</v>
      </c>
      <c r="P69" s="41">
        <f>SUM(P71,P73,P75,P77,P79,P81,P83,P85,P87,P89,P91,P93,P95,P97,P99)</f>
        <v>20</v>
      </c>
      <c r="Q69" s="41">
        <f>SUM(Q71,Q73,Q75,Q77,Q79,Q81,Q83,Q85,Q87,Q89,Q91,Q93,Q95,Q97,Q99)</f>
        <v>11</v>
      </c>
    </row>
    <row r="70" spans="1:17" ht="12" customHeight="1">
      <c r="A70" s="175"/>
      <c r="B70" s="175"/>
      <c r="C70" s="40"/>
      <c r="D70" s="221"/>
      <c r="E70" s="39"/>
      <c r="F70" s="37">
        <f>IF(F69=0,0,F69/$F69)</f>
        <v>1</v>
      </c>
      <c r="G70" s="37">
        <f>IF(G69=0,0,G69/$F69)</f>
        <v>0.12387387387387387</v>
      </c>
      <c r="H70" s="37">
        <f>IF(H69=0,0,H69/$F69)</f>
        <v>0.75450450450450446</v>
      </c>
      <c r="I70" s="37">
        <f>IF(I69=0,0,I69/$F69)</f>
        <v>0.12162162162162163</v>
      </c>
      <c r="J70" s="37">
        <f>IF(J69=0,0,J69/J69)</f>
        <v>1</v>
      </c>
      <c r="K70" s="37">
        <f>IF(K69=0,0,K69/$J69)</f>
        <v>0.20430107526881722</v>
      </c>
      <c r="L70" s="37">
        <f>IF(L69=0,0,L69/$J69)</f>
        <v>0.6752688172043011</v>
      </c>
      <c r="M70" s="37">
        <f>IF(M69=0,0,M69/$J69)</f>
        <v>0.12043010752688173</v>
      </c>
      <c r="N70" s="37">
        <f>IF(N69=0,0,N69/N69)</f>
        <v>1</v>
      </c>
      <c r="O70" s="37">
        <f>IF(O69=0,0,O69/$N69)</f>
        <v>0.31111111111111112</v>
      </c>
      <c r="P70" s="37">
        <f>IF(P69=0,0,P69/$N69)</f>
        <v>0.44444444444444442</v>
      </c>
      <c r="Q70" s="37">
        <f>IF(Q69=0,0,Q69/$N69)</f>
        <v>0.24444444444444444</v>
      </c>
    </row>
    <row r="71" spans="1:17" ht="12" customHeight="1">
      <c r="A71" s="175"/>
      <c r="B71" s="175"/>
      <c r="C71" s="43"/>
      <c r="D71" s="220" t="s">
        <v>273</v>
      </c>
      <c r="E71" s="42"/>
      <c r="F71" s="41">
        <f>SUM(G71:I71)</f>
        <v>3</v>
      </c>
      <c r="G71" s="41">
        <v>0</v>
      </c>
      <c r="H71" s="41">
        <v>3</v>
      </c>
      <c r="I71" s="41">
        <v>0</v>
      </c>
      <c r="J71" s="41">
        <f>SUM(K71:M71)</f>
        <v>2</v>
      </c>
      <c r="K71" s="41">
        <v>0</v>
      </c>
      <c r="L71" s="41">
        <v>2</v>
      </c>
      <c r="M71" s="41">
        <v>0</v>
      </c>
      <c r="N71" s="41">
        <f>SUM(O71:Q71)</f>
        <v>1</v>
      </c>
      <c r="O71" s="41">
        <v>0</v>
      </c>
      <c r="P71" s="41">
        <v>1</v>
      </c>
      <c r="Q71" s="41">
        <v>0</v>
      </c>
    </row>
    <row r="72" spans="1:17" ht="12" customHeight="1">
      <c r="A72" s="175"/>
      <c r="B72" s="175"/>
      <c r="C72" s="40"/>
      <c r="D72" s="221"/>
      <c r="E72" s="39"/>
      <c r="F72" s="37">
        <f>IF(F71=0,0,F71/$F71)</f>
        <v>1</v>
      </c>
      <c r="G72" s="37">
        <f>IF(G71=0,0,G71/$F71)</f>
        <v>0</v>
      </c>
      <c r="H72" s="37">
        <f>IF(H71=0,0,H71/$F71)</f>
        <v>1</v>
      </c>
      <c r="I72" s="37">
        <f>IF(I71=0,0,I71/$F71)</f>
        <v>0</v>
      </c>
      <c r="J72" s="37">
        <f>IF(J71=0,0,J71/J71)</f>
        <v>1</v>
      </c>
      <c r="K72" s="37">
        <f>IF(K71=0,0,K71/$J71)</f>
        <v>0</v>
      </c>
      <c r="L72" s="37">
        <f>IF(L71=0,0,L71/$J71)</f>
        <v>1</v>
      </c>
      <c r="M72" s="37">
        <f>IF(M71=0,0,M71/$J71)</f>
        <v>0</v>
      </c>
      <c r="N72" s="37">
        <f>IF(N71=0,0,N71/N71)</f>
        <v>1</v>
      </c>
      <c r="O72" s="37">
        <f>IF(O71=0,0,O71/$N71)</f>
        <v>0</v>
      </c>
      <c r="P72" s="37">
        <f>IF(P71=0,0,P71/$N71)</f>
        <v>1</v>
      </c>
      <c r="Q72" s="37">
        <f>IF(Q71=0,0,Q71/$N71)</f>
        <v>0</v>
      </c>
    </row>
    <row r="73" spans="1:17" ht="12" customHeight="1">
      <c r="A73" s="175"/>
      <c r="B73" s="175"/>
      <c r="C73" s="43"/>
      <c r="D73" s="220" t="s">
        <v>272</v>
      </c>
      <c r="E73" s="42"/>
      <c r="F73" s="41">
        <f>SUM(G73:I73)</f>
        <v>30</v>
      </c>
      <c r="G73" s="41">
        <v>2</v>
      </c>
      <c r="H73" s="41">
        <v>27</v>
      </c>
      <c r="I73" s="41">
        <v>1</v>
      </c>
      <c r="J73" s="41">
        <f>SUM(K73:M73)</f>
        <v>32</v>
      </c>
      <c r="K73" s="41">
        <v>4</v>
      </c>
      <c r="L73" s="41">
        <v>25</v>
      </c>
      <c r="M73" s="41">
        <v>3</v>
      </c>
      <c r="N73" s="41">
        <f>SUM(O73:Q73)</f>
        <v>2</v>
      </c>
      <c r="O73" s="41">
        <v>0</v>
      </c>
      <c r="P73" s="41">
        <v>1</v>
      </c>
      <c r="Q73" s="41">
        <v>1</v>
      </c>
    </row>
    <row r="74" spans="1:17" ht="12" customHeight="1">
      <c r="A74" s="175"/>
      <c r="B74" s="175"/>
      <c r="C74" s="40"/>
      <c r="D74" s="221"/>
      <c r="E74" s="39"/>
      <c r="F74" s="37">
        <f>IF(F73=0,0,F73/$F73)</f>
        <v>1</v>
      </c>
      <c r="G74" s="37">
        <f>IF(G73=0,0,G73/$F73)</f>
        <v>6.6666666666666666E-2</v>
      </c>
      <c r="H74" s="37">
        <f>IF(H73=0,0,H73/$F73)</f>
        <v>0.9</v>
      </c>
      <c r="I74" s="37">
        <f>IF(I73=0,0,I73/$F73)</f>
        <v>3.3333333333333333E-2</v>
      </c>
      <c r="J74" s="37">
        <f>IF(J73=0,0,J73/J73)</f>
        <v>1</v>
      </c>
      <c r="K74" s="37">
        <f>IF(K73=0,0,K73/$J73)</f>
        <v>0.125</v>
      </c>
      <c r="L74" s="37">
        <f>IF(L73=0,0,L73/$J73)</f>
        <v>0.78125</v>
      </c>
      <c r="M74" s="37">
        <f>IF(M73=0,0,M73/$J73)</f>
        <v>9.375E-2</v>
      </c>
      <c r="N74" s="37">
        <f>IF(N73=0,0,N73/N73)</f>
        <v>1</v>
      </c>
      <c r="O74" s="37">
        <f>IF(O73=0,0,O73/$N73)</f>
        <v>0</v>
      </c>
      <c r="P74" s="37">
        <f>IF(P73=0,0,P73/$N73)</f>
        <v>0.5</v>
      </c>
      <c r="Q74" s="37">
        <f>IF(Q73=0,0,Q73/$N73)</f>
        <v>0.5</v>
      </c>
    </row>
    <row r="75" spans="1:17" ht="12" customHeight="1">
      <c r="A75" s="175"/>
      <c r="B75" s="175"/>
      <c r="C75" s="43"/>
      <c r="D75" s="220" t="s">
        <v>13</v>
      </c>
      <c r="E75" s="42"/>
      <c r="F75" s="41">
        <f>SUM(G75:I75)</f>
        <v>16</v>
      </c>
      <c r="G75" s="41">
        <v>0</v>
      </c>
      <c r="H75" s="41">
        <v>9</v>
      </c>
      <c r="I75" s="41">
        <v>7</v>
      </c>
      <c r="J75" s="41">
        <f>SUM(K75:M75)</f>
        <v>16</v>
      </c>
      <c r="K75" s="41">
        <v>2</v>
      </c>
      <c r="L75" s="41">
        <v>7</v>
      </c>
      <c r="M75" s="41">
        <v>7</v>
      </c>
      <c r="N75" s="41">
        <f>SUM(O75:Q75)</f>
        <v>0</v>
      </c>
      <c r="O75" s="41">
        <v>0</v>
      </c>
      <c r="P75" s="41">
        <v>0</v>
      </c>
      <c r="Q75" s="41">
        <v>0</v>
      </c>
    </row>
    <row r="76" spans="1:17" ht="12" customHeight="1">
      <c r="A76" s="175"/>
      <c r="B76" s="175"/>
      <c r="C76" s="40"/>
      <c r="D76" s="221"/>
      <c r="E76" s="39"/>
      <c r="F76" s="37">
        <f>IF(F75=0,0,F75/$F75)</f>
        <v>1</v>
      </c>
      <c r="G76" s="37">
        <f>IF(G75=0,0,G75/$F75)</f>
        <v>0</v>
      </c>
      <c r="H76" s="37">
        <f>IF(H75=0,0,H75/$F75)</f>
        <v>0.5625</v>
      </c>
      <c r="I76" s="37">
        <f>IF(I75=0,0,I75/$F75)</f>
        <v>0.4375</v>
      </c>
      <c r="J76" s="37">
        <f>IF(J75=0,0,J75/J75)</f>
        <v>1</v>
      </c>
      <c r="K76" s="37">
        <f>IF(K75=0,0,K75/$J75)</f>
        <v>0.125</v>
      </c>
      <c r="L76" s="37">
        <f>IF(L75=0,0,L75/$J75)</f>
        <v>0.4375</v>
      </c>
      <c r="M76" s="37">
        <f>IF(M75=0,0,M75/$J75)</f>
        <v>0.4375</v>
      </c>
      <c r="N76" s="37">
        <f>IF(N75=0,0,N75/N75)</f>
        <v>0</v>
      </c>
      <c r="O76" s="37">
        <f>IF(O75=0,0,O75/$N75)</f>
        <v>0</v>
      </c>
      <c r="P76" s="37">
        <f>IF(P75=0,0,P75/$N75)</f>
        <v>0</v>
      </c>
      <c r="Q76" s="37">
        <f>IF(Q75=0,0,Q75/$N75)</f>
        <v>0</v>
      </c>
    </row>
    <row r="77" spans="1:17" ht="12" customHeight="1">
      <c r="A77" s="175"/>
      <c r="B77" s="175"/>
      <c r="C77" s="43"/>
      <c r="D77" s="220" t="s">
        <v>271</v>
      </c>
      <c r="E77" s="42"/>
      <c r="F77" s="41">
        <f>SUM(G77:I77)</f>
        <v>11</v>
      </c>
      <c r="G77" s="41">
        <v>2</v>
      </c>
      <c r="H77" s="41">
        <v>9</v>
      </c>
      <c r="I77" s="41">
        <v>0</v>
      </c>
      <c r="J77" s="41">
        <f>SUM(K77:M77)</f>
        <v>11</v>
      </c>
      <c r="K77" s="41">
        <v>4</v>
      </c>
      <c r="L77" s="41">
        <v>7</v>
      </c>
      <c r="M77" s="41">
        <v>0</v>
      </c>
      <c r="N77" s="41">
        <f>SUM(O77:Q77)</f>
        <v>4</v>
      </c>
      <c r="O77" s="41">
        <v>3</v>
      </c>
      <c r="P77" s="41">
        <v>1</v>
      </c>
      <c r="Q77" s="41">
        <v>0</v>
      </c>
    </row>
    <row r="78" spans="1:17" ht="12" customHeight="1">
      <c r="A78" s="175"/>
      <c r="B78" s="175"/>
      <c r="C78" s="40"/>
      <c r="D78" s="221"/>
      <c r="E78" s="39"/>
      <c r="F78" s="37">
        <f>IF(F77=0,0,F77/$F77)</f>
        <v>1</v>
      </c>
      <c r="G78" s="37">
        <f>IF(G77=0,0,G77/$F77)</f>
        <v>0.18181818181818182</v>
      </c>
      <c r="H78" s="37">
        <f>IF(H77=0,0,H77/$F77)</f>
        <v>0.81818181818181823</v>
      </c>
      <c r="I78" s="37">
        <f>IF(I77=0,0,I77/$F77)</f>
        <v>0</v>
      </c>
      <c r="J78" s="37">
        <f>IF(J77=0,0,J77/J77)</f>
        <v>1</v>
      </c>
      <c r="K78" s="37">
        <f>IF(K77=0,0,K77/$J77)</f>
        <v>0.36363636363636365</v>
      </c>
      <c r="L78" s="37">
        <f>IF(L77=0,0,L77/$J77)</f>
        <v>0.63636363636363635</v>
      </c>
      <c r="M78" s="37">
        <f>IF(M77=0,0,M77/$J77)</f>
        <v>0</v>
      </c>
      <c r="N78" s="37">
        <f>IF(N77=0,0,N77/N77)</f>
        <v>1</v>
      </c>
      <c r="O78" s="37">
        <f>IF(O77=0,0,O77/$N77)</f>
        <v>0.75</v>
      </c>
      <c r="P78" s="37">
        <f>IF(P77=0,0,P77/$N77)</f>
        <v>0.25</v>
      </c>
      <c r="Q78" s="37">
        <f>IF(Q77=0,0,Q77/$N77)</f>
        <v>0</v>
      </c>
    </row>
    <row r="79" spans="1:17" ht="12" customHeight="1">
      <c r="A79" s="175"/>
      <c r="B79" s="175"/>
      <c r="C79" s="43"/>
      <c r="D79" s="220" t="s">
        <v>270</v>
      </c>
      <c r="E79" s="42"/>
      <c r="F79" s="41">
        <f>SUM(G79:I79)</f>
        <v>24</v>
      </c>
      <c r="G79" s="41">
        <v>3</v>
      </c>
      <c r="H79" s="41">
        <v>18</v>
      </c>
      <c r="I79" s="41">
        <v>3</v>
      </c>
      <c r="J79" s="41">
        <f>SUM(K79:M79)</f>
        <v>26</v>
      </c>
      <c r="K79" s="41">
        <v>5</v>
      </c>
      <c r="L79" s="41">
        <v>19</v>
      </c>
      <c r="M79" s="41">
        <v>2</v>
      </c>
      <c r="N79" s="41">
        <f>SUM(O79:Q79)</f>
        <v>3</v>
      </c>
      <c r="O79" s="41">
        <v>1</v>
      </c>
      <c r="P79" s="41">
        <v>2</v>
      </c>
      <c r="Q79" s="41">
        <v>0</v>
      </c>
    </row>
    <row r="80" spans="1:17" ht="12" customHeight="1">
      <c r="A80" s="175"/>
      <c r="B80" s="175"/>
      <c r="C80" s="40"/>
      <c r="D80" s="221"/>
      <c r="E80" s="39"/>
      <c r="F80" s="37">
        <f>IF(F79=0,0,F79/$F79)</f>
        <v>1</v>
      </c>
      <c r="G80" s="37">
        <f>IF(G79=0,0,G79/$F79)</f>
        <v>0.125</v>
      </c>
      <c r="H80" s="37">
        <f>IF(H79=0,0,H79/$F79)</f>
        <v>0.75</v>
      </c>
      <c r="I80" s="37">
        <f>IF(I79=0,0,I79/$F79)</f>
        <v>0.125</v>
      </c>
      <c r="J80" s="37">
        <f>IF(J79=0,0,J79/J79)</f>
        <v>1</v>
      </c>
      <c r="K80" s="37">
        <f>IF(K79=0,0,K79/$J79)</f>
        <v>0.19230769230769232</v>
      </c>
      <c r="L80" s="37">
        <f>IF(L79=0,0,L79/$J79)</f>
        <v>0.73076923076923073</v>
      </c>
      <c r="M80" s="37">
        <f>IF(M79=0,0,M79/$J79)</f>
        <v>7.6923076923076927E-2</v>
      </c>
      <c r="N80" s="37">
        <f>IF(N79=0,0,N79/N79)</f>
        <v>1</v>
      </c>
      <c r="O80" s="37">
        <f>IF(O79=0,0,O79/$N79)</f>
        <v>0.33333333333333331</v>
      </c>
      <c r="P80" s="37">
        <f>IF(P79=0,0,P79/$N79)</f>
        <v>0.66666666666666663</v>
      </c>
      <c r="Q80" s="37">
        <f>IF(Q79=0,0,Q79/$N79)</f>
        <v>0</v>
      </c>
    </row>
    <row r="81" spans="1:17" ht="12" customHeight="1">
      <c r="A81" s="175"/>
      <c r="B81" s="175"/>
      <c r="C81" s="43"/>
      <c r="D81" s="220" t="s">
        <v>10</v>
      </c>
      <c r="E81" s="42"/>
      <c r="F81" s="41">
        <f>SUM(G81:I81)</f>
        <v>103</v>
      </c>
      <c r="G81" s="41">
        <v>10</v>
      </c>
      <c r="H81" s="41">
        <v>80</v>
      </c>
      <c r="I81" s="41">
        <v>13</v>
      </c>
      <c r="J81" s="41">
        <f>SUM(K81:M81)</f>
        <v>110</v>
      </c>
      <c r="K81" s="41">
        <v>20</v>
      </c>
      <c r="L81" s="41">
        <v>72</v>
      </c>
      <c r="M81" s="41">
        <v>18</v>
      </c>
      <c r="N81" s="41">
        <f>SUM(O81:Q81)</f>
        <v>10</v>
      </c>
      <c r="O81" s="41">
        <v>2</v>
      </c>
      <c r="P81" s="41">
        <v>5</v>
      </c>
      <c r="Q81" s="41">
        <v>3</v>
      </c>
    </row>
    <row r="82" spans="1:17" ht="12" customHeight="1">
      <c r="A82" s="175"/>
      <c r="B82" s="175"/>
      <c r="C82" s="40"/>
      <c r="D82" s="221"/>
      <c r="E82" s="39"/>
      <c r="F82" s="37">
        <f>IF(F81=0,0,F81/$F81)</f>
        <v>1</v>
      </c>
      <c r="G82" s="37">
        <f>IF(G81=0,0,G81/$F81)</f>
        <v>9.7087378640776698E-2</v>
      </c>
      <c r="H82" s="37">
        <f>IF(H81=0,0,H81/$F81)</f>
        <v>0.77669902912621358</v>
      </c>
      <c r="I82" s="37">
        <f>IF(I81=0,0,I81/$F81)</f>
        <v>0.12621359223300971</v>
      </c>
      <c r="J82" s="37">
        <f>IF(J81=0,0,J81/J81)</f>
        <v>1</v>
      </c>
      <c r="K82" s="37">
        <f>IF(K81=0,0,K81/$J81)</f>
        <v>0.18181818181818182</v>
      </c>
      <c r="L82" s="37">
        <f>IF(L81=0,0,L81/$J81)</f>
        <v>0.65454545454545454</v>
      </c>
      <c r="M82" s="37">
        <f>IF(M81=0,0,M81/$J81)</f>
        <v>0.16363636363636364</v>
      </c>
      <c r="N82" s="37">
        <f>IF(N81=0,0,N81/N81)</f>
        <v>1</v>
      </c>
      <c r="O82" s="37">
        <f>IF(O81=0,0,O81/$N81)</f>
        <v>0.2</v>
      </c>
      <c r="P82" s="37">
        <f>IF(P81=0,0,P81/$N81)</f>
        <v>0.5</v>
      </c>
      <c r="Q82" s="37">
        <f>IF(Q81=0,0,Q81/$N81)</f>
        <v>0.3</v>
      </c>
    </row>
    <row r="83" spans="1:17" ht="12" customHeight="1">
      <c r="A83" s="175"/>
      <c r="B83" s="175"/>
      <c r="C83" s="43"/>
      <c r="D83" s="220" t="s">
        <v>9</v>
      </c>
      <c r="E83" s="42"/>
      <c r="F83" s="41">
        <f>SUM(G83:I83)</f>
        <v>11</v>
      </c>
      <c r="G83" s="41">
        <v>0</v>
      </c>
      <c r="H83" s="41">
        <v>11</v>
      </c>
      <c r="I83" s="41">
        <v>0</v>
      </c>
      <c r="J83" s="41">
        <f>SUM(K83:M83)</f>
        <v>13</v>
      </c>
      <c r="K83" s="41">
        <v>4</v>
      </c>
      <c r="L83" s="41">
        <v>9</v>
      </c>
      <c r="M83" s="41">
        <v>0</v>
      </c>
      <c r="N83" s="41">
        <f>SUM(O83:Q83)</f>
        <v>4</v>
      </c>
      <c r="O83" s="41">
        <v>2</v>
      </c>
      <c r="P83" s="41">
        <v>2</v>
      </c>
      <c r="Q83" s="41">
        <v>0</v>
      </c>
    </row>
    <row r="84" spans="1:17" ht="12" customHeight="1">
      <c r="A84" s="175"/>
      <c r="B84" s="175"/>
      <c r="C84" s="40"/>
      <c r="D84" s="221"/>
      <c r="E84" s="39"/>
      <c r="F84" s="37">
        <f>IF(F83=0,0,F83/$F83)</f>
        <v>1</v>
      </c>
      <c r="G84" s="37">
        <f>IF(G83=0,0,G83/$F83)</f>
        <v>0</v>
      </c>
      <c r="H84" s="37">
        <f>IF(H83=0,0,H83/$F83)</f>
        <v>1</v>
      </c>
      <c r="I84" s="37">
        <f>IF(I83=0,0,I83/$F83)</f>
        <v>0</v>
      </c>
      <c r="J84" s="37">
        <f>IF(J83=0,0,J83/J83)</f>
        <v>1</v>
      </c>
      <c r="K84" s="37">
        <f>IF(K83=0,0,K83/$J83)</f>
        <v>0.30769230769230771</v>
      </c>
      <c r="L84" s="37">
        <f>IF(L83=0,0,L83/$J83)</f>
        <v>0.69230769230769229</v>
      </c>
      <c r="M84" s="37">
        <f>IF(M83=0,0,M83/$J83)</f>
        <v>0</v>
      </c>
      <c r="N84" s="37">
        <f>IF(N83=0,0,N83/N83)</f>
        <v>1</v>
      </c>
      <c r="O84" s="37">
        <f>IF(O83=0,0,O83/$N83)</f>
        <v>0.5</v>
      </c>
      <c r="P84" s="37">
        <f>IF(P83=0,0,P83/$N83)</f>
        <v>0.5</v>
      </c>
      <c r="Q84" s="37">
        <f>IF(Q83=0,0,Q83/$N83)</f>
        <v>0</v>
      </c>
    </row>
    <row r="85" spans="1:17" ht="12" customHeight="1">
      <c r="A85" s="175"/>
      <c r="B85" s="175"/>
      <c r="C85" s="43"/>
      <c r="D85" s="220" t="s">
        <v>269</v>
      </c>
      <c r="E85" s="42"/>
      <c r="F85" s="41">
        <f>SUM(G85:I85)</f>
        <v>5</v>
      </c>
      <c r="G85" s="41">
        <v>0</v>
      </c>
      <c r="H85" s="41">
        <v>5</v>
      </c>
      <c r="I85" s="41">
        <v>0</v>
      </c>
      <c r="J85" s="41">
        <f>SUM(K85:M85)</f>
        <v>5</v>
      </c>
      <c r="K85" s="41">
        <v>0</v>
      </c>
      <c r="L85" s="41">
        <v>5</v>
      </c>
      <c r="M85" s="41">
        <v>0</v>
      </c>
      <c r="N85" s="41">
        <f>SUM(O85:Q85)</f>
        <v>0</v>
      </c>
      <c r="O85" s="41">
        <v>0</v>
      </c>
      <c r="P85" s="41">
        <v>0</v>
      </c>
      <c r="Q85" s="41">
        <v>0</v>
      </c>
    </row>
    <row r="86" spans="1:17" ht="12" customHeight="1">
      <c r="A86" s="175"/>
      <c r="B86" s="175"/>
      <c r="C86" s="40"/>
      <c r="D86" s="221"/>
      <c r="E86" s="39"/>
      <c r="F86" s="37">
        <f>IF(F85=0,0,F85/$F85)</f>
        <v>1</v>
      </c>
      <c r="G86" s="37">
        <f>IF(G85=0,0,G85/$F85)</f>
        <v>0</v>
      </c>
      <c r="H86" s="37">
        <f>IF(H85=0,0,H85/$F85)</f>
        <v>1</v>
      </c>
      <c r="I86" s="37">
        <f>IF(I85=0,0,I85/$F85)</f>
        <v>0</v>
      </c>
      <c r="J86" s="37">
        <f>IF(J85=0,0,J85/J85)</f>
        <v>1</v>
      </c>
      <c r="K86" s="37">
        <f>IF(K85=0,0,K85/$J85)</f>
        <v>0</v>
      </c>
      <c r="L86" s="37">
        <f>IF(L85=0,0,L85/$J85)</f>
        <v>1</v>
      </c>
      <c r="M86" s="37">
        <f>IF(M85=0,0,M85/$J85)</f>
        <v>0</v>
      </c>
      <c r="N86" s="37">
        <f>IF(N85=0,0,N85/N85)</f>
        <v>0</v>
      </c>
      <c r="O86" s="37">
        <f>IF(O85=0,0,O85/$N85)</f>
        <v>0</v>
      </c>
      <c r="P86" s="37">
        <f>IF(P85=0,0,P85/$N85)</f>
        <v>0</v>
      </c>
      <c r="Q86" s="37">
        <f>IF(Q85=0,0,Q85/$N85)</f>
        <v>0</v>
      </c>
    </row>
    <row r="87" spans="1:17" ht="13.5" customHeight="1">
      <c r="A87" s="175"/>
      <c r="B87" s="175"/>
      <c r="C87" s="43"/>
      <c r="D87" s="222" t="s">
        <v>268</v>
      </c>
      <c r="E87" s="42"/>
      <c r="F87" s="41">
        <f>SUM(G87:I87)</f>
        <v>11</v>
      </c>
      <c r="G87" s="41">
        <v>1</v>
      </c>
      <c r="H87" s="41">
        <v>9</v>
      </c>
      <c r="I87" s="41">
        <v>1</v>
      </c>
      <c r="J87" s="41">
        <f>SUM(K87:M87)</f>
        <v>12</v>
      </c>
      <c r="K87" s="41">
        <v>3</v>
      </c>
      <c r="L87" s="41">
        <v>9</v>
      </c>
      <c r="M87" s="41">
        <v>0</v>
      </c>
      <c r="N87" s="41">
        <f>SUM(O87:Q87)</f>
        <v>1</v>
      </c>
      <c r="O87" s="41">
        <v>0</v>
      </c>
      <c r="P87" s="41">
        <v>1</v>
      </c>
      <c r="Q87" s="41">
        <v>0</v>
      </c>
    </row>
    <row r="88" spans="1:17" ht="13.5" customHeight="1">
      <c r="A88" s="175"/>
      <c r="B88" s="175"/>
      <c r="C88" s="40"/>
      <c r="D88" s="221"/>
      <c r="E88" s="39"/>
      <c r="F88" s="37">
        <f>IF(F87=0,0,F87/$F87)</f>
        <v>1</v>
      </c>
      <c r="G88" s="37">
        <f>IF(G87=0,0,G87/$F87)</f>
        <v>9.0909090909090912E-2</v>
      </c>
      <c r="H88" s="37">
        <f>IF(H87=0,0,H87/$F87)</f>
        <v>0.81818181818181823</v>
      </c>
      <c r="I88" s="37">
        <f>IF(I87=0,0,I87/$F87)</f>
        <v>9.0909090909090912E-2</v>
      </c>
      <c r="J88" s="37">
        <f>IF(J87=0,0,J87/J87)</f>
        <v>1</v>
      </c>
      <c r="K88" s="37">
        <f>IF(K87=0,0,K87/$J87)</f>
        <v>0.25</v>
      </c>
      <c r="L88" s="37">
        <f>IF(L87=0,0,L87/$J87)</f>
        <v>0.75</v>
      </c>
      <c r="M88" s="37">
        <f>IF(M87=0,0,M87/$J87)</f>
        <v>0</v>
      </c>
      <c r="N88" s="37">
        <f>IF(N87=0,0,N87/N87)</f>
        <v>1</v>
      </c>
      <c r="O88" s="37">
        <f>IF(O87=0,0,O87/$N87)</f>
        <v>0</v>
      </c>
      <c r="P88" s="37">
        <f>IF(P87=0,0,P87/$N87)</f>
        <v>1</v>
      </c>
      <c r="Q88" s="37">
        <f>IF(Q87=0,0,Q87/$N87)</f>
        <v>0</v>
      </c>
    </row>
    <row r="89" spans="1:17" ht="12" customHeight="1">
      <c r="A89" s="175"/>
      <c r="B89" s="175"/>
      <c r="C89" s="43"/>
      <c r="D89" s="220" t="s">
        <v>267</v>
      </c>
      <c r="E89" s="42"/>
      <c r="F89" s="41">
        <f>SUM(G89:I89)</f>
        <v>26</v>
      </c>
      <c r="G89" s="41">
        <v>2</v>
      </c>
      <c r="H89" s="41">
        <v>17</v>
      </c>
      <c r="I89" s="41">
        <v>7</v>
      </c>
      <c r="J89" s="41">
        <f>SUM(K89:M89)</f>
        <v>27</v>
      </c>
      <c r="K89" s="41">
        <v>3</v>
      </c>
      <c r="L89" s="41">
        <v>16</v>
      </c>
      <c r="M89" s="41">
        <v>8</v>
      </c>
      <c r="N89" s="41">
        <f>SUM(O89:Q89)</f>
        <v>2</v>
      </c>
      <c r="O89" s="41">
        <v>0</v>
      </c>
      <c r="P89" s="41">
        <v>1</v>
      </c>
      <c r="Q89" s="41">
        <v>1</v>
      </c>
    </row>
    <row r="90" spans="1:17" ht="12" customHeight="1">
      <c r="A90" s="175"/>
      <c r="B90" s="175"/>
      <c r="C90" s="40"/>
      <c r="D90" s="221"/>
      <c r="E90" s="39"/>
      <c r="F90" s="37">
        <f>IF(F89=0,0,F89/$F89)</f>
        <v>1</v>
      </c>
      <c r="G90" s="37">
        <f>IF(G89=0,0,G89/$F89)</f>
        <v>7.6923076923076927E-2</v>
      </c>
      <c r="H90" s="37">
        <f>IF(H89=0,0,H89/$F89)</f>
        <v>0.65384615384615385</v>
      </c>
      <c r="I90" s="37">
        <f>IF(I89=0,0,I89/$F89)</f>
        <v>0.26923076923076922</v>
      </c>
      <c r="J90" s="37">
        <f>IF(J89=0,0,J89/J89)</f>
        <v>1</v>
      </c>
      <c r="K90" s="37">
        <f>IF(K89=0,0,K89/$J89)</f>
        <v>0.1111111111111111</v>
      </c>
      <c r="L90" s="37">
        <f>IF(L89=0,0,L89/$J89)</f>
        <v>0.59259259259259256</v>
      </c>
      <c r="M90" s="37">
        <f>IF(M89=0,0,M89/$J89)</f>
        <v>0.29629629629629628</v>
      </c>
      <c r="N90" s="37">
        <f>IF(N89=0,0,N89/N89)</f>
        <v>1</v>
      </c>
      <c r="O90" s="37">
        <f>IF(O89=0,0,O89/$N89)</f>
        <v>0</v>
      </c>
      <c r="P90" s="37">
        <f>IF(P89=0,0,P89/$N89)</f>
        <v>0.5</v>
      </c>
      <c r="Q90" s="37">
        <f>IF(Q89=0,0,Q89/$N89)</f>
        <v>0.5</v>
      </c>
    </row>
    <row r="91" spans="1:17" ht="12" customHeight="1">
      <c r="A91" s="175"/>
      <c r="B91" s="175"/>
      <c r="C91" s="43"/>
      <c r="D91" s="220" t="s">
        <v>266</v>
      </c>
      <c r="E91" s="42"/>
      <c r="F91" s="41">
        <f>SUM(G91:I91)</f>
        <v>8</v>
      </c>
      <c r="G91" s="41">
        <v>0</v>
      </c>
      <c r="H91" s="41">
        <v>7</v>
      </c>
      <c r="I91" s="41">
        <v>1</v>
      </c>
      <c r="J91" s="41">
        <f>SUM(K91:M91)</f>
        <v>8</v>
      </c>
      <c r="K91" s="41">
        <v>1</v>
      </c>
      <c r="L91" s="41">
        <v>6</v>
      </c>
      <c r="M91" s="41">
        <v>1</v>
      </c>
      <c r="N91" s="41">
        <f>SUM(O91:Q91)</f>
        <v>3</v>
      </c>
      <c r="O91" s="41">
        <v>0</v>
      </c>
      <c r="P91" s="41">
        <v>1</v>
      </c>
      <c r="Q91" s="41">
        <v>2</v>
      </c>
    </row>
    <row r="92" spans="1:17" ht="12" customHeight="1">
      <c r="A92" s="175"/>
      <c r="B92" s="175"/>
      <c r="C92" s="40"/>
      <c r="D92" s="221"/>
      <c r="E92" s="39"/>
      <c r="F92" s="37">
        <f>IF(F91=0,0,F91/$F91)</f>
        <v>1</v>
      </c>
      <c r="G92" s="37">
        <f>IF(G91=0,0,G91/$F91)</f>
        <v>0</v>
      </c>
      <c r="H92" s="37">
        <f>IF(H91=0,0,H91/$F91)</f>
        <v>0.875</v>
      </c>
      <c r="I92" s="37">
        <f>IF(I91=0,0,I91/$F91)</f>
        <v>0.125</v>
      </c>
      <c r="J92" s="37">
        <f>IF(J91=0,0,J91/J91)</f>
        <v>1</v>
      </c>
      <c r="K92" s="37">
        <f>IF(K91=0,0,K91/$J91)</f>
        <v>0.125</v>
      </c>
      <c r="L92" s="37">
        <f>IF(L91=0,0,L91/$J91)</f>
        <v>0.75</v>
      </c>
      <c r="M92" s="37">
        <f>IF(M91=0,0,M91/$J91)</f>
        <v>0.125</v>
      </c>
      <c r="N92" s="37">
        <f>IF(N91=0,0,N91/N91)</f>
        <v>1</v>
      </c>
      <c r="O92" s="37">
        <f>IF(O91=0,0,O91/$N91)</f>
        <v>0</v>
      </c>
      <c r="P92" s="37">
        <f>IF(P91=0,0,P91/$N91)</f>
        <v>0.33333333333333331</v>
      </c>
      <c r="Q92" s="37">
        <f>IF(Q91=0,0,Q91/$N91)</f>
        <v>0.66666666666666663</v>
      </c>
    </row>
    <row r="93" spans="1:17" ht="12" customHeight="1">
      <c r="A93" s="175"/>
      <c r="B93" s="175"/>
      <c r="C93" s="43"/>
      <c r="D93" s="220" t="s">
        <v>265</v>
      </c>
      <c r="E93" s="42"/>
      <c r="F93" s="41">
        <f>SUM(G93:I93)</f>
        <v>17</v>
      </c>
      <c r="G93" s="41">
        <v>3</v>
      </c>
      <c r="H93" s="41">
        <v>12</v>
      </c>
      <c r="I93" s="41">
        <v>2</v>
      </c>
      <c r="J93" s="41">
        <f>SUM(K93:M93)</f>
        <v>17</v>
      </c>
      <c r="K93" s="41">
        <v>4</v>
      </c>
      <c r="L93" s="41">
        <v>13</v>
      </c>
      <c r="M93" s="41">
        <v>0</v>
      </c>
      <c r="N93" s="41">
        <f>SUM(O93:Q93)</f>
        <v>4</v>
      </c>
      <c r="O93" s="41">
        <v>1</v>
      </c>
      <c r="P93" s="41">
        <v>1</v>
      </c>
      <c r="Q93" s="41">
        <v>2</v>
      </c>
    </row>
    <row r="94" spans="1:17" ht="12" customHeight="1">
      <c r="A94" s="175"/>
      <c r="B94" s="175"/>
      <c r="C94" s="40"/>
      <c r="D94" s="221"/>
      <c r="E94" s="39"/>
      <c r="F94" s="37">
        <f>IF(F93=0,0,F93/$F93)</f>
        <v>1</v>
      </c>
      <c r="G94" s="37">
        <f>IF(G93=0,0,G93/$F93)</f>
        <v>0.17647058823529413</v>
      </c>
      <c r="H94" s="37">
        <f>IF(H93=0,0,H93/$F93)</f>
        <v>0.70588235294117652</v>
      </c>
      <c r="I94" s="37">
        <f>IF(I93=0,0,I93/$F93)</f>
        <v>0.11764705882352941</v>
      </c>
      <c r="J94" s="37">
        <f>IF(J93=0,0,J93/J93)</f>
        <v>1</v>
      </c>
      <c r="K94" s="37">
        <f>IF(K93=0,0,K93/$J93)</f>
        <v>0.23529411764705882</v>
      </c>
      <c r="L94" s="37">
        <f>IF(L93=0,0,L93/$J93)</f>
        <v>0.76470588235294112</v>
      </c>
      <c r="M94" s="37">
        <f>IF(M93=0,0,M93/$J93)</f>
        <v>0</v>
      </c>
      <c r="N94" s="37">
        <f>IF(N93=0,0,N93/N93)</f>
        <v>1</v>
      </c>
      <c r="O94" s="37">
        <f>IF(O93=0,0,O93/$N93)</f>
        <v>0.25</v>
      </c>
      <c r="P94" s="37">
        <f>IF(P93=0,0,P93/$N93)</f>
        <v>0.25</v>
      </c>
      <c r="Q94" s="37">
        <f>IF(Q93=0,0,Q93/$N93)</f>
        <v>0.5</v>
      </c>
    </row>
    <row r="95" spans="1:17" ht="12" customHeight="1">
      <c r="A95" s="175"/>
      <c r="B95" s="175"/>
      <c r="C95" s="43"/>
      <c r="D95" s="220" t="s">
        <v>264</v>
      </c>
      <c r="E95" s="42"/>
      <c r="F95" s="41">
        <f>SUM(G95:I95)</f>
        <v>119</v>
      </c>
      <c r="G95" s="41">
        <v>24</v>
      </c>
      <c r="H95" s="41">
        <v>80</v>
      </c>
      <c r="I95" s="41">
        <v>15</v>
      </c>
      <c r="J95" s="41">
        <f>SUM(K95:M95)</f>
        <v>126</v>
      </c>
      <c r="K95" s="41">
        <v>38</v>
      </c>
      <c r="L95" s="41">
        <v>75</v>
      </c>
      <c r="M95" s="41">
        <v>13</v>
      </c>
      <c r="N95" s="41">
        <f>SUM(O95:Q95)</f>
        <v>9</v>
      </c>
      <c r="O95" s="41">
        <v>5</v>
      </c>
      <c r="P95" s="41">
        <v>2</v>
      </c>
      <c r="Q95" s="41">
        <v>2</v>
      </c>
    </row>
    <row r="96" spans="1:17" ht="12" customHeight="1">
      <c r="A96" s="175"/>
      <c r="B96" s="175"/>
      <c r="C96" s="40"/>
      <c r="D96" s="221"/>
      <c r="E96" s="39"/>
      <c r="F96" s="37">
        <f>IF(F95=0,0,F95/$F95)</f>
        <v>1</v>
      </c>
      <c r="G96" s="37">
        <f>IF(G95=0,0,G95/$F95)</f>
        <v>0.20168067226890757</v>
      </c>
      <c r="H96" s="37">
        <f>IF(H95=0,0,H95/$F95)</f>
        <v>0.67226890756302526</v>
      </c>
      <c r="I96" s="37">
        <f>IF(I95=0,0,I95/$F95)</f>
        <v>0.12605042016806722</v>
      </c>
      <c r="J96" s="37">
        <f>IF(J95=0,0,J95/J95)</f>
        <v>1</v>
      </c>
      <c r="K96" s="37">
        <f>IF(K95=0,0,K95/$J95)</f>
        <v>0.30158730158730157</v>
      </c>
      <c r="L96" s="37">
        <f>IF(L95=0,0,L95/$J95)</f>
        <v>0.59523809523809523</v>
      </c>
      <c r="M96" s="37">
        <f>IF(M95=0,0,M95/$J95)</f>
        <v>0.10317460317460317</v>
      </c>
      <c r="N96" s="37">
        <f>IF(N95=0,0,N95/N95)</f>
        <v>1</v>
      </c>
      <c r="O96" s="37">
        <f>IF(O95=0,0,O95/$N95)</f>
        <v>0.55555555555555558</v>
      </c>
      <c r="P96" s="37">
        <f>IF(P95=0,0,P95/$N95)</f>
        <v>0.22222222222222221</v>
      </c>
      <c r="Q96" s="37">
        <f>IF(Q95=0,0,Q95/$N95)</f>
        <v>0.22222222222222221</v>
      </c>
    </row>
    <row r="97" spans="1:17" ht="12" customHeight="1">
      <c r="A97" s="175"/>
      <c r="B97" s="175"/>
      <c r="C97" s="43"/>
      <c r="D97" s="220" t="s">
        <v>263</v>
      </c>
      <c r="E97" s="42"/>
      <c r="F97" s="41">
        <f>SUM(G97:I97)</f>
        <v>19</v>
      </c>
      <c r="G97" s="41">
        <v>2</v>
      </c>
      <c r="H97" s="41">
        <v>16</v>
      </c>
      <c r="I97" s="41">
        <v>1</v>
      </c>
      <c r="J97" s="41">
        <f>SUM(K97:M97)</f>
        <v>18</v>
      </c>
      <c r="K97" s="41">
        <v>3</v>
      </c>
      <c r="L97" s="41">
        <v>14</v>
      </c>
      <c r="M97" s="41">
        <v>1</v>
      </c>
      <c r="N97" s="41">
        <f>SUM(O97:Q97)</f>
        <v>1</v>
      </c>
      <c r="O97" s="41">
        <v>0</v>
      </c>
      <c r="P97" s="41">
        <v>1</v>
      </c>
      <c r="Q97" s="41">
        <v>0</v>
      </c>
    </row>
    <row r="98" spans="1:17" ht="12" customHeight="1">
      <c r="A98" s="175"/>
      <c r="B98" s="175"/>
      <c r="C98" s="40"/>
      <c r="D98" s="221"/>
      <c r="E98" s="39"/>
      <c r="F98" s="37">
        <f>IF(F97=0,0,F97/$F97)</f>
        <v>1</v>
      </c>
      <c r="G98" s="37">
        <f>IF(G97=0,0,G97/$F97)</f>
        <v>0.10526315789473684</v>
      </c>
      <c r="H98" s="37">
        <f>IF(H97=0,0,H97/$F97)</f>
        <v>0.84210526315789469</v>
      </c>
      <c r="I98" s="37">
        <f>IF(I97=0,0,I97/$F97)</f>
        <v>5.2631578947368418E-2</v>
      </c>
      <c r="J98" s="37">
        <f>IF(J97=0,0,J97/J97)</f>
        <v>1</v>
      </c>
      <c r="K98" s="37">
        <f>IF(K97=0,0,K97/$J97)</f>
        <v>0.16666666666666666</v>
      </c>
      <c r="L98" s="37">
        <f>IF(L97=0,0,L97/$J97)</f>
        <v>0.77777777777777779</v>
      </c>
      <c r="M98" s="37">
        <f>IF(M97=0,0,M97/$J97)</f>
        <v>5.5555555555555552E-2</v>
      </c>
      <c r="N98" s="37">
        <f>IF(N97=0,0,N97/N97)</f>
        <v>1</v>
      </c>
      <c r="O98" s="37">
        <f>IF(O97=0,0,O97/$N97)</f>
        <v>0</v>
      </c>
      <c r="P98" s="37">
        <f>IF(P97=0,0,P97/$N97)</f>
        <v>1</v>
      </c>
      <c r="Q98" s="37">
        <f>IF(Q97=0,0,Q97/$N97)</f>
        <v>0</v>
      </c>
    </row>
    <row r="99" spans="1:17" ht="12.75" customHeight="1">
      <c r="A99" s="175"/>
      <c r="B99" s="175"/>
      <c r="C99" s="43"/>
      <c r="D99" s="220" t="s">
        <v>262</v>
      </c>
      <c r="E99" s="42"/>
      <c r="F99" s="41">
        <f>SUM(G99:I99)</f>
        <v>41</v>
      </c>
      <c r="G99" s="41">
        <v>6</v>
      </c>
      <c r="H99" s="41">
        <v>32</v>
      </c>
      <c r="I99" s="41">
        <v>3</v>
      </c>
      <c r="J99" s="41">
        <f>SUM(K99:M99)</f>
        <v>42</v>
      </c>
      <c r="K99" s="41">
        <v>4</v>
      </c>
      <c r="L99" s="41">
        <v>35</v>
      </c>
      <c r="M99" s="41">
        <v>3</v>
      </c>
      <c r="N99" s="41">
        <f>SUM(O99:Q99)</f>
        <v>1</v>
      </c>
      <c r="O99" s="41">
        <v>0</v>
      </c>
      <c r="P99" s="41">
        <v>1</v>
      </c>
      <c r="Q99" s="41">
        <v>0</v>
      </c>
    </row>
    <row r="100" spans="1:17" ht="12.75" customHeight="1">
      <c r="A100" s="176"/>
      <c r="B100" s="176"/>
      <c r="C100" s="40"/>
      <c r="D100" s="221"/>
      <c r="E100" s="39"/>
      <c r="F100" s="37">
        <f>IF(F99=0,0,F99/$F99)</f>
        <v>1</v>
      </c>
      <c r="G100" s="37">
        <f>IF(G99=0,0,G99/$F99)</f>
        <v>0.14634146341463414</v>
      </c>
      <c r="H100" s="37">
        <f>IF(H99=0,0,H99/$F99)</f>
        <v>0.78048780487804881</v>
      </c>
      <c r="I100" s="37">
        <f>IF(I99=0,0,I99/$F99)</f>
        <v>7.3170731707317069E-2</v>
      </c>
      <c r="J100" s="37">
        <f>IF(J99=0,0,J99/J99)</f>
        <v>1</v>
      </c>
      <c r="K100" s="37">
        <f>IF(K99=0,0,K99/$J99)</f>
        <v>9.5238095238095233E-2</v>
      </c>
      <c r="L100" s="37">
        <f>IF(L99=0,0,L99/$J99)</f>
        <v>0.83333333333333337</v>
      </c>
      <c r="M100" s="37">
        <f>IF(M99=0,0,M99/$J99)</f>
        <v>7.1428571428571425E-2</v>
      </c>
      <c r="N100" s="37">
        <f>IF(N99=0,0,N99/N99)</f>
        <v>1</v>
      </c>
      <c r="O100" s="37">
        <f>IF(O99=0,0,O99/$N99)</f>
        <v>0</v>
      </c>
      <c r="P100" s="37">
        <f>IF(P99=0,0,P99/$N99)</f>
        <v>1</v>
      </c>
      <c r="Q100" s="37">
        <f>IF(Q99=0,0,Q99/$N99)</f>
        <v>0</v>
      </c>
    </row>
  </sheetData>
  <mergeCells count="67">
    <mergeCell ref="N3:Q4"/>
    <mergeCell ref="N5:N6"/>
    <mergeCell ref="O5:O6"/>
    <mergeCell ref="P5:P6"/>
    <mergeCell ref="Q5:Q6"/>
    <mergeCell ref="D59:D60"/>
    <mergeCell ref="D61:D62"/>
    <mergeCell ref="D63:D64"/>
    <mergeCell ref="D57:D58"/>
    <mergeCell ref="J3:M4"/>
    <mergeCell ref="J5:J6"/>
    <mergeCell ref="K5:K6"/>
    <mergeCell ref="L5:L6"/>
    <mergeCell ref="M5:M6"/>
    <mergeCell ref="F3:I4"/>
    <mergeCell ref="F5:F6"/>
    <mergeCell ref="G5:G6"/>
    <mergeCell ref="H5:H6"/>
    <mergeCell ref="I5:I6"/>
    <mergeCell ref="A3:E6"/>
    <mergeCell ref="A7:E8"/>
    <mergeCell ref="B69:B100"/>
    <mergeCell ref="D69:D70"/>
    <mergeCell ref="D71:D72"/>
    <mergeCell ref="D73:D74"/>
    <mergeCell ref="D75:D76"/>
    <mergeCell ref="D91:D92"/>
    <mergeCell ref="D93:D94"/>
    <mergeCell ref="D89:D90"/>
    <mergeCell ref="D87:D88"/>
    <mergeCell ref="A19:A100"/>
    <mergeCell ref="B19:B68"/>
    <mergeCell ref="D19:D20"/>
    <mergeCell ref="D21:D22"/>
    <mergeCell ref="D23:D24"/>
    <mergeCell ref="D95:D96"/>
    <mergeCell ref="D97:D98"/>
    <mergeCell ref="D99:D100"/>
    <mergeCell ref="D77:D78"/>
    <mergeCell ref="D79:D80"/>
    <mergeCell ref="D81:D82"/>
    <mergeCell ref="D83:D84"/>
    <mergeCell ref="D85:D86"/>
    <mergeCell ref="D65:D66"/>
    <mergeCell ref="D67:D68"/>
    <mergeCell ref="D53:D54"/>
    <mergeCell ref="A9:A18"/>
    <mergeCell ref="B9:E10"/>
    <mergeCell ref="B11:E12"/>
    <mergeCell ref="B13:E14"/>
    <mergeCell ref="B15:E16"/>
    <mergeCell ref="B17:E18"/>
    <mergeCell ref="D25:D26"/>
    <mergeCell ref="D27:D28"/>
    <mergeCell ref="D29:D30"/>
    <mergeCell ref="D31:D32"/>
    <mergeCell ref="D33:D34"/>
    <mergeCell ref="D55:D56"/>
    <mergeCell ref="D43:D44"/>
    <mergeCell ref="D45:D46"/>
    <mergeCell ref="D35:D36"/>
    <mergeCell ref="D37:D38"/>
    <mergeCell ref="D39:D40"/>
    <mergeCell ref="D41:D42"/>
    <mergeCell ref="D47:D48"/>
    <mergeCell ref="D49:D50"/>
    <mergeCell ref="D51:D52"/>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7" width="7.625" style="3" customWidth="1"/>
    <col min="18" max="16384" width="9" style="3"/>
  </cols>
  <sheetData>
    <row r="1" spans="1:17" ht="14.25">
      <c r="A1" s="18" t="s">
        <v>538</v>
      </c>
    </row>
    <row r="2" spans="1:17">
      <c r="Q2" s="46" t="s">
        <v>173</v>
      </c>
    </row>
    <row r="3" spans="1:17" ht="18.75" customHeight="1">
      <c r="A3" s="230" t="s">
        <v>64</v>
      </c>
      <c r="B3" s="231"/>
      <c r="C3" s="231"/>
      <c r="D3" s="231"/>
      <c r="E3" s="232"/>
      <c r="F3" s="187" t="s">
        <v>281</v>
      </c>
      <c r="G3" s="202"/>
      <c r="H3" s="202"/>
      <c r="I3" s="188"/>
      <c r="J3" s="187" t="s">
        <v>280</v>
      </c>
      <c r="K3" s="202"/>
      <c r="L3" s="202"/>
      <c r="M3" s="188"/>
      <c r="N3" s="187" t="s">
        <v>279</v>
      </c>
      <c r="O3" s="202"/>
      <c r="P3" s="202"/>
      <c r="Q3" s="188"/>
    </row>
    <row r="4" spans="1:17" ht="18.75" customHeight="1">
      <c r="A4" s="233"/>
      <c r="B4" s="234"/>
      <c r="C4" s="234"/>
      <c r="D4" s="234"/>
      <c r="E4" s="235"/>
      <c r="F4" s="320"/>
      <c r="G4" s="326"/>
      <c r="H4" s="326"/>
      <c r="I4" s="327"/>
      <c r="J4" s="320"/>
      <c r="K4" s="326"/>
      <c r="L4" s="326"/>
      <c r="M4" s="327"/>
      <c r="N4" s="320"/>
      <c r="O4" s="326"/>
      <c r="P4" s="326"/>
      <c r="Q4" s="327"/>
    </row>
    <row r="5" spans="1:17" ht="44.25" customHeight="1">
      <c r="A5" s="233"/>
      <c r="B5" s="234"/>
      <c r="C5" s="234"/>
      <c r="D5" s="234"/>
      <c r="E5" s="235"/>
      <c r="F5" s="250" t="s">
        <v>278</v>
      </c>
      <c r="G5" s="225" t="s">
        <v>277</v>
      </c>
      <c r="H5" s="225" t="s">
        <v>276</v>
      </c>
      <c r="I5" s="225" t="s">
        <v>174</v>
      </c>
      <c r="J5" s="250" t="s">
        <v>278</v>
      </c>
      <c r="K5" s="225" t="s">
        <v>277</v>
      </c>
      <c r="L5" s="225" t="s">
        <v>276</v>
      </c>
      <c r="M5" s="225" t="s">
        <v>174</v>
      </c>
      <c r="N5" s="250" t="s">
        <v>278</v>
      </c>
      <c r="O5" s="225" t="s">
        <v>277</v>
      </c>
      <c r="P5" s="225" t="s">
        <v>276</v>
      </c>
      <c r="Q5" s="225" t="s">
        <v>174</v>
      </c>
    </row>
    <row r="6" spans="1:17" ht="24.75" customHeight="1">
      <c r="A6" s="236"/>
      <c r="B6" s="237"/>
      <c r="C6" s="237"/>
      <c r="D6" s="237"/>
      <c r="E6" s="238"/>
      <c r="F6" s="155"/>
      <c r="G6" s="227"/>
      <c r="H6" s="227"/>
      <c r="I6" s="227"/>
      <c r="J6" s="155"/>
      <c r="K6" s="227"/>
      <c r="L6" s="227"/>
      <c r="M6" s="227"/>
      <c r="N6" s="155"/>
      <c r="O6" s="227"/>
      <c r="P6" s="227"/>
      <c r="Q6" s="227"/>
    </row>
    <row r="7" spans="1:17" ht="12" customHeight="1">
      <c r="A7" s="161" t="s">
        <v>50</v>
      </c>
      <c r="B7" s="162"/>
      <c r="C7" s="162"/>
      <c r="D7" s="162"/>
      <c r="E7" s="163"/>
      <c r="F7" s="41">
        <f t="shared" ref="F7:Q7" si="0">SUM(F9,F11,F13,F15,F17)</f>
        <v>268</v>
      </c>
      <c r="G7" s="41">
        <f t="shared" si="0"/>
        <v>71</v>
      </c>
      <c r="H7" s="41">
        <f t="shared" si="0"/>
        <v>158</v>
      </c>
      <c r="I7" s="41">
        <f t="shared" si="0"/>
        <v>39</v>
      </c>
      <c r="J7" s="41">
        <f t="shared" si="0"/>
        <v>64</v>
      </c>
      <c r="K7" s="41">
        <f t="shared" si="0"/>
        <v>41</v>
      </c>
      <c r="L7" s="41">
        <f t="shared" si="0"/>
        <v>17</v>
      </c>
      <c r="M7" s="41">
        <f t="shared" si="0"/>
        <v>6</v>
      </c>
      <c r="N7" s="41">
        <f t="shared" si="0"/>
        <v>241</v>
      </c>
      <c r="O7" s="41">
        <f t="shared" si="0"/>
        <v>32</v>
      </c>
      <c r="P7" s="41">
        <f t="shared" si="0"/>
        <v>154</v>
      </c>
      <c r="Q7" s="41">
        <f t="shared" si="0"/>
        <v>55</v>
      </c>
    </row>
    <row r="8" spans="1:17" ht="12" customHeight="1">
      <c r="A8" s="164"/>
      <c r="B8" s="165"/>
      <c r="C8" s="165"/>
      <c r="D8" s="165"/>
      <c r="E8" s="166"/>
      <c r="F8" s="37">
        <f>IF(F7=0,0,F7/$F7)</f>
        <v>1</v>
      </c>
      <c r="G8" s="37">
        <f>IF(G7=0,0,G7/$F7)</f>
        <v>0.26492537313432835</v>
      </c>
      <c r="H8" s="37">
        <f>IF(H7=0,0,H7/$F7)</f>
        <v>0.58955223880597019</v>
      </c>
      <c r="I8" s="37">
        <f>IF(I7=0,0,I7/$F7)</f>
        <v>0.1455223880597015</v>
      </c>
      <c r="J8" s="37">
        <f>IF(J7=0,0,J7/J7)</f>
        <v>1</v>
      </c>
      <c r="K8" s="37">
        <f>IF(K7=0,0,K7/$J7)</f>
        <v>0.640625</v>
      </c>
      <c r="L8" s="37">
        <f>IF(L7=0,0,L7/$J7)</f>
        <v>0.265625</v>
      </c>
      <c r="M8" s="37">
        <f>IF(M7=0,0,M7/$J7)</f>
        <v>9.375E-2</v>
      </c>
      <c r="N8" s="37">
        <f>IF(N7=0,0,N7/N7)</f>
        <v>1</v>
      </c>
      <c r="O8" s="37">
        <f>IF(O7=0,0,O7/$N7)</f>
        <v>0.13278008298755187</v>
      </c>
      <c r="P8" s="37">
        <f>IF(P7=0,0,P7/$N7)</f>
        <v>0.63900414937759331</v>
      </c>
      <c r="Q8" s="37">
        <f>IF(Q7=0,0,Q7/$N7)</f>
        <v>0.22821576763485477</v>
      </c>
    </row>
    <row r="9" spans="1:17" ht="12" customHeight="1">
      <c r="A9" s="177" t="s">
        <v>49</v>
      </c>
      <c r="B9" s="239" t="s">
        <v>48</v>
      </c>
      <c r="C9" s="240"/>
      <c r="D9" s="240"/>
      <c r="E9" s="241"/>
      <c r="F9" s="41">
        <f>SUM(G9:I9)</f>
        <v>54</v>
      </c>
      <c r="G9" s="41">
        <v>19</v>
      </c>
      <c r="H9" s="41">
        <v>25</v>
      </c>
      <c r="I9" s="41">
        <v>10</v>
      </c>
      <c r="J9" s="41">
        <f>SUM(K9:M9)</f>
        <v>5</v>
      </c>
      <c r="K9" s="41">
        <v>2</v>
      </c>
      <c r="L9" s="41">
        <v>2</v>
      </c>
      <c r="M9" s="41">
        <v>1</v>
      </c>
      <c r="N9" s="41">
        <f>SUM(O9:Q9)</f>
        <v>26</v>
      </c>
      <c r="O9" s="41">
        <v>4</v>
      </c>
      <c r="P9" s="41">
        <v>17</v>
      </c>
      <c r="Q9" s="41">
        <v>5</v>
      </c>
    </row>
    <row r="10" spans="1:17" ht="12" customHeight="1">
      <c r="A10" s="178"/>
      <c r="B10" s="242"/>
      <c r="C10" s="243"/>
      <c r="D10" s="243"/>
      <c r="E10" s="244"/>
      <c r="F10" s="37">
        <f>IF(F9=0,0,F9/$F9)</f>
        <v>1</v>
      </c>
      <c r="G10" s="37">
        <f>IF(G9=0,0,G9/$F9)</f>
        <v>0.35185185185185186</v>
      </c>
      <c r="H10" s="37">
        <f>IF(H9=0,0,H9/$F9)</f>
        <v>0.46296296296296297</v>
      </c>
      <c r="I10" s="37">
        <f>IF(I9=0,0,I9/$F9)</f>
        <v>0.18518518518518517</v>
      </c>
      <c r="J10" s="37">
        <f>IF(J9=0,0,J9/J9)</f>
        <v>1</v>
      </c>
      <c r="K10" s="37">
        <f>IF(K9=0,0,K9/$J9)</f>
        <v>0.4</v>
      </c>
      <c r="L10" s="37">
        <f>IF(L9=0,0,L9/$J9)</f>
        <v>0.4</v>
      </c>
      <c r="M10" s="37">
        <f>IF(M9=0,0,M9/$J9)</f>
        <v>0.2</v>
      </c>
      <c r="N10" s="37">
        <f>IF(N9=0,0,N9/N9)</f>
        <v>1</v>
      </c>
      <c r="O10" s="37">
        <f>IF(O9=0,0,O9/$N9)</f>
        <v>0.15384615384615385</v>
      </c>
      <c r="P10" s="37">
        <f>IF(P9=0,0,P9/$N9)</f>
        <v>0.65384615384615385</v>
      </c>
      <c r="Q10" s="37">
        <f>IF(Q9=0,0,Q9/$N9)</f>
        <v>0.19230769230769232</v>
      </c>
    </row>
    <row r="11" spans="1:17" ht="12" customHeight="1">
      <c r="A11" s="178"/>
      <c r="B11" s="239" t="s">
        <v>47</v>
      </c>
      <c r="C11" s="240"/>
      <c r="D11" s="240"/>
      <c r="E11" s="241"/>
      <c r="F11" s="41">
        <f>SUM(G11:I11)</f>
        <v>39</v>
      </c>
      <c r="G11" s="41">
        <v>7</v>
      </c>
      <c r="H11" s="41">
        <v>29</v>
      </c>
      <c r="I11" s="41">
        <v>3</v>
      </c>
      <c r="J11" s="41">
        <f>SUM(K11:M11)</f>
        <v>2</v>
      </c>
      <c r="K11" s="41">
        <v>2</v>
      </c>
      <c r="L11" s="41">
        <v>0</v>
      </c>
      <c r="M11" s="41">
        <v>0</v>
      </c>
      <c r="N11" s="41">
        <f>SUM(O11:Q11)</f>
        <v>30</v>
      </c>
      <c r="O11" s="41">
        <v>1</v>
      </c>
      <c r="P11" s="41">
        <v>24</v>
      </c>
      <c r="Q11" s="41">
        <v>5</v>
      </c>
    </row>
    <row r="12" spans="1:17" ht="12" customHeight="1">
      <c r="A12" s="178"/>
      <c r="B12" s="242"/>
      <c r="C12" s="243"/>
      <c r="D12" s="243"/>
      <c r="E12" s="244"/>
      <c r="F12" s="37">
        <f>IF(F11=0,0,F11/$F11)</f>
        <v>1</v>
      </c>
      <c r="G12" s="37">
        <f>IF(G11=0,0,G11/$F11)</f>
        <v>0.17948717948717949</v>
      </c>
      <c r="H12" s="37">
        <f>IF(H11=0,0,H11/$F11)</f>
        <v>0.74358974358974361</v>
      </c>
      <c r="I12" s="37">
        <f>IF(I11=0,0,I11/$F11)</f>
        <v>7.6923076923076927E-2</v>
      </c>
      <c r="J12" s="37">
        <f>IF(J11=0,0,J11/J11)</f>
        <v>1</v>
      </c>
      <c r="K12" s="37">
        <f>IF(K11=0,0,K11/$J11)</f>
        <v>1</v>
      </c>
      <c r="L12" s="37">
        <f>IF(L11=0,0,L11/$J11)</f>
        <v>0</v>
      </c>
      <c r="M12" s="37">
        <f>IF(M11=0,0,M11/$J11)</f>
        <v>0</v>
      </c>
      <c r="N12" s="37">
        <f>IF(N11=0,0,N11/N11)</f>
        <v>1</v>
      </c>
      <c r="O12" s="37">
        <f>IF(O11=0,0,O11/$N11)</f>
        <v>3.3333333333333333E-2</v>
      </c>
      <c r="P12" s="37">
        <f>IF(P11=0,0,P11/$N11)</f>
        <v>0.8</v>
      </c>
      <c r="Q12" s="37">
        <f>IF(Q11=0,0,Q11/$N11)</f>
        <v>0.16666666666666666</v>
      </c>
    </row>
    <row r="13" spans="1:17" ht="12" customHeight="1">
      <c r="A13" s="178"/>
      <c r="B13" s="239" t="s">
        <v>46</v>
      </c>
      <c r="C13" s="240"/>
      <c r="D13" s="240"/>
      <c r="E13" s="241"/>
      <c r="F13" s="41">
        <f>SUM(G13:I13)</f>
        <v>68</v>
      </c>
      <c r="G13" s="41">
        <v>19</v>
      </c>
      <c r="H13" s="41">
        <v>41</v>
      </c>
      <c r="I13" s="41">
        <v>8</v>
      </c>
      <c r="J13" s="41">
        <f>SUM(K13:M13)</f>
        <v>10</v>
      </c>
      <c r="K13" s="41">
        <v>7</v>
      </c>
      <c r="L13" s="41">
        <v>2</v>
      </c>
      <c r="M13" s="41">
        <v>1</v>
      </c>
      <c r="N13" s="41">
        <f>SUM(O13:Q13)</f>
        <v>61</v>
      </c>
      <c r="O13" s="41">
        <v>10</v>
      </c>
      <c r="P13" s="41">
        <v>39</v>
      </c>
      <c r="Q13" s="41">
        <v>12</v>
      </c>
    </row>
    <row r="14" spans="1:17" ht="12" customHeight="1">
      <c r="A14" s="178"/>
      <c r="B14" s="242"/>
      <c r="C14" s="243"/>
      <c r="D14" s="243"/>
      <c r="E14" s="244"/>
      <c r="F14" s="37">
        <f>IF(F13=0,0,F13/$F13)</f>
        <v>1</v>
      </c>
      <c r="G14" s="37">
        <f>IF(G13=0,0,G13/$F13)</f>
        <v>0.27941176470588236</v>
      </c>
      <c r="H14" s="37">
        <f>IF(H13=0,0,H13/$F13)</f>
        <v>0.6029411764705882</v>
      </c>
      <c r="I14" s="37">
        <f>IF(I13=0,0,I13/$F13)</f>
        <v>0.11764705882352941</v>
      </c>
      <c r="J14" s="37">
        <f>IF(J13=0,0,J13/J13)</f>
        <v>1</v>
      </c>
      <c r="K14" s="37">
        <f>IF(K13=0,0,K13/$J13)</f>
        <v>0.7</v>
      </c>
      <c r="L14" s="37">
        <f>IF(L13=0,0,L13/$J13)</f>
        <v>0.2</v>
      </c>
      <c r="M14" s="37">
        <f>IF(M13=0,0,M13/$J13)</f>
        <v>0.1</v>
      </c>
      <c r="N14" s="37">
        <f>IF(N13=0,0,N13/N13)</f>
        <v>1</v>
      </c>
      <c r="O14" s="37">
        <f>IF(O13=0,0,O13/$N13)</f>
        <v>0.16393442622950818</v>
      </c>
      <c r="P14" s="37">
        <f>IF(P13=0,0,P13/$N13)</f>
        <v>0.63934426229508201</v>
      </c>
      <c r="Q14" s="37">
        <f>IF(Q13=0,0,Q13/$N13)</f>
        <v>0.19672131147540983</v>
      </c>
    </row>
    <row r="15" spans="1:17" ht="12" customHeight="1">
      <c r="A15" s="178"/>
      <c r="B15" s="239" t="s">
        <v>45</v>
      </c>
      <c r="C15" s="240"/>
      <c r="D15" s="240"/>
      <c r="E15" s="241"/>
      <c r="F15" s="41">
        <f>SUM(G15:I15)</f>
        <v>30</v>
      </c>
      <c r="G15" s="41">
        <v>7</v>
      </c>
      <c r="H15" s="41">
        <v>20</v>
      </c>
      <c r="I15" s="41">
        <v>3</v>
      </c>
      <c r="J15" s="41">
        <f>SUM(K15:M15)</f>
        <v>7</v>
      </c>
      <c r="K15" s="41">
        <v>5</v>
      </c>
      <c r="L15" s="41">
        <v>2</v>
      </c>
      <c r="M15" s="41">
        <v>0</v>
      </c>
      <c r="N15" s="41">
        <f>SUM(O15:Q15)</f>
        <v>21</v>
      </c>
      <c r="O15" s="41">
        <v>2</v>
      </c>
      <c r="P15" s="41">
        <v>14</v>
      </c>
      <c r="Q15" s="41">
        <v>5</v>
      </c>
    </row>
    <row r="16" spans="1:17" ht="12" customHeight="1">
      <c r="A16" s="178"/>
      <c r="B16" s="242"/>
      <c r="C16" s="243"/>
      <c r="D16" s="243"/>
      <c r="E16" s="244"/>
      <c r="F16" s="37">
        <f>IF(F15=0,0,F15/$F15)</f>
        <v>1</v>
      </c>
      <c r="G16" s="37">
        <f>IF(G15=0,0,G15/$F15)</f>
        <v>0.23333333333333334</v>
      </c>
      <c r="H16" s="37">
        <f>IF(H15=0,0,H15/$F15)</f>
        <v>0.66666666666666663</v>
      </c>
      <c r="I16" s="37">
        <f>IF(I15=0,0,I15/$F15)</f>
        <v>0.1</v>
      </c>
      <c r="J16" s="37">
        <f>IF(J15=0,0,J15/J15)</f>
        <v>1</v>
      </c>
      <c r="K16" s="37">
        <f>IF(K15=0,0,K15/$J15)</f>
        <v>0.7142857142857143</v>
      </c>
      <c r="L16" s="37">
        <f>IF(L15=0,0,L15/$J15)</f>
        <v>0.2857142857142857</v>
      </c>
      <c r="M16" s="37">
        <f>IF(M15=0,0,M15/$J15)</f>
        <v>0</v>
      </c>
      <c r="N16" s="37">
        <f>IF(N15=0,0,N15/N15)</f>
        <v>1</v>
      </c>
      <c r="O16" s="37">
        <f>IF(O15=0,0,O15/$N15)</f>
        <v>9.5238095238095233E-2</v>
      </c>
      <c r="P16" s="37">
        <f>IF(P15=0,0,P15/$N15)</f>
        <v>0.66666666666666663</v>
      </c>
      <c r="Q16" s="37">
        <f>IF(Q15=0,0,Q15/$N15)</f>
        <v>0.23809523809523808</v>
      </c>
    </row>
    <row r="17" spans="1:17" ht="12" customHeight="1">
      <c r="A17" s="178"/>
      <c r="B17" s="239" t="s">
        <v>44</v>
      </c>
      <c r="C17" s="240"/>
      <c r="D17" s="240"/>
      <c r="E17" s="241"/>
      <c r="F17" s="41">
        <f>SUM(G17:I17)</f>
        <v>77</v>
      </c>
      <c r="G17" s="41">
        <v>19</v>
      </c>
      <c r="H17" s="41">
        <v>43</v>
      </c>
      <c r="I17" s="41">
        <v>15</v>
      </c>
      <c r="J17" s="41">
        <f>SUM(K17:M17)</f>
        <v>40</v>
      </c>
      <c r="K17" s="41">
        <v>25</v>
      </c>
      <c r="L17" s="41">
        <v>11</v>
      </c>
      <c r="M17" s="41">
        <v>4</v>
      </c>
      <c r="N17" s="41">
        <f>SUM(O17:Q17)</f>
        <v>103</v>
      </c>
      <c r="O17" s="41">
        <v>15</v>
      </c>
      <c r="P17" s="41">
        <v>60</v>
      </c>
      <c r="Q17" s="41">
        <v>28</v>
      </c>
    </row>
    <row r="18" spans="1:17" ht="12" customHeight="1">
      <c r="A18" s="179"/>
      <c r="B18" s="242"/>
      <c r="C18" s="243"/>
      <c r="D18" s="243"/>
      <c r="E18" s="244"/>
      <c r="F18" s="37">
        <f>IF(F17=0,0,F17/$F17)</f>
        <v>1</v>
      </c>
      <c r="G18" s="37">
        <f>IF(G17=0,0,G17/$F17)</f>
        <v>0.24675324675324675</v>
      </c>
      <c r="H18" s="37">
        <f>IF(H17=0,0,H17/$F17)</f>
        <v>0.55844155844155841</v>
      </c>
      <c r="I18" s="37">
        <f>IF(I17=0,0,I17/$F17)</f>
        <v>0.19480519480519481</v>
      </c>
      <c r="J18" s="37">
        <f>IF(J17=0,0,J17/J17)</f>
        <v>1</v>
      </c>
      <c r="K18" s="37">
        <f>IF(K17=0,0,K17/$J17)</f>
        <v>0.625</v>
      </c>
      <c r="L18" s="37">
        <f>IF(L17=0,0,L17/$J17)</f>
        <v>0.27500000000000002</v>
      </c>
      <c r="M18" s="37">
        <f>IF(M17=0,0,M17/$J17)</f>
        <v>0.1</v>
      </c>
      <c r="N18" s="37">
        <f>IF(N17=0,0,N17/N17)</f>
        <v>1</v>
      </c>
      <c r="O18" s="37">
        <f>IF(O17=0,0,O17/$N17)</f>
        <v>0.14563106796116504</v>
      </c>
      <c r="P18" s="37">
        <f>IF(P17=0,0,P17/$N17)</f>
        <v>0.58252427184466016</v>
      </c>
      <c r="Q18" s="37">
        <f>IF(Q17=0,0,Q17/$N17)</f>
        <v>0.27184466019417475</v>
      </c>
    </row>
    <row r="19" spans="1:17" ht="12" customHeight="1">
      <c r="A19" s="174" t="s">
        <v>43</v>
      </c>
      <c r="B19" s="174" t="s">
        <v>42</v>
      </c>
      <c r="C19" s="43"/>
      <c r="D19" s="220" t="s">
        <v>16</v>
      </c>
      <c r="E19" s="42"/>
      <c r="F19" s="41">
        <f>SUM(G19:I19)</f>
        <v>77</v>
      </c>
      <c r="G19" s="41">
        <f>SUM(G21,G23,G25,G27,G29,G31,G33,G35,G37,G39,G41,G43,G45,G47,G49,G51,G53,G55,G57,G59,G61,G63,G65,G67)</f>
        <v>23</v>
      </c>
      <c r="H19" s="41">
        <f>SUM(H21,H23,H25,H27,H29,H31,H33,H35,H37,H39,H41,H43,H45,H47,H49,H51,H53,H55,H57,H59,H61,H63,H65,H67)</f>
        <v>45</v>
      </c>
      <c r="I19" s="41">
        <f>SUM(I21,I23,I25,I27,I29,I31,I33,I35,I37,I39,I41,I43,I45,I47,I49,I51,I53,I55,I57,I59,I61,I63,I65,I67)</f>
        <v>9</v>
      </c>
      <c r="J19" s="41">
        <f>SUM(K19:M19)</f>
        <v>11</v>
      </c>
      <c r="K19" s="41">
        <f>SUM(K21,K23,K25,K27,K29,K31,K33,K35,K37,K39,K41,K43,K45,K47,K49,K51,K53,K55,K57,K59,K61,K63,K65,K67)</f>
        <v>6</v>
      </c>
      <c r="L19" s="41">
        <f>SUM(L21,L23,L25,L27,L29,L31,L33,L35,L37,L39,L41,L43,L45,L47,L49,L51,L53,L55,L57,L59,L61,L63,L65,L67)</f>
        <v>4</v>
      </c>
      <c r="M19" s="41">
        <f>SUM(M21,M23,M25,M27,M29,M31,M33,M35,M37,M39,M41,M43,M45,M47,M49,M51,M53,M55,M57,M59,M61,M63,M65,M67)</f>
        <v>1</v>
      </c>
      <c r="N19" s="41">
        <f>SUM(O19:Q19)</f>
        <v>63</v>
      </c>
      <c r="O19" s="41">
        <f>SUM(O21,O23,O25,O27,O29,O31,O33,O35,O37,O39,O41,O43,O45,O47,O49,O51,O53,O55,O57,O59,O61,O63,O65,O67)</f>
        <v>10</v>
      </c>
      <c r="P19" s="41">
        <f>SUM(P21,P23,P25,P27,P29,P31,P33,P35,P37,P39,P41,P43,P45,P47,P49,P51,P53,P55,P57,P59,P61,P63,P65,P67)</f>
        <v>40</v>
      </c>
      <c r="Q19" s="41">
        <f>SUM(Q21,Q23,Q25,Q27,Q29,Q31,Q33,Q35,Q37,Q39,Q41,Q43,Q45,Q47,Q49,Q51,Q53,Q55,Q57,Q59,Q61,Q63,Q65,Q67)</f>
        <v>13</v>
      </c>
    </row>
    <row r="20" spans="1:17" ht="12" customHeight="1">
      <c r="A20" s="175"/>
      <c r="B20" s="175"/>
      <c r="C20" s="40"/>
      <c r="D20" s="221"/>
      <c r="E20" s="39"/>
      <c r="F20" s="37">
        <f>IF(F19=0,0,F19/$F19)</f>
        <v>1</v>
      </c>
      <c r="G20" s="37">
        <f>IF(G19=0,0,G19/$F19)</f>
        <v>0.29870129870129869</v>
      </c>
      <c r="H20" s="37">
        <f>IF(H19=0,0,H19/$F19)</f>
        <v>0.58441558441558439</v>
      </c>
      <c r="I20" s="37">
        <f>IF(I19=0,0,I19/$F19)</f>
        <v>0.11688311688311688</v>
      </c>
      <c r="J20" s="37">
        <f>IF(J19=0,0,J19/J19)</f>
        <v>1</v>
      </c>
      <c r="K20" s="37">
        <f>IF(K19=0,0,K19/$J19)</f>
        <v>0.54545454545454541</v>
      </c>
      <c r="L20" s="37">
        <f>IF(L19=0,0,L19/$J19)</f>
        <v>0.36363636363636365</v>
      </c>
      <c r="M20" s="37">
        <f>IF(M19=0,0,M19/$J19)</f>
        <v>9.0909090909090912E-2</v>
      </c>
      <c r="N20" s="37">
        <f>IF(N19=0,0,N19/N19)</f>
        <v>1</v>
      </c>
      <c r="O20" s="37">
        <f>IF(O19=0,0,O19/$N19)</f>
        <v>0.15873015873015872</v>
      </c>
      <c r="P20" s="37">
        <f>IF(P19=0,0,P19/$N19)</f>
        <v>0.63492063492063489</v>
      </c>
      <c r="Q20" s="37">
        <f>IF(Q19=0,0,Q19/$N19)</f>
        <v>0.20634920634920634</v>
      </c>
    </row>
    <row r="21" spans="1:17" ht="12" customHeight="1">
      <c r="A21" s="175"/>
      <c r="B21" s="175"/>
      <c r="C21" s="43"/>
      <c r="D21" s="220" t="s">
        <v>467</v>
      </c>
      <c r="E21" s="42"/>
      <c r="F21" s="41">
        <f>SUM(G21:I21)</f>
        <v>11</v>
      </c>
      <c r="G21" s="41">
        <v>5</v>
      </c>
      <c r="H21" s="41">
        <v>6</v>
      </c>
      <c r="I21" s="41">
        <v>0</v>
      </c>
      <c r="J21" s="41">
        <f>SUM(K21:M21)</f>
        <v>3</v>
      </c>
      <c r="K21" s="41">
        <v>2</v>
      </c>
      <c r="L21" s="41">
        <v>1</v>
      </c>
      <c r="M21" s="41">
        <v>0</v>
      </c>
      <c r="N21" s="41">
        <f>SUM(O21:Q21)</f>
        <v>9</v>
      </c>
      <c r="O21" s="41">
        <v>1</v>
      </c>
      <c r="P21" s="41">
        <v>7</v>
      </c>
      <c r="Q21" s="41">
        <v>1</v>
      </c>
    </row>
    <row r="22" spans="1:17" ht="12" customHeight="1">
      <c r="A22" s="175"/>
      <c r="B22" s="175"/>
      <c r="C22" s="40"/>
      <c r="D22" s="221"/>
      <c r="E22" s="39"/>
      <c r="F22" s="37">
        <f>IF(F21=0,0,F21/$F21)</f>
        <v>1</v>
      </c>
      <c r="G22" s="37">
        <f>IF(G21=0,0,G21/$F21)</f>
        <v>0.45454545454545453</v>
      </c>
      <c r="H22" s="37">
        <f>IF(H21=0,0,H21/$F21)</f>
        <v>0.54545454545454541</v>
      </c>
      <c r="I22" s="37">
        <f>IF(I21=0,0,I21/$F21)</f>
        <v>0</v>
      </c>
      <c r="J22" s="37">
        <f>IF(J21=0,0,J21/J21)</f>
        <v>1</v>
      </c>
      <c r="K22" s="37">
        <f>IF(K21=0,0,K21/$J21)</f>
        <v>0.66666666666666663</v>
      </c>
      <c r="L22" s="37">
        <f>IF(L21=0,0,L21/$J21)</f>
        <v>0.33333333333333331</v>
      </c>
      <c r="M22" s="37">
        <f>IF(M21=0,0,M21/$J21)</f>
        <v>0</v>
      </c>
      <c r="N22" s="37">
        <f>IF(N21=0,0,N21/N21)</f>
        <v>1</v>
      </c>
      <c r="O22" s="37">
        <f>IF(O21=0,0,O21/$N21)</f>
        <v>0.1111111111111111</v>
      </c>
      <c r="P22" s="37">
        <f>IF(P21=0,0,P21/$N21)</f>
        <v>0.77777777777777779</v>
      </c>
      <c r="Q22" s="37">
        <f>IF(Q21=0,0,Q21/$N21)</f>
        <v>0.1111111111111111</v>
      </c>
    </row>
    <row r="23" spans="1:17" ht="12" customHeight="1">
      <c r="A23" s="175"/>
      <c r="B23" s="175"/>
      <c r="C23" s="43"/>
      <c r="D23" s="220" t="s">
        <v>468</v>
      </c>
      <c r="E23" s="42"/>
      <c r="F23" s="41">
        <f>SUM(G23:I23)</f>
        <v>0</v>
      </c>
      <c r="G23" s="41">
        <v>0</v>
      </c>
      <c r="H23" s="41">
        <v>0</v>
      </c>
      <c r="I23" s="41">
        <v>0</v>
      </c>
      <c r="J23" s="41">
        <f>SUM(K23:M23)</f>
        <v>0</v>
      </c>
      <c r="K23" s="41">
        <v>0</v>
      </c>
      <c r="L23" s="41">
        <v>0</v>
      </c>
      <c r="M23" s="41">
        <v>0</v>
      </c>
      <c r="N23" s="41">
        <f>SUM(O23:Q23)</f>
        <v>0</v>
      </c>
      <c r="O23" s="41">
        <v>0</v>
      </c>
      <c r="P23" s="41">
        <v>0</v>
      </c>
      <c r="Q23" s="41">
        <v>0</v>
      </c>
    </row>
    <row r="24" spans="1:17" ht="12" customHeight="1">
      <c r="A24" s="175"/>
      <c r="B24" s="175"/>
      <c r="C24" s="40"/>
      <c r="D24" s="221"/>
      <c r="E24" s="39"/>
      <c r="F24" s="37">
        <f>IF(F23=0,0,F23/$F23)</f>
        <v>0</v>
      </c>
      <c r="G24" s="37">
        <f>IF(G23=0,0,G23/$F23)</f>
        <v>0</v>
      </c>
      <c r="H24" s="37">
        <f>IF(H23=0,0,H23/$F23)</f>
        <v>0</v>
      </c>
      <c r="I24" s="37">
        <f>IF(I23=0,0,I23/$F23)</f>
        <v>0</v>
      </c>
      <c r="J24" s="37">
        <f>IF(J23=0,0,J23/J23)</f>
        <v>0</v>
      </c>
      <c r="K24" s="37">
        <f>IF(K23=0,0,K23/$J23)</f>
        <v>0</v>
      </c>
      <c r="L24" s="37">
        <f>IF(L23=0,0,L23/$J23)</f>
        <v>0</v>
      </c>
      <c r="M24" s="37">
        <f>IF(M23=0,0,M23/$J23)</f>
        <v>0</v>
      </c>
      <c r="N24" s="37">
        <f>IF(N23=0,0,N23/N23)</f>
        <v>0</v>
      </c>
      <c r="O24" s="37">
        <f>IF(O23=0,0,O23/$N23)</f>
        <v>0</v>
      </c>
      <c r="P24" s="37">
        <f>IF(P23=0,0,P23/$N23)</f>
        <v>0</v>
      </c>
      <c r="Q24" s="37">
        <f>IF(Q23=0,0,Q23/$N23)</f>
        <v>0</v>
      </c>
    </row>
    <row r="25" spans="1:17" ht="12" customHeight="1">
      <c r="A25" s="175"/>
      <c r="B25" s="175"/>
      <c r="C25" s="43"/>
      <c r="D25" s="223" t="s">
        <v>469</v>
      </c>
      <c r="E25" s="126"/>
      <c r="F25" s="112">
        <f>SUM(G25:I25)</f>
        <v>4</v>
      </c>
      <c r="G25" s="112">
        <v>0</v>
      </c>
      <c r="H25" s="112">
        <v>4</v>
      </c>
      <c r="I25" s="41">
        <v>0</v>
      </c>
      <c r="J25" s="41">
        <f>SUM(K25:M25)</f>
        <v>1</v>
      </c>
      <c r="K25" s="41">
        <v>0</v>
      </c>
      <c r="L25" s="41">
        <v>1</v>
      </c>
      <c r="M25" s="41">
        <v>0</v>
      </c>
      <c r="N25" s="41">
        <f>SUM(O25:Q25)</f>
        <v>7</v>
      </c>
      <c r="O25" s="41">
        <v>2</v>
      </c>
      <c r="P25" s="41">
        <v>4</v>
      </c>
      <c r="Q25" s="41">
        <v>1</v>
      </c>
    </row>
    <row r="26" spans="1:17" ht="12" customHeight="1">
      <c r="A26" s="175"/>
      <c r="B26" s="175"/>
      <c r="C26" s="40"/>
      <c r="D26" s="224"/>
      <c r="E26" s="127"/>
      <c r="F26" s="115">
        <f>IF(F25=0,0,F25/$F25)</f>
        <v>1</v>
      </c>
      <c r="G26" s="115">
        <f>IF(G25=0,0,G25/$F25)</f>
        <v>0</v>
      </c>
      <c r="H26" s="115">
        <f>IF(H25=0,0,H25/$F25)</f>
        <v>1</v>
      </c>
      <c r="I26" s="37">
        <f>IF(I25=0,0,I25/$F25)</f>
        <v>0</v>
      </c>
      <c r="J26" s="37">
        <f>IF(J25=0,0,J25/J25)</f>
        <v>1</v>
      </c>
      <c r="K26" s="37">
        <f>IF(K25=0,0,K25/$J25)</f>
        <v>0</v>
      </c>
      <c r="L26" s="37">
        <f>IF(L25=0,0,L25/$J25)</f>
        <v>1</v>
      </c>
      <c r="M26" s="37">
        <f>IF(M25=0,0,M25/$J25)</f>
        <v>0</v>
      </c>
      <c r="N26" s="37">
        <f>IF(N25=0,0,N25/N25)</f>
        <v>1</v>
      </c>
      <c r="O26" s="37">
        <f>IF(O25=0,0,O25/$N25)</f>
        <v>0.2857142857142857</v>
      </c>
      <c r="P26" s="37">
        <f>IF(P25=0,0,P25/$N25)</f>
        <v>0.5714285714285714</v>
      </c>
      <c r="Q26" s="37">
        <f>IF(Q25=0,0,Q25/$N25)</f>
        <v>0.14285714285714285</v>
      </c>
    </row>
    <row r="27" spans="1:17" ht="12" customHeight="1">
      <c r="A27" s="175"/>
      <c r="B27" s="175"/>
      <c r="C27" s="43"/>
      <c r="D27" s="220" t="s">
        <v>470</v>
      </c>
      <c r="E27" s="42"/>
      <c r="F27" s="41">
        <f>SUM(G27:I27)</f>
        <v>1</v>
      </c>
      <c r="G27" s="41">
        <v>0</v>
      </c>
      <c r="H27" s="41">
        <v>1</v>
      </c>
      <c r="I27" s="41">
        <v>0</v>
      </c>
      <c r="J27" s="41">
        <f>SUM(K27:M27)</f>
        <v>0</v>
      </c>
      <c r="K27" s="41">
        <v>0</v>
      </c>
      <c r="L27" s="41">
        <v>0</v>
      </c>
      <c r="M27" s="41">
        <v>0</v>
      </c>
      <c r="N27" s="41">
        <f>SUM(O27:Q27)</f>
        <v>1</v>
      </c>
      <c r="O27" s="41">
        <v>0</v>
      </c>
      <c r="P27" s="41">
        <v>1</v>
      </c>
      <c r="Q27" s="41">
        <v>0</v>
      </c>
    </row>
    <row r="28" spans="1:17" ht="12" customHeight="1">
      <c r="A28" s="175"/>
      <c r="B28" s="175"/>
      <c r="C28" s="40"/>
      <c r="D28" s="221"/>
      <c r="E28" s="39"/>
      <c r="F28" s="37">
        <f>IF(F27=0,0,F27/$F27)</f>
        <v>1</v>
      </c>
      <c r="G28" s="37">
        <f>IF(G27=0,0,G27/$F27)</f>
        <v>0</v>
      </c>
      <c r="H28" s="37">
        <f>IF(H27=0,0,H27/$F27)</f>
        <v>1</v>
      </c>
      <c r="I28" s="37">
        <f>IF(I27=0,0,I27/$F27)</f>
        <v>0</v>
      </c>
      <c r="J28" s="37">
        <f>IF(J27=0,0,J27/J27)</f>
        <v>0</v>
      </c>
      <c r="K28" s="37">
        <f>IF(K27=0,0,K27/$J27)</f>
        <v>0</v>
      </c>
      <c r="L28" s="37">
        <f>IF(L27=0,0,L27/$J27)</f>
        <v>0</v>
      </c>
      <c r="M28" s="37">
        <f>IF(M27=0,0,M27/$J27)</f>
        <v>0</v>
      </c>
      <c r="N28" s="37">
        <f>IF(N27=0,0,N27/N27)</f>
        <v>1</v>
      </c>
      <c r="O28" s="37">
        <f>IF(O27=0,0,O27/$N27)</f>
        <v>0</v>
      </c>
      <c r="P28" s="37">
        <f>IF(P27=0,0,P27/$N27)</f>
        <v>1</v>
      </c>
      <c r="Q28" s="37">
        <f>IF(Q27=0,0,Q27/$N27)</f>
        <v>0</v>
      </c>
    </row>
    <row r="29" spans="1:17" ht="12" customHeight="1">
      <c r="A29" s="175"/>
      <c r="B29" s="175"/>
      <c r="C29" s="43"/>
      <c r="D29" s="220" t="s">
        <v>471</v>
      </c>
      <c r="E29" s="42"/>
      <c r="F29" s="41">
        <f>SUM(G29:I29)</f>
        <v>2</v>
      </c>
      <c r="G29" s="41">
        <v>1</v>
      </c>
      <c r="H29" s="41">
        <v>0</v>
      </c>
      <c r="I29" s="41">
        <v>1</v>
      </c>
      <c r="J29" s="41">
        <f>SUM(K29:M29)</f>
        <v>1</v>
      </c>
      <c r="K29" s="41">
        <v>0</v>
      </c>
      <c r="L29" s="41">
        <v>1</v>
      </c>
      <c r="M29" s="41">
        <v>0</v>
      </c>
      <c r="N29" s="41">
        <f>SUM(O29:Q29)</f>
        <v>2</v>
      </c>
      <c r="O29" s="41">
        <v>0</v>
      </c>
      <c r="P29" s="41">
        <v>2</v>
      </c>
      <c r="Q29" s="41">
        <v>0</v>
      </c>
    </row>
    <row r="30" spans="1:17" ht="12" customHeight="1">
      <c r="A30" s="175"/>
      <c r="B30" s="175"/>
      <c r="C30" s="40"/>
      <c r="D30" s="221"/>
      <c r="E30" s="39"/>
      <c r="F30" s="37">
        <f>IF(F29=0,0,F29/$F29)</f>
        <v>1</v>
      </c>
      <c r="G30" s="37">
        <f>IF(G29=0,0,G29/$F29)</f>
        <v>0.5</v>
      </c>
      <c r="H30" s="37">
        <f>IF(H29=0,0,H29/$F29)</f>
        <v>0</v>
      </c>
      <c r="I30" s="37">
        <f>IF(I29=0,0,I29/$F29)</f>
        <v>0.5</v>
      </c>
      <c r="J30" s="37">
        <f>IF(J29=0,0,J29/J29)</f>
        <v>1</v>
      </c>
      <c r="K30" s="37">
        <f>IF(K29=0,0,K29/$J29)</f>
        <v>0</v>
      </c>
      <c r="L30" s="37">
        <f>IF(L29=0,0,L29/$J29)</f>
        <v>1</v>
      </c>
      <c r="M30" s="37">
        <f>IF(M29=0,0,M29/$J29)</f>
        <v>0</v>
      </c>
      <c r="N30" s="37">
        <f>IF(N29=0,0,N29/N29)</f>
        <v>1</v>
      </c>
      <c r="O30" s="37">
        <f>IF(O29=0,0,O29/$N29)</f>
        <v>0</v>
      </c>
      <c r="P30" s="37">
        <f>IF(P29=0,0,P29/$N29)</f>
        <v>1</v>
      </c>
      <c r="Q30" s="37">
        <f>IF(Q29=0,0,Q29/$N29)</f>
        <v>0</v>
      </c>
    </row>
    <row r="31" spans="1:17" ht="12" customHeight="1">
      <c r="A31" s="175"/>
      <c r="B31" s="175"/>
      <c r="C31" s="43"/>
      <c r="D31" s="220" t="s">
        <v>472</v>
      </c>
      <c r="E31" s="42"/>
      <c r="F31" s="41">
        <f>SUM(G31:I31)</f>
        <v>0</v>
      </c>
      <c r="G31" s="41">
        <v>0</v>
      </c>
      <c r="H31" s="41">
        <v>0</v>
      </c>
      <c r="I31" s="41">
        <v>0</v>
      </c>
      <c r="J31" s="41">
        <f>SUM(K31:M31)</f>
        <v>0</v>
      </c>
      <c r="K31" s="41">
        <v>0</v>
      </c>
      <c r="L31" s="41">
        <v>0</v>
      </c>
      <c r="M31" s="41">
        <v>0</v>
      </c>
      <c r="N31" s="41">
        <f>SUM(O31:Q31)</f>
        <v>0</v>
      </c>
      <c r="O31" s="41">
        <v>0</v>
      </c>
      <c r="P31" s="41">
        <v>0</v>
      </c>
      <c r="Q31" s="41">
        <v>0</v>
      </c>
    </row>
    <row r="32" spans="1:17" ht="12" customHeight="1">
      <c r="A32" s="175"/>
      <c r="B32" s="175"/>
      <c r="C32" s="40"/>
      <c r="D32" s="221"/>
      <c r="E32" s="39"/>
      <c r="F32" s="37">
        <f>IF(F31=0,0,F31/$F31)</f>
        <v>0</v>
      </c>
      <c r="G32" s="37">
        <f>IF(G31=0,0,G31/$F31)</f>
        <v>0</v>
      </c>
      <c r="H32" s="37">
        <f>IF(H31=0,0,H31/$F31)</f>
        <v>0</v>
      </c>
      <c r="I32" s="37">
        <f>IF(I31=0,0,I31/$F31)</f>
        <v>0</v>
      </c>
      <c r="J32" s="37">
        <f>IF(J31=0,0,J31/J31)</f>
        <v>0</v>
      </c>
      <c r="K32" s="37">
        <f>IF(K31=0,0,K31/$J31)</f>
        <v>0</v>
      </c>
      <c r="L32" s="37">
        <f>IF(L31=0,0,L31/$J31)</f>
        <v>0</v>
      </c>
      <c r="M32" s="37">
        <f>IF(M31=0,0,M31/$J31)</f>
        <v>0</v>
      </c>
      <c r="N32" s="37">
        <f>IF(N31=0,0,N31/N31)</f>
        <v>0</v>
      </c>
      <c r="O32" s="37">
        <f>IF(O31=0,0,O31/$N31)</f>
        <v>0</v>
      </c>
      <c r="P32" s="37">
        <f>IF(P31=0,0,P31/$N31)</f>
        <v>0</v>
      </c>
      <c r="Q32" s="37">
        <f>IF(Q31=0,0,Q31/$N31)</f>
        <v>0</v>
      </c>
    </row>
    <row r="33" spans="1:17" ht="12" customHeight="1">
      <c r="A33" s="175"/>
      <c r="B33" s="175"/>
      <c r="C33" s="43"/>
      <c r="D33" s="220" t="s">
        <v>473</v>
      </c>
      <c r="E33" s="42"/>
      <c r="F33" s="41">
        <f>SUM(G33:I33)</f>
        <v>4</v>
      </c>
      <c r="G33" s="41">
        <v>2</v>
      </c>
      <c r="H33" s="41">
        <v>2</v>
      </c>
      <c r="I33" s="41">
        <v>0</v>
      </c>
      <c r="J33" s="41">
        <f>SUM(K33:M33)</f>
        <v>0</v>
      </c>
      <c r="K33" s="41">
        <v>0</v>
      </c>
      <c r="L33" s="41">
        <v>0</v>
      </c>
      <c r="M33" s="41">
        <v>0</v>
      </c>
      <c r="N33" s="41">
        <f>SUM(O33:Q33)</f>
        <v>3</v>
      </c>
      <c r="O33" s="41">
        <v>0</v>
      </c>
      <c r="P33" s="41">
        <v>2</v>
      </c>
      <c r="Q33" s="41">
        <v>1</v>
      </c>
    </row>
    <row r="34" spans="1:17" ht="12" customHeight="1">
      <c r="A34" s="175"/>
      <c r="B34" s="175"/>
      <c r="C34" s="40"/>
      <c r="D34" s="221"/>
      <c r="E34" s="39"/>
      <c r="F34" s="37">
        <f>IF(F33=0,0,F33/$F33)</f>
        <v>1</v>
      </c>
      <c r="G34" s="37">
        <f>IF(G33=0,0,G33/$F33)</f>
        <v>0.5</v>
      </c>
      <c r="H34" s="37">
        <f>IF(H33=0,0,H33/$F33)</f>
        <v>0.5</v>
      </c>
      <c r="I34" s="37">
        <f>IF(I33=0,0,I33/$F33)</f>
        <v>0</v>
      </c>
      <c r="J34" s="37">
        <f>IF(J33=0,0,J33/J33)</f>
        <v>0</v>
      </c>
      <c r="K34" s="37">
        <f>IF(K33=0,0,K33/$J33)</f>
        <v>0</v>
      </c>
      <c r="L34" s="37">
        <f>IF(L33=0,0,L33/$J33)</f>
        <v>0</v>
      </c>
      <c r="M34" s="37">
        <f>IF(M33=0,0,M33/$J33)</f>
        <v>0</v>
      </c>
      <c r="N34" s="37">
        <f>IF(N33=0,0,N33/N33)</f>
        <v>1</v>
      </c>
      <c r="O34" s="37">
        <f>IF(O33=0,0,O33/$N33)</f>
        <v>0</v>
      </c>
      <c r="P34" s="37">
        <f>IF(P33=0,0,P33/$N33)</f>
        <v>0.66666666666666663</v>
      </c>
      <c r="Q34" s="37">
        <f>IF(Q33=0,0,Q33/$N33)</f>
        <v>0.33333333333333331</v>
      </c>
    </row>
    <row r="35" spans="1:17" ht="12" customHeight="1">
      <c r="A35" s="175"/>
      <c r="B35" s="175"/>
      <c r="C35" s="43"/>
      <c r="D35" s="220" t="s">
        <v>474</v>
      </c>
      <c r="E35" s="42"/>
      <c r="F35" s="41">
        <f>SUM(G35:I35)</f>
        <v>4</v>
      </c>
      <c r="G35" s="41">
        <v>2</v>
      </c>
      <c r="H35" s="41">
        <v>1</v>
      </c>
      <c r="I35" s="41">
        <v>1</v>
      </c>
      <c r="J35" s="41">
        <f>SUM(K35:M35)</f>
        <v>3</v>
      </c>
      <c r="K35" s="41">
        <v>2</v>
      </c>
      <c r="L35" s="41">
        <v>0</v>
      </c>
      <c r="M35" s="41">
        <v>1</v>
      </c>
      <c r="N35" s="41">
        <f>SUM(O35:Q35)</f>
        <v>5</v>
      </c>
      <c r="O35" s="41">
        <v>1</v>
      </c>
      <c r="P35" s="41">
        <v>3</v>
      </c>
      <c r="Q35" s="41">
        <v>1</v>
      </c>
    </row>
    <row r="36" spans="1:17" ht="12" customHeight="1">
      <c r="A36" s="175"/>
      <c r="B36" s="175"/>
      <c r="C36" s="40"/>
      <c r="D36" s="221"/>
      <c r="E36" s="39"/>
      <c r="F36" s="37">
        <f>IF(F35=0,0,F35/$F35)</f>
        <v>1</v>
      </c>
      <c r="G36" s="37">
        <f>IF(G35=0,0,G35/$F35)</f>
        <v>0.5</v>
      </c>
      <c r="H36" s="37">
        <f>IF(H35=0,0,H35/$F35)</f>
        <v>0.25</v>
      </c>
      <c r="I36" s="37">
        <f>IF(I35=0,0,I35/$F35)</f>
        <v>0.25</v>
      </c>
      <c r="J36" s="37">
        <f>IF(J35=0,0,J35/J35)</f>
        <v>1</v>
      </c>
      <c r="K36" s="37">
        <f>IF(K35=0,0,K35/$J35)</f>
        <v>0.66666666666666663</v>
      </c>
      <c r="L36" s="37">
        <f>IF(L35=0,0,L35/$J35)</f>
        <v>0</v>
      </c>
      <c r="M36" s="37">
        <f>IF(M35=0,0,M35/$J35)</f>
        <v>0.33333333333333331</v>
      </c>
      <c r="N36" s="37">
        <f>IF(N35=0,0,N35/N35)</f>
        <v>1</v>
      </c>
      <c r="O36" s="37">
        <f>IF(O35=0,0,O35/$N35)</f>
        <v>0.2</v>
      </c>
      <c r="P36" s="37">
        <f>IF(P35=0,0,P35/$N35)</f>
        <v>0.6</v>
      </c>
      <c r="Q36" s="37">
        <f>IF(Q35=0,0,Q35/$N35)</f>
        <v>0.2</v>
      </c>
    </row>
    <row r="37" spans="1:17" ht="12" customHeight="1">
      <c r="A37" s="175"/>
      <c r="B37" s="175"/>
      <c r="C37" s="43"/>
      <c r="D37" s="220" t="s">
        <v>475</v>
      </c>
      <c r="E37" s="42"/>
      <c r="F37" s="41">
        <f>SUM(G37:I37)</f>
        <v>0</v>
      </c>
      <c r="G37" s="41">
        <v>0</v>
      </c>
      <c r="H37" s="41">
        <v>0</v>
      </c>
      <c r="I37" s="41">
        <v>0</v>
      </c>
      <c r="J37" s="41">
        <f>SUM(K37:M37)</f>
        <v>0</v>
      </c>
      <c r="K37" s="41">
        <v>0</v>
      </c>
      <c r="L37" s="41">
        <v>0</v>
      </c>
      <c r="M37" s="41">
        <v>0</v>
      </c>
      <c r="N37" s="41">
        <f>SUM(O37:Q37)</f>
        <v>1</v>
      </c>
      <c r="O37" s="41">
        <v>0</v>
      </c>
      <c r="P37" s="41">
        <v>1</v>
      </c>
      <c r="Q37" s="41">
        <v>0</v>
      </c>
    </row>
    <row r="38" spans="1:17" ht="12" customHeight="1">
      <c r="A38" s="175"/>
      <c r="B38" s="175"/>
      <c r="C38" s="40"/>
      <c r="D38" s="221"/>
      <c r="E38" s="39"/>
      <c r="F38" s="37">
        <f>IF(F37=0,0,F37/$F37)</f>
        <v>0</v>
      </c>
      <c r="G38" s="37">
        <f>IF(G37=0,0,G37/$F37)</f>
        <v>0</v>
      </c>
      <c r="H38" s="37">
        <f>IF(H37=0,0,H37/$F37)</f>
        <v>0</v>
      </c>
      <c r="I38" s="37">
        <f>IF(I37=0,0,I37/$F37)</f>
        <v>0</v>
      </c>
      <c r="J38" s="37">
        <f>IF(J37=0,0,J37/J37)</f>
        <v>0</v>
      </c>
      <c r="K38" s="37">
        <f>IF(K37=0,0,K37/$J37)</f>
        <v>0</v>
      </c>
      <c r="L38" s="37">
        <f>IF(L37=0,0,L37/$J37)</f>
        <v>0</v>
      </c>
      <c r="M38" s="37">
        <f>IF(M37=0,0,M37/$J37)</f>
        <v>0</v>
      </c>
      <c r="N38" s="37">
        <f>IF(N37=0,0,N37/N37)</f>
        <v>1</v>
      </c>
      <c r="O38" s="37">
        <f>IF(O37=0,0,O37/$N37)</f>
        <v>0</v>
      </c>
      <c r="P38" s="37">
        <f>IF(P37=0,0,P37/$N37)</f>
        <v>1</v>
      </c>
      <c r="Q38" s="37">
        <f>IF(Q37=0,0,Q37/$N37)</f>
        <v>0</v>
      </c>
    </row>
    <row r="39" spans="1:17" ht="12" customHeight="1">
      <c r="A39" s="175"/>
      <c r="B39" s="175"/>
      <c r="C39" s="43"/>
      <c r="D39" s="220" t="s">
        <v>476</v>
      </c>
      <c r="E39" s="42"/>
      <c r="F39" s="41">
        <f>SUM(G39:I39)</f>
        <v>0</v>
      </c>
      <c r="G39" s="41">
        <v>0</v>
      </c>
      <c r="H39" s="41">
        <v>0</v>
      </c>
      <c r="I39" s="41">
        <v>0</v>
      </c>
      <c r="J39" s="41">
        <f>SUM(K39:M39)</f>
        <v>0</v>
      </c>
      <c r="K39" s="41">
        <v>0</v>
      </c>
      <c r="L39" s="41">
        <v>0</v>
      </c>
      <c r="M39" s="41">
        <v>0</v>
      </c>
      <c r="N39" s="41">
        <f>SUM(O39:Q39)</f>
        <v>0</v>
      </c>
      <c r="O39" s="41">
        <v>0</v>
      </c>
      <c r="P39" s="41">
        <v>0</v>
      </c>
      <c r="Q39" s="41">
        <v>0</v>
      </c>
    </row>
    <row r="40" spans="1:17" ht="12" customHeight="1">
      <c r="A40" s="175"/>
      <c r="B40" s="175"/>
      <c r="C40" s="40"/>
      <c r="D40" s="221"/>
      <c r="E40" s="39"/>
      <c r="F40" s="37">
        <f>IF(F39=0,0,F39/$F39)</f>
        <v>0</v>
      </c>
      <c r="G40" s="37">
        <f>IF(G39=0,0,G39/$F39)</f>
        <v>0</v>
      </c>
      <c r="H40" s="37">
        <f>IF(H39=0,0,H39/$F39)</f>
        <v>0</v>
      </c>
      <c r="I40" s="37">
        <f>IF(I39=0,0,I39/$F39)</f>
        <v>0</v>
      </c>
      <c r="J40" s="37">
        <f>IF(J39=0,0,J39/J39)</f>
        <v>0</v>
      </c>
      <c r="K40" s="37">
        <f>IF(K39=0,0,K39/$J39)</f>
        <v>0</v>
      </c>
      <c r="L40" s="37">
        <f>IF(L39=0,0,L39/$J39)</f>
        <v>0</v>
      </c>
      <c r="M40" s="37">
        <f>IF(M39=0,0,M39/$J39)</f>
        <v>0</v>
      </c>
      <c r="N40" s="37">
        <f>IF(N39=0,0,N39/N39)</f>
        <v>0</v>
      </c>
      <c r="O40" s="37">
        <f>IF(O39=0,0,O39/$N39)</f>
        <v>0</v>
      </c>
      <c r="P40" s="37">
        <f>IF(P39=0,0,P39/$N39)</f>
        <v>0</v>
      </c>
      <c r="Q40" s="37">
        <f>IF(Q39=0,0,Q39/$N39)</f>
        <v>0</v>
      </c>
    </row>
    <row r="41" spans="1:17" ht="12" customHeight="1">
      <c r="A41" s="175"/>
      <c r="B41" s="175"/>
      <c r="C41" s="43"/>
      <c r="D41" s="220" t="s">
        <v>477</v>
      </c>
      <c r="E41" s="42"/>
      <c r="F41" s="41">
        <f>SUM(G41:I41)</f>
        <v>0</v>
      </c>
      <c r="G41" s="105" t="s">
        <v>497</v>
      </c>
      <c r="H41" s="105" t="s">
        <v>497</v>
      </c>
      <c r="I41" s="105" t="s">
        <v>497</v>
      </c>
      <c r="J41" s="41">
        <f>SUM(K41:M41)</f>
        <v>0</v>
      </c>
      <c r="K41" s="105" t="s">
        <v>497</v>
      </c>
      <c r="L41" s="105" t="s">
        <v>497</v>
      </c>
      <c r="M41" s="105" t="s">
        <v>497</v>
      </c>
      <c r="N41" s="41">
        <f>SUM(O41:Q41)</f>
        <v>0</v>
      </c>
      <c r="O41" s="105" t="s">
        <v>497</v>
      </c>
      <c r="P41" s="105" t="s">
        <v>497</v>
      </c>
      <c r="Q41" s="105" t="s">
        <v>497</v>
      </c>
    </row>
    <row r="42" spans="1:17" ht="12" customHeight="1">
      <c r="A42" s="175"/>
      <c r="B42" s="175"/>
      <c r="C42" s="40"/>
      <c r="D42" s="221"/>
      <c r="E42" s="39"/>
      <c r="F42" s="37">
        <f>IF(F41=0,0,F41/$F41)</f>
        <v>0</v>
      </c>
      <c r="G42" s="48" t="s">
        <v>497</v>
      </c>
      <c r="H42" s="48" t="s">
        <v>497</v>
      </c>
      <c r="I42" s="48" t="s">
        <v>497</v>
      </c>
      <c r="J42" s="37">
        <f>IF(J41=0,0,J41/J41)</f>
        <v>0</v>
      </c>
      <c r="K42" s="48" t="s">
        <v>497</v>
      </c>
      <c r="L42" s="48" t="s">
        <v>497</v>
      </c>
      <c r="M42" s="48" t="s">
        <v>497</v>
      </c>
      <c r="N42" s="37">
        <f>IF(N41=0,0,N41/N41)</f>
        <v>0</v>
      </c>
      <c r="O42" s="48" t="s">
        <v>497</v>
      </c>
      <c r="P42" s="48" t="s">
        <v>497</v>
      </c>
      <c r="Q42" s="48" t="s">
        <v>497</v>
      </c>
    </row>
    <row r="43" spans="1:17" ht="12" customHeight="1">
      <c r="A43" s="175"/>
      <c r="B43" s="175"/>
      <c r="C43" s="43"/>
      <c r="D43" s="220" t="s">
        <v>478</v>
      </c>
      <c r="E43" s="42"/>
      <c r="F43" s="41">
        <f>SUM(G43:I43)</f>
        <v>0</v>
      </c>
      <c r="G43" s="41">
        <v>0</v>
      </c>
      <c r="H43" s="41">
        <v>0</v>
      </c>
      <c r="I43" s="41">
        <v>0</v>
      </c>
      <c r="J43" s="41">
        <f>SUM(K43:M43)</f>
        <v>0</v>
      </c>
      <c r="K43" s="41">
        <v>0</v>
      </c>
      <c r="L43" s="41">
        <v>0</v>
      </c>
      <c r="M43" s="41">
        <v>0</v>
      </c>
      <c r="N43" s="41">
        <f>SUM(O43:Q43)</f>
        <v>1</v>
      </c>
      <c r="O43" s="41">
        <v>1</v>
      </c>
      <c r="P43" s="41">
        <v>0</v>
      </c>
      <c r="Q43" s="41">
        <v>0</v>
      </c>
    </row>
    <row r="44" spans="1:17" ht="12" customHeight="1">
      <c r="A44" s="175"/>
      <c r="B44" s="175"/>
      <c r="C44" s="40"/>
      <c r="D44" s="221"/>
      <c r="E44" s="39"/>
      <c r="F44" s="37">
        <f>IF(F43=0,0,F43/$F43)</f>
        <v>0</v>
      </c>
      <c r="G44" s="37">
        <f>IF(G43=0,0,G43/$F43)</f>
        <v>0</v>
      </c>
      <c r="H44" s="37">
        <f>IF(H43=0,0,H43/$F43)</f>
        <v>0</v>
      </c>
      <c r="I44" s="37">
        <f>IF(I43=0,0,I43/$F43)</f>
        <v>0</v>
      </c>
      <c r="J44" s="37">
        <f>IF(J43=0,0,J43/J43)</f>
        <v>0</v>
      </c>
      <c r="K44" s="37">
        <f>IF(K43=0,0,K43/$J43)</f>
        <v>0</v>
      </c>
      <c r="L44" s="37">
        <f>IF(L43=0,0,L43/$J43)</f>
        <v>0</v>
      </c>
      <c r="M44" s="37">
        <f>IF(M43=0,0,M43/$J43)</f>
        <v>0</v>
      </c>
      <c r="N44" s="37">
        <f>IF(N43=0,0,N43/N43)</f>
        <v>1</v>
      </c>
      <c r="O44" s="37">
        <f>IF(O43=0,0,O43/$N43)</f>
        <v>1</v>
      </c>
      <c r="P44" s="37">
        <f>IF(P43=0,0,P43/$N43)</f>
        <v>0</v>
      </c>
      <c r="Q44" s="37">
        <f>IF(Q43=0,0,Q43/$N43)</f>
        <v>0</v>
      </c>
    </row>
    <row r="45" spans="1:17" ht="12" customHeight="1">
      <c r="A45" s="175"/>
      <c r="B45" s="175"/>
      <c r="C45" s="43"/>
      <c r="D45" s="220" t="s">
        <v>479</v>
      </c>
      <c r="E45" s="42"/>
      <c r="F45" s="41">
        <f>SUM(G45:I45)</f>
        <v>3</v>
      </c>
      <c r="G45" s="41">
        <v>2</v>
      </c>
      <c r="H45" s="41">
        <v>1</v>
      </c>
      <c r="I45" s="41">
        <v>0</v>
      </c>
      <c r="J45" s="41">
        <f>SUM(K45:M45)</f>
        <v>0</v>
      </c>
      <c r="K45" s="41">
        <v>0</v>
      </c>
      <c r="L45" s="41">
        <v>0</v>
      </c>
      <c r="M45" s="41">
        <v>0</v>
      </c>
      <c r="N45" s="41">
        <f>SUM(O45:Q45)</f>
        <v>1</v>
      </c>
      <c r="O45" s="41">
        <v>0</v>
      </c>
      <c r="P45" s="41">
        <v>1</v>
      </c>
      <c r="Q45" s="41">
        <v>0</v>
      </c>
    </row>
    <row r="46" spans="1:17" ht="12" customHeight="1">
      <c r="A46" s="175"/>
      <c r="B46" s="175"/>
      <c r="C46" s="40"/>
      <c r="D46" s="221"/>
      <c r="E46" s="39"/>
      <c r="F46" s="37">
        <f>IF(F45=0,0,F45/$F45)</f>
        <v>1</v>
      </c>
      <c r="G46" s="37">
        <f>IF(G45=0,0,G45/$F45)</f>
        <v>0.66666666666666663</v>
      </c>
      <c r="H46" s="37">
        <f>IF(H45=0,0,H45/$F45)</f>
        <v>0.33333333333333331</v>
      </c>
      <c r="I46" s="37">
        <f>IF(I45=0,0,I45/$F45)</f>
        <v>0</v>
      </c>
      <c r="J46" s="37">
        <f>IF(J45=0,0,J45/J45)</f>
        <v>0</v>
      </c>
      <c r="K46" s="37">
        <f>IF(K45=0,0,K45/$J45)</f>
        <v>0</v>
      </c>
      <c r="L46" s="37">
        <f>IF(L45=0,0,L45/$J45)</f>
        <v>0</v>
      </c>
      <c r="M46" s="37">
        <f>IF(M45=0,0,M45/$J45)</f>
        <v>0</v>
      </c>
      <c r="N46" s="37">
        <f>IF(N45=0,0,N45/N45)</f>
        <v>1</v>
      </c>
      <c r="O46" s="37">
        <f>IF(O45=0,0,O45/$N45)</f>
        <v>0</v>
      </c>
      <c r="P46" s="37">
        <f>IF(P45=0,0,P45/$N45)</f>
        <v>1</v>
      </c>
      <c r="Q46" s="37">
        <f>IF(Q45=0,0,Q45/$N45)</f>
        <v>0</v>
      </c>
    </row>
    <row r="47" spans="1:17" ht="11.25" customHeight="1">
      <c r="A47" s="175"/>
      <c r="B47" s="175"/>
      <c r="C47" s="43"/>
      <c r="D47" s="220" t="s">
        <v>480</v>
      </c>
      <c r="E47" s="42"/>
      <c r="F47" s="41">
        <f>SUM(G47:I47)</f>
        <v>2</v>
      </c>
      <c r="G47" s="41">
        <v>0</v>
      </c>
      <c r="H47" s="41">
        <v>2</v>
      </c>
      <c r="I47" s="41">
        <v>0</v>
      </c>
      <c r="J47" s="41">
        <f>SUM(K47:M47)</f>
        <v>0</v>
      </c>
      <c r="K47" s="41">
        <v>0</v>
      </c>
      <c r="L47" s="41">
        <v>0</v>
      </c>
      <c r="M47" s="41">
        <v>0</v>
      </c>
      <c r="N47" s="41">
        <f>SUM(O47:Q47)</f>
        <v>0</v>
      </c>
      <c r="O47" s="41">
        <v>0</v>
      </c>
      <c r="P47" s="41">
        <v>0</v>
      </c>
      <c r="Q47" s="41">
        <v>0</v>
      </c>
    </row>
    <row r="48" spans="1:17" ht="12" customHeight="1">
      <c r="A48" s="175"/>
      <c r="B48" s="175"/>
      <c r="C48" s="40"/>
      <c r="D48" s="221"/>
      <c r="E48" s="39"/>
      <c r="F48" s="37">
        <f>IF(F47=0,0,F47/$F47)</f>
        <v>1</v>
      </c>
      <c r="G48" s="37">
        <f>IF(G47=0,0,G47/$F47)</f>
        <v>0</v>
      </c>
      <c r="H48" s="37">
        <f>IF(H47=0,0,H47/$F47)</f>
        <v>1</v>
      </c>
      <c r="I48" s="37">
        <f>IF(I47=0,0,I47/$F47)</f>
        <v>0</v>
      </c>
      <c r="J48" s="37">
        <f>IF(J47=0,0,J47/J47)</f>
        <v>0</v>
      </c>
      <c r="K48" s="37">
        <f>IF(K47=0,0,K47/$J47)</f>
        <v>0</v>
      </c>
      <c r="L48" s="37">
        <f>IF(L47=0,0,L47/$J47)</f>
        <v>0</v>
      </c>
      <c r="M48" s="37">
        <f>IF(M47=0,0,M47/$J47)</f>
        <v>0</v>
      </c>
      <c r="N48" s="37">
        <f>IF(N47=0,0,N47/N47)</f>
        <v>0</v>
      </c>
      <c r="O48" s="37">
        <f>IF(O47=0,0,O47/$N47)</f>
        <v>0</v>
      </c>
      <c r="P48" s="37">
        <f>IF(P47=0,0,P47/$N47)</f>
        <v>0</v>
      </c>
      <c r="Q48" s="37">
        <f>IF(Q47=0,0,Q47/$N47)</f>
        <v>0</v>
      </c>
    </row>
    <row r="49" spans="1:17" ht="12" customHeight="1">
      <c r="A49" s="175"/>
      <c r="B49" s="175"/>
      <c r="C49" s="43"/>
      <c r="D49" s="220" t="s">
        <v>481</v>
      </c>
      <c r="E49" s="42"/>
      <c r="F49" s="41">
        <f>SUM(G49:I49)</f>
        <v>1</v>
      </c>
      <c r="G49" s="41">
        <v>0</v>
      </c>
      <c r="H49" s="41">
        <v>1</v>
      </c>
      <c r="I49" s="41">
        <v>0</v>
      </c>
      <c r="J49" s="41">
        <f>SUM(K49:M49)</f>
        <v>0</v>
      </c>
      <c r="K49" s="41">
        <v>0</v>
      </c>
      <c r="L49" s="41">
        <v>0</v>
      </c>
      <c r="M49" s="41">
        <v>0</v>
      </c>
      <c r="N49" s="41">
        <f>SUM(O49:Q49)</f>
        <v>1</v>
      </c>
      <c r="O49" s="41">
        <v>0</v>
      </c>
      <c r="P49" s="41">
        <v>1</v>
      </c>
      <c r="Q49" s="41">
        <v>0</v>
      </c>
    </row>
    <row r="50" spans="1:17" ht="12" customHeight="1">
      <c r="A50" s="175"/>
      <c r="B50" s="175"/>
      <c r="C50" s="40"/>
      <c r="D50" s="221"/>
      <c r="E50" s="39"/>
      <c r="F50" s="37">
        <f>IF(F49=0,0,F49/$F49)</f>
        <v>1</v>
      </c>
      <c r="G50" s="37">
        <f>IF(G49=0,0,G49/$F49)</f>
        <v>0</v>
      </c>
      <c r="H50" s="37">
        <f>IF(H49=0,0,H49/$F49)</f>
        <v>1</v>
      </c>
      <c r="I50" s="37">
        <f>IF(I49=0,0,I49/$F49)</f>
        <v>0</v>
      </c>
      <c r="J50" s="37">
        <f>IF(J49=0,0,J49/J49)</f>
        <v>0</v>
      </c>
      <c r="K50" s="37">
        <f>IF(K49=0,0,K49/$J49)</f>
        <v>0</v>
      </c>
      <c r="L50" s="37">
        <f>IF(L49=0,0,L49/$J49)</f>
        <v>0</v>
      </c>
      <c r="M50" s="37">
        <f>IF(M49=0,0,M49/$J49)</f>
        <v>0</v>
      </c>
      <c r="N50" s="37">
        <f>IF(N49=0,0,N49/N49)</f>
        <v>1</v>
      </c>
      <c r="O50" s="37">
        <f>IF(O49=0,0,O49/$N49)</f>
        <v>0</v>
      </c>
      <c r="P50" s="37">
        <f>IF(P49=0,0,P49/$N49)</f>
        <v>1</v>
      </c>
      <c r="Q50" s="37">
        <f>IF(Q49=0,0,Q49/$N49)</f>
        <v>0</v>
      </c>
    </row>
    <row r="51" spans="1:17" ht="12" customHeight="1">
      <c r="A51" s="175"/>
      <c r="B51" s="175"/>
      <c r="C51" s="43"/>
      <c r="D51" s="220" t="s">
        <v>482</v>
      </c>
      <c r="E51" s="42"/>
      <c r="F51" s="41">
        <f>SUM(G51:I51)</f>
        <v>4</v>
      </c>
      <c r="G51" s="41">
        <v>1</v>
      </c>
      <c r="H51" s="41">
        <v>3</v>
      </c>
      <c r="I51" s="41">
        <v>0</v>
      </c>
      <c r="J51" s="41">
        <f>SUM(K51:M51)</f>
        <v>0</v>
      </c>
      <c r="K51" s="41">
        <v>0</v>
      </c>
      <c r="L51" s="41">
        <v>0</v>
      </c>
      <c r="M51" s="41">
        <v>0</v>
      </c>
      <c r="N51" s="41">
        <f>SUM(O51:Q51)</f>
        <v>5</v>
      </c>
      <c r="O51" s="41">
        <v>1</v>
      </c>
      <c r="P51" s="41">
        <v>3</v>
      </c>
      <c r="Q51" s="41">
        <v>1</v>
      </c>
    </row>
    <row r="52" spans="1:17" ht="12" customHeight="1">
      <c r="A52" s="175"/>
      <c r="B52" s="175"/>
      <c r="C52" s="40"/>
      <c r="D52" s="221"/>
      <c r="E52" s="39"/>
      <c r="F52" s="37">
        <f>IF(F51=0,0,F51/$F51)</f>
        <v>1</v>
      </c>
      <c r="G52" s="37">
        <f>IF(G51=0,0,G51/$F51)</f>
        <v>0.25</v>
      </c>
      <c r="H52" s="37">
        <f>IF(H51=0,0,H51/$F51)</f>
        <v>0.75</v>
      </c>
      <c r="I52" s="37">
        <f>IF(I51=0,0,I51/$F51)</f>
        <v>0</v>
      </c>
      <c r="J52" s="37">
        <f>IF(J51=0,0,J51/J51)</f>
        <v>0</v>
      </c>
      <c r="K52" s="37">
        <f>IF(K51=0,0,K51/$J51)</f>
        <v>0</v>
      </c>
      <c r="L52" s="37">
        <f>IF(L51=0,0,L51/$J51)</f>
        <v>0</v>
      </c>
      <c r="M52" s="37">
        <f>IF(M51=0,0,M51/$J51)</f>
        <v>0</v>
      </c>
      <c r="N52" s="37">
        <f>IF(N51=0,0,N51/N51)</f>
        <v>1</v>
      </c>
      <c r="O52" s="37">
        <f>IF(O51=0,0,O51/$N51)</f>
        <v>0.2</v>
      </c>
      <c r="P52" s="37">
        <f>IF(P51=0,0,P51/$N51)</f>
        <v>0.6</v>
      </c>
      <c r="Q52" s="37">
        <f>IF(Q51=0,0,Q51/$N51)</f>
        <v>0.2</v>
      </c>
    </row>
    <row r="53" spans="1:17" ht="12" customHeight="1">
      <c r="A53" s="175"/>
      <c r="B53" s="175"/>
      <c r="C53" s="43"/>
      <c r="D53" s="220" t="s">
        <v>483</v>
      </c>
      <c r="E53" s="42"/>
      <c r="F53" s="41">
        <f>SUM(G53:I53)</f>
        <v>2</v>
      </c>
      <c r="G53" s="41">
        <v>0</v>
      </c>
      <c r="H53" s="41">
        <v>2</v>
      </c>
      <c r="I53" s="41">
        <v>0</v>
      </c>
      <c r="J53" s="41">
        <f>SUM(K53:M53)</f>
        <v>0</v>
      </c>
      <c r="K53" s="41">
        <v>0</v>
      </c>
      <c r="L53" s="41">
        <v>0</v>
      </c>
      <c r="M53" s="41">
        <v>0</v>
      </c>
      <c r="N53" s="41">
        <f>SUM(O53:Q53)</f>
        <v>1</v>
      </c>
      <c r="O53" s="41">
        <v>0</v>
      </c>
      <c r="P53" s="41">
        <v>0</v>
      </c>
      <c r="Q53" s="41">
        <v>1</v>
      </c>
    </row>
    <row r="54" spans="1:17" ht="12" customHeight="1">
      <c r="A54" s="175"/>
      <c r="B54" s="175"/>
      <c r="C54" s="40"/>
      <c r="D54" s="221"/>
      <c r="E54" s="39"/>
      <c r="F54" s="37">
        <f>IF(F53=0,0,F53/$F53)</f>
        <v>1</v>
      </c>
      <c r="G54" s="37">
        <f>IF(G53=0,0,G53/$F53)</f>
        <v>0</v>
      </c>
      <c r="H54" s="37">
        <f>IF(H53=0,0,H53/$F53)</f>
        <v>1</v>
      </c>
      <c r="I54" s="37">
        <f>IF(I53=0,0,I53/$F53)</f>
        <v>0</v>
      </c>
      <c r="J54" s="37">
        <f>IF(J53=0,0,J53/J53)</f>
        <v>0</v>
      </c>
      <c r="K54" s="37">
        <f>IF(K53=0,0,K53/$J53)</f>
        <v>0</v>
      </c>
      <c r="L54" s="37">
        <f>IF(L53=0,0,L53/$J53)</f>
        <v>0</v>
      </c>
      <c r="M54" s="37">
        <f>IF(M53=0,0,M53/$J53)</f>
        <v>0</v>
      </c>
      <c r="N54" s="37">
        <f>IF(N53=0,0,N53/N53)</f>
        <v>1</v>
      </c>
      <c r="O54" s="37">
        <f>IF(O53=0,0,O53/$N53)</f>
        <v>0</v>
      </c>
      <c r="P54" s="37">
        <f>IF(P53=0,0,P53/$N53)</f>
        <v>0</v>
      </c>
      <c r="Q54" s="37">
        <f>IF(Q53=0,0,Q53/$N53)</f>
        <v>1</v>
      </c>
    </row>
    <row r="55" spans="1:17" ht="12" customHeight="1">
      <c r="A55" s="175"/>
      <c r="B55" s="175"/>
      <c r="C55" s="43"/>
      <c r="D55" s="220" t="s">
        <v>484</v>
      </c>
      <c r="E55" s="42"/>
      <c r="F55" s="41">
        <f>SUM(G55:I55)</f>
        <v>9</v>
      </c>
      <c r="G55" s="41">
        <v>1</v>
      </c>
      <c r="H55" s="41">
        <v>7</v>
      </c>
      <c r="I55" s="41">
        <v>1</v>
      </c>
      <c r="J55" s="41">
        <f>SUM(K55:M55)</f>
        <v>0</v>
      </c>
      <c r="K55" s="41">
        <v>0</v>
      </c>
      <c r="L55" s="41">
        <v>0</v>
      </c>
      <c r="M55" s="41">
        <v>0</v>
      </c>
      <c r="N55" s="41">
        <f>SUM(O55:Q55)</f>
        <v>9</v>
      </c>
      <c r="O55" s="41">
        <v>1</v>
      </c>
      <c r="P55" s="41">
        <v>6</v>
      </c>
      <c r="Q55" s="41">
        <v>2</v>
      </c>
    </row>
    <row r="56" spans="1:17" ht="12" customHeight="1">
      <c r="A56" s="175"/>
      <c r="B56" s="175"/>
      <c r="C56" s="40"/>
      <c r="D56" s="221"/>
      <c r="E56" s="39"/>
      <c r="F56" s="37">
        <f>IF(F55=0,0,F55/$F55)</f>
        <v>1</v>
      </c>
      <c r="G56" s="37">
        <f>IF(G55=0,0,G55/$F55)</f>
        <v>0.1111111111111111</v>
      </c>
      <c r="H56" s="37">
        <f>IF(H55=0,0,H55/$F55)</f>
        <v>0.77777777777777779</v>
      </c>
      <c r="I56" s="37">
        <f>IF(I55=0,0,I55/$F55)</f>
        <v>0.1111111111111111</v>
      </c>
      <c r="J56" s="37">
        <f>IF(J55=0,0,J55/J55)</f>
        <v>0</v>
      </c>
      <c r="K56" s="37">
        <f>IF(K55=0,0,K55/$J55)</f>
        <v>0</v>
      </c>
      <c r="L56" s="37">
        <f>IF(L55=0,0,L55/$J55)</f>
        <v>0</v>
      </c>
      <c r="M56" s="37">
        <f>IF(M55=0,0,M55/$J55)</f>
        <v>0</v>
      </c>
      <c r="N56" s="37">
        <f>IF(N55=0,0,N55/N55)</f>
        <v>1</v>
      </c>
      <c r="O56" s="37">
        <f>IF(O55=0,0,O55/$N55)</f>
        <v>0.1111111111111111</v>
      </c>
      <c r="P56" s="37">
        <f>IF(P55=0,0,P55/$N55)</f>
        <v>0.66666666666666663</v>
      </c>
      <c r="Q56" s="37">
        <f>IF(Q55=0,0,Q55/$N55)</f>
        <v>0.22222222222222221</v>
      </c>
    </row>
    <row r="57" spans="1:17" ht="12" customHeight="1">
      <c r="A57" s="175"/>
      <c r="B57" s="175"/>
      <c r="C57" s="43"/>
      <c r="D57" s="220" t="s">
        <v>485</v>
      </c>
      <c r="E57" s="42"/>
      <c r="F57" s="41">
        <f>SUM(G57:I57)</f>
        <v>2</v>
      </c>
      <c r="G57" s="41">
        <v>1</v>
      </c>
      <c r="H57" s="41">
        <v>1</v>
      </c>
      <c r="I57" s="41">
        <v>0</v>
      </c>
      <c r="J57" s="41">
        <f>SUM(K57:M57)</f>
        <v>1</v>
      </c>
      <c r="K57" s="41">
        <v>1</v>
      </c>
      <c r="L57" s="41">
        <v>0</v>
      </c>
      <c r="M57" s="41">
        <v>0</v>
      </c>
      <c r="N57" s="41">
        <f>SUM(O57:Q57)</f>
        <v>1</v>
      </c>
      <c r="O57" s="41">
        <v>0</v>
      </c>
      <c r="P57" s="41">
        <v>1</v>
      </c>
      <c r="Q57" s="41">
        <v>0</v>
      </c>
    </row>
    <row r="58" spans="1:17" ht="12" customHeight="1">
      <c r="A58" s="175"/>
      <c r="B58" s="175"/>
      <c r="C58" s="40"/>
      <c r="D58" s="221"/>
      <c r="E58" s="39"/>
      <c r="F58" s="37">
        <f>IF(F57=0,0,F57/$F57)</f>
        <v>1</v>
      </c>
      <c r="G58" s="37">
        <f>IF(G57=0,0,G57/$F57)</f>
        <v>0.5</v>
      </c>
      <c r="H58" s="37">
        <f>IF(H57=0,0,H57/$F57)</f>
        <v>0.5</v>
      </c>
      <c r="I58" s="37">
        <f>IF(I57=0,0,I57/$F57)</f>
        <v>0</v>
      </c>
      <c r="J58" s="37">
        <f>IF(J57=0,0,J57/J57)</f>
        <v>1</v>
      </c>
      <c r="K58" s="37">
        <f>IF(K57=0,0,K57/$J57)</f>
        <v>1</v>
      </c>
      <c r="L58" s="37">
        <f>IF(L57=0,0,L57/$J57)</f>
        <v>0</v>
      </c>
      <c r="M58" s="37">
        <f>IF(M57=0,0,M57/$J57)</f>
        <v>0</v>
      </c>
      <c r="N58" s="37">
        <f>IF(N57=0,0,N57/N57)</f>
        <v>1</v>
      </c>
      <c r="O58" s="37">
        <f>IF(O57=0,0,O57/$N57)</f>
        <v>0</v>
      </c>
      <c r="P58" s="37">
        <f>IF(P57=0,0,P57/$N57)</f>
        <v>1</v>
      </c>
      <c r="Q58" s="37">
        <f>IF(Q57=0,0,Q57/$N57)</f>
        <v>0</v>
      </c>
    </row>
    <row r="59" spans="1:17" ht="12.75" customHeight="1">
      <c r="A59" s="175"/>
      <c r="B59" s="175"/>
      <c r="C59" s="43"/>
      <c r="D59" s="220" t="s">
        <v>486</v>
      </c>
      <c r="E59" s="42"/>
      <c r="F59" s="41">
        <f>SUM(G59:I59)</f>
        <v>10</v>
      </c>
      <c r="G59" s="41">
        <v>2</v>
      </c>
      <c r="H59" s="41">
        <v>5</v>
      </c>
      <c r="I59" s="41">
        <v>3</v>
      </c>
      <c r="J59" s="41">
        <f>SUM(K59:M59)</f>
        <v>0</v>
      </c>
      <c r="K59" s="41">
        <v>0</v>
      </c>
      <c r="L59" s="41">
        <v>0</v>
      </c>
      <c r="M59" s="41">
        <v>0</v>
      </c>
      <c r="N59" s="41">
        <f>SUM(O59:Q59)</f>
        <v>6</v>
      </c>
      <c r="O59" s="41">
        <v>0</v>
      </c>
      <c r="P59" s="41">
        <v>5</v>
      </c>
      <c r="Q59" s="41">
        <v>1</v>
      </c>
    </row>
    <row r="60" spans="1:17" ht="12.75" customHeight="1">
      <c r="A60" s="175"/>
      <c r="B60" s="175"/>
      <c r="C60" s="40"/>
      <c r="D60" s="221"/>
      <c r="E60" s="39"/>
      <c r="F60" s="37">
        <f>IF(F59=0,0,F59/$F59)</f>
        <v>1</v>
      </c>
      <c r="G60" s="37">
        <f>IF(G59=0,0,G59/$F59)</f>
        <v>0.2</v>
      </c>
      <c r="H60" s="37">
        <f>IF(H59=0,0,H59/$F59)</f>
        <v>0.5</v>
      </c>
      <c r="I60" s="37">
        <f>IF(I59=0,0,I59/$F59)</f>
        <v>0.3</v>
      </c>
      <c r="J60" s="37">
        <f>IF(J59=0,0,J59/J59)</f>
        <v>0</v>
      </c>
      <c r="K60" s="37">
        <f>IF(K59=0,0,K59/$J59)</f>
        <v>0</v>
      </c>
      <c r="L60" s="37">
        <f>IF(L59=0,0,L59/$J59)</f>
        <v>0</v>
      </c>
      <c r="M60" s="37">
        <f>IF(M59=0,0,M59/$J59)</f>
        <v>0</v>
      </c>
      <c r="N60" s="37">
        <f>IF(N59=0,0,N59/N59)</f>
        <v>1</v>
      </c>
      <c r="O60" s="37">
        <f>IF(O59=0,0,O59/$N59)</f>
        <v>0</v>
      </c>
      <c r="P60" s="37">
        <f>IF(P59=0,0,P59/$N59)</f>
        <v>0.83333333333333337</v>
      </c>
      <c r="Q60" s="37">
        <f>IF(Q59=0,0,Q59/$N59)</f>
        <v>0.16666666666666666</v>
      </c>
    </row>
    <row r="61" spans="1:17" ht="12" customHeight="1">
      <c r="A61" s="175"/>
      <c r="B61" s="175"/>
      <c r="C61" s="43"/>
      <c r="D61" s="220" t="s">
        <v>21</v>
      </c>
      <c r="E61" s="42"/>
      <c r="F61" s="41">
        <f>SUM(G61:I61)</f>
        <v>8</v>
      </c>
      <c r="G61" s="41">
        <v>2</v>
      </c>
      <c r="H61" s="41">
        <v>5</v>
      </c>
      <c r="I61" s="41">
        <v>1</v>
      </c>
      <c r="J61" s="41">
        <f>SUM(K61:M61)</f>
        <v>0</v>
      </c>
      <c r="K61" s="41">
        <v>0</v>
      </c>
      <c r="L61" s="41">
        <v>0</v>
      </c>
      <c r="M61" s="41">
        <v>0</v>
      </c>
      <c r="N61" s="41">
        <f>SUM(O61:Q61)</f>
        <v>1</v>
      </c>
      <c r="O61" s="41">
        <v>0</v>
      </c>
      <c r="P61" s="41">
        <v>1</v>
      </c>
      <c r="Q61" s="41">
        <v>0</v>
      </c>
    </row>
    <row r="62" spans="1:17" ht="12" customHeight="1">
      <c r="A62" s="175"/>
      <c r="B62" s="175"/>
      <c r="C62" s="40"/>
      <c r="D62" s="221"/>
      <c r="E62" s="39"/>
      <c r="F62" s="37">
        <f>IF(F61=0,0,F61/$F61)</f>
        <v>1</v>
      </c>
      <c r="G62" s="37">
        <f>IF(G61=0,0,G61/$F61)</f>
        <v>0.25</v>
      </c>
      <c r="H62" s="37">
        <f>IF(H61=0,0,H61/$F61)</f>
        <v>0.625</v>
      </c>
      <c r="I62" s="37">
        <f>IF(I61=0,0,I61/$F61)</f>
        <v>0.125</v>
      </c>
      <c r="J62" s="37">
        <f>IF(J61=0,0,J61/J61)</f>
        <v>0</v>
      </c>
      <c r="K62" s="37">
        <f>IF(K61=0,0,K61/$J61)</f>
        <v>0</v>
      </c>
      <c r="L62" s="37">
        <f>IF(L61=0,0,L61/$J61)</f>
        <v>0</v>
      </c>
      <c r="M62" s="37">
        <f>IF(M61=0,0,M61/$J61)</f>
        <v>0</v>
      </c>
      <c r="N62" s="37">
        <f>IF(N61=0,0,N61/N61)</f>
        <v>1</v>
      </c>
      <c r="O62" s="37">
        <f>IF(O61=0,0,O61/$N61)</f>
        <v>0</v>
      </c>
      <c r="P62" s="37">
        <f>IF(P61=0,0,P61/$N61)</f>
        <v>1</v>
      </c>
      <c r="Q62" s="37">
        <f>IF(Q61=0,0,Q61/$N61)</f>
        <v>0</v>
      </c>
    </row>
    <row r="63" spans="1:17" ht="12" customHeight="1">
      <c r="A63" s="175"/>
      <c r="B63" s="175"/>
      <c r="C63" s="43"/>
      <c r="D63" s="220" t="s">
        <v>487</v>
      </c>
      <c r="E63" s="42"/>
      <c r="F63" s="41">
        <f>SUM(G63:I63)</f>
        <v>0</v>
      </c>
      <c r="G63" s="41">
        <v>0</v>
      </c>
      <c r="H63" s="41">
        <v>0</v>
      </c>
      <c r="I63" s="41">
        <v>0</v>
      </c>
      <c r="J63" s="41">
        <f>SUM(K63:M63)</f>
        <v>1</v>
      </c>
      <c r="K63" s="41">
        <v>0</v>
      </c>
      <c r="L63" s="41">
        <v>1</v>
      </c>
      <c r="M63" s="41">
        <v>0</v>
      </c>
      <c r="N63" s="41">
        <f>SUM(O63:Q63)</f>
        <v>2</v>
      </c>
      <c r="O63" s="41">
        <v>1</v>
      </c>
      <c r="P63" s="41">
        <v>0</v>
      </c>
      <c r="Q63" s="41">
        <v>1</v>
      </c>
    </row>
    <row r="64" spans="1:17" ht="12" customHeight="1">
      <c r="A64" s="175"/>
      <c r="B64" s="175"/>
      <c r="C64" s="40"/>
      <c r="D64" s="221"/>
      <c r="E64" s="39"/>
      <c r="F64" s="37">
        <f>IF(F63=0,0,F63/$F63)</f>
        <v>0</v>
      </c>
      <c r="G64" s="37">
        <f>IF(G63=0,0,G63/$F63)</f>
        <v>0</v>
      </c>
      <c r="H64" s="37">
        <f>IF(H63=0,0,H63/$F63)</f>
        <v>0</v>
      </c>
      <c r="I64" s="37">
        <f>IF(I63=0,0,I63/$F63)</f>
        <v>0</v>
      </c>
      <c r="J64" s="37">
        <f>IF(J63=0,0,J63/J63)</f>
        <v>1</v>
      </c>
      <c r="K64" s="37">
        <f>IF(K63=0,0,K63/$J63)</f>
        <v>0</v>
      </c>
      <c r="L64" s="37">
        <f>IF(L63=0,0,L63/$J63)</f>
        <v>1</v>
      </c>
      <c r="M64" s="37">
        <f>IF(M63=0,0,M63/$J63)</f>
        <v>0</v>
      </c>
      <c r="N64" s="37">
        <f>IF(N63=0,0,N63/N63)</f>
        <v>1</v>
      </c>
      <c r="O64" s="37">
        <f>IF(O63=0,0,O63/$N63)</f>
        <v>0.5</v>
      </c>
      <c r="P64" s="37">
        <f>IF(P63=0,0,P63/$N63)</f>
        <v>0</v>
      </c>
      <c r="Q64" s="37">
        <f>IF(Q63=0,0,Q63/$N63)</f>
        <v>0.5</v>
      </c>
    </row>
    <row r="65" spans="1:17" ht="12" customHeight="1">
      <c r="A65" s="175"/>
      <c r="B65" s="175"/>
      <c r="C65" s="43"/>
      <c r="D65" s="220" t="s">
        <v>488</v>
      </c>
      <c r="E65" s="42"/>
      <c r="F65" s="41">
        <f>SUM(G65:I65)</f>
        <v>8</v>
      </c>
      <c r="G65" s="41">
        <v>3</v>
      </c>
      <c r="H65" s="41">
        <v>3</v>
      </c>
      <c r="I65" s="41">
        <v>2</v>
      </c>
      <c r="J65" s="41">
        <f>SUM(K65:M65)</f>
        <v>1</v>
      </c>
      <c r="K65" s="41">
        <v>1</v>
      </c>
      <c r="L65" s="41">
        <v>0</v>
      </c>
      <c r="M65" s="41">
        <v>0</v>
      </c>
      <c r="N65" s="41">
        <f>SUM(O65:Q65)</f>
        <v>7</v>
      </c>
      <c r="O65" s="41">
        <v>2</v>
      </c>
      <c r="P65" s="41">
        <v>2</v>
      </c>
      <c r="Q65" s="41">
        <v>3</v>
      </c>
    </row>
    <row r="66" spans="1:17" ht="12" customHeight="1">
      <c r="A66" s="175"/>
      <c r="B66" s="175"/>
      <c r="C66" s="40"/>
      <c r="D66" s="221"/>
      <c r="E66" s="39"/>
      <c r="F66" s="37">
        <f>IF(F65=0,0,F65/$F65)</f>
        <v>1</v>
      </c>
      <c r="G66" s="37">
        <f>IF(G65=0,0,G65/$F65)</f>
        <v>0.375</v>
      </c>
      <c r="H66" s="37">
        <f>IF(H65=0,0,H65/$F65)</f>
        <v>0.375</v>
      </c>
      <c r="I66" s="37">
        <f>IF(I65=0,0,I65/$F65)</f>
        <v>0.25</v>
      </c>
      <c r="J66" s="37">
        <f>IF(J65=0,0,J65/J65)</f>
        <v>1</v>
      </c>
      <c r="K66" s="37">
        <f>IF(K65=0,0,K65/$J65)</f>
        <v>1</v>
      </c>
      <c r="L66" s="37">
        <f>IF(L65=0,0,L65/$J65)</f>
        <v>0</v>
      </c>
      <c r="M66" s="37">
        <f>IF(M65=0,0,M65/$J65)</f>
        <v>0</v>
      </c>
      <c r="N66" s="37">
        <f>IF(N65=0,0,N65/N65)</f>
        <v>1</v>
      </c>
      <c r="O66" s="37">
        <f>IF(O65=0,0,O65/$N65)</f>
        <v>0.2857142857142857</v>
      </c>
      <c r="P66" s="37">
        <f>IF(P65=0,0,P65/$N65)</f>
        <v>0.2857142857142857</v>
      </c>
      <c r="Q66" s="37">
        <f>IF(Q65=0,0,Q65/$N65)</f>
        <v>0.42857142857142855</v>
      </c>
    </row>
    <row r="67" spans="1:17" ht="12" customHeight="1">
      <c r="A67" s="175"/>
      <c r="B67" s="175"/>
      <c r="C67" s="43"/>
      <c r="D67" s="220" t="s">
        <v>489</v>
      </c>
      <c r="E67" s="42"/>
      <c r="F67" s="41">
        <f>SUM(G67:I67)</f>
        <v>2</v>
      </c>
      <c r="G67" s="41">
        <v>1</v>
      </c>
      <c r="H67" s="41">
        <v>1</v>
      </c>
      <c r="I67" s="41">
        <v>0</v>
      </c>
      <c r="J67" s="41">
        <f>SUM(K67:M67)</f>
        <v>0</v>
      </c>
      <c r="K67" s="41">
        <v>0</v>
      </c>
      <c r="L67" s="41">
        <v>0</v>
      </c>
      <c r="M67" s="41">
        <v>0</v>
      </c>
      <c r="N67" s="41">
        <f>SUM(O67:Q67)</f>
        <v>0</v>
      </c>
      <c r="O67" s="41">
        <v>0</v>
      </c>
      <c r="P67" s="41">
        <v>0</v>
      </c>
      <c r="Q67" s="41">
        <v>0</v>
      </c>
    </row>
    <row r="68" spans="1:17" ht="12" customHeight="1">
      <c r="A68" s="175"/>
      <c r="B68" s="176"/>
      <c r="C68" s="40"/>
      <c r="D68" s="221"/>
      <c r="E68" s="39"/>
      <c r="F68" s="37">
        <f>IF(F67=0,0,F67/$F67)</f>
        <v>1</v>
      </c>
      <c r="G68" s="37">
        <f>IF(G67=0,0,G67/$F67)</f>
        <v>0.5</v>
      </c>
      <c r="H68" s="37">
        <f>IF(H67=0,0,H67/$F67)</f>
        <v>0.5</v>
      </c>
      <c r="I68" s="37">
        <f>IF(I67=0,0,I67/$F67)</f>
        <v>0</v>
      </c>
      <c r="J68" s="37">
        <f>IF(J67=0,0,J67/J67)</f>
        <v>0</v>
      </c>
      <c r="K68" s="37">
        <f>IF(K67=0,0,K67/$J67)</f>
        <v>0</v>
      </c>
      <c r="L68" s="37">
        <f>IF(L67=0,0,L67/$J67)</f>
        <v>0</v>
      </c>
      <c r="M68" s="37">
        <f>IF(M67=0,0,M67/$J67)</f>
        <v>0</v>
      </c>
      <c r="N68" s="37">
        <f>IF(N67=0,0,N67/N67)</f>
        <v>0</v>
      </c>
      <c r="O68" s="37">
        <f>IF(O67=0,0,O67/$N67)</f>
        <v>0</v>
      </c>
      <c r="P68" s="37">
        <f>IF(P67=0,0,P67/$N67)</f>
        <v>0</v>
      </c>
      <c r="Q68" s="37">
        <f>IF(Q67=0,0,Q67/$N67)</f>
        <v>0</v>
      </c>
    </row>
    <row r="69" spans="1:17" ht="12" customHeight="1">
      <c r="A69" s="175"/>
      <c r="B69" s="174" t="s">
        <v>17</v>
      </c>
      <c r="C69" s="43"/>
      <c r="D69" s="220" t="s">
        <v>16</v>
      </c>
      <c r="E69" s="42"/>
      <c r="F69" s="41">
        <f>SUM(G69:I69)</f>
        <v>191</v>
      </c>
      <c r="G69" s="41">
        <f>SUM(G71,G73,G75,G77,G79,G81,G83,G85,G87,G89,G91,G93,G95,G97,G99)</f>
        <v>48</v>
      </c>
      <c r="H69" s="41">
        <f>SUM(H71,H73,H75,H77,H79,H81,H83,H85,H87,H89,H91,H93,H95,H97,H99)</f>
        <v>113</v>
      </c>
      <c r="I69" s="41">
        <f>SUM(I71,I73,I75,I77,I79,I81,I83,I85,I87,I89,I91,I93,I95,I97,I99)</f>
        <v>30</v>
      </c>
      <c r="J69" s="41">
        <f>SUM(K69:M69)</f>
        <v>53</v>
      </c>
      <c r="K69" s="41">
        <f>SUM(K71,K73,K75,K77,K79,K81,K83,K85,K87,K89,K91,K93,K95,K97,K99)</f>
        <v>35</v>
      </c>
      <c r="L69" s="41">
        <f>SUM(L71,L73,L75,L77,L79,L81,L83,L85,L87,L89,L91,L93,L95,L97,L99)</f>
        <v>13</v>
      </c>
      <c r="M69" s="41">
        <f>SUM(M71,M73,M75,M77,M79,M81,M83,M85,M87,M89,M91,M93,M95,M97,M99)</f>
        <v>5</v>
      </c>
      <c r="N69" s="41">
        <f>SUM(O69:Q69)</f>
        <v>178</v>
      </c>
      <c r="O69" s="41">
        <f>SUM(O71,O73,O75,O77,O79,O81,O83,O85,O87,O89,O91,O93,O95,O97,O99)</f>
        <v>22</v>
      </c>
      <c r="P69" s="41">
        <f>SUM(P71,P73,P75,P77,P79,P81,P83,P85,P87,P89,P91,P93,P95,P97,P99)</f>
        <v>114</v>
      </c>
      <c r="Q69" s="41">
        <f>SUM(Q71,Q73,Q75,Q77,Q79,Q81,Q83,Q85,Q87,Q89,Q91,Q93,Q95,Q97,Q99)</f>
        <v>42</v>
      </c>
    </row>
    <row r="70" spans="1:17" ht="12" customHeight="1">
      <c r="A70" s="175"/>
      <c r="B70" s="175"/>
      <c r="C70" s="40"/>
      <c r="D70" s="221"/>
      <c r="E70" s="39"/>
      <c r="F70" s="37">
        <f>IF(F69=0,0,F69/$F69)</f>
        <v>1</v>
      </c>
      <c r="G70" s="37">
        <f>IF(G69=0,0,G69/$F69)</f>
        <v>0.2513089005235602</v>
      </c>
      <c r="H70" s="37">
        <f>IF(H69=0,0,H69/$F69)</f>
        <v>0.59162303664921467</v>
      </c>
      <c r="I70" s="37">
        <f>IF(I69=0,0,I69/$F69)</f>
        <v>0.15706806282722513</v>
      </c>
      <c r="J70" s="37">
        <f>IF(J69=0,0,J69/J69)</f>
        <v>1</v>
      </c>
      <c r="K70" s="37">
        <f>IF(K69=0,0,K69/$J69)</f>
        <v>0.660377358490566</v>
      </c>
      <c r="L70" s="37">
        <f>IF(L69=0,0,L69/$J69)</f>
        <v>0.24528301886792453</v>
      </c>
      <c r="M70" s="37">
        <f>IF(M69=0,0,M69/$J69)</f>
        <v>9.4339622641509441E-2</v>
      </c>
      <c r="N70" s="37">
        <f>IF(N69=0,0,N69/N69)</f>
        <v>1</v>
      </c>
      <c r="O70" s="37">
        <f>IF(O69=0,0,O69/$N69)</f>
        <v>0.12359550561797752</v>
      </c>
      <c r="P70" s="37">
        <f>IF(P69=0,0,P69/$N69)</f>
        <v>0.6404494382022472</v>
      </c>
      <c r="Q70" s="37">
        <f>IF(Q69=0,0,Q69/$N69)</f>
        <v>0.23595505617977527</v>
      </c>
    </row>
    <row r="71" spans="1:17" ht="12" customHeight="1">
      <c r="A71" s="175"/>
      <c r="B71" s="175"/>
      <c r="C71" s="43"/>
      <c r="D71" s="220" t="s">
        <v>273</v>
      </c>
      <c r="E71" s="42"/>
      <c r="F71" s="41">
        <f>SUM(G71:I71)</f>
        <v>2</v>
      </c>
      <c r="G71" s="41">
        <v>0</v>
      </c>
      <c r="H71" s="41">
        <v>2</v>
      </c>
      <c r="I71" s="41">
        <v>0</v>
      </c>
      <c r="J71" s="41">
        <f>SUM(K71:M71)</f>
        <v>0</v>
      </c>
      <c r="K71" s="41">
        <v>0</v>
      </c>
      <c r="L71" s="41">
        <v>0</v>
      </c>
      <c r="M71" s="41">
        <v>0</v>
      </c>
      <c r="N71" s="41">
        <f>SUM(O71:Q71)</f>
        <v>1</v>
      </c>
      <c r="O71" s="41">
        <v>0</v>
      </c>
      <c r="P71" s="41">
        <v>1</v>
      </c>
      <c r="Q71" s="41">
        <v>0</v>
      </c>
    </row>
    <row r="72" spans="1:17" ht="12" customHeight="1">
      <c r="A72" s="175"/>
      <c r="B72" s="175"/>
      <c r="C72" s="40"/>
      <c r="D72" s="221"/>
      <c r="E72" s="39"/>
      <c r="F72" s="37">
        <f>IF(F71=0,0,F71/$F71)</f>
        <v>1</v>
      </c>
      <c r="G72" s="37">
        <f>IF(G71=0,0,G71/$F71)</f>
        <v>0</v>
      </c>
      <c r="H72" s="37">
        <f>IF(H71=0,0,H71/$F71)</f>
        <v>1</v>
      </c>
      <c r="I72" s="37">
        <f>IF(I71=0,0,I71/$F71)</f>
        <v>0</v>
      </c>
      <c r="J72" s="37">
        <f>IF(J71=0,0,J71/J71)</f>
        <v>0</v>
      </c>
      <c r="K72" s="37">
        <f>IF(K71=0,0,K71/$J71)</f>
        <v>0</v>
      </c>
      <c r="L72" s="37">
        <f>IF(L71=0,0,L71/$J71)</f>
        <v>0</v>
      </c>
      <c r="M72" s="37">
        <f>IF(M71=0,0,M71/$J71)</f>
        <v>0</v>
      </c>
      <c r="N72" s="37">
        <f>IF(N71=0,0,N71/N71)</f>
        <v>1</v>
      </c>
      <c r="O72" s="37">
        <f>IF(O71=0,0,O71/$N71)</f>
        <v>0</v>
      </c>
      <c r="P72" s="37">
        <f>IF(P71=0,0,P71/$N71)</f>
        <v>1</v>
      </c>
      <c r="Q72" s="37">
        <f>IF(Q71=0,0,Q71/$N71)</f>
        <v>0</v>
      </c>
    </row>
    <row r="73" spans="1:17" ht="12" customHeight="1">
      <c r="A73" s="175"/>
      <c r="B73" s="175"/>
      <c r="C73" s="43"/>
      <c r="D73" s="220" t="s">
        <v>272</v>
      </c>
      <c r="E73" s="42"/>
      <c r="F73" s="41">
        <f>SUM(G73:I73)</f>
        <v>13</v>
      </c>
      <c r="G73" s="41">
        <v>1</v>
      </c>
      <c r="H73" s="41">
        <v>11</v>
      </c>
      <c r="I73" s="41">
        <v>1</v>
      </c>
      <c r="J73" s="41">
        <f>SUM(K73:M73)</f>
        <v>0</v>
      </c>
      <c r="K73" s="41">
        <v>0</v>
      </c>
      <c r="L73" s="41">
        <v>0</v>
      </c>
      <c r="M73" s="41">
        <v>0</v>
      </c>
      <c r="N73" s="41">
        <f>SUM(O73:Q73)</f>
        <v>10</v>
      </c>
      <c r="O73" s="41">
        <v>0</v>
      </c>
      <c r="P73" s="41">
        <v>7</v>
      </c>
      <c r="Q73" s="41">
        <v>3</v>
      </c>
    </row>
    <row r="74" spans="1:17" ht="12" customHeight="1">
      <c r="A74" s="175"/>
      <c r="B74" s="175"/>
      <c r="C74" s="40"/>
      <c r="D74" s="221"/>
      <c r="E74" s="39"/>
      <c r="F74" s="37">
        <f>IF(F73=0,0,F73/$F73)</f>
        <v>1</v>
      </c>
      <c r="G74" s="37">
        <f>IF(G73=0,0,G73/$F73)</f>
        <v>7.6923076923076927E-2</v>
      </c>
      <c r="H74" s="37">
        <f>IF(H73=0,0,H73/$F73)</f>
        <v>0.84615384615384615</v>
      </c>
      <c r="I74" s="37">
        <f>IF(I73=0,0,I73/$F73)</f>
        <v>7.6923076923076927E-2</v>
      </c>
      <c r="J74" s="37">
        <f>IF(J73=0,0,J73/J73)</f>
        <v>0</v>
      </c>
      <c r="K74" s="37">
        <f>IF(K73=0,0,K73/$J73)</f>
        <v>0</v>
      </c>
      <c r="L74" s="37">
        <f>IF(L73=0,0,L73/$J73)</f>
        <v>0</v>
      </c>
      <c r="M74" s="37">
        <f>IF(M73=0,0,M73/$J73)</f>
        <v>0</v>
      </c>
      <c r="N74" s="37">
        <f>IF(N73=0,0,N73/N73)</f>
        <v>1</v>
      </c>
      <c r="O74" s="37">
        <f>IF(O73=0,0,O73/$N73)</f>
        <v>0</v>
      </c>
      <c r="P74" s="37">
        <f>IF(P73=0,0,P73/$N73)</f>
        <v>0.7</v>
      </c>
      <c r="Q74" s="37">
        <f>IF(Q73=0,0,Q73/$N73)</f>
        <v>0.3</v>
      </c>
    </row>
    <row r="75" spans="1:17" ht="12" customHeight="1">
      <c r="A75" s="175"/>
      <c r="B75" s="175"/>
      <c r="C75" s="43"/>
      <c r="D75" s="220" t="s">
        <v>13</v>
      </c>
      <c r="E75" s="42"/>
      <c r="F75" s="41">
        <f>SUM(G75:I75)</f>
        <v>9</v>
      </c>
      <c r="G75" s="41">
        <v>0</v>
      </c>
      <c r="H75" s="41">
        <v>2</v>
      </c>
      <c r="I75" s="41">
        <v>7</v>
      </c>
      <c r="J75" s="41">
        <f>SUM(K75:M75)</f>
        <v>0</v>
      </c>
      <c r="K75" s="41">
        <v>0</v>
      </c>
      <c r="L75" s="41">
        <v>0</v>
      </c>
      <c r="M75" s="41">
        <v>0</v>
      </c>
      <c r="N75" s="41">
        <f>SUM(O75:Q75)</f>
        <v>9</v>
      </c>
      <c r="O75" s="41">
        <v>1</v>
      </c>
      <c r="P75" s="41">
        <v>1</v>
      </c>
      <c r="Q75" s="41">
        <v>7</v>
      </c>
    </row>
    <row r="76" spans="1:17" ht="12" customHeight="1">
      <c r="A76" s="175"/>
      <c r="B76" s="175"/>
      <c r="C76" s="40"/>
      <c r="D76" s="221"/>
      <c r="E76" s="39"/>
      <c r="F76" s="37">
        <f>IF(F75=0,0,F75/$F75)</f>
        <v>1</v>
      </c>
      <c r="G76" s="37">
        <f>IF(G75=0,0,G75/$F75)</f>
        <v>0</v>
      </c>
      <c r="H76" s="37">
        <f>IF(H75=0,0,H75/$F75)</f>
        <v>0.22222222222222221</v>
      </c>
      <c r="I76" s="37">
        <f>IF(I75=0,0,I75/$F75)</f>
        <v>0.77777777777777779</v>
      </c>
      <c r="J76" s="37">
        <f>IF(J75=0,0,J75/J75)</f>
        <v>0</v>
      </c>
      <c r="K76" s="37">
        <f>IF(K75=0,0,K75/$J75)</f>
        <v>0</v>
      </c>
      <c r="L76" s="37">
        <f>IF(L75=0,0,L75/$J75)</f>
        <v>0</v>
      </c>
      <c r="M76" s="37">
        <f>IF(M75=0,0,M75/$J75)</f>
        <v>0</v>
      </c>
      <c r="N76" s="37">
        <f>IF(N75=0,0,N75/N75)</f>
        <v>1</v>
      </c>
      <c r="O76" s="37">
        <f>IF(O75=0,0,O75/$N75)</f>
        <v>0.1111111111111111</v>
      </c>
      <c r="P76" s="37">
        <f>IF(P75=0,0,P75/$N75)</f>
        <v>0.1111111111111111</v>
      </c>
      <c r="Q76" s="37">
        <f>IF(Q75=0,0,Q75/$N75)</f>
        <v>0.77777777777777779</v>
      </c>
    </row>
    <row r="77" spans="1:17" ht="12" customHeight="1">
      <c r="A77" s="175"/>
      <c r="B77" s="175"/>
      <c r="C77" s="43"/>
      <c r="D77" s="220" t="s">
        <v>271</v>
      </c>
      <c r="E77" s="42"/>
      <c r="F77" s="41">
        <f>SUM(G77:I77)</f>
        <v>9</v>
      </c>
      <c r="G77" s="41">
        <v>4</v>
      </c>
      <c r="H77" s="41">
        <v>5</v>
      </c>
      <c r="I77" s="41">
        <v>0</v>
      </c>
      <c r="J77" s="41">
        <f>SUM(K77:M77)</f>
        <v>2</v>
      </c>
      <c r="K77" s="41">
        <v>0</v>
      </c>
      <c r="L77" s="41">
        <v>2</v>
      </c>
      <c r="M77" s="41">
        <v>0</v>
      </c>
      <c r="N77" s="41">
        <f>SUM(O77:Q77)</f>
        <v>3</v>
      </c>
      <c r="O77" s="41">
        <v>0</v>
      </c>
      <c r="P77" s="41">
        <v>3</v>
      </c>
      <c r="Q77" s="41">
        <v>0</v>
      </c>
    </row>
    <row r="78" spans="1:17" ht="12" customHeight="1">
      <c r="A78" s="175"/>
      <c r="B78" s="175"/>
      <c r="C78" s="40"/>
      <c r="D78" s="221"/>
      <c r="E78" s="39"/>
      <c r="F78" s="37">
        <f>IF(F77=0,0,F77/$F77)</f>
        <v>1</v>
      </c>
      <c r="G78" s="37">
        <f>IF(G77=0,0,G77/$F77)</f>
        <v>0.44444444444444442</v>
      </c>
      <c r="H78" s="37">
        <f>IF(H77=0,0,H77/$F77)</f>
        <v>0.55555555555555558</v>
      </c>
      <c r="I78" s="37">
        <f>IF(I77=0,0,I77/$F77)</f>
        <v>0</v>
      </c>
      <c r="J78" s="37">
        <f>IF(J77=0,0,J77/J77)</f>
        <v>1</v>
      </c>
      <c r="K78" s="37">
        <f>IF(K77=0,0,K77/$J77)</f>
        <v>0</v>
      </c>
      <c r="L78" s="37">
        <f>IF(L77=0,0,L77/$J77)</f>
        <v>1</v>
      </c>
      <c r="M78" s="37">
        <f>IF(M77=0,0,M77/$J77)</f>
        <v>0</v>
      </c>
      <c r="N78" s="37">
        <f>IF(N77=0,0,N77/N77)</f>
        <v>1</v>
      </c>
      <c r="O78" s="37">
        <f>IF(O77=0,0,O77/$N77)</f>
        <v>0</v>
      </c>
      <c r="P78" s="37">
        <f>IF(P77=0,0,P77/$N77)</f>
        <v>1</v>
      </c>
      <c r="Q78" s="37">
        <f>IF(Q77=0,0,Q77/$N77)</f>
        <v>0</v>
      </c>
    </row>
    <row r="79" spans="1:17" ht="12" customHeight="1">
      <c r="A79" s="175"/>
      <c r="B79" s="175"/>
      <c r="C79" s="43"/>
      <c r="D79" s="220" t="s">
        <v>270</v>
      </c>
      <c r="E79" s="42"/>
      <c r="F79" s="41">
        <f>SUM(G79:I79)</f>
        <v>12</v>
      </c>
      <c r="G79" s="41">
        <v>1</v>
      </c>
      <c r="H79" s="41">
        <v>9</v>
      </c>
      <c r="I79" s="41">
        <v>2</v>
      </c>
      <c r="J79" s="41">
        <f>SUM(K79:M79)</f>
        <v>3</v>
      </c>
      <c r="K79" s="41">
        <v>1</v>
      </c>
      <c r="L79" s="41">
        <v>1</v>
      </c>
      <c r="M79" s="41">
        <v>1</v>
      </c>
      <c r="N79" s="41">
        <f>SUM(O79:Q79)</f>
        <v>11</v>
      </c>
      <c r="O79" s="41">
        <v>2</v>
      </c>
      <c r="P79" s="41">
        <v>6</v>
      </c>
      <c r="Q79" s="41">
        <v>3</v>
      </c>
    </row>
    <row r="80" spans="1:17" ht="12" customHeight="1">
      <c r="A80" s="175"/>
      <c r="B80" s="175"/>
      <c r="C80" s="40"/>
      <c r="D80" s="221"/>
      <c r="E80" s="39"/>
      <c r="F80" s="37">
        <f>IF(F79=0,0,F79/$F79)</f>
        <v>1</v>
      </c>
      <c r="G80" s="37">
        <f>IF(G79=0,0,G79/$F79)</f>
        <v>8.3333333333333329E-2</v>
      </c>
      <c r="H80" s="37">
        <f>IF(H79=0,0,H79/$F79)</f>
        <v>0.75</v>
      </c>
      <c r="I80" s="37">
        <f>IF(I79=0,0,I79/$F79)</f>
        <v>0.16666666666666666</v>
      </c>
      <c r="J80" s="37">
        <f>IF(J79=0,0,J79/J79)</f>
        <v>1</v>
      </c>
      <c r="K80" s="37">
        <f>IF(K79=0,0,K79/$J79)</f>
        <v>0.33333333333333331</v>
      </c>
      <c r="L80" s="37">
        <f>IF(L79=0,0,L79/$J79)</f>
        <v>0.33333333333333331</v>
      </c>
      <c r="M80" s="37">
        <f>IF(M79=0,0,M79/$J79)</f>
        <v>0.33333333333333331</v>
      </c>
      <c r="N80" s="37">
        <f>IF(N79=0,0,N79/N79)</f>
        <v>1</v>
      </c>
      <c r="O80" s="37">
        <f>IF(O79=0,0,O79/$N79)</f>
        <v>0.18181818181818182</v>
      </c>
      <c r="P80" s="37">
        <f>IF(P79=0,0,P79/$N79)</f>
        <v>0.54545454545454541</v>
      </c>
      <c r="Q80" s="37">
        <f>IF(Q79=0,0,Q79/$N79)</f>
        <v>0.27272727272727271</v>
      </c>
    </row>
    <row r="81" spans="1:17" ht="12" customHeight="1">
      <c r="A81" s="175"/>
      <c r="B81" s="175"/>
      <c r="C81" s="43"/>
      <c r="D81" s="220" t="s">
        <v>10</v>
      </c>
      <c r="E81" s="42"/>
      <c r="F81" s="41">
        <f>SUM(G81:I81)</f>
        <v>42</v>
      </c>
      <c r="G81" s="41">
        <v>13</v>
      </c>
      <c r="H81" s="41">
        <v>26</v>
      </c>
      <c r="I81" s="41">
        <v>3</v>
      </c>
      <c r="J81" s="41">
        <f>SUM(K81:M81)</f>
        <v>2</v>
      </c>
      <c r="K81" s="41">
        <v>1</v>
      </c>
      <c r="L81" s="41">
        <v>1</v>
      </c>
      <c r="M81" s="41">
        <v>0</v>
      </c>
      <c r="N81" s="41">
        <f>SUM(O81:Q81)</f>
        <v>41</v>
      </c>
      <c r="O81" s="41">
        <v>6</v>
      </c>
      <c r="P81" s="41">
        <v>27</v>
      </c>
      <c r="Q81" s="41">
        <v>8</v>
      </c>
    </row>
    <row r="82" spans="1:17" ht="12" customHeight="1">
      <c r="A82" s="175"/>
      <c r="B82" s="175"/>
      <c r="C82" s="40"/>
      <c r="D82" s="221"/>
      <c r="E82" s="39"/>
      <c r="F82" s="37">
        <f>IF(F81=0,0,F81/$F81)</f>
        <v>1</v>
      </c>
      <c r="G82" s="37">
        <f>IF(G81=0,0,G81/$F81)</f>
        <v>0.30952380952380953</v>
      </c>
      <c r="H82" s="37">
        <f>IF(H81=0,0,H81/$F81)</f>
        <v>0.61904761904761907</v>
      </c>
      <c r="I82" s="37">
        <f>IF(I81=0,0,I81/$F81)</f>
        <v>7.1428571428571425E-2</v>
      </c>
      <c r="J82" s="37">
        <f>IF(J81=0,0,J81/J81)</f>
        <v>1</v>
      </c>
      <c r="K82" s="37">
        <f>IF(K81=0,0,K81/$J81)</f>
        <v>0.5</v>
      </c>
      <c r="L82" s="37">
        <f>IF(L81=0,0,L81/$J81)</f>
        <v>0.5</v>
      </c>
      <c r="M82" s="37">
        <f>IF(M81=0,0,M81/$J81)</f>
        <v>0</v>
      </c>
      <c r="N82" s="37">
        <f>IF(N81=0,0,N81/N81)</f>
        <v>1</v>
      </c>
      <c r="O82" s="37">
        <f>IF(O81=0,0,O81/$N81)</f>
        <v>0.14634146341463414</v>
      </c>
      <c r="P82" s="37">
        <f>IF(P81=0,0,P81/$N81)</f>
        <v>0.65853658536585369</v>
      </c>
      <c r="Q82" s="37">
        <f>IF(Q81=0,0,Q81/$N81)</f>
        <v>0.1951219512195122</v>
      </c>
    </row>
    <row r="83" spans="1:17" ht="12" customHeight="1">
      <c r="A83" s="175"/>
      <c r="B83" s="175"/>
      <c r="C83" s="43"/>
      <c r="D83" s="220" t="s">
        <v>9</v>
      </c>
      <c r="E83" s="42"/>
      <c r="F83" s="41">
        <f>SUM(G83:I83)</f>
        <v>4</v>
      </c>
      <c r="G83" s="41">
        <v>1</v>
      </c>
      <c r="H83" s="41">
        <v>3</v>
      </c>
      <c r="I83" s="41">
        <v>0</v>
      </c>
      <c r="J83" s="41">
        <f>SUM(K83:M83)</f>
        <v>2</v>
      </c>
      <c r="K83" s="41">
        <v>1</v>
      </c>
      <c r="L83" s="41">
        <v>1</v>
      </c>
      <c r="M83" s="41">
        <v>0</v>
      </c>
      <c r="N83" s="41">
        <f>SUM(O83:Q83)</f>
        <v>6</v>
      </c>
      <c r="O83" s="41">
        <v>0</v>
      </c>
      <c r="P83" s="41">
        <v>5</v>
      </c>
      <c r="Q83" s="41">
        <v>1</v>
      </c>
    </row>
    <row r="84" spans="1:17" ht="12" customHeight="1">
      <c r="A84" s="175"/>
      <c r="B84" s="175"/>
      <c r="C84" s="40"/>
      <c r="D84" s="221"/>
      <c r="E84" s="39"/>
      <c r="F84" s="37">
        <f>IF(F83=0,0,F83/$F83)</f>
        <v>1</v>
      </c>
      <c r="G84" s="37">
        <f>IF(G83=0,0,G83/$F83)</f>
        <v>0.25</v>
      </c>
      <c r="H84" s="37">
        <f>IF(H83=0,0,H83/$F83)</f>
        <v>0.75</v>
      </c>
      <c r="I84" s="37">
        <f>IF(I83=0,0,I83/$F83)</f>
        <v>0</v>
      </c>
      <c r="J84" s="37">
        <f>IF(J83=0,0,J83/J83)</f>
        <v>1</v>
      </c>
      <c r="K84" s="37">
        <f>IF(K83=0,0,K83/$J83)</f>
        <v>0.5</v>
      </c>
      <c r="L84" s="37">
        <f>IF(L83=0,0,L83/$J83)</f>
        <v>0.5</v>
      </c>
      <c r="M84" s="37">
        <f>IF(M83=0,0,M83/$J83)</f>
        <v>0</v>
      </c>
      <c r="N84" s="37">
        <f>IF(N83=0,0,N83/N83)</f>
        <v>1</v>
      </c>
      <c r="O84" s="37">
        <f>IF(O83=0,0,O83/$N83)</f>
        <v>0</v>
      </c>
      <c r="P84" s="37">
        <f>IF(P83=0,0,P83/$N83)</f>
        <v>0.83333333333333337</v>
      </c>
      <c r="Q84" s="37">
        <f>IF(Q83=0,0,Q83/$N83)</f>
        <v>0.16666666666666666</v>
      </c>
    </row>
    <row r="85" spans="1:17" ht="12" customHeight="1">
      <c r="A85" s="175"/>
      <c r="B85" s="175"/>
      <c r="C85" s="43"/>
      <c r="D85" s="220" t="s">
        <v>269</v>
      </c>
      <c r="E85" s="42"/>
      <c r="F85" s="41">
        <f>SUM(G85:I85)</f>
        <v>1</v>
      </c>
      <c r="G85" s="41">
        <v>0</v>
      </c>
      <c r="H85" s="41">
        <v>1</v>
      </c>
      <c r="I85" s="41">
        <v>0</v>
      </c>
      <c r="J85" s="41">
        <f>SUM(K85:M85)</f>
        <v>1</v>
      </c>
      <c r="K85" s="41">
        <v>1</v>
      </c>
      <c r="L85" s="41">
        <v>0</v>
      </c>
      <c r="M85" s="41">
        <v>0</v>
      </c>
      <c r="N85" s="41">
        <f>SUM(O85:Q85)</f>
        <v>2</v>
      </c>
      <c r="O85" s="41">
        <v>0</v>
      </c>
      <c r="P85" s="41">
        <v>2</v>
      </c>
      <c r="Q85" s="41">
        <v>0</v>
      </c>
    </row>
    <row r="86" spans="1:17" ht="12" customHeight="1">
      <c r="A86" s="175"/>
      <c r="B86" s="175"/>
      <c r="C86" s="40"/>
      <c r="D86" s="221"/>
      <c r="E86" s="39"/>
      <c r="F86" s="37">
        <f>IF(F85=0,0,F85/$F85)</f>
        <v>1</v>
      </c>
      <c r="G86" s="37">
        <f>IF(G85=0,0,G85/$F85)</f>
        <v>0</v>
      </c>
      <c r="H86" s="37">
        <f>IF(H85=0,0,H85/$F85)</f>
        <v>1</v>
      </c>
      <c r="I86" s="37">
        <f>IF(I85=0,0,I85/$F85)</f>
        <v>0</v>
      </c>
      <c r="J86" s="37">
        <f>IF(J85=0,0,J85/J85)</f>
        <v>1</v>
      </c>
      <c r="K86" s="37">
        <f>IF(K85=0,0,K85/$J85)</f>
        <v>1</v>
      </c>
      <c r="L86" s="37">
        <f>IF(L85=0,0,L85/$J85)</f>
        <v>0</v>
      </c>
      <c r="M86" s="37">
        <f>IF(M85=0,0,M85/$J85)</f>
        <v>0</v>
      </c>
      <c r="N86" s="37">
        <f>IF(N85=0,0,N85/N85)</f>
        <v>1</v>
      </c>
      <c r="O86" s="37">
        <f>IF(O85=0,0,O85/$N85)</f>
        <v>0</v>
      </c>
      <c r="P86" s="37">
        <f>IF(P85=0,0,P85/$N85)</f>
        <v>1</v>
      </c>
      <c r="Q86" s="37">
        <f>IF(Q85=0,0,Q85/$N85)</f>
        <v>0</v>
      </c>
    </row>
    <row r="87" spans="1:17" ht="13.5" customHeight="1">
      <c r="A87" s="175"/>
      <c r="B87" s="175"/>
      <c r="C87" s="43"/>
      <c r="D87" s="222" t="s">
        <v>268</v>
      </c>
      <c r="E87" s="42"/>
      <c r="F87" s="41">
        <f>SUM(G87:I87)</f>
        <v>4</v>
      </c>
      <c r="G87" s="41">
        <v>2</v>
      </c>
      <c r="H87" s="41">
        <v>1</v>
      </c>
      <c r="I87" s="41">
        <v>1</v>
      </c>
      <c r="J87" s="41">
        <f>SUM(K87:M87)</f>
        <v>1</v>
      </c>
      <c r="K87" s="41">
        <v>1</v>
      </c>
      <c r="L87" s="41">
        <v>0</v>
      </c>
      <c r="M87" s="41">
        <v>0</v>
      </c>
      <c r="N87" s="41">
        <f>SUM(O87:Q87)</f>
        <v>6</v>
      </c>
      <c r="O87" s="41">
        <v>1</v>
      </c>
      <c r="P87" s="41">
        <v>4</v>
      </c>
      <c r="Q87" s="41">
        <v>1</v>
      </c>
    </row>
    <row r="88" spans="1:17" ht="13.5" customHeight="1">
      <c r="A88" s="175"/>
      <c r="B88" s="175"/>
      <c r="C88" s="40"/>
      <c r="D88" s="221"/>
      <c r="E88" s="39"/>
      <c r="F88" s="37">
        <f>IF(F87=0,0,F87/$F87)</f>
        <v>1</v>
      </c>
      <c r="G88" s="37">
        <f>IF(G87=0,0,G87/$F87)</f>
        <v>0.5</v>
      </c>
      <c r="H88" s="37">
        <f>IF(H87=0,0,H87/$F87)</f>
        <v>0.25</v>
      </c>
      <c r="I88" s="37">
        <f>IF(I87=0,0,I87/$F87)</f>
        <v>0.25</v>
      </c>
      <c r="J88" s="37">
        <f>IF(J87=0,0,J87/J87)</f>
        <v>1</v>
      </c>
      <c r="K88" s="37">
        <f>IF(K87=0,0,K87/$J87)</f>
        <v>1</v>
      </c>
      <c r="L88" s="37">
        <f>IF(L87=0,0,L87/$J87)</f>
        <v>0</v>
      </c>
      <c r="M88" s="37">
        <f>IF(M87=0,0,M87/$J87)</f>
        <v>0</v>
      </c>
      <c r="N88" s="37">
        <f>IF(N87=0,0,N87/N87)</f>
        <v>1</v>
      </c>
      <c r="O88" s="37">
        <f>IF(O87=0,0,O87/$N87)</f>
        <v>0.16666666666666666</v>
      </c>
      <c r="P88" s="37">
        <f>IF(P87=0,0,P87/$N87)</f>
        <v>0.66666666666666663</v>
      </c>
      <c r="Q88" s="37">
        <f>IF(Q87=0,0,Q87/$N87)</f>
        <v>0.16666666666666666</v>
      </c>
    </row>
    <row r="89" spans="1:17" ht="12" customHeight="1">
      <c r="A89" s="175"/>
      <c r="B89" s="175"/>
      <c r="C89" s="43"/>
      <c r="D89" s="220" t="s">
        <v>267</v>
      </c>
      <c r="E89" s="42"/>
      <c r="F89" s="41">
        <f>SUM(G89:I89)</f>
        <v>11</v>
      </c>
      <c r="G89" s="41">
        <v>2</v>
      </c>
      <c r="H89" s="41">
        <v>4</v>
      </c>
      <c r="I89" s="41">
        <v>5</v>
      </c>
      <c r="J89" s="41">
        <f>SUM(K89:M89)</f>
        <v>2</v>
      </c>
      <c r="K89" s="41">
        <v>0</v>
      </c>
      <c r="L89" s="41">
        <v>0</v>
      </c>
      <c r="M89" s="41">
        <v>2</v>
      </c>
      <c r="N89" s="41">
        <f>SUM(O89:Q89)</f>
        <v>11</v>
      </c>
      <c r="O89" s="41">
        <v>1</v>
      </c>
      <c r="P89" s="41">
        <v>5</v>
      </c>
      <c r="Q89" s="41">
        <v>5</v>
      </c>
    </row>
    <row r="90" spans="1:17" ht="12" customHeight="1">
      <c r="A90" s="175"/>
      <c r="B90" s="175"/>
      <c r="C90" s="40"/>
      <c r="D90" s="221"/>
      <c r="E90" s="39"/>
      <c r="F90" s="37">
        <f>IF(F89=0,0,F89/$F89)</f>
        <v>1</v>
      </c>
      <c r="G90" s="37">
        <f>IF(G89=0,0,G89/$F89)</f>
        <v>0.18181818181818182</v>
      </c>
      <c r="H90" s="37">
        <f>IF(H89=0,0,H89/$F89)</f>
        <v>0.36363636363636365</v>
      </c>
      <c r="I90" s="37">
        <f>IF(I89=0,0,I89/$F89)</f>
        <v>0.45454545454545453</v>
      </c>
      <c r="J90" s="37">
        <f>IF(J89=0,0,J89/J89)</f>
        <v>1</v>
      </c>
      <c r="K90" s="37">
        <f>IF(K89=0,0,K89/$J89)</f>
        <v>0</v>
      </c>
      <c r="L90" s="37">
        <f>IF(L89=0,0,L89/$J89)</f>
        <v>0</v>
      </c>
      <c r="M90" s="37">
        <f>IF(M89=0,0,M89/$J89)</f>
        <v>1</v>
      </c>
      <c r="N90" s="37">
        <f>IF(N89=0,0,N89/N89)</f>
        <v>1</v>
      </c>
      <c r="O90" s="37">
        <f>IF(O89=0,0,O89/$N89)</f>
        <v>9.0909090909090912E-2</v>
      </c>
      <c r="P90" s="37">
        <f>IF(P89=0,0,P89/$N89)</f>
        <v>0.45454545454545453</v>
      </c>
      <c r="Q90" s="37">
        <f>IF(Q89=0,0,Q89/$N89)</f>
        <v>0.45454545454545453</v>
      </c>
    </row>
    <row r="91" spans="1:17" ht="12" customHeight="1">
      <c r="A91" s="175"/>
      <c r="B91" s="175"/>
      <c r="C91" s="43"/>
      <c r="D91" s="220" t="s">
        <v>266</v>
      </c>
      <c r="E91" s="42"/>
      <c r="F91" s="41">
        <f>SUM(G91:I91)</f>
        <v>5</v>
      </c>
      <c r="G91" s="41">
        <v>0</v>
      </c>
      <c r="H91" s="41">
        <v>4</v>
      </c>
      <c r="I91" s="41">
        <v>1</v>
      </c>
      <c r="J91" s="41">
        <f>SUM(K91:M91)</f>
        <v>0</v>
      </c>
      <c r="K91" s="41">
        <v>0</v>
      </c>
      <c r="L91" s="41">
        <v>0</v>
      </c>
      <c r="M91" s="41">
        <v>0</v>
      </c>
      <c r="N91" s="41">
        <f>SUM(O91:Q91)</f>
        <v>3</v>
      </c>
      <c r="O91" s="41">
        <v>0</v>
      </c>
      <c r="P91" s="41">
        <v>3</v>
      </c>
      <c r="Q91" s="41">
        <v>0</v>
      </c>
    </row>
    <row r="92" spans="1:17" ht="12" customHeight="1">
      <c r="A92" s="175"/>
      <c r="B92" s="175"/>
      <c r="C92" s="40"/>
      <c r="D92" s="221"/>
      <c r="E92" s="39"/>
      <c r="F92" s="37">
        <f>IF(F91=0,0,F91/$F91)</f>
        <v>1</v>
      </c>
      <c r="G92" s="37">
        <f>IF(G91=0,0,G91/$F91)</f>
        <v>0</v>
      </c>
      <c r="H92" s="37">
        <f>IF(H91=0,0,H91/$F91)</f>
        <v>0.8</v>
      </c>
      <c r="I92" s="37">
        <f>IF(I91=0,0,I91/$F91)</f>
        <v>0.2</v>
      </c>
      <c r="J92" s="37">
        <f>IF(J91=0,0,J91/J91)</f>
        <v>0</v>
      </c>
      <c r="K92" s="37">
        <f>IF(K91=0,0,K91/$J91)</f>
        <v>0</v>
      </c>
      <c r="L92" s="37">
        <f>IF(L91=0,0,L91/$J91)</f>
        <v>0</v>
      </c>
      <c r="M92" s="37">
        <f>IF(M91=0,0,M91/$J91)</f>
        <v>0</v>
      </c>
      <c r="N92" s="37">
        <f>IF(N91=0,0,N91/N91)</f>
        <v>1</v>
      </c>
      <c r="O92" s="37">
        <f>IF(O91=0,0,O91/$N91)</f>
        <v>0</v>
      </c>
      <c r="P92" s="37">
        <f>IF(P91=0,0,P91/$N91)</f>
        <v>1</v>
      </c>
      <c r="Q92" s="37">
        <f>IF(Q91=0,0,Q91/$N91)</f>
        <v>0</v>
      </c>
    </row>
    <row r="93" spans="1:17" ht="12" customHeight="1">
      <c r="A93" s="175"/>
      <c r="B93" s="175"/>
      <c r="C93" s="43"/>
      <c r="D93" s="220" t="s">
        <v>265</v>
      </c>
      <c r="E93" s="42"/>
      <c r="F93" s="41">
        <f>SUM(G93:I93)</f>
        <v>10</v>
      </c>
      <c r="G93" s="41">
        <v>3</v>
      </c>
      <c r="H93" s="41">
        <v>6</v>
      </c>
      <c r="I93" s="41">
        <v>1</v>
      </c>
      <c r="J93" s="41">
        <f>SUM(K93:M93)</f>
        <v>3</v>
      </c>
      <c r="K93" s="41">
        <v>3</v>
      </c>
      <c r="L93" s="41">
        <v>0</v>
      </c>
      <c r="M93" s="41">
        <v>0</v>
      </c>
      <c r="N93" s="41">
        <f>SUM(O93:Q93)</f>
        <v>11</v>
      </c>
      <c r="O93" s="41">
        <v>2</v>
      </c>
      <c r="P93" s="41">
        <v>7</v>
      </c>
      <c r="Q93" s="41">
        <v>2</v>
      </c>
    </row>
    <row r="94" spans="1:17" ht="12" customHeight="1">
      <c r="A94" s="175"/>
      <c r="B94" s="175"/>
      <c r="C94" s="40"/>
      <c r="D94" s="221"/>
      <c r="E94" s="39"/>
      <c r="F94" s="37">
        <f>IF(F93=0,0,F93/$F93)</f>
        <v>1</v>
      </c>
      <c r="G94" s="37">
        <f>IF(G93=0,0,G93/$F93)</f>
        <v>0.3</v>
      </c>
      <c r="H94" s="37">
        <f>IF(H93=0,0,H93/$F93)</f>
        <v>0.6</v>
      </c>
      <c r="I94" s="37">
        <f>IF(I93=0,0,I93/$F93)</f>
        <v>0.1</v>
      </c>
      <c r="J94" s="37">
        <f>IF(J93=0,0,J93/J93)</f>
        <v>1</v>
      </c>
      <c r="K94" s="37">
        <f>IF(K93=0,0,K93/$J93)</f>
        <v>1</v>
      </c>
      <c r="L94" s="37">
        <f>IF(L93=0,0,L93/$J93)</f>
        <v>0</v>
      </c>
      <c r="M94" s="37">
        <f>IF(M93=0,0,M93/$J93)</f>
        <v>0</v>
      </c>
      <c r="N94" s="37">
        <f>IF(N93=0,0,N93/N93)</f>
        <v>1</v>
      </c>
      <c r="O94" s="37">
        <f>IF(O93=0,0,O93/$N93)</f>
        <v>0.18181818181818182</v>
      </c>
      <c r="P94" s="37">
        <f>IF(P93=0,0,P93/$N93)</f>
        <v>0.63636363636363635</v>
      </c>
      <c r="Q94" s="37">
        <f>IF(Q93=0,0,Q93/$N93)</f>
        <v>0.18181818181818182</v>
      </c>
    </row>
    <row r="95" spans="1:17" ht="12" customHeight="1">
      <c r="A95" s="175"/>
      <c r="B95" s="175"/>
      <c r="C95" s="43"/>
      <c r="D95" s="220" t="s">
        <v>264</v>
      </c>
      <c r="E95" s="42"/>
      <c r="F95" s="41">
        <f>SUM(G95:I95)</f>
        <v>40</v>
      </c>
      <c r="G95" s="41">
        <v>16</v>
      </c>
      <c r="H95" s="41">
        <v>17</v>
      </c>
      <c r="I95" s="41">
        <v>7</v>
      </c>
      <c r="J95" s="41">
        <f>SUM(K95:M95)</f>
        <v>32</v>
      </c>
      <c r="K95" s="41">
        <v>26</v>
      </c>
      <c r="L95" s="41">
        <v>5</v>
      </c>
      <c r="M95" s="41">
        <v>1</v>
      </c>
      <c r="N95" s="41">
        <f>SUM(O95:Q95)</f>
        <v>34</v>
      </c>
      <c r="O95" s="41">
        <v>7</v>
      </c>
      <c r="P95" s="41">
        <v>22</v>
      </c>
      <c r="Q95" s="41">
        <v>5</v>
      </c>
    </row>
    <row r="96" spans="1:17" ht="12" customHeight="1">
      <c r="A96" s="175"/>
      <c r="B96" s="175"/>
      <c r="C96" s="40"/>
      <c r="D96" s="221"/>
      <c r="E96" s="39"/>
      <c r="F96" s="37">
        <f>IF(F95=0,0,F95/$F95)</f>
        <v>1</v>
      </c>
      <c r="G96" s="37">
        <f>IF(G95=0,0,G95/$F95)</f>
        <v>0.4</v>
      </c>
      <c r="H96" s="37">
        <f>IF(H95=0,0,H95/$F95)</f>
        <v>0.42499999999999999</v>
      </c>
      <c r="I96" s="37">
        <f>IF(I95=0,0,I95/$F95)</f>
        <v>0.17499999999999999</v>
      </c>
      <c r="J96" s="37">
        <f>IF(J95=0,0,J95/J95)</f>
        <v>1</v>
      </c>
      <c r="K96" s="37">
        <f>IF(K95=0,0,K95/$J95)</f>
        <v>0.8125</v>
      </c>
      <c r="L96" s="37">
        <f>IF(L95=0,0,L95/$J95)</f>
        <v>0.15625</v>
      </c>
      <c r="M96" s="37">
        <f>IF(M95=0,0,M95/$J95)</f>
        <v>3.125E-2</v>
      </c>
      <c r="N96" s="37">
        <f>IF(N95=0,0,N95/N95)</f>
        <v>1</v>
      </c>
      <c r="O96" s="37">
        <f>IF(O95=0,0,O95/$N95)</f>
        <v>0.20588235294117646</v>
      </c>
      <c r="P96" s="37">
        <f>IF(P95=0,0,P95/$N95)</f>
        <v>0.6470588235294118</v>
      </c>
      <c r="Q96" s="37">
        <f>IF(Q95=0,0,Q95/$N95)</f>
        <v>0.14705882352941177</v>
      </c>
    </row>
    <row r="97" spans="1:17" ht="12" customHeight="1">
      <c r="A97" s="175"/>
      <c r="B97" s="175"/>
      <c r="C97" s="43"/>
      <c r="D97" s="220" t="s">
        <v>263</v>
      </c>
      <c r="E97" s="42"/>
      <c r="F97" s="41">
        <f>SUM(G97:I97)</f>
        <v>10</v>
      </c>
      <c r="G97" s="41">
        <v>2</v>
      </c>
      <c r="H97" s="41">
        <v>7</v>
      </c>
      <c r="I97" s="41">
        <v>1</v>
      </c>
      <c r="J97" s="41">
        <f>SUM(K97:M97)</f>
        <v>4</v>
      </c>
      <c r="K97" s="41">
        <v>0</v>
      </c>
      <c r="L97" s="41">
        <v>3</v>
      </c>
      <c r="M97" s="41">
        <v>1</v>
      </c>
      <c r="N97" s="41">
        <f>SUM(O97:Q97)</f>
        <v>13</v>
      </c>
      <c r="O97" s="41">
        <v>1</v>
      </c>
      <c r="P97" s="41">
        <v>10</v>
      </c>
      <c r="Q97" s="41">
        <v>2</v>
      </c>
    </row>
    <row r="98" spans="1:17" ht="12" customHeight="1">
      <c r="A98" s="175"/>
      <c r="B98" s="175"/>
      <c r="C98" s="40"/>
      <c r="D98" s="221"/>
      <c r="E98" s="39"/>
      <c r="F98" s="37">
        <f>IF(F97=0,0,F97/$F97)</f>
        <v>1</v>
      </c>
      <c r="G98" s="37">
        <f>IF(G97=0,0,G97/$F97)</f>
        <v>0.2</v>
      </c>
      <c r="H98" s="37">
        <f>IF(H97=0,0,H97/$F97)</f>
        <v>0.7</v>
      </c>
      <c r="I98" s="37">
        <f>IF(I97=0,0,I97/$F97)</f>
        <v>0.1</v>
      </c>
      <c r="J98" s="37">
        <f>IF(J97=0,0,J97/J97)</f>
        <v>1</v>
      </c>
      <c r="K98" s="37">
        <f>IF(K97=0,0,K97/$J97)</f>
        <v>0</v>
      </c>
      <c r="L98" s="37">
        <f>IF(L97=0,0,L97/$J97)</f>
        <v>0.75</v>
      </c>
      <c r="M98" s="37">
        <f>IF(M97=0,0,M97/$J97)</f>
        <v>0.25</v>
      </c>
      <c r="N98" s="37">
        <f>IF(N97=0,0,N97/N97)</f>
        <v>1</v>
      </c>
      <c r="O98" s="37">
        <f>IF(O97=0,0,O97/$N97)</f>
        <v>7.6923076923076927E-2</v>
      </c>
      <c r="P98" s="37">
        <f>IF(P97=0,0,P97/$N97)</f>
        <v>0.76923076923076927</v>
      </c>
      <c r="Q98" s="37">
        <f>IF(Q97=0,0,Q97/$N97)</f>
        <v>0.15384615384615385</v>
      </c>
    </row>
    <row r="99" spans="1:17" ht="12.75" customHeight="1">
      <c r="A99" s="175"/>
      <c r="B99" s="175"/>
      <c r="C99" s="43"/>
      <c r="D99" s="220" t="s">
        <v>262</v>
      </c>
      <c r="E99" s="42"/>
      <c r="F99" s="41">
        <f>SUM(G99:I99)</f>
        <v>19</v>
      </c>
      <c r="G99" s="41">
        <v>3</v>
      </c>
      <c r="H99" s="41">
        <v>15</v>
      </c>
      <c r="I99" s="41">
        <v>1</v>
      </c>
      <c r="J99" s="41">
        <f>SUM(K99:M99)</f>
        <v>1</v>
      </c>
      <c r="K99" s="41">
        <v>1</v>
      </c>
      <c r="L99" s="41">
        <v>0</v>
      </c>
      <c r="M99" s="41">
        <v>0</v>
      </c>
      <c r="N99" s="41">
        <f>SUM(O99:Q99)</f>
        <v>17</v>
      </c>
      <c r="O99" s="41">
        <v>1</v>
      </c>
      <c r="P99" s="41">
        <v>11</v>
      </c>
      <c r="Q99" s="41">
        <v>5</v>
      </c>
    </row>
    <row r="100" spans="1:17" ht="12.75" customHeight="1">
      <c r="A100" s="176"/>
      <c r="B100" s="176"/>
      <c r="C100" s="40"/>
      <c r="D100" s="221"/>
      <c r="E100" s="39"/>
      <c r="F100" s="37">
        <f>IF(F99=0,0,F99/$F99)</f>
        <v>1</v>
      </c>
      <c r="G100" s="37">
        <f>IF(G99=0,0,G99/$F99)</f>
        <v>0.15789473684210525</v>
      </c>
      <c r="H100" s="37">
        <f>IF(H99=0,0,H99/$F99)</f>
        <v>0.78947368421052633</v>
      </c>
      <c r="I100" s="37">
        <f>IF(I99=0,0,I99/$F99)</f>
        <v>5.2631578947368418E-2</v>
      </c>
      <c r="J100" s="37">
        <f>IF(J99=0,0,J99/J99)</f>
        <v>1</v>
      </c>
      <c r="K100" s="37">
        <f>IF(K99=0,0,K99/$J99)</f>
        <v>1</v>
      </c>
      <c r="L100" s="37">
        <f>IF(L99=0,0,L99/$J99)</f>
        <v>0</v>
      </c>
      <c r="M100" s="37">
        <f>IF(M99=0,0,M99/$J99)</f>
        <v>0</v>
      </c>
      <c r="N100" s="37">
        <f>IF(N99=0,0,N99/N99)</f>
        <v>1</v>
      </c>
      <c r="O100" s="37">
        <f>IF(O99=0,0,O99/$N99)</f>
        <v>5.8823529411764705E-2</v>
      </c>
      <c r="P100" s="37">
        <f>IF(P99=0,0,P99/$N99)</f>
        <v>0.6470588235294118</v>
      </c>
      <c r="Q100" s="37">
        <f>IF(Q99=0,0,Q99/$N99)</f>
        <v>0.29411764705882354</v>
      </c>
    </row>
  </sheetData>
  <mergeCells count="6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O5:O6"/>
    <mergeCell ref="P5:P6"/>
    <mergeCell ref="A3:E6"/>
    <mergeCell ref="F3:I4"/>
    <mergeCell ref="J3:M4"/>
    <mergeCell ref="N3:Q4"/>
    <mergeCell ref="F5:F6"/>
    <mergeCell ref="Q5:Q6"/>
    <mergeCell ref="K5:K6"/>
    <mergeCell ref="M5:M6"/>
    <mergeCell ref="N5:N6"/>
    <mergeCell ref="L5:L6"/>
    <mergeCell ref="G5:G6"/>
    <mergeCell ref="H5:H6"/>
    <mergeCell ref="I5:I6"/>
    <mergeCell ref="J5:J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9" width="7.625" style="3" customWidth="1"/>
    <col min="10" max="16384" width="9" style="3"/>
  </cols>
  <sheetData>
    <row r="1" spans="1:10" ht="14.25">
      <c r="A1" s="18" t="s">
        <v>539</v>
      </c>
    </row>
    <row r="2" spans="1:10">
      <c r="I2" s="46" t="s">
        <v>173</v>
      </c>
    </row>
    <row r="3" spans="1:10" ht="18.75" customHeight="1">
      <c r="A3" s="230" t="s">
        <v>64</v>
      </c>
      <c r="B3" s="231"/>
      <c r="C3" s="231"/>
      <c r="D3" s="231"/>
      <c r="E3" s="232"/>
      <c r="F3" s="187" t="s">
        <v>274</v>
      </c>
      <c r="G3" s="202"/>
      <c r="H3" s="202"/>
      <c r="I3" s="188"/>
    </row>
    <row r="4" spans="1:10" ht="18.75" customHeight="1">
      <c r="A4" s="233"/>
      <c r="B4" s="234"/>
      <c r="C4" s="234"/>
      <c r="D4" s="234"/>
      <c r="E4" s="235"/>
      <c r="F4" s="320"/>
      <c r="G4" s="326"/>
      <c r="H4" s="326"/>
      <c r="I4" s="327"/>
    </row>
    <row r="5" spans="1:10" ht="44.25" customHeight="1">
      <c r="A5" s="233"/>
      <c r="B5" s="234"/>
      <c r="C5" s="234"/>
      <c r="D5" s="234"/>
      <c r="E5" s="235"/>
      <c r="F5" s="250" t="s">
        <v>294</v>
      </c>
      <c r="G5" s="225" t="s">
        <v>277</v>
      </c>
      <c r="H5" s="225" t="s">
        <v>276</v>
      </c>
      <c r="I5" s="225" t="s">
        <v>174</v>
      </c>
    </row>
    <row r="6" spans="1:10" ht="24.75" customHeight="1">
      <c r="A6" s="236"/>
      <c r="B6" s="237"/>
      <c r="C6" s="237"/>
      <c r="D6" s="237"/>
      <c r="E6" s="238"/>
      <c r="F6" s="155"/>
      <c r="G6" s="227"/>
      <c r="H6" s="227"/>
      <c r="I6" s="227"/>
    </row>
    <row r="7" spans="1:10" ht="12" customHeight="1">
      <c r="A7" s="161" t="s">
        <v>50</v>
      </c>
      <c r="B7" s="162"/>
      <c r="C7" s="162"/>
      <c r="D7" s="162"/>
      <c r="E7" s="163"/>
      <c r="F7" s="41">
        <f>SUM(F9,F11,F13,F15,F17)</f>
        <v>30</v>
      </c>
      <c r="G7" s="41">
        <f>SUM(G9,G11,G13,G15,G17)</f>
        <v>6</v>
      </c>
      <c r="H7" s="41">
        <f>SUM(H9,H11,H13,H15,H17)</f>
        <v>17</v>
      </c>
      <c r="I7" s="41">
        <f>SUM(I9,I11,I13,I15,I17)</f>
        <v>7</v>
      </c>
      <c r="J7" s="54"/>
    </row>
    <row r="8" spans="1:10" ht="12" customHeight="1">
      <c r="A8" s="164"/>
      <c r="B8" s="165"/>
      <c r="C8" s="165"/>
      <c r="D8" s="165"/>
      <c r="E8" s="166"/>
      <c r="F8" s="37">
        <f>IF(F7=0,0,F7/$F7)</f>
        <v>1</v>
      </c>
      <c r="G8" s="37">
        <f>IF(G7=0,0,G7/$F7)</f>
        <v>0.2</v>
      </c>
      <c r="H8" s="37">
        <f>IF(H7=0,0,H7/$F7)</f>
        <v>0.56666666666666665</v>
      </c>
      <c r="I8" s="37">
        <f>IF(I7=0,0,I7/$F7)</f>
        <v>0.23333333333333334</v>
      </c>
    </row>
    <row r="9" spans="1:10" ht="12" customHeight="1">
      <c r="A9" s="177" t="s">
        <v>49</v>
      </c>
      <c r="B9" s="239" t="s">
        <v>48</v>
      </c>
      <c r="C9" s="240"/>
      <c r="D9" s="240"/>
      <c r="E9" s="241"/>
      <c r="F9" s="41">
        <f>SUM(G9:I9)</f>
        <v>2</v>
      </c>
      <c r="G9" s="41">
        <v>0</v>
      </c>
      <c r="H9" s="41">
        <v>1</v>
      </c>
      <c r="I9" s="41">
        <v>1</v>
      </c>
    </row>
    <row r="10" spans="1:10" ht="12" customHeight="1">
      <c r="A10" s="178"/>
      <c r="B10" s="242"/>
      <c r="C10" s="243"/>
      <c r="D10" s="243"/>
      <c r="E10" s="244"/>
      <c r="F10" s="37">
        <f>IF(F9=0,0,F9/$F9)</f>
        <v>1</v>
      </c>
      <c r="G10" s="37">
        <f>IF(G9=0,0,G9/$F9)</f>
        <v>0</v>
      </c>
      <c r="H10" s="37">
        <f>IF(H9=0,0,H9/$F9)</f>
        <v>0.5</v>
      </c>
      <c r="I10" s="37">
        <f>IF(I9=0,0,I9/$F9)</f>
        <v>0.5</v>
      </c>
    </row>
    <row r="11" spans="1:10" ht="12" customHeight="1">
      <c r="A11" s="178"/>
      <c r="B11" s="239" t="s">
        <v>47</v>
      </c>
      <c r="C11" s="240"/>
      <c r="D11" s="240"/>
      <c r="E11" s="241"/>
      <c r="F11" s="41">
        <f>SUM(G11:I11)</f>
        <v>5</v>
      </c>
      <c r="G11" s="41">
        <v>0</v>
      </c>
      <c r="H11" s="41">
        <v>4</v>
      </c>
      <c r="I11" s="41">
        <v>1</v>
      </c>
    </row>
    <row r="12" spans="1:10" ht="12" customHeight="1">
      <c r="A12" s="178"/>
      <c r="B12" s="242"/>
      <c r="C12" s="243"/>
      <c r="D12" s="243"/>
      <c r="E12" s="244"/>
      <c r="F12" s="37">
        <f>IF(F11=0,0,F11/$F11)</f>
        <v>1</v>
      </c>
      <c r="G12" s="37">
        <f>IF(G11=0,0,G11/$F11)</f>
        <v>0</v>
      </c>
      <c r="H12" s="37">
        <f>IF(H11=0,0,H11/$F11)</f>
        <v>0.8</v>
      </c>
      <c r="I12" s="37">
        <f>IF(I11=0,0,I11/$F11)</f>
        <v>0.2</v>
      </c>
    </row>
    <row r="13" spans="1:10" ht="12" customHeight="1">
      <c r="A13" s="178"/>
      <c r="B13" s="239" t="s">
        <v>46</v>
      </c>
      <c r="C13" s="240"/>
      <c r="D13" s="240"/>
      <c r="E13" s="241"/>
      <c r="F13" s="41">
        <f>SUM(G13:I13)</f>
        <v>8</v>
      </c>
      <c r="G13" s="41">
        <v>1</v>
      </c>
      <c r="H13" s="41">
        <v>5</v>
      </c>
      <c r="I13" s="41">
        <v>2</v>
      </c>
    </row>
    <row r="14" spans="1:10" ht="12" customHeight="1">
      <c r="A14" s="178"/>
      <c r="B14" s="242"/>
      <c r="C14" s="243"/>
      <c r="D14" s="243"/>
      <c r="E14" s="244"/>
      <c r="F14" s="37">
        <f>IF(F13=0,0,F13/$F13)</f>
        <v>1</v>
      </c>
      <c r="G14" s="37">
        <f>IF(G13=0,0,G13/$F13)</f>
        <v>0.125</v>
      </c>
      <c r="H14" s="37">
        <f>IF(H13=0,0,H13/$F13)</f>
        <v>0.625</v>
      </c>
      <c r="I14" s="37">
        <f>IF(I13=0,0,I13/$F13)</f>
        <v>0.25</v>
      </c>
    </row>
    <row r="15" spans="1:10" ht="12" customHeight="1">
      <c r="A15" s="178"/>
      <c r="B15" s="239" t="s">
        <v>45</v>
      </c>
      <c r="C15" s="240"/>
      <c r="D15" s="240"/>
      <c r="E15" s="241"/>
      <c r="F15" s="41">
        <f>SUM(G15:I15)</f>
        <v>3</v>
      </c>
      <c r="G15" s="41">
        <v>0</v>
      </c>
      <c r="H15" s="41">
        <v>2</v>
      </c>
      <c r="I15" s="41">
        <v>1</v>
      </c>
    </row>
    <row r="16" spans="1:10" ht="12" customHeight="1">
      <c r="A16" s="178"/>
      <c r="B16" s="242"/>
      <c r="C16" s="243"/>
      <c r="D16" s="243"/>
      <c r="E16" s="244"/>
      <c r="F16" s="37">
        <f>IF(F15=0,0,F15/$F15)</f>
        <v>1</v>
      </c>
      <c r="G16" s="37">
        <f>IF(G15=0,0,G15/$F15)</f>
        <v>0</v>
      </c>
      <c r="H16" s="37">
        <f>IF(H15=0,0,H15/$F15)</f>
        <v>0.66666666666666663</v>
      </c>
      <c r="I16" s="37">
        <f>IF(I15=0,0,I15/$F15)</f>
        <v>0.33333333333333331</v>
      </c>
    </row>
    <row r="17" spans="1:9" ht="12" customHeight="1">
      <c r="A17" s="178"/>
      <c r="B17" s="239" t="s">
        <v>44</v>
      </c>
      <c r="C17" s="240"/>
      <c r="D17" s="240"/>
      <c r="E17" s="241"/>
      <c r="F17" s="41">
        <f>SUM(G17:I17)</f>
        <v>12</v>
      </c>
      <c r="G17" s="41">
        <v>5</v>
      </c>
      <c r="H17" s="41">
        <v>5</v>
      </c>
      <c r="I17" s="41">
        <v>2</v>
      </c>
    </row>
    <row r="18" spans="1:9" ht="12" customHeight="1">
      <c r="A18" s="179"/>
      <c r="B18" s="242"/>
      <c r="C18" s="243"/>
      <c r="D18" s="243"/>
      <c r="E18" s="244"/>
      <c r="F18" s="37">
        <f>IF(F17=0,0,F17/$F17)</f>
        <v>1</v>
      </c>
      <c r="G18" s="37">
        <f>IF(G17=0,0,G17/$F17)</f>
        <v>0.41666666666666669</v>
      </c>
      <c r="H18" s="37">
        <f>IF(H17=0,0,H17/$F17)</f>
        <v>0.41666666666666669</v>
      </c>
      <c r="I18" s="37">
        <f>IF(I17=0,0,I17/$F17)</f>
        <v>0.16666666666666666</v>
      </c>
    </row>
    <row r="19" spans="1:9" ht="12" customHeight="1">
      <c r="A19" s="174" t="s">
        <v>43</v>
      </c>
      <c r="B19" s="174" t="s">
        <v>42</v>
      </c>
      <c r="C19" s="43"/>
      <c r="D19" s="220" t="s">
        <v>16</v>
      </c>
      <c r="E19" s="42"/>
      <c r="F19" s="41">
        <f>SUM(G19:I19)</f>
        <v>8</v>
      </c>
      <c r="G19" s="41">
        <f>SUM(G21,G23,G25,G27,G29,G31,G33,G35,G37,G39,G41,G43,G45,G47,G49,G51,G53,G55,G57,G59,G61,G63,G65,G67)</f>
        <v>3</v>
      </c>
      <c r="H19" s="41">
        <f>SUM(H21,H23,H25,H27,H29,H31,H33,H35,H37,H39,H41,H43,H45,H47,H49,H51,H53,H55,H57,H59,H61,H63,H65,H67)</f>
        <v>4</v>
      </c>
      <c r="I19" s="41">
        <f>SUM(I21,I23,I25,I27,I29,I31,I33,I35,I37,I39,I41,I43,I45,I47,I49,I51,I53,I55,I57,I59,I61,I63,I65,I67)</f>
        <v>1</v>
      </c>
    </row>
    <row r="20" spans="1:9" ht="12" customHeight="1">
      <c r="A20" s="175"/>
      <c r="B20" s="175"/>
      <c r="C20" s="40"/>
      <c r="D20" s="221"/>
      <c r="E20" s="39"/>
      <c r="F20" s="37">
        <f>IF(F19=0,0,F19/$F19)</f>
        <v>1</v>
      </c>
      <c r="G20" s="37">
        <f>IF(G19=0,0,G19/$F19)</f>
        <v>0.375</v>
      </c>
      <c r="H20" s="37">
        <f>IF(H19=0,0,H19/$F19)</f>
        <v>0.5</v>
      </c>
      <c r="I20" s="37">
        <f>IF(I19=0,0,I19/$F19)</f>
        <v>0.125</v>
      </c>
    </row>
    <row r="21" spans="1:9" ht="12" customHeight="1">
      <c r="A21" s="175"/>
      <c r="B21" s="175"/>
      <c r="C21" s="43"/>
      <c r="D21" s="220" t="s">
        <v>467</v>
      </c>
      <c r="E21" s="42"/>
      <c r="F21" s="41">
        <f>SUM(G21:I21)</f>
        <v>0</v>
      </c>
      <c r="G21" s="41">
        <v>0</v>
      </c>
      <c r="H21" s="41">
        <v>0</v>
      </c>
      <c r="I21" s="41">
        <v>0</v>
      </c>
    </row>
    <row r="22" spans="1:9" ht="12" customHeight="1">
      <c r="A22" s="175"/>
      <c r="B22" s="175"/>
      <c r="C22" s="40"/>
      <c r="D22" s="221"/>
      <c r="E22" s="39"/>
      <c r="F22" s="37">
        <f>IF(F21=0,0,F21/$F21)</f>
        <v>0</v>
      </c>
      <c r="G22" s="37">
        <f>IF(G21=0,0,G21/$F21)</f>
        <v>0</v>
      </c>
      <c r="H22" s="37">
        <f>IF(H21=0,0,H21/$F21)</f>
        <v>0</v>
      </c>
      <c r="I22" s="37">
        <f>IF(I21=0,0,I21/$F21)</f>
        <v>0</v>
      </c>
    </row>
    <row r="23" spans="1:9" ht="12" customHeight="1">
      <c r="A23" s="175"/>
      <c r="B23" s="175"/>
      <c r="C23" s="43"/>
      <c r="D23" s="220" t="s">
        <v>468</v>
      </c>
      <c r="E23" s="42"/>
      <c r="F23" s="41">
        <f>SUM(G23:I23)</f>
        <v>0</v>
      </c>
      <c r="G23" s="41">
        <v>0</v>
      </c>
      <c r="H23" s="41">
        <v>0</v>
      </c>
      <c r="I23" s="41">
        <v>0</v>
      </c>
    </row>
    <row r="24" spans="1:9" ht="12" customHeight="1">
      <c r="A24" s="175"/>
      <c r="B24" s="175"/>
      <c r="C24" s="40"/>
      <c r="D24" s="221"/>
      <c r="E24" s="39"/>
      <c r="F24" s="37">
        <f>IF(F23=0,0,F23/$F23)</f>
        <v>0</v>
      </c>
      <c r="G24" s="37">
        <f>IF(G23=0,0,G23/$F23)</f>
        <v>0</v>
      </c>
      <c r="H24" s="37">
        <f>IF(H23=0,0,H23/$F23)</f>
        <v>0</v>
      </c>
      <c r="I24" s="37">
        <f>IF(I23=0,0,I23/$F23)</f>
        <v>0</v>
      </c>
    </row>
    <row r="25" spans="1:9" ht="12" customHeight="1">
      <c r="A25" s="175"/>
      <c r="B25" s="175"/>
      <c r="C25" s="43"/>
      <c r="D25" s="223" t="s">
        <v>469</v>
      </c>
      <c r="E25" s="126"/>
      <c r="F25" s="112">
        <f>SUM(G25:I25)</f>
        <v>1</v>
      </c>
      <c r="G25" s="112">
        <v>0</v>
      </c>
      <c r="H25" s="112">
        <v>1</v>
      </c>
      <c r="I25" s="41">
        <v>0</v>
      </c>
    </row>
    <row r="26" spans="1:9" ht="12" customHeight="1">
      <c r="A26" s="175"/>
      <c r="B26" s="175"/>
      <c r="C26" s="40"/>
      <c r="D26" s="224"/>
      <c r="E26" s="127"/>
      <c r="F26" s="115">
        <f>IF(F25=0,0,F25/$F25)</f>
        <v>1</v>
      </c>
      <c r="G26" s="115">
        <f>IF(G25=0,0,G25/$F25)</f>
        <v>0</v>
      </c>
      <c r="H26" s="115">
        <f>IF(H25=0,0,H25/$F25)</f>
        <v>1</v>
      </c>
      <c r="I26" s="37">
        <f>IF(I25=0,0,I25/$F25)</f>
        <v>0</v>
      </c>
    </row>
    <row r="27" spans="1:9" ht="12" customHeight="1">
      <c r="A27" s="175"/>
      <c r="B27" s="175"/>
      <c r="C27" s="43"/>
      <c r="D27" s="220" t="s">
        <v>470</v>
      </c>
      <c r="E27" s="42"/>
      <c r="F27" s="41">
        <f>SUM(G27:I27)</f>
        <v>0</v>
      </c>
      <c r="G27" s="41">
        <v>0</v>
      </c>
      <c r="H27" s="41">
        <v>0</v>
      </c>
      <c r="I27" s="41">
        <v>0</v>
      </c>
    </row>
    <row r="28" spans="1:9" ht="12" customHeight="1">
      <c r="A28" s="175"/>
      <c r="B28" s="175"/>
      <c r="C28" s="40"/>
      <c r="D28" s="221"/>
      <c r="E28" s="39"/>
      <c r="F28" s="37">
        <f>IF(F27=0,0,F27/$F27)</f>
        <v>0</v>
      </c>
      <c r="G28" s="37">
        <f>IF(G27=0,0,G27/$F27)</f>
        <v>0</v>
      </c>
      <c r="H28" s="37">
        <f>IF(H27=0,0,H27/$F27)</f>
        <v>0</v>
      </c>
      <c r="I28" s="37">
        <f>IF(I27=0,0,I27/$F27)</f>
        <v>0</v>
      </c>
    </row>
    <row r="29" spans="1:9" ht="12" customHeight="1">
      <c r="A29" s="175"/>
      <c r="B29" s="175"/>
      <c r="C29" s="43"/>
      <c r="D29" s="220" t="s">
        <v>471</v>
      </c>
      <c r="E29" s="42"/>
      <c r="F29" s="41">
        <f>SUM(G29:I29)</f>
        <v>0</v>
      </c>
      <c r="G29" s="41">
        <v>0</v>
      </c>
      <c r="H29" s="41">
        <v>0</v>
      </c>
      <c r="I29" s="41">
        <v>0</v>
      </c>
    </row>
    <row r="30" spans="1:9" ht="12" customHeight="1">
      <c r="A30" s="175"/>
      <c r="B30" s="175"/>
      <c r="C30" s="40"/>
      <c r="D30" s="221"/>
      <c r="E30" s="39"/>
      <c r="F30" s="37">
        <f>IF(F29=0,0,F29/$F29)</f>
        <v>0</v>
      </c>
      <c r="G30" s="37">
        <f>IF(G29=0,0,G29/$F29)</f>
        <v>0</v>
      </c>
      <c r="H30" s="37">
        <f>IF(H29=0,0,H29/$F29)</f>
        <v>0</v>
      </c>
      <c r="I30" s="37">
        <f>IF(I29=0,0,I29/$F29)</f>
        <v>0</v>
      </c>
    </row>
    <row r="31" spans="1:9" ht="12" customHeight="1">
      <c r="A31" s="175"/>
      <c r="B31" s="175"/>
      <c r="C31" s="43"/>
      <c r="D31" s="220" t="s">
        <v>472</v>
      </c>
      <c r="E31" s="42"/>
      <c r="F31" s="41">
        <f>SUM(G31:I31)</f>
        <v>0</v>
      </c>
      <c r="G31" s="41">
        <v>0</v>
      </c>
      <c r="H31" s="41">
        <v>0</v>
      </c>
      <c r="I31" s="41">
        <v>0</v>
      </c>
    </row>
    <row r="32" spans="1:9" ht="12" customHeight="1">
      <c r="A32" s="175"/>
      <c r="B32" s="175"/>
      <c r="C32" s="40"/>
      <c r="D32" s="221"/>
      <c r="E32" s="39"/>
      <c r="F32" s="37">
        <f>IF(F31=0,0,F31/$F31)</f>
        <v>0</v>
      </c>
      <c r="G32" s="37">
        <f>IF(G31=0,0,G31/$F31)</f>
        <v>0</v>
      </c>
      <c r="H32" s="37">
        <f>IF(H31=0,0,H31/$F31)</f>
        <v>0</v>
      </c>
      <c r="I32" s="37">
        <f>IF(I31=0,0,I31/$F31)</f>
        <v>0</v>
      </c>
    </row>
    <row r="33" spans="1:9" ht="12" customHeight="1">
      <c r="A33" s="175"/>
      <c r="B33" s="175"/>
      <c r="C33" s="43"/>
      <c r="D33" s="220" t="s">
        <v>473</v>
      </c>
      <c r="E33" s="42"/>
      <c r="F33" s="41">
        <f>SUM(G33:I33)</f>
        <v>0</v>
      </c>
      <c r="G33" s="41">
        <v>0</v>
      </c>
      <c r="H33" s="41">
        <v>0</v>
      </c>
      <c r="I33" s="41">
        <v>0</v>
      </c>
    </row>
    <row r="34" spans="1:9" ht="12" customHeight="1">
      <c r="A34" s="175"/>
      <c r="B34" s="175"/>
      <c r="C34" s="40"/>
      <c r="D34" s="221"/>
      <c r="E34" s="39"/>
      <c r="F34" s="37">
        <f>IF(F33=0,0,F33/$F33)</f>
        <v>0</v>
      </c>
      <c r="G34" s="37">
        <f>IF(G33=0,0,G33/$F33)</f>
        <v>0</v>
      </c>
      <c r="H34" s="37">
        <f>IF(H33=0,0,H33/$F33)</f>
        <v>0</v>
      </c>
      <c r="I34" s="37">
        <f>IF(I33=0,0,I33/$F33)</f>
        <v>0</v>
      </c>
    </row>
    <row r="35" spans="1:9" ht="12" customHeight="1">
      <c r="A35" s="175"/>
      <c r="B35" s="175"/>
      <c r="C35" s="43"/>
      <c r="D35" s="220" t="s">
        <v>474</v>
      </c>
      <c r="E35" s="42"/>
      <c r="F35" s="41">
        <f>SUM(G35:I35)</f>
        <v>0</v>
      </c>
      <c r="G35" s="41">
        <v>0</v>
      </c>
      <c r="H35" s="41">
        <v>0</v>
      </c>
      <c r="I35" s="41">
        <v>0</v>
      </c>
    </row>
    <row r="36" spans="1:9" ht="12" customHeight="1">
      <c r="A36" s="175"/>
      <c r="B36" s="175"/>
      <c r="C36" s="40"/>
      <c r="D36" s="221"/>
      <c r="E36" s="39"/>
      <c r="F36" s="37">
        <f>IF(F35=0,0,F35/$F35)</f>
        <v>0</v>
      </c>
      <c r="G36" s="37">
        <f>IF(G35=0,0,G35/$F35)</f>
        <v>0</v>
      </c>
      <c r="H36" s="37">
        <f>IF(H35=0,0,H35/$F35)</f>
        <v>0</v>
      </c>
      <c r="I36" s="37">
        <f>IF(I35=0,0,I35/$F35)</f>
        <v>0</v>
      </c>
    </row>
    <row r="37" spans="1:9" ht="12" customHeight="1">
      <c r="A37" s="175"/>
      <c r="B37" s="175"/>
      <c r="C37" s="43"/>
      <c r="D37" s="220" t="s">
        <v>475</v>
      </c>
      <c r="E37" s="42"/>
      <c r="F37" s="41">
        <f>SUM(G37:I37)</f>
        <v>0</v>
      </c>
      <c r="G37" s="41">
        <v>0</v>
      </c>
      <c r="H37" s="41">
        <v>0</v>
      </c>
      <c r="I37" s="41">
        <v>0</v>
      </c>
    </row>
    <row r="38" spans="1:9" ht="12" customHeight="1">
      <c r="A38" s="175"/>
      <c r="B38" s="175"/>
      <c r="C38" s="40"/>
      <c r="D38" s="221"/>
      <c r="E38" s="39"/>
      <c r="F38" s="37">
        <f>IF(F37=0,0,F37/$F37)</f>
        <v>0</v>
      </c>
      <c r="G38" s="37">
        <f>IF(G37=0,0,G37/$F37)</f>
        <v>0</v>
      </c>
      <c r="H38" s="37">
        <f>IF(H37=0,0,H37/$F37)</f>
        <v>0</v>
      </c>
      <c r="I38" s="37">
        <f>IF(I37=0,0,I37/$F37)</f>
        <v>0</v>
      </c>
    </row>
    <row r="39" spans="1:9" ht="12" customHeight="1">
      <c r="A39" s="175"/>
      <c r="B39" s="175"/>
      <c r="C39" s="43"/>
      <c r="D39" s="220" t="s">
        <v>476</v>
      </c>
      <c r="E39" s="42"/>
      <c r="F39" s="41">
        <f>SUM(G39:I39)</f>
        <v>0</v>
      </c>
      <c r="G39" s="41">
        <v>0</v>
      </c>
      <c r="H39" s="41">
        <v>0</v>
      </c>
      <c r="I39" s="41">
        <v>0</v>
      </c>
    </row>
    <row r="40" spans="1:9" ht="12" customHeight="1">
      <c r="A40" s="175"/>
      <c r="B40" s="175"/>
      <c r="C40" s="40"/>
      <c r="D40" s="221"/>
      <c r="E40" s="39"/>
      <c r="F40" s="37">
        <f>IF(F39=0,0,F39/$F39)</f>
        <v>0</v>
      </c>
      <c r="G40" s="37">
        <f>IF(G39=0,0,G39/$F39)</f>
        <v>0</v>
      </c>
      <c r="H40" s="37">
        <f>IF(H39=0,0,H39/$F39)</f>
        <v>0</v>
      </c>
      <c r="I40" s="37">
        <f>IF(I39=0,0,I39/$F39)</f>
        <v>0</v>
      </c>
    </row>
    <row r="41" spans="1:9" ht="12" customHeight="1">
      <c r="A41" s="175"/>
      <c r="B41" s="175"/>
      <c r="C41" s="43"/>
      <c r="D41" s="220" t="s">
        <v>477</v>
      </c>
      <c r="E41" s="42"/>
      <c r="F41" s="41">
        <f>SUM(G41:I41)</f>
        <v>0</v>
      </c>
      <c r="G41" s="105" t="s">
        <v>497</v>
      </c>
      <c r="H41" s="105" t="s">
        <v>497</v>
      </c>
      <c r="I41" s="105" t="s">
        <v>497</v>
      </c>
    </row>
    <row r="42" spans="1:9" ht="12" customHeight="1">
      <c r="A42" s="175"/>
      <c r="B42" s="175"/>
      <c r="C42" s="40"/>
      <c r="D42" s="221"/>
      <c r="E42" s="39"/>
      <c r="F42" s="37">
        <f>IF(F41=0,0,F41/$F41)</f>
        <v>0</v>
      </c>
      <c r="G42" s="48" t="s">
        <v>497</v>
      </c>
      <c r="H42" s="48" t="s">
        <v>497</v>
      </c>
      <c r="I42" s="48" t="s">
        <v>497</v>
      </c>
    </row>
    <row r="43" spans="1:9" ht="12" customHeight="1">
      <c r="A43" s="175"/>
      <c r="B43" s="175"/>
      <c r="C43" s="43"/>
      <c r="D43" s="220" t="s">
        <v>478</v>
      </c>
      <c r="E43" s="42"/>
      <c r="F43" s="41">
        <f>SUM(G43:I43)</f>
        <v>0</v>
      </c>
      <c r="G43" s="41">
        <v>0</v>
      </c>
      <c r="H43" s="41">
        <v>0</v>
      </c>
      <c r="I43" s="41">
        <v>0</v>
      </c>
    </row>
    <row r="44" spans="1:9" ht="12" customHeight="1">
      <c r="A44" s="175"/>
      <c r="B44" s="175"/>
      <c r="C44" s="40"/>
      <c r="D44" s="221"/>
      <c r="E44" s="39"/>
      <c r="F44" s="37">
        <f>IF(F43=0,0,F43/$F43)</f>
        <v>0</v>
      </c>
      <c r="G44" s="37">
        <f>IF(G43=0,0,G43/$F43)</f>
        <v>0</v>
      </c>
      <c r="H44" s="37">
        <f>IF(H43=0,0,H43/$F43)</f>
        <v>0</v>
      </c>
      <c r="I44" s="37">
        <f>IF(I43=0,0,I43/$F43)</f>
        <v>0</v>
      </c>
    </row>
    <row r="45" spans="1:9" ht="12" customHeight="1">
      <c r="A45" s="175"/>
      <c r="B45" s="175"/>
      <c r="C45" s="43"/>
      <c r="D45" s="220" t="s">
        <v>479</v>
      </c>
      <c r="E45" s="42"/>
      <c r="F45" s="41">
        <f>SUM(G45:I45)</f>
        <v>0</v>
      </c>
      <c r="G45" s="41">
        <v>0</v>
      </c>
      <c r="H45" s="41">
        <v>0</v>
      </c>
      <c r="I45" s="41">
        <v>0</v>
      </c>
    </row>
    <row r="46" spans="1:9" ht="12" customHeight="1">
      <c r="A46" s="175"/>
      <c r="B46" s="175"/>
      <c r="C46" s="40"/>
      <c r="D46" s="221"/>
      <c r="E46" s="39"/>
      <c r="F46" s="37">
        <f>IF(F45=0,0,F45/$F45)</f>
        <v>0</v>
      </c>
      <c r="G46" s="37">
        <f>IF(G45=0,0,G45/$F45)</f>
        <v>0</v>
      </c>
      <c r="H46" s="37">
        <f>IF(H45=0,0,H45/$F45)</f>
        <v>0</v>
      </c>
      <c r="I46" s="37">
        <f>IF(I45=0,0,I45/$F45)</f>
        <v>0</v>
      </c>
    </row>
    <row r="47" spans="1:9" ht="11.25" customHeight="1">
      <c r="A47" s="175"/>
      <c r="B47" s="175"/>
      <c r="C47" s="43"/>
      <c r="D47" s="220" t="s">
        <v>480</v>
      </c>
      <c r="E47" s="42"/>
      <c r="F47" s="41">
        <f>SUM(G47:I47)</f>
        <v>0</v>
      </c>
      <c r="G47" s="41">
        <v>0</v>
      </c>
      <c r="H47" s="41">
        <v>0</v>
      </c>
      <c r="I47" s="41">
        <v>0</v>
      </c>
    </row>
    <row r="48" spans="1:9" ht="12" customHeight="1">
      <c r="A48" s="175"/>
      <c r="B48" s="175"/>
      <c r="C48" s="40"/>
      <c r="D48" s="221"/>
      <c r="E48" s="39"/>
      <c r="F48" s="37">
        <f>IF(F47=0,0,F47/$F47)</f>
        <v>0</v>
      </c>
      <c r="G48" s="37">
        <f>IF(G47=0,0,G47/$F47)</f>
        <v>0</v>
      </c>
      <c r="H48" s="37">
        <f>IF(H47=0,0,H47/$F47)</f>
        <v>0</v>
      </c>
      <c r="I48" s="37">
        <f>IF(I47=0,0,I47/$F47)</f>
        <v>0</v>
      </c>
    </row>
    <row r="49" spans="1:9" ht="12" customHeight="1">
      <c r="A49" s="175"/>
      <c r="B49" s="175"/>
      <c r="C49" s="43"/>
      <c r="D49" s="220" t="s">
        <v>481</v>
      </c>
      <c r="E49" s="42"/>
      <c r="F49" s="41">
        <f>SUM(G49:I49)</f>
        <v>1</v>
      </c>
      <c r="G49" s="41">
        <v>1</v>
      </c>
      <c r="H49" s="41">
        <v>0</v>
      </c>
      <c r="I49" s="41">
        <v>0</v>
      </c>
    </row>
    <row r="50" spans="1:9" ht="12" customHeight="1">
      <c r="A50" s="175"/>
      <c r="B50" s="175"/>
      <c r="C50" s="40"/>
      <c r="D50" s="221"/>
      <c r="E50" s="39"/>
      <c r="F50" s="37">
        <f>IF(F49=0,0,F49/$F49)</f>
        <v>1</v>
      </c>
      <c r="G50" s="37">
        <f>IF(G49=0,0,G49/$F49)</f>
        <v>1</v>
      </c>
      <c r="H50" s="37">
        <f>IF(H49=0,0,H49/$F49)</f>
        <v>0</v>
      </c>
      <c r="I50" s="37">
        <f>IF(I49=0,0,I49/$F49)</f>
        <v>0</v>
      </c>
    </row>
    <row r="51" spans="1:9" ht="12" customHeight="1">
      <c r="A51" s="175"/>
      <c r="B51" s="175"/>
      <c r="C51" s="43"/>
      <c r="D51" s="220" t="s">
        <v>482</v>
      </c>
      <c r="E51" s="42"/>
      <c r="F51" s="41">
        <f>SUM(G51:I51)</f>
        <v>0</v>
      </c>
      <c r="G51" s="41">
        <v>0</v>
      </c>
      <c r="H51" s="41">
        <v>0</v>
      </c>
      <c r="I51" s="41">
        <v>0</v>
      </c>
    </row>
    <row r="52" spans="1:9" ht="12" customHeight="1">
      <c r="A52" s="175"/>
      <c r="B52" s="175"/>
      <c r="C52" s="40"/>
      <c r="D52" s="221"/>
      <c r="E52" s="39"/>
      <c r="F52" s="37">
        <f>IF(F51=0,0,F51/$F51)</f>
        <v>0</v>
      </c>
      <c r="G52" s="37">
        <f>IF(G51=0,0,G51/$F51)</f>
        <v>0</v>
      </c>
      <c r="H52" s="37">
        <f>IF(H51=0,0,H51/$F51)</f>
        <v>0</v>
      </c>
      <c r="I52" s="37">
        <f>IF(I51=0,0,I51/$F51)</f>
        <v>0</v>
      </c>
    </row>
    <row r="53" spans="1:9" ht="12" customHeight="1">
      <c r="A53" s="175"/>
      <c r="B53" s="175"/>
      <c r="C53" s="43"/>
      <c r="D53" s="220" t="s">
        <v>483</v>
      </c>
      <c r="E53" s="42"/>
      <c r="F53" s="41">
        <f>SUM(G53:I53)</f>
        <v>0</v>
      </c>
      <c r="G53" s="41">
        <v>0</v>
      </c>
      <c r="H53" s="41">
        <v>0</v>
      </c>
      <c r="I53" s="41">
        <v>0</v>
      </c>
    </row>
    <row r="54" spans="1:9" ht="12" customHeight="1">
      <c r="A54" s="175"/>
      <c r="B54" s="175"/>
      <c r="C54" s="40"/>
      <c r="D54" s="221"/>
      <c r="E54" s="39"/>
      <c r="F54" s="37">
        <f>IF(F53=0,0,F53/$F53)</f>
        <v>0</v>
      </c>
      <c r="G54" s="37">
        <f>IF(G53=0,0,G53/$F53)</f>
        <v>0</v>
      </c>
      <c r="H54" s="37">
        <f>IF(H53=0,0,H53/$F53)</f>
        <v>0</v>
      </c>
      <c r="I54" s="37">
        <f>IF(I53=0,0,I53/$F53)</f>
        <v>0</v>
      </c>
    </row>
    <row r="55" spans="1:9" ht="12" customHeight="1">
      <c r="A55" s="175"/>
      <c r="B55" s="175"/>
      <c r="C55" s="43"/>
      <c r="D55" s="220" t="s">
        <v>484</v>
      </c>
      <c r="E55" s="42"/>
      <c r="F55" s="41">
        <f>SUM(G55:I55)</f>
        <v>1</v>
      </c>
      <c r="G55" s="41">
        <v>0</v>
      </c>
      <c r="H55" s="41">
        <v>1</v>
      </c>
      <c r="I55" s="41">
        <v>0</v>
      </c>
    </row>
    <row r="56" spans="1:9" ht="12" customHeight="1">
      <c r="A56" s="175"/>
      <c r="B56" s="175"/>
      <c r="C56" s="40"/>
      <c r="D56" s="221"/>
      <c r="E56" s="39"/>
      <c r="F56" s="37">
        <f>IF(F55=0,0,F55/$F55)</f>
        <v>1</v>
      </c>
      <c r="G56" s="37">
        <f>IF(G55=0,0,G55/$F55)</f>
        <v>0</v>
      </c>
      <c r="H56" s="37">
        <f>IF(H55=0,0,H55/$F55)</f>
        <v>1</v>
      </c>
      <c r="I56" s="37">
        <f>IF(I55=0,0,I55/$F55)</f>
        <v>0</v>
      </c>
    </row>
    <row r="57" spans="1:9" ht="12" customHeight="1">
      <c r="A57" s="175"/>
      <c r="B57" s="175"/>
      <c r="C57" s="43"/>
      <c r="D57" s="220" t="s">
        <v>485</v>
      </c>
      <c r="E57" s="42"/>
      <c r="F57" s="41">
        <f>SUM(G57:I57)</f>
        <v>1</v>
      </c>
      <c r="G57" s="41">
        <v>0</v>
      </c>
      <c r="H57" s="41">
        <v>0</v>
      </c>
      <c r="I57" s="41">
        <v>1</v>
      </c>
    </row>
    <row r="58" spans="1:9" ht="12" customHeight="1">
      <c r="A58" s="175"/>
      <c r="B58" s="175"/>
      <c r="C58" s="40"/>
      <c r="D58" s="221"/>
      <c r="E58" s="39"/>
      <c r="F58" s="37">
        <f>IF(F57=0,0,F57/$F57)</f>
        <v>1</v>
      </c>
      <c r="G58" s="37">
        <f>IF(G57=0,0,G57/$F57)</f>
        <v>0</v>
      </c>
      <c r="H58" s="37">
        <f>IF(H57=0,0,H57/$F57)</f>
        <v>0</v>
      </c>
      <c r="I58" s="37">
        <f>IF(I57=0,0,I57/$F57)</f>
        <v>1</v>
      </c>
    </row>
    <row r="59" spans="1:9" ht="12.75" customHeight="1">
      <c r="A59" s="175"/>
      <c r="B59" s="175"/>
      <c r="C59" s="43"/>
      <c r="D59" s="220" t="s">
        <v>486</v>
      </c>
      <c r="E59" s="42"/>
      <c r="F59" s="41">
        <f>SUM(G59:I59)</f>
        <v>3</v>
      </c>
      <c r="G59" s="41">
        <v>2</v>
      </c>
      <c r="H59" s="41">
        <v>1</v>
      </c>
      <c r="I59" s="41">
        <v>0</v>
      </c>
    </row>
    <row r="60" spans="1:9" ht="12.75" customHeight="1">
      <c r="A60" s="175"/>
      <c r="B60" s="175"/>
      <c r="C60" s="40"/>
      <c r="D60" s="221"/>
      <c r="E60" s="39"/>
      <c r="F60" s="37">
        <f>IF(F59=0,0,F59/$F59)</f>
        <v>1</v>
      </c>
      <c r="G60" s="37">
        <f>IF(G59=0,0,G59/$F59)</f>
        <v>0.66666666666666663</v>
      </c>
      <c r="H60" s="37">
        <f>IF(H59=0,0,H59/$F59)</f>
        <v>0.33333333333333331</v>
      </c>
      <c r="I60" s="37">
        <f>IF(I59=0,0,I59/$F59)</f>
        <v>0</v>
      </c>
    </row>
    <row r="61" spans="1:9" ht="12" customHeight="1">
      <c r="A61" s="175"/>
      <c r="B61" s="175"/>
      <c r="C61" s="43"/>
      <c r="D61" s="220" t="s">
        <v>21</v>
      </c>
      <c r="E61" s="42"/>
      <c r="F61" s="41">
        <f>SUM(G61:I61)</f>
        <v>0</v>
      </c>
      <c r="G61" s="41">
        <v>0</v>
      </c>
      <c r="H61" s="41">
        <v>0</v>
      </c>
      <c r="I61" s="41">
        <v>0</v>
      </c>
    </row>
    <row r="62" spans="1:9" ht="12" customHeight="1">
      <c r="A62" s="175"/>
      <c r="B62" s="175"/>
      <c r="C62" s="40"/>
      <c r="D62" s="221"/>
      <c r="E62" s="39"/>
      <c r="F62" s="37">
        <f>IF(F61=0,0,F61/$F61)</f>
        <v>0</v>
      </c>
      <c r="G62" s="37">
        <f>IF(G61=0,0,G61/$F61)</f>
        <v>0</v>
      </c>
      <c r="H62" s="37">
        <f>IF(H61=0,0,H61/$F61)</f>
        <v>0</v>
      </c>
      <c r="I62" s="37">
        <f>IF(I61=0,0,I61/$F61)</f>
        <v>0</v>
      </c>
    </row>
    <row r="63" spans="1:9" ht="12" customHeight="1">
      <c r="A63" s="175"/>
      <c r="B63" s="175"/>
      <c r="C63" s="43"/>
      <c r="D63" s="220" t="s">
        <v>487</v>
      </c>
      <c r="E63" s="42"/>
      <c r="F63" s="41">
        <f>SUM(G63:I63)</f>
        <v>0</v>
      </c>
      <c r="G63" s="41">
        <v>0</v>
      </c>
      <c r="H63" s="41">
        <v>0</v>
      </c>
      <c r="I63" s="41">
        <v>0</v>
      </c>
    </row>
    <row r="64" spans="1:9" ht="12" customHeight="1">
      <c r="A64" s="175"/>
      <c r="B64" s="175"/>
      <c r="C64" s="40"/>
      <c r="D64" s="221"/>
      <c r="E64" s="39"/>
      <c r="F64" s="37">
        <f>IF(F63=0,0,F63/$F63)</f>
        <v>0</v>
      </c>
      <c r="G64" s="37">
        <f>IF(G63=0,0,G63/$F63)</f>
        <v>0</v>
      </c>
      <c r="H64" s="37">
        <f>IF(H63=0,0,H63/$F63)</f>
        <v>0</v>
      </c>
      <c r="I64" s="37">
        <f>IF(I63=0,0,I63/$F63)</f>
        <v>0</v>
      </c>
    </row>
    <row r="65" spans="1:9" ht="12" customHeight="1">
      <c r="A65" s="175"/>
      <c r="B65" s="175"/>
      <c r="C65" s="43"/>
      <c r="D65" s="220" t="s">
        <v>488</v>
      </c>
      <c r="E65" s="42"/>
      <c r="F65" s="41">
        <f>SUM(G65:I65)</f>
        <v>1</v>
      </c>
      <c r="G65" s="41">
        <v>0</v>
      </c>
      <c r="H65" s="41">
        <v>1</v>
      </c>
      <c r="I65" s="41">
        <v>0</v>
      </c>
    </row>
    <row r="66" spans="1:9" ht="12" customHeight="1">
      <c r="A66" s="175"/>
      <c r="B66" s="175"/>
      <c r="C66" s="40"/>
      <c r="D66" s="221"/>
      <c r="E66" s="39"/>
      <c r="F66" s="37">
        <f>IF(F65=0,0,F65/$F65)</f>
        <v>1</v>
      </c>
      <c r="G66" s="37">
        <f>IF(G65=0,0,G65/$F65)</f>
        <v>0</v>
      </c>
      <c r="H66" s="37">
        <f>IF(H65=0,0,H65/$F65)</f>
        <v>1</v>
      </c>
      <c r="I66" s="37">
        <f>IF(I65=0,0,I65/$F65)</f>
        <v>0</v>
      </c>
    </row>
    <row r="67" spans="1:9" ht="12" customHeight="1">
      <c r="A67" s="175"/>
      <c r="B67" s="175"/>
      <c r="C67" s="43"/>
      <c r="D67" s="220" t="s">
        <v>489</v>
      </c>
      <c r="E67" s="42"/>
      <c r="F67" s="41">
        <f>SUM(G67:I67)</f>
        <v>0</v>
      </c>
      <c r="G67" s="41">
        <v>0</v>
      </c>
      <c r="H67" s="41">
        <v>0</v>
      </c>
      <c r="I67" s="41">
        <v>0</v>
      </c>
    </row>
    <row r="68" spans="1:9" ht="12" customHeight="1">
      <c r="A68" s="175"/>
      <c r="B68" s="176"/>
      <c r="C68" s="40"/>
      <c r="D68" s="221"/>
      <c r="E68" s="39"/>
      <c r="F68" s="37">
        <f>IF(F67=0,0,F67/$F67)</f>
        <v>0</v>
      </c>
      <c r="G68" s="37">
        <f>IF(G67=0,0,G67/$F67)</f>
        <v>0</v>
      </c>
      <c r="H68" s="37">
        <f>IF(H67=0,0,H67/$F67)</f>
        <v>0</v>
      </c>
      <c r="I68" s="37">
        <f>IF(I67=0,0,I67/$F67)</f>
        <v>0</v>
      </c>
    </row>
    <row r="69" spans="1:9" ht="12" customHeight="1">
      <c r="A69" s="175"/>
      <c r="B69" s="174" t="s">
        <v>17</v>
      </c>
      <c r="C69" s="43"/>
      <c r="D69" s="220" t="s">
        <v>16</v>
      </c>
      <c r="E69" s="42"/>
      <c r="F69" s="41">
        <f>SUM(G69:I69)</f>
        <v>22</v>
      </c>
      <c r="G69" s="41">
        <f>SUM(G71,G73,G75,G77,G79,G81,G83,G85,G87,G89,G91,G93,G95,G97,G99)</f>
        <v>3</v>
      </c>
      <c r="H69" s="41">
        <f>SUM(H71,H73,H75,H77,H79,H81,H83,H85,H87,H89,H91,H93,H95,H97,H99)</f>
        <v>13</v>
      </c>
      <c r="I69" s="41">
        <f>SUM(I71,I73,I75,I77,I79,I81,I83,I85,I87,I89,I91,I93,I95,I97,I99)</f>
        <v>6</v>
      </c>
    </row>
    <row r="70" spans="1:9" ht="12" customHeight="1">
      <c r="A70" s="175"/>
      <c r="B70" s="175"/>
      <c r="C70" s="40"/>
      <c r="D70" s="221"/>
      <c r="E70" s="39"/>
      <c r="F70" s="37">
        <f>IF(F69=0,0,F69/$F69)</f>
        <v>1</v>
      </c>
      <c r="G70" s="37">
        <f>IF(G69=0,0,G69/$F69)</f>
        <v>0.13636363636363635</v>
      </c>
      <c r="H70" s="37">
        <f>IF(H69=0,0,H69/$F69)</f>
        <v>0.59090909090909094</v>
      </c>
      <c r="I70" s="37">
        <f>IF(I69=0,0,I69/$F69)</f>
        <v>0.27272727272727271</v>
      </c>
    </row>
    <row r="71" spans="1:9" ht="12" customHeight="1">
      <c r="A71" s="175"/>
      <c r="B71" s="175"/>
      <c r="C71" s="43"/>
      <c r="D71" s="220" t="s">
        <v>293</v>
      </c>
      <c r="E71" s="42"/>
      <c r="F71" s="41">
        <f>SUM(G71:I71)</f>
        <v>1</v>
      </c>
      <c r="G71" s="41">
        <v>0</v>
      </c>
      <c r="H71" s="41">
        <v>1</v>
      </c>
      <c r="I71" s="41">
        <v>0</v>
      </c>
    </row>
    <row r="72" spans="1:9" ht="12" customHeight="1">
      <c r="A72" s="175"/>
      <c r="B72" s="175"/>
      <c r="C72" s="40"/>
      <c r="D72" s="221"/>
      <c r="E72" s="39"/>
      <c r="F72" s="37">
        <f>IF(F71=0,0,F71/$F71)</f>
        <v>1</v>
      </c>
      <c r="G72" s="37">
        <f>IF(G71=0,0,G71/$F71)</f>
        <v>0</v>
      </c>
      <c r="H72" s="37">
        <f>IF(H71=0,0,H71/$F71)</f>
        <v>1</v>
      </c>
      <c r="I72" s="37">
        <f>IF(I71=0,0,I71/$F71)</f>
        <v>0</v>
      </c>
    </row>
    <row r="73" spans="1:9" ht="12" customHeight="1">
      <c r="A73" s="175"/>
      <c r="B73" s="175"/>
      <c r="C73" s="43"/>
      <c r="D73" s="220" t="s">
        <v>292</v>
      </c>
      <c r="E73" s="42"/>
      <c r="F73" s="41">
        <f>SUM(G73:I73)</f>
        <v>1</v>
      </c>
      <c r="G73" s="41">
        <v>0</v>
      </c>
      <c r="H73" s="41">
        <v>1</v>
      </c>
      <c r="I73" s="41">
        <v>0</v>
      </c>
    </row>
    <row r="74" spans="1:9" ht="12" customHeight="1">
      <c r="A74" s="175"/>
      <c r="B74" s="175"/>
      <c r="C74" s="40"/>
      <c r="D74" s="221"/>
      <c r="E74" s="39"/>
      <c r="F74" s="37">
        <f>IF(F73=0,0,F73/$F73)</f>
        <v>1</v>
      </c>
      <c r="G74" s="37">
        <f>IF(G73=0,0,G73/$F73)</f>
        <v>0</v>
      </c>
      <c r="H74" s="37">
        <f>IF(H73=0,0,H73/$F73)</f>
        <v>1</v>
      </c>
      <c r="I74" s="37">
        <f>IF(I73=0,0,I73/$F73)</f>
        <v>0</v>
      </c>
    </row>
    <row r="75" spans="1:9" ht="12" customHeight="1">
      <c r="A75" s="175"/>
      <c r="B75" s="175"/>
      <c r="C75" s="43"/>
      <c r="D75" s="220" t="s">
        <v>13</v>
      </c>
      <c r="E75" s="42"/>
      <c r="F75" s="41">
        <f>SUM(G75:I75)</f>
        <v>0</v>
      </c>
      <c r="G75" s="41">
        <v>0</v>
      </c>
      <c r="H75" s="41">
        <v>0</v>
      </c>
      <c r="I75" s="41">
        <v>0</v>
      </c>
    </row>
    <row r="76" spans="1:9" ht="12" customHeight="1">
      <c r="A76" s="175"/>
      <c r="B76" s="175"/>
      <c r="C76" s="40"/>
      <c r="D76" s="221"/>
      <c r="E76" s="39"/>
      <c r="F76" s="37">
        <f>IF(F75=0,0,F75/$F75)</f>
        <v>0</v>
      </c>
      <c r="G76" s="37">
        <f>IF(G75=0,0,G75/$F75)</f>
        <v>0</v>
      </c>
      <c r="H76" s="37">
        <f>IF(H75=0,0,H75/$F75)</f>
        <v>0</v>
      </c>
      <c r="I76" s="37">
        <f>IF(I75=0,0,I75/$F75)</f>
        <v>0</v>
      </c>
    </row>
    <row r="77" spans="1:9" ht="12" customHeight="1">
      <c r="A77" s="175"/>
      <c r="B77" s="175"/>
      <c r="C77" s="43"/>
      <c r="D77" s="220" t="s">
        <v>291</v>
      </c>
      <c r="E77" s="42"/>
      <c r="F77" s="41">
        <f>SUM(G77:I77)</f>
        <v>2</v>
      </c>
      <c r="G77" s="41">
        <v>0</v>
      </c>
      <c r="H77" s="41">
        <v>2</v>
      </c>
      <c r="I77" s="41">
        <v>0</v>
      </c>
    </row>
    <row r="78" spans="1:9" ht="12" customHeight="1">
      <c r="A78" s="175"/>
      <c r="B78" s="175"/>
      <c r="C78" s="40"/>
      <c r="D78" s="221"/>
      <c r="E78" s="39"/>
      <c r="F78" s="37">
        <f>IF(F77=0,0,F77/$F77)</f>
        <v>1</v>
      </c>
      <c r="G78" s="37">
        <f>IF(G77=0,0,G77/$F77)</f>
        <v>0</v>
      </c>
      <c r="H78" s="37">
        <f>IF(H77=0,0,H77/$F77)</f>
        <v>1</v>
      </c>
      <c r="I78" s="37">
        <f>IF(I77=0,0,I77/$F77)</f>
        <v>0</v>
      </c>
    </row>
    <row r="79" spans="1:9" ht="12" customHeight="1">
      <c r="A79" s="175"/>
      <c r="B79" s="175"/>
      <c r="C79" s="43"/>
      <c r="D79" s="220" t="s">
        <v>290</v>
      </c>
      <c r="E79" s="42"/>
      <c r="F79" s="41">
        <f>SUM(G79:I79)</f>
        <v>1</v>
      </c>
      <c r="G79" s="41">
        <v>0</v>
      </c>
      <c r="H79" s="41">
        <v>0</v>
      </c>
      <c r="I79" s="41">
        <v>1</v>
      </c>
    </row>
    <row r="80" spans="1:9" ht="12" customHeight="1">
      <c r="A80" s="175"/>
      <c r="B80" s="175"/>
      <c r="C80" s="40"/>
      <c r="D80" s="221"/>
      <c r="E80" s="39"/>
      <c r="F80" s="37">
        <f>IF(F79=0,0,F79/$F79)</f>
        <v>1</v>
      </c>
      <c r="G80" s="37">
        <f>IF(G79=0,0,G79/$F79)</f>
        <v>0</v>
      </c>
      <c r="H80" s="37">
        <f>IF(H79=0,0,H79/$F79)</f>
        <v>0</v>
      </c>
      <c r="I80" s="37">
        <f>IF(I79=0,0,I79/$F79)</f>
        <v>1</v>
      </c>
    </row>
    <row r="81" spans="1:9" ht="12" customHeight="1">
      <c r="A81" s="175"/>
      <c r="B81" s="175"/>
      <c r="C81" s="43"/>
      <c r="D81" s="220" t="s">
        <v>10</v>
      </c>
      <c r="E81" s="42"/>
      <c r="F81" s="41">
        <f>SUM(G81:I81)</f>
        <v>4</v>
      </c>
      <c r="G81" s="41">
        <v>1</v>
      </c>
      <c r="H81" s="41">
        <v>1</v>
      </c>
      <c r="I81" s="41">
        <v>2</v>
      </c>
    </row>
    <row r="82" spans="1:9" ht="12" customHeight="1">
      <c r="A82" s="175"/>
      <c r="B82" s="175"/>
      <c r="C82" s="40"/>
      <c r="D82" s="221"/>
      <c r="E82" s="39"/>
      <c r="F82" s="37">
        <f>IF(F81=0,0,F81/$F81)</f>
        <v>1</v>
      </c>
      <c r="G82" s="37">
        <f>IF(G81=0,0,G81/$F81)</f>
        <v>0.25</v>
      </c>
      <c r="H82" s="37">
        <f>IF(H81=0,0,H81/$F81)</f>
        <v>0.25</v>
      </c>
      <c r="I82" s="37">
        <f>IF(I81=0,0,I81/$F81)</f>
        <v>0.5</v>
      </c>
    </row>
    <row r="83" spans="1:9" ht="12" customHeight="1">
      <c r="A83" s="175"/>
      <c r="B83" s="175"/>
      <c r="C83" s="43"/>
      <c r="D83" s="220" t="s">
        <v>9</v>
      </c>
      <c r="E83" s="42"/>
      <c r="F83" s="41">
        <f>SUM(G83:I83)</f>
        <v>0</v>
      </c>
      <c r="G83" s="41">
        <v>0</v>
      </c>
      <c r="H83" s="41">
        <v>0</v>
      </c>
      <c r="I83" s="41">
        <v>0</v>
      </c>
    </row>
    <row r="84" spans="1:9" ht="12" customHeight="1">
      <c r="A84" s="175"/>
      <c r="B84" s="175"/>
      <c r="C84" s="40"/>
      <c r="D84" s="221"/>
      <c r="E84" s="39"/>
      <c r="F84" s="37">
        <f>IF(F83=0,0,F83/$F83)</f>
        <v>0</v>
      </c>
      <c r="G84" s="37">
        <f>IF(G83=0,0,G83/$F83)</f>
        <v>0</v>
      </c>
      <c r="H84" s="37">
        <f>IF(H83=0,0,H83/$F83)</f>
        <v>0</v>
      </c>
      <c r="I84" s="37">
        <f>IF(I83=0,0,I83/$F83)</f>
        <v>0</v>
      </c>
    </row>
    <row r="85" spans="1:9" ht="12" customHeight="1">
      <c r="A85" s="175"/>
      <c r="B85" s="175"/>
      <c r="C85" s="43"/>
      <c r="D85" s="220" t="s">
        <v>289</v>
      </c>
      <c r="E85" s="42"/>
      <c r="F85" s="41">
        <f>SUM(G85:I85)</f>
        <v>0</v>
      </c>
      <c r="G85" s="41">
        <v>0</v>
      </c>
      <c r="H85" s="41">
        <v>0</v>
      </c>
      <c r="I85" s="41">
        <v>0</v>
      </c>
    </row>
    <row r="86" spans="1:9" ht="12" customHeight="1">
      <c r="A86" s="175"/>
      <c r="B86" s="175"/>
      <c r="C86" s="40"/>
      <c r="D86" s="221"/>
      <c r="E86" s="39"/>
      <c r="F86" s="37">
        <f>IF(F85=0,0,F85/$F85)</f>
        <v>0</v>
      </c>
      <c r="G86" s="37">
        <f>IF(G85=0,0,G85/$F85)</f>
        <v>0</v>
      </c>
      <c r="H86" s="37">
        <f>IF(H85=0,0,H85/$F85)</f>
        <v>0</v>
      </c>
      <c r="I86" s="37">
        <f>IF(I85=0,0,I85/$F85)</f>
        <v>0</v>
      </c>
    </row>
    <row r="87" spans="1:9" ht="13.5" customHeight="1">
      <c r="A87" s="175"/>
      <c r="B87" s="175"/>
      <c r="C87" s="43"/>
      <c r="D87" s="222" t="s">
        <v>288</v>
      </c>
      <c r="E87" s="42"/>
      <c r="F87" s="41">
        <f>SUM(G87:I87)</f>
        <v>0</v>
      </c>
      <c r="G87" s="41">
        <v>0</v>
      </c>
      <c r="H87" s="41">
        <v>0</v>
      </c>
      <c r="I87" s="41">
        <v>0</v>
      </c>
    </row>
    <row r="88" spans="1:9" ht="13.5" customHeight="1">
      <c r="A88" s="175"/>
      <c r="B88" s="175"/>
      <c r="C88" s="40"/>
      <c r="D88" s="221"/>
      <c r="E88" s="39"/>
      <c r="F88" s="37">
        <f>IF(F87=0,0,F87/$F87)</f>
        <v>0</v>
      </c>
      <c r="G88" s="37">
        <f>IF(G87=0,0,G87/$F87)</f>
        <v>0</v>
      </c>
      <c r="H88" s="37">
        <f>IF(H87=0,0,H87/$F87)</f>
        <v>0</v>
      </c>
      <c r="I88" s="37">
        <f>IF(I87=0,0,I87/$F87)</f>
        <v>0</v>
      </c>
    </row>
    <row r="89" spans="1:9" ht="12" customHeight="1">
      <c r="A89" s="175"/>
      <c r="B89" s="175"/>
      <c r="C89" s="43"/>
      <c r="D89" s="220" t="s">
        <v>287</v>
      </c>
      <c r="E89" s="42"/>
      <c r="F89" s="41">
        <f>SUM(G89:I89)</f>
        <v>1</v>
      </c>
      <c r="G89" s="41">
        <v>0</v>
      </c>
      <c r="H89" s="41">
        <v>0</v>
      </c>
      <c r="I89" s="41">
        <v>1</v>
      </c>
    </row>
    <row r="90" spans="1:9" ht="12" customHeight="1">
      <c r="A90" s="175"/>
      <c r="B90" s="175"/>
      <c r="C90" s="40"/>
      <c r="D90" s="221"/>
      <c r="E90" s="39"/>
      <c r="F90" s="37">
        <f>IF(F89=0,0,F89/$F89)</f>
        <v>1</v>
      </c>
      <c r="G90" s="37">
        <f>IF(G89=0,0,G89/$F89)</f>
        <v>0</v>
      </c>
      <c r="H90" s="37">
        <f>IF(H89=0,0,H89/$F89)</f>
        <v>0</v>
      </c>
      <c r="I90" s="37">
        <f>IF(I89=0,0,I89/$F89)</f>
        <v>1</v>
      </c>
    </row>
    <row r="91" spans="1:9" ht="12" customHeight="1">
      <c r="A91" s="175"/>
      <c r="B91" s="175"/>
      <c r="C91" s="43"/>
      <c r="D91" s="220" t="s">
        <v>286</v>
      </c>
      <c r="E91" s="42"/>
      <c r="F91" s="41">
        <f>SUM(G91:I91)</f>
        <v>0</v>
      </c>
      <c r="G91" s="41">
        <v>0</v>
      </c>
      <c r="H91" s="41">
        <v>0</v>
      </c>
      <c r="I91" s="41">
        <v>0</v>
      </c>
    </row>
    <row r="92" spans="1:9" ht="12" customHeight="1">
      <c r="A92" s="175"/>
      <c r="B92" s="175"/>
      <c r="C92" s="40"/>
      <c r="D92" s="221"/>
      <c r="E92" s="39"/>
      <c r="F92" s="37">
        <f>IF(F91=0,0,F91/$F91)</f>
        <v>0</v>
      </c>
      <c r="G92" s="37">
        <f>IF(G91=0,0,G91/$F91)</f>
        <v>0</v>
      </c>
      <c r="H92" s="37">
        <f>IF(H91=0,0,H91/$F91)</f>
        <v>0</v>
      </c>
      <c r="I92" s="37">
        <f>IF(I91=0,0,I91/$F91)</f>
        <v>0</v>
      </c>
    </row>
    <row r="93" spans="1:9" ht="12" customHeight="1">
      <c r="A93" s="175"/>
      <c r="B93" s="175"/>
      <c r="C93" s="43"/>
      <c r="D93" s="220" t="s">
        <v>285</v>
      </c>
      <c r="E93" s="42"/>
      <c r="F93" s="41">
        <f>SUM(G93:I93)</f>
        <v>2</v>
      </c>
      <c r="G93" s="41">
        <v>0</v>
      </c>
      <c r="H93" s="41">
        <v>2</v>
      </c>
      <c r="I93" s="41">
        <v>0</v>
      </c>
    </row>
    <row r="94" spans="1:9" ht="12" customHeight="1">
      <c r="A94" s="175"/>
      <c r="B94" s="175"/>
      <c r="C94" s="40"/>
      <c r="D94" s="221"/>
      <c r="E94" s="39"/>
      <c r="F94" s="37">
        <f>IF(F93=0,0,F93/$F93)</f>
        <v>1</v>
      </c>
      <c r="G94" s="37">
        <f>IF(G93=0,0,G93/$F93)</f>
        <v>0</v>
      </c>
      <c r="H94" s="37">
        <f>IF(H93=0,0,H93/$F93)</f>
        <v>1</v>
      </c>
      <c r="I94" s="37">
        <f>IF(I93=0,0,I93/$F93)</f>
        <v>0</v>
      </c>
    </row>
    <row r="95" spans="1:9" ht="12" customHeight="1">
      <c r="A95" s="175"/>
      <c r="B95" s="175"/>
      <c r="C95" s="43"/>
      <c r="D95" s="220" t="s">
        <v>284</v>
      </c>
      <c r="E95" s="42"/>
      <c r="F95" s="41">
        <f>SUM(G95:I95)</f>
        <v>9</v>
      </c>
      <c r="G95" s="41">
        <v>2</v>
      </c>
      <c r="H95" s="41">
        <v>5</v>
      </c>
      <c r="I95" s="41">
        <v>2</v>
      </c>
    </row>
    <row r="96" spans="1:9" ht="12" customHeight="1">
      <c r="A96" s="175"/>
      <c r="B96" s="175"/>
      <c r="C96" s="40"/>
      <c r="D96" s="221"/>
      <c r="E96" s="39"/>
      <c r="F96" s="37">
        <f>IF(F95=0,0,F95/$F95)</f>
        <v>1</v>
      </c>
      <c r="G96" s="37">
        <f>IF(G95=0,0,G95/$F95)</f>
        <v>0.22222222222222221</v>
      </c>
      <c r="H96" s="37">
        <f>IF(H95=0,0,H95/$F95)</f>
        <v>0.55555555555555558</v>
      </c>
      <c r="I96" s="37">
        <f>IF(I95=0,0,I95/$F95)</f>
        <v>0.22222222222222221</v>
      </c>
    </row>
    <row r="97" spans="1:9" ht="12" customHeight="1">
      <c r="A97" s="175"/>
      <c r="B97" s="175"/>
      <c r="C97" s="43"/>
      <c r="D97" s="220" t="s">
        <v>283</v>
      </c>
      <c r="E97" s="42"/>
      <c r="F97" s="41">
        <f>SUM(G97:I97)</f>
        <v>0</v>
      </c>
      <c r="G97" s="41">
        <v>0</v>
      </c>
      <c r="H97" s="41">
        <v>0</v>
      </c>
      <c r="I97" s="41">
        <v>0</v>
      </c>
    </row>
    <row r="98" spans="1:9" ht="12" customHeight="1">
      <c r="A98" s="175"/>
      <c r="B98" s="175"/>
      <c r="C98" s="40"/>
      <c r="D98" s="221"/>
      <c r="E98" s="39"/>
      <c r="F98" s="37">
        <f>IF(F97=0,0,F97/$F97)</f>
        <v>0</v>
      </c>
      <c r="G98" s="37">
        <f>IF(G97=0,0,G97/$F97)</f>
        <v>0</v>
      </c>
      <c r="H98" s="37">
        <f>IF(H97=0,0,H97/$F97)</f>
        <v>0</v>
      </c>
      <c r="I98" s="37">
        <f>IF(I97=0,0,I97/$F97)</f>
        <v>0</v>
      </c>
    </row>
    <row r="99" spans="1:9" ht="12.75" customHeight="1">
      <c r="A99" s="175"/>
      <c r="B99" s="175"/>
      <c r="C99" s="43"/>
      <c r="D99" s="220" t="s">
        <v>282</v>
      </c>
      <c r="E99" s="42"/>
      <c r="F99" s="41">
        <f>SUM(G99:I99)</f>
        <v>1</v>
      </c>
      <c r="G99" s="41">
        <v>0</v>
      </c>
      <c r="H99" s="41">
        <v>1</v>
      </c>
      <c r="I99" s="41">
        <v>0</v>
      </c>
    </row>
    <row r="100" spans="1:9" ht="12.75" customHeight="1">
      <c r="A100" s="176"/>
      <c r="B100" s="176"/>
      <c r="C100" s="40"/>
      <c r="D100" s="221"/>
      <c r="E100" s="39"/>
      <c r="F100" s="37">
        <f>IF(F99=0,0,F99/$F99)</f>
        <v>1</v>
      </c>
      <c r="G100" s="37">
        <f>IF(G99=0,0,G99/$F99)</f>
        <v>0</v>
      </c>
      <c r="H100" s="37">
        <f>IF(H99=0,0,H99/$F99)</f>
        <v>1</v>
      </c>
      <c r="I100" s="37">
        <f>IF(I99=0,0,I99/$F99)</f>
        <v>0</v>
      </c>
    </row>
  </sheetData>
  <mergeCells count="5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A3:E6"/>
    <mergeCell ref="F3:I4"/>
    <mergeCell ref="F5:F6"/>
    <mergeCell ref="G5:G6"/>
    <mergeCell ref="H5:H6"/>
    <mergeCell ref="I5:I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I100"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540</v>
      </c>
    </row>
    <row r="3" spans="1:14" ht="14.25" customHeight="1">
      <c r="A3" s="161" t="s">
        <v>64</v>
      </c>
      <c r="B3" s="162"/>
      <c r="C3" s="162"/>
      <c r="D3" s="162"/>
      <c r="E3" s="163"/>
      <c r="F3" s="170" t="s">
        <v>63</v>
      </c>
      <c r="G3" s="247" t="s">
        <v>157</v>
      </c>
      <c r="H3" s="247"/>
      <c r="I3" s="213" t="s">
        <v>156</v>
      </c>
      <c r="J3" s="213"/>
      <c r="K3" s="213" t="s">
        <v>155</v>
      </c>
      <c r="L3" s="213"/>
      <c r="M3" s="187" t="s">
        <v>154</v>
      </c>
      <c r="N3" s="188"/>
    </row>
    <row r="4" spans="1:14" ht="42" customHeight="1">
      <c r="A4" s="164"/>
      <c r="B4" s="165"/>
      <c r="C4" s="165"/>
      <c r="D4" s="165"/>
      <c r="E4" s="166"/>
      <c r="F4" s="171"/>
      <c r="G4" s="247"/>
      <c r="H4" s="247"/>
      <c r="I4" s="213"/>
      <c r="J4" s="213"/>
      <c r="K4" s="213"/>
      <c r="L4" s="213"/>
      <c r="M4" s="189"/>
      <c r="N4" s="190"/>
    </row>
    <row r="5" spans="1:14" ht="15" customHeight="1">
      <c r="A5" s="164"/>
      <c r="B5" s="165"/>
      <c r="C5" s="165"/>
      <c r="D5" s="165"/>
      <c r="E5" s="166"/>
      <c r="F5" s="153"/>
      <c r="G5" s="154" t="s">
        <v>52</v>
      </c>
      <c r="H5" s="156" t="s">
        <v>51</v>
      </c>
      <c r="I5" s="154" t="s">
        <v>52</v>
      </c>
      <c r="J5" s="156" t="s">
        <v>51</v>
      </c>
      <c r="K5" s="154" t="s">
        <v>52</v>
      </c>
      <c r="L5" s="156" t="s">
        <v>51</v>
      </c>
      <c r="M5" s="154" t="s">
        <v>52</v>
      </c>
      <c r="N5" s="156" t="s">
        <v>51</v>
      </c>
    </row>
    <row r="6" spans="1:14" ht="15" customHeight="1">
      <c r="A6" s="167"/>
      <c r="B6" s="168"/>
      <c r="C6" s="168"/>
      <c r="D6" s="168"/>
      <c r="E6" s="169"/>
      <c r="F6" s="153"/>
      <c r="G6" s="155"/>
      <c r="H6" s="157"/>
      <c r="I6" s="155"/>
      <c r="J6" s="157"/>
      <c r="K6" s="155"/>
      <c r="L6" s="157"/>
      <c r="M6" s="155"/>
      <c r="N6" s="157"/>
    </row>
    <row r="7" spans="1:14" ht="23.1" customHeight="1">
      <c r="A7" s="158" t="s">
        <v>50</v>
      </c>
      <c r="B7" s="159"/>
      <c r="C7" s="159"/>
      <c r="D7" s="159"/>
      <c r="E7" s="160"/>
      <c r="F7" s="10">
        <f t="shared" ref="F7:F53" si="0">SUM(G7,I7,K7,M7)</f>
        <v>945</v>
      </c>
      <c r="G7" s="9">
        <f>SUM(G8:G12)</f>
        <v>754</v>
      </c>
      <c r="H7" s="8">
        <f t="shared" ref="H7:H53" si="1">IF(G7=0,0,G7/$F7*100)</f>
        <v>79.788359788359784</v>
      </c>
      <c r="I7" s="9">
        <f>SUM(I8:I12)</f>
        <v>80</v>
      </c>
      <c r="J7" s="8">
        <f t="shared" ref="J7:J53" si="2">IF(I7=0,0,I7/$F7*100)</f>
        <v>8.4656084656084651</v>
      </c>
      <c r="K7" s="9">
        <f>SUM(K8:K12)</f>
        <v>98</v>
      </c>
      <c r="L7" s="8">
        <f t="shared" ref="L7:L53" si="3">IF(K7=0,0,K7/$F7*100)</f>
        <v>10.37037037037037</v>
      </c>
      <c r="M7" s="9">
        <f>SUM(M8:M12)</f>
        <v>13</v>
      </c>
      <c r="N7" s="8">
        <f t="shared" ref="N7:N53" si="4">IF(M7=0,0,M7/$F7*100)</f>
        <v>1.3756613756613756</v>
      </c>
    </row>
    <row r="8" spans="1:14" ht="23.1" customHeight="1">
      <c r="A8" s="177" t="s">
        <v>49</v>
      </c>
      <c r="B8" s="180" t="s">
        <v>48</v>
      </c>
      <c r="C8" s="181"/>
      <c r="D8" s="181"/>
      <c r="E8" s="182"/>
      <c r="F8" s="10">
        <f t="shared" si="0"/>
        <v>295</v>
      </c>
      <c r="G8" s="9">
        <v>135</v>
      </c>
      <c r="H8" s="8">
        <f t="shared" si="1"/>
        <v>45.762711864406782</v>
      </c>
      <c r="I8" s="9">
        <v>61</v>
      </c>
      <c r="J8" s="8">
        <f t="shared" si="2"/>
        <v>20.677966101694913</v>
      </c>
      <c r="K8" s="9">
        <v>90</v>
      </c>
      <c r="L8" s="8">
        <f t="shared" si="3"/>
        <v>30.508474576271187</v>
      </c>
      <c r="M8" s="9">
        <v>9</v>
      </c>
      <c r="N8" s="8">
        <f t="shared" si="4"/>
        <v>3.050847457627119</v>
      </c>
    </row>
    <row r="9" spans="1:14" ht="23.1" customHeight="1">
      <c r="A9" s="178"/>
      <c r="B9" s="180" t="s">
        <v>47</v>
      </c>
      <c r="C9" s="181"/>
      <c r="D9" s="181"/>
      <c r="E9" s="182"/>
      <c r="F9" s="10">
        <f t="shared" si="0"/>
        <v>143</v>
      </c>
      <c r="G9" s="9">
        <v>121</v>
      </c>
      <c r="H9" s="8">
        <f t="shared" si="1"/>
        <v>84.615384615384613</v>
      </c>
      <c r="I9" s="9">
        <v>16</v>
      </c>
      <c r="J9" s="8">
        <f t="shared" si="2"/>
        <v>11.188811188811188</v>
      </c>
      <c r="K9" s="9">
        <v>4</v>
      </c>
      <c r="L9" s="8">
        <f t="shared" si="3"/>
        <v>2.7972027972027971</v>
      </c>
      <c r="M9" s="9">
        <v>2</v>
      </c>
      <c r="N9" s="8">
        <f t="shared" si="4"/>
        <v>1.3986013986013985</v>
      </c>
    </row>
    <row r="10" spans="1:14" ht="23.1" customHeight="1">
      <c r="A10" s="178"/>
      <c r="B10" s="180" t="s">
        <v>46</v>
      </c>
      <c r="C10" s="181"/>
      <c r="D10" s="181"/>
      <c r="E10" s="182"/>
      <c r="F10" s="10">
        <f t="shared" si="0"/>
        <v>227</v>
      </c>
      <c r="G10" s="9">
        <v>222</v>
      </c>
      <c r="H10" s="8">
        <f t="shared" si="1"/>
        <v>97.797356828193841</v>
      </c>
      <c r="I10" s="9">
        <v>3</v>
      </c>
      <c r="J10" s="8">
        <f t="shared" si="2"/>
        <v>1.3215859030837005</v>
      </c>
      <c r="K10" s="9">
        <v>1</v>
      </c>
      <c r="L10" s="8">
        <f t="shared" si="3"/>
        <v>0.44052863436123352</v>
      </c>
      <c r="M10" s="9">
        <v>1</v>
      </c>
      <c r="N10" s="8">
        <f t="shared" si="4"/>
        <v>0.44052863436123352</v>
      </c>
    </row>
    <row r="11" spans="1:14" ht="23.1" customHeight="1">
      <c r="A11" s="178"/>
      <c r="B11" s="180" t="s">
        <v>45</v>
      </c>
      <c r="C11" s="181"/>
      <c r="D11" s="181"/>
      <c r="E11" s="182"/>
      <c r="F11" s="10">
        <f t="shared" si="0"/>
        <v>75</v>
      </c>
      <c r="G11" s="9">
        <v>74</v>
      </c>
      <c r="H11" s="8">
        <f t="shared" si="1"/>
        <v>98.666666666666671</v>
      </c>
      <c r="I11" s="9">
        <v>0</v>
      </c>
      <c r="J11" s="8">
        <f t="shared" si="2"/>
        <v>0</v>
      </c>
      <c r="K11" s="9">
        <v>1</v>
      </c>
      <c r="L11" s="8">
        <f t="shared" si="3"/>
        <v>1.3333333333333335</v>
      </c>
      <c r="M11" s="9">
        <v>0</v>
      </c>
      <c r="N11" s="8">
        <f t="shared" si="4"/>
        <v>0</v>
      </c>
    </row>
    <row r="12" spans="1:14" ht="23.1" customHeight="1">
      <c r="A12" s="179"/>
      <c r="B12" s="180" t="s">
        <v>44</v>
      </c>
      <c r="C12" s="181"/>
      <c r="D12" s="181"/>
      <c r="E12" s="182"/>
      <c r="F12" s="10">
        <f t="shared" si="0"/>
        <v>205</v>
      </c>
      <c r="G12" s="9">
        <v>202</v>
      </c>
      <c r="H12" s="8">
        <f t="shared" si="1"/>
        <v>98.536585365853654</v>
      </c>
      <c r="I12" s="9">
        <v>0</v>
      </c>
      <c r="J12" s="8">
        <f t="shared" si="2"/>
        <v>0</v>
      </c>
      <c r="K12" s="9">
        <v>2</v>
      </c>
      <c r="L12" s="8">
        <f t="shared" si="3"/>
        <v>0.97560975609756095</v>
      </c>
      <c r="M12" s="9">
        <v>1</v>
      </c>
      <c r="N12" s="8">
        <f t="shared" si="4"/>
        <v>0.48780487804878048</v>
      </c>
    </row>
    <row r="13" spans="1:14" ht="23.1" customHeight="1">
      <c r="A13" s="174" t="s">
        <v>43</v>
      </c>
      <c r="B13" s="174" t="s">
        <v>42</v>
      </c>
      <c r="C13" s="13"/>
      <c r="D13" s="14" t="s">
        <v>16</v>
      </c>
      <c r="E13" s="11"/>
      <c r="F13" s="10">
        <f t="shared" si="0"/>
        <v>230</v>
      </c>
      <c r="G13" s="9">
        <f>SUM(G14:G37)</f>
        <v>199</v>
      </c>
      <c r="H13" s="8">
        <f t="shared" si="1"/>
        <v>86.521739130434781</v>
      </c>
      <c r="I13" s="9">
        <f>SUM(I14:I37)</f>
        <v>14</v>
      </c>
      <c r="J13" s="8">
        <f t="shared" si="2"/>
        <v>6.0869565217391308</v>
      </c>
      <c r="K13" s="9">
        <f>SUM(K14:K37)</f>
        <v>16</v>
      </c>
      <c r="L13" s="8">
        <f t="shared" si="3"/>
        <v>6.9565217391304346</v>
      </c>
      <c r="M13" s="9">
        <f>SUM(M14:M37)</f>
        <v>1</v>
      </c>
      <c r="N13" s="8">
        <f t="shared" si="4"/>
        <v>0.43478260869565216</v>
      </c>
    </row>
    <row r="14" spans="1:14" ht="23.1" customHeight="1">
      <c r="A14" s="175"/>
      <c r="B14" s="175"/>
      <c r="C14" s="13"/>
      <c r="D14" s="14" t="s">
        <v>41</v>
      </c>
      <c r="E14" s="11"/>
      <c r="F14" s="10">
        <f t="shared" si="0"/>
        <v>31</v>
      </c>
      <c r="G14" s="9">
        <v>25</v>
      </c>
      <c r="H14" s="8">
        <f t="shared" si="1"/>
        <v>80.645161290322577</v>
      </c>
      <c r="I14" s="9">
        <v>3</v>
      </c>
      <c r="J14" s="8">
        <f t="shared" si="2"/>
        <v>9.67741935483871</v>
      </c>
      <c r="K14" s="9">
        <v>2</v>
      </c>
      <c r="L14" s="8">
        <f t="shared" si="3"/>
        <v>6.4516129032258061</v>
      </c>
      <c r="M14" s="9">
        <v>1</v>
      </c>
      <c r="N14" s="8">
        <f t="shared" si="4"/>
        <v>3.225806451612903</v>
      </c>
    </row>
    <row r="15" spans="1:14" ht="23.1" customHeight="1">
      <c r="A15" s="175"/>
      <c r="B15" s="175"/>
      <c r="C15" s="13"/>
      <c r="D15" s="14" t="s">
        <v>40</v>
      </c>
      <c r="E15" s="11"/>
      <c r="F15" s="10">
        <f t="shared" si="0"/>
        <v>4</v>
      </c>
      <c r="G15" s="9">
        <v>3</v>
      </c>
      <c r="H15" s="8">
        <f t="shared" si="1"/>
        <v>75</v>
      </c>
      <c r="I15" s="9">
        <v>1</v>
      </c>
      <c r="J15" s="8">
        <f t="shared" si="2"/>
        <v>25</v>
      </c>
      <c r="K15" s="9">
        <v>0</v>
      </c>
      <c r="L15" s="8">
        <f t="shared" si="3"/>
        <v>0</v>
      </c>
      <c r="M15" s="9">
        <v>0</v>
      </c>
      <c r="N15" s="8">
        <f t="shared" si="4"/>
        <v>0</v>
      </c>
    </row>
    <row r="16" spans="1:14" ht="23.1" customHeight="1">
      <c r="A16" s="175"/>
      <c r="B16" s="175"/>
      <c r="C16" s="13"/>
      <c r="D16" s="14" t="s">
        <v>39</v>
      </c>
      <c r="E16" s="11"/>
      <c r="F16" s="10">
        <f t="shared" si="0"/>
        <v>20</v>
      </c>
      <c r="G16" s="9">
        <v>18</v>
      </c>
      <c r="H16" s="8">
        <f t="shared" si="1"/>
        <v>90</v>
      </c>
      <c r="I16" s="9">
        <v>0</v>
      </c>
      <c r="J16" s="8">
        <f t="shared" si="2"/>
        <v>0</v>
      </c>
      <c r="K16" s="9">
        <v>2</v>
      </c>
      <c r="L16" s="8">
        <f t="shared" si="3"/>
        <v>10</v>
      </c>
      <c r="M16" s="9">
        <v>0</v>
      </c>
      <c r="N16" s="8">
        <f t="shared" si="4"/>
        <v>0</v>
      </c>
    </row>
    <row r="17" spans="1:14" ht="23.1" customHeight="1">
      <c r="A17" s="175"/>
      <c r="B17" s="175"/>
      <c r="C17" s="13"/>
      <c r="D17" s="14" t="s">
        <v>38</v>
      </c>
      <c r="E17" s="11"/>
      <c r="F17" s="10">
        <f t="shared" si="0"/>
        <v>2</v>
      </c>
      <c r="G17" s="9">
        <v>2</v>
      </c>
      <c r="H17" s="8">
        <f t="shared" si="1"/>
        <v>100</v>
      </c>
      <c r="I17" s="9">
        <v>0</v>
      </c>
      <c r="J17" s="8">
        <f t="shared" si="2"/>
        <v>0</v>
      </c>
      <c r="K17" s="9">
        <v>0</v>
      </c>
      <c r="L17" s="8">
        <f t="shared" si="3"/>
        <v>0</v>
      </c>
      <c r="M17" s="9">
        <v>0</v>
      </c>
      <c r="N17" s="8">
        <f t="shared" si="4"/>
        <v>0</v>
      </c>
    </row>
    <row r="18" spans="1:14" ht="23.1" customHeight="1">
      <c r="A18" s="175"/>
      <c r="B18" s="175"/>
      <c r="C18" s="13"/>
      <c r="D18" s="14" t="s">
        <v>37</v>
      </c>
      <c r="E18" s="11"/>
      <c r="F18" s="10">
        <f t="shared" si="0"/>
        <v>6</v>
      </c>
      <c r="G18" s="9">
        <v>4</v>
      </c>
      <c r="H18" s="8">
        <f t="shared" si="1"/>
        <v>66.666666666666657</v>
      </c>
      <c r="I18" s="9">
        <v>1</v>
      </c>
      <c r="J18" s="8">
        <f t="shared" si="2"/>
        <v>16.666666666666664</v>
      </c>
      <c r="K18" s="9">
        <v>1</v>
      </c>
      <c r="L18" s="8">
        <f t="shared" si="3"/>
        <v>16.666666666666664</v>
      </c>
      <c r="M18" s="9">
        <v>0</v>
      </c>
      <c r="N18" s="8">
        <f t="shared" si="4"/>
        <v>0</v>
      </c>
    </row>
    <row r="19" spans="1:14" ht="23.1" customHeight="1">
      <c r="A19" s="175"/>
      <c r="B19" s="175"/>
      <c r="C19" s="13"/>
      <c r="D19" s="14" t="s">
        <v>36</v>
      </c>
      <c r="E19" s="11"/>
      <c r="F19" s="10">
        <f t="shared" si="0"/>
        <v>2</v>
      </c>
      <c r="G19" s="9">
        <v>1</v>
      </c>
      <c r="H19" s="8">
        <f t="shared" si="1"/>
        <v>50</v>
      </c>
      <c r="I19" s="9">
        <v>1</v>
      </c>
      <c r="J19" s="8">
        <f t="shared" si="2"/>
        <v>50</v>
      </c>
      <c r="K19" s="9">
        <v>0</v>
      </c>
      <c r="L19" s="8">
        <f t="shared" si="3"/>
        <v>0</v>
      </c>
      <c r="M19" s="9">
        <v>0</v>
      </c>
      <c r="N19" s="8">
        <f t="shared" si="4"/>
        <v>0</v>
      </c>
    </row>
    <row r="20" spans="1:14" ht="23.1" customHeight="1">
      <c r="A20" s="175"/>
      <c r="B20" s="175"/>
      <c r="C20" s="13"/>
      <c r="D20" s="14" t="s">
        <v>35</v>
      </c>
      <c r="E20" s="11"/>
      <c r="F20" s="10">
        <f t="shared" si="0"/>
        <v>6</v>
      </c>
      <c r="G20" s="9">
        <v>5</v>
      </c>
      <c r="H20" s="8">
        <f t="shared" si="1"/>
        <v>83.333333333333343</v>
      </c>
      <c r="I20" s="9">
        <v>0</v>
      </c>
      <c r="J20" s="8">
        <f t="shared" si="2"/>
        <v>0</v>
      </c>
      <c r="K20" s="9">
        <v>1</v>
      </c>
      <c r="L20" s="8">
        <f t="shared" si="3"/>
        <v>16.666666666666664</v>
      </c>
      <c r="M20" s="9">
        <v>0</v>
      </c>
      <c r="N20" s="8">
        <f t="shared" si="4"/>
        <v>0</v>
      </c>
    </row>
    <row r="21" spans="1:14" ht="23.1" customHeight="1">
      <c r="A21" s="175"/>
      <c r="B21" s="175"/>
      <c r="C21" s="13"/>
      <c r="D21" s="14" t="s">
        <v>34</v>
      </c>
      <c r="E21" s="11"/>
      <c r="F21" s="10">
        <f t="shared" si="0"/>
        <v>9</v>
      </c>
      <c r="G21" s="9">
        <v>9</v>
      </c>
      <c r="H21" s="8">
        <f t="shared" si="1"/>
        <v>100</v>
      </c>
      <c r="I21" s="9">
        <v>0</v>
      </c>
      <c r="J21" s="8">
        <f t="shared" si="2"/>
        <v>0</v>
      </c>
      <c r="K21" s="9">
        <v>0</v>
      </c>
      <c r="L21" s="8">
        <f t="shared" si="3"/>
        <v>0</v>
      </c>
      <c r="M21" s="9">
        <v>0</v>
      </c>
      <c r="N21" s="8">
        <f t="shared" si="4"/>
        <v>0</v>
      </c>
    </row>
    <row r="22" spans="1:14" ht="23.1" customHeight="1">
      <c r="A22" s="175"/>
      <c r="B22" s="175"/>
      <c r="C22" s="13"/>
      <c r="D22" s="14" t="s">
        <v>33</v>
      </c>
      <c r="E22" s="11"/>
      <c r="F22" s="10">
        <f t="shared" si="0"/>
        <v>1</v>
      </c>
      <c r="G22" s="9">
        <v>1</v>
      </c>
      <c r="H22" s="8">
        <f t="shared" si="1"/>
        <v>100</v>
      </c>
      <c r="I22" s="9">
        <v>0</v>
      </c>
      <c r="J22" s="8">
        <f t="shared" si="2"/>
        <v>0</v>
      </c>
      <c r="K22" s="9">
        <v>0</v>
      </c>
      <c r="L22" s="8">
        <f t="shared" si="3"/>
        <v>0</v>
      </c>
      <c r="M22" s="9">
        <v>0</v>
      </c>
      <c r="N22" s="8">
        <f t="shared" si="4"/>
        <v>0</v>
      </c>
    </row>
    <row r="23" spans="1:14" ht="23.1" customHeight="1">
      <c r="A23" s="175"/>
      <c r="B23" s="175"/>
      <c r="C23" s="13"/>
      <c r="D23" s="14" t="s">
        <v>32</v>
      </c>
      <c r="E23" s="11"/>
      <c r="F23" s="10">
        <f t="shared" si="0"/>
        <v>7</v>
      </c>
      <c r="G23" s="9">
        <v>6</v>
      </c>
      <c r="H23" s="8">
        <f t="shared" si="1"/>
        <v>85.714285714285708</v>
      </c>
      <c r="I23" s="9">
        <v>0</v>
      </c>
      <c r="J23" s="8">
        <f t="shared" si="2"/>
        <v>0</v>
      </c>
      <c r="K23" s="9">
        <v>1</v>
      </c>
      <c r="L23" s="8">
        <f t="shared" si="3"/>
        <v>14.285714285714285</v>
      </c>
      <c r="M23" s="9">
        <v>0</v>
      </c>
      <c r="N23" s="8">
        <f t="shared" si="4"/>
        <v>0</v>
      </c>
    </row>
    <row r="24" spans="1:14" ht="23.1" customHeight="1">
      <c r="A24" s="175"/>
      <c r="B24" s="175"/>
      <c r="C24" s="13"/>
      <c r="D24" s="14" t="s">
        <v>31</v>
      </c>
      <c r="E24" s="11"/>
      <c r="F24" s="10">
        <f t="shared" si="0"/>
        <v>0</v>
      </c>
      <c r="G24" s="33" t="s">
        <v>497</v>
      </c>
      <c r="H24" s="80" t="s">
        <v>497</v>
      </c>
      <c r="I24" s="33" t="s">
        <v>497</v>
      </c>
      <c r="J24" s="80" t="s">
        <v>497</v>
      </c>
      <c r="K24" s="33" t="s">
        <v>497</v>
      </c>
      <c r="L24" s="80" t="s">
        <v>497</v>
      </c>
      <c r="M24" s="33" t="s">
        <v>497</v>
      </c>
      <c r="N24" s="80" t="s">
        <v>497</v>
      </c>
    </row>
    <row r="25" spans="1:14" ht="23.1" customHeight="1">
      <c r="A25" s="175"/>
      <c r="B25" s="175"/>
      <c r="C25" s="13"/>
      <c r="D25" s="12" t="s">
        <v>30</v>
      </c>
      <c r="E25" s="11"/>
      <c r="F25" s="10">
        <f t="shared" si="0"/>
        <v>1</v>
      </c>
      <c r="G25" s="9">
        <v>1</v>
      </c>
      <c r="H25" s="8">
        <f t="shared" si="1"/>
        <v>100</v>
      </c>
      <c r="I25" s="9">
        <v>0</v>
      </c>
      <c r="J25" s="8">
        <f t="shared" si="2"/>
        <v>0</v>
      </c>
      <c r="K25" s="9">
        <v>0</v>
      </c>
      <c r="L25" s="8">
        <f t="shared" si="3"/>
        <v>0</v>
      </c>
      <c r="M25" s="9">
        <v>0</v>
      </c>
      <c r="N25" s="8">
        <f t="shared" si="4"/>
        <v>0</v>
      </c>
    </row>
    <row r="26" spans="1:14" ht="23.1" customHeight="1">
      <c r="A26" s="175"/>
      <c r="B26" s="175"/>
      <c r="C26" s="13"/>
      <c r="D26" s="120" t="s">
        <v>29</v>
      </c>
      <c r="E26" s="121"/>
      <c r="F26" s="31">
        <f t="shared" si="0"/>
        <v>7</v>
      </c>
      <c r="G26" s="30">
        <v>6</v>
      </c>
      <c r="H26" s="122">
        <f t="shared" si="1"/>
        <v>85.714285714285708</v>
      </c>
      <c r="I26" s="9">
        <v>0</v>
      </c>
      <c r="J26" s="8">
        <f t="shared" si="2"/>
        <v>0</v>
      </c>
      <c r="K26" s="9">
        <v>1</v>
      </c>
      <c r="L26" s="8">
        <f t="shared" si="3"/>
        <v>14.285714285714285</v>
      </c>
      <c r="M26" s="9">
        <v>0</v>
      </c>
      <c r="N26" s="8">
        <f t="shared" si="4"/>
        <v>0</v>
      </c>
    </row>
    <row r="27" spans="1:14" ht="23.1" customHeight="1">
      <c r="A27" s="175"/>
      <c r="B27" s="175"/>
      <c r="C27" s="13"/>
      <c r="D27" s="14" t="s">
        <v>28</v>
      </c>
      <c r="E27" s="11"/>
      <c r="F27" s="10">
        <f t="shared" si="0"/>
        <v>2</v>
      </c>
      <c r="G27" s="9">
        <v>2</v>
      </c>
      <c r="H27" s="8">
        <f t="shared" si="1"/>
        <v>100</v>
      </c>
      <c r="I27" s="9">
        <v>0</v>
      </c>
      <c r="J27" s="8">
        <f t="shared" si="2"/>
        <v>0</v>
      </c>
      <c r="K27" s="9">
        <v>0</v>
      </c>
      <c r="L27" s="8">
        <f t="shared" si="3"/>
        <v>0</v>
      </c>
      <c r="M27" s="9">
        <v>0</v>
      </c>
      <c r="N27" s="8">
        <f t="shared" si="4"/>
        <v>0</v>
      </c>
    </row>
    <row r="28" spans="1:14" ht="23.1" customHeight="1">
      <c r="A28" s="175"/>
      <c r="B28" s="175"/>
      <c r="C28" s="13"/>
      <c r="D28" s="14" t="s">
        <v>27</v>
      </c>
      <c r="E28" s="11"/>
      <c r="F28" s="10">
        <f t="shared" si="0"/>
        <v>3</v>
      </c>
      <c r="G28" s="9">
        <v>2</v>
      </c>
      <c r="H28" s="8">
        <f t="shared" si="1"/>
        <v>66.666666666666657</v>
      </c>
      <c r="I28" s="9">
        <v>0</v>
      </c>
      <c r="J28" s="8">
        <f t="shared" si="2"/>
        <v>0</v>
      </c>
      <c r="K28" s="9">
        <v>1</v>
      </c>
      <c r="L28" s="8">
        <f t="shared" si="3"/>
        <v>33.333333333333329</v>
      </c>
      <c r="M28" s="9">
        <v>0</v>
      </c>
      <c r="N28" s="8">
        <f t="shared" si="4"/>
        <v>0</v>
      </c>
    </row>
    <row r="29" spans="1:14" ht="23.1" customHeight="1">
      <c r="A29" s="175"/>
      <c r="B29" s="175"/>
      <c r="C29" s="13"/>
      <c r="D29" s="14" t="s">
        <v>26</v>
      </c>
      <c r="E29" s="11"/>
      <c r="F29" s="10">
        <f t="shared" si="0"/>
        <v>15</v>
      </c>
      <c r="G29" s="9">
        <v>11</v>
      </c>
      <c r="H29" s="8">
        <f t="shared" si="1"/>
        <v>73.333333333333329</v>
      </c>
      <c r="I29" s="9">
        <v>2</v>
      </c>
      <c r="J29" s="8">
        <f t="shared" si="2"/>
        <v>13.333333333333334</v>
      </c>
      <c r="K29" s="9">
        <v>2</v>
      </c>
      <c r="L29" s="8">
        <f t="shared" si="3"/>
        <v>13.333333333333334</v>
      </c>
      <c r="M29" s="9">
        <v>0</v>
      </c>
      <c r="N29" s="8">
        <f t="shared" si="4"/>
        <v>0</v>
      </c>
    </row>
    <row r="30" spans="1:14" ht="23.1" customHeight="1">
      <c r="A30" s="175"/>
      <c r="B30" s="175"/>
      <c r="C30" s="13"/>
      <c r="D30" s="14" t="s">
        <v>25</v>
      </c>
      <c r="E30" s="11"/>
      <c r="F30" s="10">
        <f t="shared" si="0"/>
        <v>6</v>
      </c>
      <c r="G30" s="9">
        <v>5</v>
      </c>
      <c r="H30" s="8">
        <f t="shared" si="1"/>
        <v>83.333333333333343</v>
      </c>
      <c r="I30" s="9">
        <v>1</v>
      </c>
      <c r="J30" s="8">
        <f t="shared" si="2"/>
        <v>16.666666666666664</v>
      </c>
      <c r="K30" s="9">
        <v>0</v>
      </c>
      <c r="L30" s="8">
        <f t="shared" si="3"/>
        <v>0</v>
      </c>
      <c r="M30" s="9">
        <v>0</v>
      </c>
      <c r="N30" s="8">
        <f t="shared" si="4"/>
        <v>0</v>
      </c>
    </row>
    <row r="31" spans="1:14" ht="23.1" customHeight="1">
      <c r="A31" s="175"/>
      <c r="B31" s="175"/>
      <c r="C31" s="13"/>
      <c r="D31" s="14" t="s">
        <v>24</v>
      </c>
      <c r="E31" s="11"/>
      <c r="F31" s="10">
        <f t="shared" si="0"/>
        <v>31</v>
      </c>
      <c r="G31" s="9">
        <v>24</v>
      </c>
      <c r="H31" s="8">
        <f t="shared" si="1"/>
        <v>77.41935483870968</v>
      </c>
      <c r="I31" s="9">
        <v>4</v>
      </c>
      <c r="J31" s="8">
        <f t="shared" si="2"/>
        <v>12.903225806451612</v>
      </c>
      <c r="K31" s="9">
        <v>3</v>
      </c>
      <c r="L31" s="8">
        <f t="shared" si="3"/>
        <v>9.67741935483871</v>
      </c>
      <c r="M31" s="9">
        <v>0</v>
      </c>
      <c r="N31" s="8">
        <f t="shared" si="4"/>
        <v>0</v>
      </c>
    </row>
    <row r="32" spans="1:14" ht="23.1" customHeight="1">
      <c r="A32" s="175"/>
      <c r="B32" s="175"/>
      <c r="C32" s="13"/>
      <c r="D32" s="14" t="s">
        <v>23</v>
      </c>
      <c r="E32" s="11"/>
      <c r="F32" s="10">
        <f t="shared" si="0"/>
        <v>7</v>
      </c>
      <c r="G32" s="9">
        <v>6</v>
      </c>
      <c r="H32" s="8">
        <f t="shared" si="1"/>
        <v>85.714285714285708</v>
      </c>
      <c r="I32" s="9">
        <v>0</v>
      </c>
      <c r="J32" s="8">
        <f t="shared" si="2"/>
        <v>0</v>
      </c>
      <c r="K32" s="9">
        <v>1</v>
      </c>
      <c r="L32" s="8">
        <f t="shared" si="3"/>
        <v>14.285714285714285</v>
      </c>
      <c r="M32" s="9">
        <v>0</v>
      </c>
      <c r="N32" s="8">
        <f t="shared" si="4"/>
        <v>0</v>
      </c>
    </row>
    <row r="33" spans="1:14" ht="24" customHeight="1">
      <c r="A33" s="175"/>
      <c r="B33" s="175"/>
      <c r="C33" s="13"/>
      <c r="D33" s="14" t="s">
        <v>22</v>
      </c>
      <c r="E33" s="11"/>
      <c r="F33" s="10">
        <f t="shared" si="0"/>
        <v>28</v>
      </c>
      <c r="G33" s="9">
        <v>28</v>
      </c>
      <c r="H33" s="8">
        <f t="shared" si="1"/>
        <v>100</v>
      </c>
      <c r="I33" s="9">
        <v>0</v>
      </c>
      <c r="J33" s="8">
        <f t="shared" si="2"/>
        <v>0</v>
      </c>
      <c r="K33" s="9">
        <v>0</v>
      </c>
      <c r="L33" s="8">
        <f t="shared" si="3"/>
        <v>0</v>
      </c>
      <c r="M33" s="9">
        <v>0</v>
      </c>
      <c r="N33" s="8">
        <f t="shared" si="4"/>
        <v>0</v>
      </c>
    </row>
    <row r="34" spans="1:14" ht="23.1" customHeight="1">
      <c r="A34" s="175"/>
      <c r="B34" s="175"/>
      <c r="C34" s="13"/>
      <c r="D34" s="14" t="s">
        <v>21</v>
      </c>
      <c r="E34" s="11"/>
      <c r="F34" s="10">
        <f t="shared" si="0"/>
        <v>14</v>
      </c>
      <c r="G34" s="9">
        <v>13</v>
      </c>
      <c r="H34" s="8">
        <f t="shared" si="1"/>
        <v>92.857142857142861</v>
      </c>
      <c r="I34" s="9">
        <v>0</v>
      </c>
      <c r="J34" s="8">
        <f t="shared" si="2"/>
        <v>0</v>
      </c>
      <c r="K34" s="9">
        <v>1</v>
      </c>
      <c r="L34" s="8">
        <f t="shared" si="3"/>
        <v>7.1428571428571423</v>
      </c>
      <c r="M34" s="9">
        <v>0</v>
      </c>
      <c r="N34" s="8">
        <f t="shared" si="4"/>
        <v>0</v>
      </c>
    </row>
    <row r="35" spans="1:14" ht="23.1" customHeight="1">
      <c r="A35" s="175"/>
      <c r="B35" s="175"/>
      <c r="C35" s="13"/>
      <c r="D35" s="14" t="s">
        <v>20</v>
      </c>
      <c r="E35" s="11"/>
      <c r="F35" s="10">
        <f t="shared" si="0"/>
        <v>7</v>
      </c>
      <c r="G35" s="9">
        <v>7</v>
      </c>
      <c r="H35" s="8">
        <f t="shared" si="1"/>
        <v>100</v>
      </c>
      <c r="I35" s="9">
        <v>0</v>
      </c>
      <c r="J35" s="8">
        <f t="shared" si="2"/>
        <v>0</v>
      </c>
      <c r="K35" s="9">
        <v>0</v>
      </c>
      <c r="L35" s="8">
        <f t="shared" si="3"/>
        <v>0</v>
      </c>
      <c r="M35" s="9">
        <v>0</v>
      </c>
      <c r="N35" s="8">
        <f t="shared" si="4"/>
        <v>0</v>
      </c>
    </row>
    <row r="36" spans="1:14" ht="23.1" customHeight="1">
      <c r="A36" s="175"/>
      <c r="B36" s="175"/>
      <c r="C36" s="13"/>
      <c r="D36" s="14" t="s">
        <v>19</v>
      </c>
      <c r="E36" s="11"/>
      <c r="F36" s="10">
        <f t="shared" si="0"/>
        <v>17</v>
      </c>
      <c r="G36" s="9">
        <v>16</v>
      </c>
      <c r="H36" s="8">
        <f t="shared" si="1"/>
        <v>94.117647058823522</v>
      </c>
      <c r="I36" s="9">
        <v>1</v>
      </c>
      <c r="J36" s="8">
        <f t="shared" si="2"/>
        <v>5.8823529411764701</v>
      </c>
      <c r="K36" s="9">
        <v>0</v>
      </c>
      <c r="L36" s="8">
        <f t="shared" si="3"/>
        <v>0</v>
      </c>
      <c r="M36" s="9">
        <v>0</v>
      </c>
      <c r="N36" s="8">
        <f t="shared" si="4"/>
        <v>0</v>
      </c>
    </row>
    <row r="37" spans="1:14" ht="23.1" customHeight="1">
      <c r="A37" s="175"/>
      <c r="B37" s="176"/>
      <c r="C37" s="13"/>
      <c r="D37" s="14" t="s">
        <v>18</v>
      </c>
      <c r="E37" s="11"/>
      <c r="F37" s="10">
        <f t="shared" si="0"/>
        <v>4</v>
      </c>
      <c r="G37" s="9">
        <v>4</v>
      </c>
      <c r="H37" s="8">
        <f t="shared" si="1"/>
        <v>100</v>
      </c>
      <c r="I37" s="9">
        <v>0</v>
      </c>
      <c r="J37" s="8">
        <f t="shared" si="2"/>
        <v>0</v>
      </c>
      <c r="K37" s="9">
        <v>0</v>
      </c>
      <c r="L37" s="8">
        <f t="shared" si="3"/>
        <v>0</v>
      </c>
      <c r="M37" s="9">
        <v>0</v>
      </c>
      <c r="N37" s="8">
        <f t="shared" si="4"/>
        <v>0</v>
      </c>
    </row>
    <row r="38" spans="1:14" ht="23.1" customHeight="1">
      <c r="A38" s="175"/>
      <c r="B38" s="174" t="s">
        <v>17</v>
      </c>
      <c r="C38" s="13"/>
      <c r="D38" s="14" t="s">
        <v>16</v>
      </c>
      <c r="E38" s="11"/>
      <c r="F38" s="10">
        <f t="shared" si="0"/>
        <v>715</v>
      </c>
      <c r="G38" s="9">
        <f>SUM(G39:G53)</f>
        <v>555</v>
      </c>
      <c r="H38" s="8">
        <f t="shared" si="1"/>
        <v>77.622377622377627</v>
      </c>
      <c r="I38" s="9">
        <f>SUM(I39:I53)</f>
        <v>66</v>
      </c>
      <c r="J38" s="8">
        <f t="shared" si="2"/>
        <v>9.2307692307692317</v>
      </c>
      <c r="K38" s="9">
        <f>SUM(K39:K53)</f>
        <v>82</v>
      </c>
      <c r="L38" s="8">
        <f t="shared" si="3"/>
        <v>11.468531468531468</v>
      </c>
      <c r="M38" s="9">
        <f>SUM(M39:M53)</f>
        <v>12</v>
      </c>
      <c r="N38" s="8">
        <f t="shared" si="4"/>
        <v>1.6783216783216783</v>
      </c>
    </row>
    <row r="39" spans="1:14" ht="23.1" customHeight="1">
      <c r="A39" s="175"/>
      <c r="B39" s="175"/>
      <c r="C39" s="13"/>
      <c r="D39" s="14" t="s">
        <v>15</v>
      </c>
      <c r="E39" s="11"/>
      <c r="F39" s="10">
        <f t="shared" si="0"/>
        <v>7</v>
      </c>
      <c r="G39" s="9">
        <v>4</v>
      </c>
      <c r="H39" s="8">
        <f t="shared" si="1"/>
        <v>57.142857142857139</v>
      </c>
      <c r="I39" s="9">
        <v>0</v>
      </c>
      <c r="J39" s="8">
        <f t="shared" si="2"/>
        <v>0</v>
      </c>
      <c r="K39" s="9">
        <v>3</v>
      </c>
      <c r="L39" s="8">
        <f t="shared" si="3"/>
        <v>42.857142857142854</v>
      </c>
      <c r="M39" s="9">
        <v>0</v>
      </c>
      <c r="N39" s="8">
        <f t="shared" si="4"/>
        <v>0</v>
      </c>
    </row>
    <row r="40" spans="1:14" ht="23.1" customHeight="1">
      <c r="A40" s="175"/>
      <c r="B40" s="175"/>
      <c r="C40" s="13"/>
      <c r="D40" s="14" t="s">
        <v>14</v>
      </c>
      <c r="E40" s="11"/>
      <c r="F40" s="10">
        <f t="shared" si="0"/>
        <v>81</v>
      </c>
      <c r="G40" s="9">
        <v>45</v>
      </c>
      <c r="H40" s="8">
        <f t="shared" si="1"/>
        <v>55.555555555555557</v>
      </c>
      <c r="I40" s="9">
        <v>17</v>
      </c>
      <c r="J40" s="8">
        <f t="shared" si="2"/>
        <v>20.987654320987652</v>
      </c>
      <c r="K40" s="9">
        <v>17</v>
      </c>
      <c r="L40" s="8">
        <f t="shared" si="3"/>
        <v>20.987654320987652</v>
      </c>
      <c r="M40" s="9">
        <v>2</v>
      </c>
      <c r="N40" s="8">
        <f t="shared" si="4"/>
        <v>2.4691358024691357</v>
      </c>
    </row>
    <row r="41" spans="1:14" ht="23.1" customHeight="1">
      <c r="A41" s="175"/>
      <c r="B41" s="175"/>
      <c r="C41" s="13"/>
      <c r="D41" s="14" t="s">
        <v>13</v>
      </c>
      <c r="E41" s="11"/>
      <c r="F41" s="10">
        <f t="shared" si="0"/>
        <v>20</v>
      </c>
      <c r="G41" s="9">
        <v>19</v>
      </c>
      <c r="H41" s="8">
        <f t="shared" si="1"/>
        <v>95</v>
      </c>
      <c r="I41" s="9">
        <v>0</v>
      </c>
      <c r="J41" s="8">
        <f t="shared" si="2"/>
        <v>0</v>
      </c>
      <c r="K41" s="9">
        <v>1</v>
      </c>
      <c r="L41" s="8">
        <f t="shared" si="3"/>
        <v>5</v>
      </c>
      <c r="M41" s="9">
        <v>0</v>
      </c>
      <c r="N41" s="8">
        <f t="shared" si="4"/>
        <v>0</v>
      </c>
    </row>
    <row r="42" spans="1:14" ht="23.1" customHeight="1">
      <c r="A42" s="175"/>
      <c r="B42" s="175"/>
      <c r="C42" s="13"/>
      <c r="D42" s="14" t="s">
        <v>12</v>
      </c>
      <c r="E42" s="11"/>
      <c r="F42" s="10">
        <f t="shared" si="0"/>
        <v>13</v>
      </c>
      <c r="G42" s="9">
        <v>13</v>
      </c>
      <c r="H42" s="8">
        <f t="shared" si="1"/>
        <v>100</v>
      </c>
      <c r="I42" s="9">
        <v>0</v>
      </c>
      <c r="J42" s="8">
        <f t="shared" si="2"/>
        <v>0</v>
      </c>
      <c r="K42" s="9">
        <v>0</v>
      </c>
      <c r="L42" s="8">
        <f t="shared" si="3"/>
        <v>0</v>
      </c>
      <c r="M42" s="9">
        <v>0</v>
      </c>
      <c r="N42" s="8">
        <f t="shared" si="4"/>
        <v>0</v>
      </c>
    </row>
    <row r="43" spans="1:14" ht="23.1" customHeight="1">
      <c r="A43" s="175"/>
      <c r="B43" s="175"/>
      <c r="C43" s="13"/>
      <c r="D43" s="14" t="s">
        <v>11</v>
      </c>
      <c r="E43" s="11"/>
      <c r="F43" s="10">
        <f t="shared" si="0"/>
        <v>35</v>
      </c>
      <c r="G43" s="9">
        <v>31</v>
      </c>
      <c r="H43" s="8">
        <f t="shared" si="1"/>
        <v>88.571428571428569</v>
      </c>
      <c r="I43" s="9">
        <v>4</v>
      </c>
      <c r="J43" s="8">
        <f t="shared" si="2"/>
        <v>11.428571428571429</v>
      </c>
      <c r="K43" s="9">
        <v>0</v>
      </c>
      <c r="L43" s="8">
        <f t="shared" si="3"/>
        <v>0</v>
      </c>
      <c r="M43" s="9">
        <v>0</v>
      </c>
      <c r="N43" s="8">
        <f t="shared" si="4"/>
        <v>0</v>
      </c>
    </row>
    <row r="44" spans="1:14" ht="23.1" customHeight="1">
      <c r="A44" s="175"/>
      <c r="B44" s="175"/>
      <c r="C44" s="13"/>
      <c r="D44" s="14" t="s">
        <v>10</v>
      </c>
      <c r="E44" s="11"/>
      <c r="F44" s="10">
        <f t="shared" si="0"/>
        <v>182</v>
      </c>
      <c r="G44" s="9">
        <v>136</v>
      </c>
      <c r="H44" s="8">
        <f t="shared" si="1"/>
        <v>74.72527472527473</v>
      </c>
      <c r="I44" s="9">
        <v>17</v>
      </c>
      <c r="J44" s="8">
        <f t="shared" si="2"/>
        <v>9.3406593406593412</v>
      </c>
      <c r="K44" s="9">
        <v>25</v>
      </c>
      <c r="L44" s="8">
        <f t="shared" si="3"/>
        <v>13.736263736263737</v>
      </c>
      <c r="M44" s="9">
        <v>4</v>
      </c>
      <c r="N44" s="8">
        <f t="shared" si="4"/>
        <v>2.197802197802198</v>
      </c>
    </row>
    <row r="45" spans="1:14" ht="23.1" customHeight="1">
      <c r="A45" s="175"/>
      <c r="B45" s="175"/>
      <c r="C45" s="13"/>
      <c r="D45" s="14" t="s">
        <v>9</v>
      </c>
      <c r="E45" s="11"/>
      <c r="F45" s="10">
        <f t="shared" si="0"/>
        <v>18</v>
      </c>
      <c r="G45" s="9">
        <v>18</v>
      </c>
      <c r="H45" s="8">
        <f t="shared" si="1"/>
        <v>100</v>
      </c>
      <c r="I45" s="9">
        <v>0</v>
      </c>
      <c r="J45" s="8">
        <f t="shared" si="2"/>
        <v>0</v>
      </c>
      <c r="K45" s="9">
        <v>0</v>
      </c>
      <c r="L45" s="8">
        <f t="shared" si="3"/>
        <v>0</v>
      </c>
      <c r="M45" s="9">
        <v>0</v>
      </c>
      <c r="N45" s="8">
        <f t="shared" si="4"/>
        <v>0</v>
      </c>
    </row>
    <row r="46" spans="1:14" ht="23.1" customHeight="1">
      <c r="A46" s="175"/>
      <c r="B46" s="175"/>
      <c r="C46" s="13"/>
      <c r="D46" s="14" t="s">
        <v>8</v>
      </c>
      <c r="E46" s="11"/>
      <c r="F46" s="10">
        <f t="shared" si="0"/>
        <v>11</v>
      </c>
      <c r="G46" s="9">
        <v>7</v>
      </c>
      <c r="H46" s="8">
        <f t="shared" si="1"/>
        <v>63.636363636363633</v>
      </c>
      <c r="I46" s="9">
        <v>2</v>
      </c>
      <c r="J46" s="8">
        <f t="shared" si="2"/>
        <v>18.181818181818183</v>
      </c>
      <c r="K46" s="9">
        <v>2</v>
      </c>
      <c r="L46" s="8">
        <f t="shared" si="3"/>
        <v>18.181818181818183</v>
      </c>
      <c r="M46" s="9">
        <v>0</v>
      </c>
      <c r="N46" s="8">
        <f t="shared" si="4"/>
        <v>0</v>
      </c>
    </row>
    <row r="47" spans="1:14" ht="24" customHeight="1">
      <c r="A47" s="175"/>
      <c r="B47" s="175"/>
      <c r="C47" s="13"/>
      <c r="D47" s="12" t="s">
        <v>7</v>
      </c>
      <c r="E47" s="11"/>
      <c r="F47" s="10">
        <f t="shared" si="0"/>
        <v>16</v>
      </c>
      <c r="G47" s="9">
        <v>11</v>
      </c>
      <c r="H47" s="8">
        <f t="shared" si="1"/>
        <v>68.75</v>
      </c>
      <c r="I47" s="9">
        <v>1</v>
      </c>
      <c r="J47" s="8">
        <f t="shared" si="2"/>
        <v>6.25</v>
      </c>
      <c r="K47" s="9">
        <v>4</v>
      </c>
      <c r="L47" s="8">
        <f t="shared" si="3"/>
        <v>25</v>
      </c>
      <c r="M47" s="9">
        <v>0</v>
      </c>
      <c r="N47" s="8">
        <f t="shared" si="4"/>
        <v>0</v>
      </c>
    </row>
    <row r="48" spans="1:14" ht="23.1" customHeight="1">
      <c r="A48" s="175"/>
      <c r="B48" s="175"/>
      <c r="C48" s="13"/>
      <c r="D48" s="14" t="s">
        <v>6</v>
      </c>
      <c r="E48" s="11"/>
      <c r="F48" s="10">
        <f t="shared" si="0"/>
        <v>57</v>
      </c>
      <c r="G48" s="9">
        <v>32</v>
      </c>
      <c r="H48" s="8">
        <f t="shared" si="1"/>
        <v>56.140350877192979</v>
      </c>
      <c r="I48" s="9">
        <v>9</v>
      </c>
      <c r="J48" s="8">
        <f t="shared" si="2"/>
        <v>15.789473684210526</v>
      </c>
      <c r="K48" s="9">
        <v>13</v>
      </c>
      <c r="L48" s="8">
        <f t="shared" si="3"/>
        <v>22.807017543859647</v>
      </c>
      <c r="M48" s="9">
        <v>3</v>
      </c>
      <c r="N48" s="8">
        <f t="shared" si="4"/>
        <v>5.2631578947368416</v>
      </c>
    </row>
    <row r="49" spans="1:14" ht="23.1" customHeight="1">
      <c r="A49" s="175"/>
      <c r="B49" s="175"/>
      <c r="C49" s="13"/>
      <c r="D49" s="14" t="s">
        <v>5</v>
      </c>
      <c r="E49" s="11"/>
      <c r="F49" s="10">
        <f t="shared" si="0"/>
        <v>16</v>
      </c>
      <c r="G49" s="9">
        <v>10</v>
      </c>
      <c r="H49" s="8">
        <f t="shared" si="1"/>
        <v>62.5</v>
      </c>
      <c r="I49" s="9">
        <v>2</v>
      </c>
      <c r="J49" s="8">
        <f t="shared" si="2"/>
        <v>12.5</v>
      </c>
      <c r="K49" s="9">
        <v>4</v>
      </c>
      <c r="L49" s="8">
        <f t="shared" si="3"/>
        <v>25</v>
      </c>
      <c r="M49" s="9">
        <v>0</v>
      </c>
      <c r="N49" s="8">
        <f t="shared" si="4"/>
        <v>0</v>
      </c>
    </row>
    <row r="50" spans="1:14" ht="23.1" customHeight="1">
      <c r="A50" s="175"/>
      <c r="B50" s="175"/>
      <c r="C50" s="13"/>
      <c r="D50" s="14" t="s">
        <v>4</v>
      </c>
      <c r="E50" s="11"/>
      <c r="F50" s="10">
        <f t="shared" si="0"/>
        <v>21</v>
      </c>
      <c r="G50" s="9">
        <v>20</v>
      </c>
      <c r="H50" s="8">
        <f t="shared" si="1"/>
        <v>95.238095238095227</v>
      </c>
      <c r="I50" s="9">
        <v>1</v>
      </c>
      <c r="J50" s="8">
        <f t="shared" si="2"/>
        <v>4.7619047619047619</v>
      </c>
      <c r="K50" s="9">
        <v>0</v>
      </c>
      <c r="L50" s="8">
        <f t="shared" si="3"/>
        <v>0</v>
      </c>
      <c r="M50" s="9">
        <v>0</v>
      </c>
      <c r="N50" s="8">
        <f t="shared" si="4"/>
        <v>0</v>
      </c>
    </row>
    <row r="51" spans="1:14" ht="23.1" customHeight="1">
      <c r="A51" s="175"/>
      <c r="B51" s="175"/>
      <c r="C51" s="13"/>
      <c r="D51" s="14" t="s">
        <v>3</v>
      </c>
      <c r="E51" s="11"/>
      <c r="F51" s="10">
        <f t="shared" si="0"/>
        <v>157</v>
      </c>
      <c r="G51" s="9">
        <v>138</v>
      </c>
      <c r="H51" s="8">
        <f t="shared" si="1"/>
        <v>87.898089171974519</v>
      </c>
      <c r="I51" s="9">
        <v>10</v>
      </c>
      <c r="J51" s="8">
        <f t="shared" si="2"/>
        <v>6.369426751592357</v>
      </c>
      <c r="K51" s="9">
        <v>8</v>
      </c>
      <c r="L51" s="8">
        <f t="shared" si="3"/>
        <v>5.095541401273886</v>
      </c>
      <c r="M51" s="9">
        <v>1</v>
      </c>
      <c r="N51" s="8">
        <f t="shared" si="4"/>
        <v>0.63694267515923575</v>
      </c>
    </row>
    <row r="52" spans="1:14" ht="23.1" customHeight="1">
      <c r="A52" s="175"/>
      <c r="B52" s="175"/>
      <c r="C52" s="13"/>
      <c r="D52" s="14" t="s">
        <v>2</v>
      </c>
      <c r="E52" s="11"/>
      <c r="F52" s="10">
        <f t="shared" si="0"/>
        <v>22</v>
      </c>
      <c r="G52" s="9">
        <v>21</v>
      </c>
      <c r="H52" s="8">
        <f t="shared" si="1"/>
        <v>95.454545454545453</v>
      </c>
      <c r="I52" s="9">
        <v>0</v>
      </c>
      <c r="J52" s="8">
        <f t="shared" si="2"/>
        <v>0</v>
      </c>
      <c r="K52" s="9">
        <v>0</v>
      </c>
      <c r="L52" s="8">
        <f t="shared" si="3"/>
        <v>0</v>
      </c>
      <c r="M52" s="9">
        <v>1</v>
      </c>
      <c r="N52" s="8">
        <f t="shared" si="4"/>
        <v>4.5454545454545459</v>
      </c>
    </row>
    <row r="53" spans="1:14" ht="24" customHeight="1">
      <c r="A53" s="176"/>
      <c r="B53" s="176"/>
      <c r="C53" s="13"/>
      <c r="D53" s="12" t="s">
        <v>1</v>
      </c>
      <c r="E53" s="11"/>
      <c r="F53" s="10">
        <f t="shared" si="0"/>
        <v>59</v>
      </c>
      <c r="G53" s="9">
        <v>50</v>
      </c>
      <c r="H53" s="8">
        <f t="shared" si="1"/>
        <v>84.745762711864401</v>
      </c>
      <c r="I53" s="9">
        <v>3</v>
      </c>
      <c r="J53" s="8">
        <f t="shared" si="2"/>
        <v>5.0847457627118651</v>
      </c>
      <c r="K53" s="9">
        <v>5</v>
      </c>
      <c r="L53" s="8">
        <f t="shared" si="3"/>
        <v>8.4745762711864394</v>
      </c>
      <c r="M53" s="9">
        <v>1</v>
      </c>
      <c r="N53" s="8">
        <f t="shared" si="4"/>
        <v>1.6949152542372881</v>
      </c>
    </row>
    <row r="56" spans="1:14" ht="12.75" customHeight="1"/>
    <row r="57" spans="1:14" ht="12.75" customHeight="1"/>
    <row r="58" spans="1:14">
      <c r="D58" s="5"/>
    </row>
    <row r="68" spans="4:4">
      <c r="D68" s="5"/>
    </row>
    <row r="72" spans="4:4">
      <c r="D72" s="5"/>
    </row>
    <row r="76" spans="4:4">
      <c r="D76" s="5"/>
    </row>
    <row r="78" spans="4:4">
      <c r="D78" s="5"/>
    </row>
    <row r="80" spans="4:4">
      <c r="D80" s="5"/>
    </row>
    <row r="82" spans="4:4">
      <c r="D82" s="5"/>
    </row>
    <row r="84" spans="4:4" ht="13.5" customHeight="1">
      <c r="D84" s="6"/>
    </row>
    <row r="85" spans="4:4" ht="13.5" customHeight="1"/>
    <row r="86" spans="4:4">
      <c r="D86" s="5"/>
    </row>
    <row r="88" spans="4:4">
      <c r="D88" s="5"/>
    </row>
    <row r="90" spans="4:4">
      <c r="D90" s="5"/>
    </row>
    <row r="92" spans="4:4">
      <c r="D92" s="5"/>
    </row>
    <row r="96" spans="4:4" ht="12.75" customHeight="1"/>
    <row r="97" spans="6:6" ht="12.75" customHeight="1">
      <c r="F97" s="57"/>
    </row>
  </sheetData>
  <mergeCells count="24">
    <mergeCell ref="A13:A53"/>
    <mergeCell ref="B13:B37"/>
    <mergeCell ref="B38:B53"/>
    <mergeCell ref="K5:K6"/>
    <mergeCell ref="L5:L6"/>
    <mergeCell ref="A3:E6"/>
    <mergeCell ref="F3:F6"/>
    <mergeCell ref="G3:H4"/>
    <mergeCell ref="I3:J4"/>
    <mergeCell ref="K3:L4"/>
    <mergeCell ref="A7:E7"/>
    <mergeCell ref="A8:A12"/>
    <mergeCell ref="B8:E8"/>
    <mergeCell ref="B9:E9"/>
    <mergeCell ref="B10:E10"/>
    <mergeCell ref="B11:E11"/>
    <mergeCell ref="B12:E12"/>
    <mergeCell ref="M3:N4"/>
    <mergeCell ref="G5:G6"/>
    <mergeCell ref="H5:H6"/>
    <mergeCell ref="I5:I6"/>
    <mergeCell ref="J5:J6"/>
    <mergeCell ref="M5:M6"/>
    <mergeCell ref="N5:N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541</v>
      </c>
    </row>
    <row r="3" spans="1:16" ht="14.25" customHeight="1">
      <c r="A3" s="161" t="s">
        <v>64</v>
      </c>
      <c r="B3" s="162"/>
      <c r="C3" s="162"/>
      <c r="D3" s="162"/>
      <c r="E3" s="163"/>
      <c r="F3" s="170" t="s">
        <v>63</v>
      </c>
      <c r="G3" s="247" t="s">
        <v>298</v>
      </c>
      <c r="H3" s="247"/>
      <c r="I3" s="213" t="s">
        <v>297</v>
      </c>
      <c r="J3" s="213"/>
      <c r="K3" s="213" t="s">
        <v>296</v>
      </c>
      <c r="L3" s="213"/>
      <c r="M3" s="213" t="s">
        <v>295</v>
      </c>
      <c r="N3" s="213"/>
      <c r="O3" s="213" t="s">
        <v>154</v>
      </c>
      <c r="P3" s="213"/>
    </row>
    <row r="4" spans="1:16" ht="42" customHeight="1">
      <c r="A4" s="164"/>
      <c r="B4" s="165"/>
      <c r="C4" s="165"/>
      <c r="D4" s="165"/>
      <c r="E4" s="166"/>
      <c r="F4" s="171"/>
      <c r="G4" s="247"/>
      <c r="H4" s="247"/>
      <c r="I4" s="213"/>
      <c r="J4" s="213"/>
      <c r="K4" s="213"/>
      <c r="L4" s="213"/>
      <c r="M4" s="213"/>
      <c r="N4" s="213"/>
      <c r="O4" s="213"/>
      <c r="P4" s="213"/>
    </row>
    <row r="5" spans="1:16"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row>
    <row r="6" spans="1:16" ht="15" customHeight="1">
      <c r="A6" s="167"/>
      <c r="B6" s="168"/>
      <c r="C6" s="168"/>
      <c r="D6" s="168"/>
      <c r="E6" s="169"/>
      <c r="F6" s="153"/>
      <c r="G6" s="155"/>
      <c r="H6" s="157"/>
      <c r="I6" s="155"/>
      <c r="J6" s="157"/>
      <c r="K6" s="155"/>
      <c r="L6" s="157"/>
      <c r="M6" s="155"/>
      <c r="N6" s="157"/>
      <c r="O6" s="155"/>
      <c r="P6" s="157"/>
    </row>
    <row r="7" spans="1:16" ht="23.1" customHeight="1">
      <c r="A7" s="158" t="s">
        <v>50</v>
      </c>
      <c r="B7" s="159"/>
      <c r="C7" s="159"/>
      <c r="D7" s="159"/>
      <c r="E7" s="160"/>
      <c r="F7" s="10">
        <f t="shared" ref="F7:F53" si="0">SUM(G7,I7,K7,M7,O7)</f>
        <v>754</v>
      </c>
      <c r="G7" s="9">
        <f>SUM(G8:G12)</f>
        <v>593</v>
      </c>
      <c r="H7" s="8">
        <f t="shared" ref="H7:H53" si="1">IF(G7=0,0,G7/$F7*100)</f>
        <v>78.647214854111397</v>
      </c>
      <c r="I7" s="9">
        <f>SUM(I8:I12)</f>
        <v>25</v>
      </c>
      <c r="J7" s="8">
        <f t="shared" ref="J7:J53" si="2">IF(I7=0,0,I7/$F7*100)</f>
        <v>3.3156498673740056</v>
      </c>
      <c r="K7" s="9">
        <f>SUM(K8:K12)</f>
        <v>67</v>
      </c>
      <c r="L7" s="8">
        <f t="shared" ref="L7:L53" si="3">IF(K7=0,0,K7/$F7*100)</f>
        <v>8.8859416445623332</v>
      </c>
      <c r="M7" s="9">
        <f>SUM(M8:M12)</f>
        <v>59</v>
      </c>
      <c r="N7" s="8">
        <f t="shared" ref="N7:N53" si="4">IF(M7=0,0,M7/$F7*100)</f>
        <v>7.8249336870026527</v>
      </c>
      <c r="O7" s="9">
        <f>SUM(O8:O12)</f>
        <v>10</v>
      </c>
      <c r="P7" s="8">
        <f t="shared" ref="P7:P53" si="5">IF(O7=0,0,O7/$F7*100)</f>
        <v>1.3262599469496021</v>
      </c>
    </row>
    <row r="8" spans="1:16" ht="23.1" customHeight="1">
      <c r="A8" s="177" t="s">
        <v>49</v>
      </c>
      <c r="B8" s="180" t="s">
        <v>48</v>
      </c>
      <c r="C8" s="181"/>
      <c r="D8" s="181"/>
      <c r="E8" s="182"/>
      <c r="F8" s="10">
        <f t="shared" si="0"/>
        <v>135</v>
      </c>
      <c r="G8" s="9">
        <v>111</v>
      </c>
      <c r="H8" s="8">
        <f t="shared" si="1"/>
        <v>82.222222222222214</v>
      </c>
      <c r="I8" s="9">
        <v>1</v>
      </c>
      <c r="J8" s="8">
        <f t="shared" si="2"/>
        <v>0.74074074074074081</v>
      </c>
      <c r="K8" s="9">
        <v>4</v>
      </c>
      <c r="L8" s="8">
        <f t="shared" si="3"/>
        <v>2.9629629629629632</v>
      </c>
      <c r="M8" s="9">
        <v>14</v>
      </c>
      <c r="N8" s="8">
        <f t="shared" si="4"/>
        <v>10.37037037037037</v>
      </c>
      <c r="O8" s="9">
        <v>5</v>
      </c>
      <c r="P8" s="8">
        <f t="shared" si="5"/>
        <v>3.7037037037037033</v>
      </c>
    </row>
    <row r="9" spans="1:16" ht="23.1" customHeight="1">
      <c r="A9" s="178"/>
      <c r="B9" s="180" t="s">
        <v>47</v>
      </c>
      <c r="C9" s="181"/>
      <c r="D9" s="181"/>
      <c r="E9" s="182"/>
      <c r="F9" s="10">
        <f t="shared" si="0"/>
        <v>121</v>
      </c>
      <c r="G9" s="9">
        <v>104</v>
      </c>
      <c r="H9" s="8">
        <f t="shared" si="1"/>
        <v>85.950413223140501</v>
      </c>
      <c r="I9" s="9">
        <v>8</v>
      </c>
      <c r="J9" s="8">
        <f t="shared" si="2"/>
        <v>6.6115702479338845</v>
      </c>
      <c r="K9" s="9">
        <v>2</v>
      </c>
      <c r="L9" s="8">
        <f t="shared" si="3"/>
        <v>1.6528925619834711</v>
      </c>
      <c r="M9" s="9">
        <v>5</v>
      </c>
      <c r="N9" s="8">
        <f t="shared" si="4"/>
        <v>4.1322314049586781</v>
      </c>
      <c r="O9" s="9">
        <v>2</v>
      </c>
      <c r="P9" s="8">
        <f t="shared" si="5"/>
        <v>1.6528925619834711</v>
      </c>
    </row>
    <row r="10" spans="1:16" ht="23.1" customHeight="1">
      <c r="A10" s="178"/>
      <c r="B10" s="180" t="s">
        <v>46</v>
      </c>
      <c r="C10" s="181"/>
      <c r="D10" s="181"/>
      <c r="E10" s="182"/>
      <c r="F10" s="10">
        <f t="shared" si="0"/>
        <v>222</v>
      </c>
      <c r="G10" s="9">
        <v>196</v>
      </c>
      <c r="H10" s="8">
        <f t="shared" si="1"/>
        <v>88.288288288288285</v>
      </c>
      <c r="I10" s="9">
        <v>5</v>
      </c>
      <c r="J10" s="8">
        <f t="shared" si="2"/>
        <v>2.2522522522522523</v>
      </c>
      <c r="K10" s="9">
        <v>8</v>
      </c>
      <c r="L10" s="8">
        <f t="shared" si="3"/>
        <v>3.6036036036036037</v>
      </c>
      <c r="M10" s="9">
        <v>11</v>
      </c>
      <c r="N10" s="8">
        <f t="shared" si="4"/>
        <v>4.954954954954955</v>
      </c>
      <c r="O10" s="9">
        <v>2</v>
      </c>
      <c r="P10" s="8">
        <f t="shared" si="5"/>
        <v>0.90090090090090091</v>
      </c>
    </row>
    <row r="11" spans="1:16" ht="23.1" customHeight="1">
      <c r="A11" s="178"/>
      <c r="B11" s="180" t="s">
        <v>45</v>
      </c>
      <c r="C11" s="181"/>
      <c r="D11" s="181"/>
      <c r="E11" s="182"/>
      <c r="F11" s="10">
        <f t="shared" si="0"/>
        <v>74</v>
      </c>
      <c r="G11" s="9">
        <v>52</v>
      </c>
      <c r="H11" s="8">
        <f t="shared" si="1"/>
        <v>70.270270270270274</v>
      </c>
      <c r="I11" s="9">
        <v>5</v>
      </c>
      <c r="J11" s="8">
        <f t="shared" si="2"/>
        <v>6.756756756756757</v>
      </c>
      <c r="K11" s="9">
        <v>8</v>
      </c>
      <c r="L11" s="8">
        <f t="shared" si="3"/>
        <v>10.810810810810811</v>
      </c>
      <c r="M11" s="9">
        <v>8</v>
      </c>
      <c r="N11" s="8">
        <f t="shared" si="4"/>
        <v>10.810810810810811</v>
      </c>
      <c r="O11" s="9">
        <v>1</v>
      </c>
      <c r="P11" s="8">
        <f t="shared" si="5"/>
        <v>1.3513513513513513</v>
      </c>
    </row>
    <row r="12" spans="1:16" ht="23.1" customHeight="1">
      <c r="A12" s="179"/>
      <c r="B12" s="180" t="s">
        <v>44</v>
      </c>
      <c r="C12" s="181"/>
      <c r="D12" s="181"/>
      <c r="E12" s="182"/>
      <c r="F12" s="10">
        <f t="shared" si="0"/>
        <v>202</v>
      </c>
      <c r="G12" s="9">
        <v>130</v>
      </c>
      <c r="H12" s="8">
        <f t="shared" si="1"/>
        <v>64.356435643564353</v>
      </c>
      <c r="I12" s="9">
        <v>6</v>
      </c>
      <c r="J12" s="8">
        <f t="shared" si="2"/>
        <v>2.9702970297029703</v>
      </c>
      <c r="K12" s="9">
        <v>45</v>
      </c>
      <c r="L12" s="8">
        <f t="shared" si="3"/>
        <v>22.277227722772277</v>
      </c>
      <c r="M12" s="9">
        <v>21</v>
      </c>
      <c r="N12" s="8">
        <f t="shared" si="4"/>
        <v>10.396039603960396</v>
      </c>
      <c r="O12" s="9">
        <v>0</v>
      </c>
      <c r="P12" s="8">
        <f t="shared" si="5"/>
        <v>0</v>
      </c>
    </row>
    <row r="13" spans="1:16" ht="23.1" customHeight="1">
      <c r="A13" s="174" t="s">
        <v>43</v>
      </c>
      <c r="B13" s="174" t="s">
        <v>42</v>
      </c>
      <c r="C13" s="13"/>
      <c r="D13" s="14" t="s">
        <v>16</v>
      </c>
      <c r="E13" s="11"/>
      <c r="F13" s="10">
        <f t="shared" si="0"/>
        <v>199</v>
      </c>
      <c r="G13" s="9">
        <f>SUM(G14:G37)</f>
        <v>150</v>
      </c>
      <c r="H13" s="8">
        <f t="shared" si="1"/>
        <v>75.376884422110564</v>
      </c>
      <c r="I13" s="9">
        <f>SUM(I14:I37)</f>
        <v>4</v>
      </c>
      <c r="J13" s="8">
        <f t="shared" si="2"/>
        <v>2.0100502512562812</v>
      </c>
      <c r="K13" s="9">
        <f>SUM(K14:K37)</f>
        <v>18</v>
      </c>
      <c r="L13" s="8">
        <f t="shared" si="3"/>
        <v>9.0452261306532673</v>
      </c>
      <c r="M13" s="9">
        <f>SUM(M14:M37)</f>
        <v>25</v>
      </c>
      <c r="N13" s="8">
        <f t="shared" si="4"/>
        <v>12.562814070351758</v>
      </c>
      <c r="O13" s="9">
        <f>SUM(O14:O37)</f>
        <v>2</v>
      </c>
      <c r="P13" s="8">
        <f t="shared" si="5"/>
        <v>1.0050251256281406</v>
      </c>
    </row>
    <row r="14" spans="1:16" ht="23.1" customHeight="1">
      <c r="A14" s="175"/>
      <c r="B14" s="175"/>
      <c r="C14" s="13"/>
      <c r="D14" s="14" t="s">
        <v>41</v>
      </c>
      <c r="E14" s="11"/>
      <c r="F14" s="10">
        <f t="shared" si="0"/>
        <v>25</v>
      </c>
      <c r="G14" s="9">
        <v>19</v>
      </c>
      <c r="H14" s="8">
        <f t="shared" si="1"/>
        <v>76</v>
      </c>
      <c r="I14" s="9">
        <v>0</v>
      </c>
      <c r="J14" s="8">
        <f t="shared" si="2"/>
        <v>0</v>
      </c>
      <c r="K14" s="9">
        <v>2</v>
      </c>
      <c r="L14" s="8">
        <f t="shared" si="3"/>
        <v>8</v>
      </c>
      <c r="M14" s="9">
        <v>4</v>
      </c>
      <c r="N14" s="8">
        <f t="shared" si="4"/>
        <v>16</v>
      </c>
      <c r="O14" s="9">
        <v>0</v>
      </c>
      <c r="P14" s="8">
        <f t="shared" si="5"/>
        <v>0</v>
      </c>
    </row>
    <row r="15" spans="1:16" ht="23.1" customHeight="1">
      <c r="A15" s="175"/>
      <c r="B15" s="175"/>
      <c r="C15" s="13"/>
      <c r="D15" s="14" t="s">
        <v>40</v>
      </c>
      <c r="E15" s="11"/>
      <c r="F15" s="10">
        <f t="shared" si="0"/>
        <v>3</v>
      </c>
      <c r="G15" s="9">
        <v>3</v>
      </c>
      <c r="H15" s="8">
        <f t="shared" si="1"/>
        <v>100</v>
      </c>
      <c r="I15" s="9">
        <v>0</v>
      </c>
      <c r="J15" s="8">
        <f t="shared" si="2"/>
        <v>0</v>
      </c>
      <c r="K15" s="9">
        <v>0</v>
      </c>
      <c r="L15" s="8">
        <f t="shared" si="3"/>
        <v>0</v>
      </c>
      <c r="M15" s="9">
        <v>0</v>
      </c>
      <c r="N15" s="8">
        <f t="shared" si="4"/>
        <v>0</v>
      </c>
      <c r="O15" s="9">
        <v>0</v>
      </c>
      <c r="P15" s="8">
        <f t="shared" si="5"/>
        <v>0</v>
      </c>
    </row>
    <row r="16" spans="1:16" ht="23.1" customHeight="1">
      <c r="A16" s="175"/>
      <c r="B16" s="175"/>
      <c r="C16" s="13"/>
      <c r="D16" s="14" t="s">
        <v>39</v>
      </c>
      <c r="E16" s="11"/>
      <c r="F16" s="10">
        <f t="shared" si="0"/>
        <v>18</v>
      </c>
      <c r="G16" s="9">
        <v>14</v>
      </c>
      <c r="H16" s="8">
        <f t="shared" si="1"/>
        <v>77.777777777777786</v>
      </c>
      <c r="I16" s="9">
        <v>0</v>
      </c>
      <c r="J16" s="8">
        <f t="shared" si="2"/>
        <v>0</v>
      </c>
      <c r="K16" s="9">
        <v>2</v>
      </c>
      <c r="L16" s="8">
        <f t="shared" si="3"/>
        <v>11.111111111111111</v>
      </c>
      <c r="M16" s="9">
        <v>1</v>
      </c>
      <c r="N16" s="8">
        <f t="shared" si="4"/>
        <v>5.5555555555555554</v>
      </c>
      <c r="O16" s="9">
        <v>1</v>
      </c>
      <c r="P16" s="8">
        <f t="shared" si="5"/>
        <v>5.5555555555555554</v>
      </c>
    </row>
    <row r="17" spans="1:16" ht="23.1" customHeight="1">
      <c r="A17" s="175"/>
      <c r="B17" s="175"/>
      <c r="C17" s="13"/>
      <c r="D17" s="14" t="s">
        <v>38</v>
      </c>
      <c r="E17" s="11"/>
      <c r="F17" s="10">
        <f t="shared" si="0"/>
        <v>2</v>
      </c>
      <c r="G17" s="9">
        <v>2</v>
      </c>
      <c r="H17" s="8">
        <f t="shared" si="1"/>
        <v>100</v>
      </c>
      <c r="I17" s="9">
        <v>0</v>
      </c>
      <c r="J17" s="8">
        <f t="shared" si="2"/>
        <v>0</v>
      </c>
      <c r="K17" s="9">
        <v>0</v>
      </c>
      <c r="L17" s="8">
        <f t="shared" si="3"/>
        <v>0</v>
      </c>
      <c r="M17" s="9">
        <v>0</v>
      </c>
      <c r="N17" s="8">
        <f t="shared" si="4"/>
        <v>0</v>
      </c>
      <c r="O17" s="9">
        <v>0</v>
      </c>
      <c r="P17" s="8">
        <f t="shared" si="5"/>
        <v>0</v>
      </c>
    </row>
    <row r="18" spans="1:16" ht="23.1" customHeight="1">
      <c r="A18" s="175"/>
      <c r="B18" s="175"/>
      <c r="C18" s="13"/>
      <c r="D18" s="14" t="s">
        <v>37</v>
      </c>
      <c r="E18" s="11"/>
      <c r="F18" s="10">
        <f t="shared" si="0"/>
        <v>4</v>
      </c>
      <c r="G18" s="9">
        <v>3</v>
      </c>
      <c r="H18" s="8">
        <f t="shared" si="1"/>
        <v>75</v>
      </c>
      <c r="I18" s="9">
        <v>0</v>
      </c>
      <c r="J18" s="8">
        <f t="shared" si="2"/>
        <v>0</v>
      </c>
      <c r="K18" s="9">
        <v>0</v>
      </c>
      <c r="L18" s="8">
        <f t="shared" si="3"/>
        <v>0</v>
      </c>
      <c r="M18" s="9">
        <v>1</v>
      </c>
      <c r="N18" s="8">
        <f t="shared" si="4"/>
        <v>25</v>
      </c>
      <c r="O18" s="9">
        <v>0</v>
      </c>
      <c r="P18" s="8">
        <f t="shared" si="5"/>
        <v>0</v>
      </c>
    </row>
    <row r="19" spans="1:16" ht="23.1" customHeight="1">
      <c r="A19" s="175"/>
      <c r="B19" s="175"/>
      <c r="C19" s="13"/>
      <c r="D19" s="14" t="s">
        <v>36</v>
      </c>
      <c r="E19" s="11"/>
      <c r="F19" s="10">
        <f t="shared" si="0"/>
        <v>1</v>
      </c>
      <c r="G19" s="9">
        <v>1</v>
      </c>
      <c r="H19" s="8">
        <f t="shared" si="1"/>
        <v>100</v>
      </c>
      <c r="I19" s="9">
        <v>0</v>
      </c>
      <c r="J19" s="8">
        <f t="shared" si="2"/>
        <v>0</v>
      </c>
      <c r="K19" s="9">
        <v>0</v>
      </c>
      <c r="L19" s="8">
        <f t="shared" si="3"/>
        <v>0</v>
      </c>
      <c r="M19" s="9">
        <v>0</v>
      </c>
      <c r="N19" s="8">
        <f t="shared" si="4"/>
        <v>0</v>
      </c>
      <c r="O19" s="9">
        <v>0</v>
      </c>
      <c r="P19" s="8">
        <f t="shared" si="5"/>
        <v>0</v>
      </c>
    </row>
    <row r="20" spans="1:16" ht="23.1" customHeight="1">
      <c r="A20" s="175"/>
      <c r="B20" s="175"/>
      <c r="C20" s="13"/>
      <c r="D20" s="14" t="s">
        <v>35</v>
      </c>
      <c r="E20" s="11"/>
      <c r="F20" s="10">
        <f t="shared" si="0"/>
        <v>5</v>
      </c>
      <c r="G20" s="9">
        <v>5</v>
      </c>
      <c r="H20" s="8">
        <f t="shared" si="1"/>
        <v>100</v>
      </c>
      <c r="I20" s="9">
        <v>0</v>
      </c>
      <c r="J20" s="8">
        <f t="shared" si="2"/>
        <v>0</v>
      </c>
      <c r="K20" s="9">
        <v>0</v>
      </c>
      <c r="L20" s="8">
        <f t="shared" si="3"/>
        <v>0</v>
      </c>
      <c r="M20" s="9">
        <v>0</v>
      </c>
      <c r="N20" s="8">
        <f t="shared" si="4"/>
        <v>0</v>
      </c>
      <c r="O20" s="9">
        <v>0</v>
      </c>
      <c r="P20" s="8">
        <f t="shared" si="5"/>
        <v>0</v>
      </c>
    </row>
    <row r="21" spans="1:16" ht="23.1" customHeight="1">
      <c r="A21" s="175"/>
      <c r="B21" s="175"/>
      <c r="C21" s="13"/>
      <c r="D21" s="14" t="s">
        <v>34</v>
      </c>
      <c r="E21" s="11"/>
      <c r="F21" s="10">
        <f t="shared" si="0"/>
        <v>9</v>
      </c>
      <c r="G21" s="9">
        <v>7</v>
      </c>
      <c r="H21" s="8">
        <f t="shared" si="1"/>
        <v>77.777777777777786</v>
      </c>
      <c r="I21" s="9">
        <v>0</v>
      </c>
      <c r="J21" s="8">
        <f t="shared" si="2"/>
        <v>0</v>
      </c>
      <c r="K21" s="9">
        <v>1</v>
      </c>
      <c r="L21" s="8">
        <f t="shared" si="3"/>
        <v>11.111111111111111</v>
      </c>
      <c r="M21" s="9">
        <v>1</v>
      </c>
      <c r="N21" s="8">
        <f t="shared" si="4"/>
        <v>11.111111111111111</v>
      </c>
      <c r="O21" s="9">
        <v>0</v>
      </c>
      <c r="P21" s="8">
        <f t="shared" si="5"/>
        <v>0</v>
      </c>
    </row>
    <row r="22" spans="1:16" ht="23.1" customHeight="1">
      <c r="A22" s="175"/>
      <c r="B22" s="175"/>
      <c r="C22" s="13"/>
      <c r="D22" s="14" t="s">
        <v>33</v>
      </c>
      <c r="E22" s="11"/>
      <c r="F22" s="10">
        <f t="shared" si="0"/>
        <v>1</v>
      </c>
      <c r="G22" s="9">
        <v>1</v>
      </c>
      <c r="H22" s="8">
        <f t="shared" si="1"/>
        <v>100</v>
      </c>
      <c r="I22" s="9">
        <v>0</v>
      </c>
      <c r="J22" s="8">
        <f t="shared" si="2"/>
        <v>0</v>
      </c>
      <c r="K22" s="9">
        <v>0</v>
      </c>
      <c r="L22" s="8">
        <f t="shared" si="3"/>
        <v>0</v>
      </c>
      <c r="M22" s="9">
        <v>0</v>
      </c>
      <c r="N22" s="8">
        <f t="shared" si="4"/>
        <v>0</v>
      </c>
      <c r="O22" s="9">
        <v>0</v>
      </c>
      <c r="P22" s="8">
        <f t="shared" si="5"/>
        <v>0</v>
      </c>
    </row>
    <row r="23" spans="1:16" ht="23.1" customHeight="1">
      <c r="A23" s="175"/>
      <c r="B23" s="175"/>
      <c r="C23" s="13"/>
      <c r="D23" s="14" t="s">
        <v>32</v>
      </c>
      <c r="E23" s="11"/>
      <c r="F23" s="10">
        <f t="shared" si="0"/>
        <v>6</v>
      </c>
      <c r="G23" s="9">
        <v>5</v>
      </c>
      <c r="H23" s="8">
        <f t="shared" si="1"/>
        <v>83.333333333333343</v>
      </c>
      <c r="I23" s="9">
        <v>1</v>
      </c>
      <c r="J23" s="8">
        <f t="shared" si="2"/>
        <v>16.666666666666664</v>
      </c>
      <c r="K23" s="9">
        <v>0</v>
      </c>
      <c r="L23" s="8">
        <f t="shared" si="3"/>
        <v>0</v>
      </c>
      <c r="M23" s="9">
        <v>0</v>
      </c>
      <c r="N23" s="8">
        <f t="shared" si="4"/>
        <v>0</v>
      </c>
      <c r="O23" s="9">
        <v>0</v>
      </c>
      <c r="P23" s="8">
        <f t="shared" si="5"/>
        <v>0</v>
      </c>
    </row>
    <row r="24" spans="1:16" ht="23.1" customHeight="1">
      <c r="A24" s="175"/>
      <c r="B24" s="175"/>
      <c r="C24" s="13"/>
      <c r="D24" s="14" t="s">
        <v>31</v>
      </c>
      <c r="E24" s="11"/>
      <c r="F24" s="10">
        <f t="shared" si="0"/>
        <v>0</v>
      </c>
      <c r="G24" s="33" t="s">
        <v>497</v>
      </c>
      <c r="H24" s="80" t="s">
        <v>497</v>
      </c>
      <c r="I24" s="33" t="s">
        <v>497</v>
      </c>
      <c r="J24" s="80" t="s">
        <v>497</v>
      </c>
      <c r="K24" s="33" t="s">
        <v>497</v>
      </c>
      <c r="L24" s="80" t="s">
        <v>497</v>
      </c>
      <c r="M24" s="33" t="s">
        <v>497</v>
      </c>
      <c r="N24" s="80" t="s">
        <v>497</v>
      </c>
      <c r="O24" s="33" t="s">
        <v>497</v>
      </c>
      <c r="P24" s="80" t="s">
        <v>497</v>
      </c>
    </row>
    <row r="25" spans="1:16" ht="23.1" customHeight="1">
      <c r="A25" s="175"/>
      <c r="B25" s="175"/>
      <c r="C25" s="13"/>
      <c r="D25" s="124" t="s">
        <v>30</v>
      </c>
      <c r="E25" s="121"/>
      <c r="F25" s="31">
        <f t="shared" si="0"/>
        <v>1</v>
      </c>
      <c r="G25" s="30">
        <v>1</v>
      </c>
      <c r="H25" s="122">
        <f t="shared" si="1"/>
        <v>100</v>
      </c>
      <c r="I25" s="9">
        <v>0</v>
      </c>
      <c r="J25" s="8">
        <f t="shared" si="2"/>
        <v>0</v>
      </c>
      <c r="K25" s="9">
        <v>0</v>
      </c>
      <c r="L25" s="8">
        <f t="shared" si="3"/>
        <v>0</v>
      </c>
      <c r="M25" s="9">
        <v>0</v>
      </c>
      <c r="N25" s="8">
        <f t="shared" si="4"/>
        <v>0</v>
      </c>
      <c r="O25" s="9">
        <v>0</v>
      </c>
      <c r="P25" s="8">
        <f t="shared" si="5"/>
        <v>0</v>
      </c>
    </row>
    <row r="26" spans="1:16" ht="23.1" customHeight="1">
      <c r="A26" s="175"/>
      <c r="B26" s="175"/>
      <c r="C26" s="13"/>
      <c r="D26" s="120" t="s">
        <v>29</v>
      </c>
      <c r="E26" s="121"/>
      <c r="F26" s="31">
        <f t="shared" si="0"/>
        <v>6</v>
      </c>
      <c r="G26" s="30">
        <v>4</v>
      </c>
      <c r="H26" s="122">
        <f t="shared" si="1"/>
        <v>66.666666666666657</v>
      </c>
      <c r="I26" s="9">
        <v>1</v>
      </c>
      <c r="J26" s="8">
        <f t="shared" si="2"/>
        <v>16.666666666666664</v>
      </c>
      <c r="K26" s="9">
        <v>1</v>
      </c>
      <c r="L26" s="8">
        <f t="shared" si="3"/>
        <v>16.666666666666664</v>
      </c>
      <c r="M26" s="9">
        <v>0</v>
      </c>
      <c r="N26" s="8">
        <f t="shared" si="4"/>
        <v>0</v>
      </c>
      <c r="O26" s="9">
        <v>0</v>
      </c>
      <c r="P26" s="8">
        <f t="shared" si="5"/>
        <v>0</v>
      </c>
    </row>
    <row r="27" spans="1:16" ht="23.1" customHeight="1">
      <c r="A27" s="175"/>
      <c r="B27" s="175"/>
      <c r="C27" s="13"/>
      <c r="D27" s="14" t="s">
        <v>28</v>
      </c>
      <c r="E27" s="11"/>
      <c r="F27" s="10">
        <f t="shared" si="0"/>
        <v>2</v>
      </c>
      <c r="G27" s="9">
        <v>2</v>
      </c>
      <c r="H27" s="8">
        <f t="shared" si="1"/>
        <v>100</v>
      </c>
      <c r="I27" s="9">
        <v>0</v>
      </c>
      <c r="J27" s="8">
        <f t="shared" si="2"/>
        <v>0</v>
      </c>
      <c r="K27" s="9">
        <v>0</v>
      </c>
      <c r="L27" s="8">
        <f t="shared" si="3"/>
        <v>0</v>
      </c>
      <c r="M27" s="9">
        <v>0</v>
      </c>
      <c r="N27" s="8">
        <f t="shared" si="4"/>
        <v>0</v>
      </c>
      <c r="O27" s="9">
        <v>0</v>
      </c>
      <c r="P27" s="8">
        <f t="shared" si="5"/>
        <v>0</v>
      </c>
    </row>
    <row r="28" spans="1:16" ht="23.1" customHeight="1">
      <c r="A28" s="175"/>
      <c r="B28" s="175"/>
      <c r="C28" s="13"/>
      <c r="D28" s="14" t="s">
        <v>27</v>
      </c>
      <c r="E28" s="11"/>
      <c r="F28" s="10">
        <f t="shared" si="0"/>
        <v>2</v>
      </c>
      <c r="G28" s="9">
        <v>1</v>
      </c>
      <c r="H28" s="8">
        <f t="shared" si="1"/>
        <v>50</v>
      </c>
      <c r="I28" s="9">
        <v>0</v>
      </c>
      <c r="J28" s="8">
        <f t="shared" si="2"/>
        <v>0</v>
      </c>
      <c r="K28" s="9">
        <v>0</v>
      </c>
      <c r="L28" s="8">
        <f t="shared" si="3"/>
        <v>0</v>
      </c>
      <c r="M28" s="9">
        <v>1</v>
      </c>
      <c r="N28" s="8">
        <f t="shared" si="4"/>
        <v>50</v>
      </c>
      <c r="O28" s="9">
        <v>0</v>
      </c>
      <c r="P28" s="8">
        <f t="shared" si="5"/>
        <v>0</v>
      </c>
    </row>
    <row r="29" spans="1:16" ht="23.1" customHeight="1">
      <c r="A29" s="175"/>
      <c r="B29" s="175"/>
      <c r="C29" s="13"/>
      <c r="D29" s="14" t="s">
        <v>26</v>
      </c>
      <c r="E29" s="11"/>
      <c r="F29" s="10">
        <f t="shared" si="0"/>
        <v>11</v>
      </c>
      <c r="G29" s="9">
        <v>10</v>
      </c>
      <c r="H29" s="8">
        <f t="shared" si="1"/>
        <v>90.909090909090907</v>
      </c>
      <c r="I29" s="9">
        <v>0</v>
      </c>
      <c r="J29" s="8">
        <f t="shared" si="2"/>
        <v>0</v>
      </c>
      <c r="K29" s="9">
        <v>0</v>
      </c>
      <c r="L29" s="8">
        <f t="shared" si="3"/>
        <v>0</v>
      </c>
      <c r="M29" s="9">
        <v>0</v>
      </c>
      <c r="N29" s="8">
        <f t="shared" si="4"/>
        <v>0</v>
      </c>
      <c r="O29" s="9">
        <v>1</v>
      </c>
      <c r="P29" s="8">
        <f t="shared" si="5"/>
        <v>9.0909090909090917</v>
      </c>
    </row>
    <row r="30" spans="1:16" ht="23.1" customHeight="1">
      <c r="A30" s="175"/>
      <c r="B30" s="175"/>
      <c r="C30" s="13"/>
      <c r="D30" s="14" t="s">
        <v>25</v>
      </c>
      <c r="E30" s="11"/>
      <c r="F30" s="10">
        <f t="shared" si="0"/>
        <v>5</v>
      </c>
      <c r="G30" s="9">
        <v>5</v>
      </c>
      <c r="H30" s="8">
        <f t="shared" si="1"/>
        <v>100</v>
      </c>
      <c r="I30" s="9">
        <v>0</v>
      </c>
      <c r="J30" s="8">
        <f t="shared" si="2"/>
        <v>0</v>
      </c>
      <c r="K30" s="9">
        <v>0</v>
      </c>
      <c r="L30" s="8">
        <f t="shared" si="3"/>
        <v>0</v>
      </c>
      <c r="M30" s="9">
        <v>0</v>
      </c>
      <c r="N30" s="8">
        <f t="shared" si="4"/>
        <v>0</v>
      </c>
      <c r="O30" s="9">
        <v>0</v>
      </c>
      <c r="P30" s="8">
        <f t="shared" si="5"/>
        <v>0</v>
      </c>
    </row>
    <row r="31" spans="1:16" ht="23.1" customHeight="1">
      <c r="A31" s="175"/>
      <c r="B31" s="175"/>
      <c r="C31" s="13"/>
      <c r="D31" s="14" t="s">
        <v>24</v>
      </c>
      <c r="E31" s="11"/>
      <c r="F31" s="10">
        <f t="shared" si="0"/>
        <v>24</v>
      </c>
      <c r="G31" s="9">
        <v>21</v>
      </c>
      <c r="H31" s="8">
        <f t="shared" si="1"/>
        <v>87.5</v>
      </c>
      <c r="I31" s="9">
        <v>0</v>
      </c>
      <c r="J31" s="8">
        <f t="shared" si="2"/>
        <v>0</v>
      </c>
      <c r="K31" s="9">
        <v>1</v>
      </c>
      <c r="L31" s="8">
        <f t="shared" si="3"/>
        <v>4.1666666666666661</v>
      </c>
      <c r="M31" s="9">
        <v>2</v>
      </c>
      <c r="N31" s="8">
        <f t="shared" si="4"/>
        <v>8.3333333333333321</v>
      </c>
      <c r="O31" s="9">
        <v>0</v>
      </c>
      <c r="P31" s="8">
        <f t="shared" si="5"/>
        <v>0</v>
      </c>
    </row>
    <row r="32" spans="1:16" ht="23.1" customHeight="1">
      <c r="A32" s="175"/>
      <c r="B32" s="175"/>
      <c r="C32" s="13"/>
      <c r="D32" s="14" t="s">
        <v>23</v>
      </c>
      <c r="E32" s="11"/>
      <c r="F32" s="10">
        <f t="shared" si="0"/>
        <v>6</v>
      </c>
      <c r="G32" s="9">
        <v>4</v>
      </c>
      <c r="H32" s="8">
        <f t="shared" si="1"/>
        <v>66.666666666666657</v>
      </c>
      <c r="I32" s="9">
        <v>1</v>
      </c>
      <c r="J32" s="8">
        <f t="shared" si="2"/>
        <v>16.666666666666664</v>
      </c>
      <c r="K32" s="9">
        <v>1</v>
      </c>
      <c r="L32" s="8">
        <f t="shared" si="3"/>
        <v>16.666666666666664</v>
      </c>
      <c r="M32" s="9">
        <v>0</v>
      </c>
      <c r="N32" s="8">
        <f t="shared" si="4"/>
        <v>0</v>
      </c>
      <c r="O32" s="9">
        <v>0</v>
      </c>
      <c r="P32" s="8">
        <f t="shared" si="5"/>
        <v>0</v>
      </c>
    </row>
    <row r="33" spans="1:16" ht="24" customHeight="1">
      <c r="A33" s="175"/>
      <c r="B33" s="175"/>
      <c r="C33" s="13"/>
      <c r="D33" s="14" t="s">
        <v>22</v>
      </c>
      <c r="E33" s="11"/>
      <c r="F33" s="10">
        <f t="shared" si="0"/>
        <v>28</v>
      </c>
      <c r="G33" s="9">
        <v>14</v>
      </c>
      <c r="H33" s="8">
        <f t="shared" si="1"/>
        <v>50</v>
      </c>
      <c r="I33" s="9">
        <v>0</v>
      </c>
      <c r="J33" s="8">
        <f t="shared" si="2"/>
        <v>0</v>
      </c>
      <c r="K33" s="9">
        <v>6</v>
      </c>
      <c r="L33" s="8">
        <f t="shared" si="3"/>
        <v>21.428571428571427</v>
      </c>
      <c r="M33" s="9">
        <v>8</v>
      </c>
      <c r="N33" s="8">
        <f t="shared" si="4"/>
        <v>28.571428571428569</v>
      </c>
      <c r="O33" s="9">
        <v>0</v>
      </c>
      <c r="P33" s="8">
        <f t="shared" si="5"/>
        <v>0</v>
      </c>
    </row>
    <row r="34" spans="1:16" ht="23.1" customHeight="1">
      <c r="A34" s="175"/>
      <c r="B34" s="175"/>
      <c r="C34" s="13"/>
      <c r="D34" s="14" t="s">
        <v>21</v>
      </c>
      <c r="E34" s="11"/>
      <c r="F34" s="10">
        <f t="shared" si="0"/>
        <v>13</v>
      </c>
      <c r="G34" s="9">
        <v>10</v>
      </c>
      <c r="H34" s="8">
        <f t="shared" si="1"/>
        <v>76.923076923076934</v>
      </c>
      <c r="I34" s="9">
        <v>1</v>
      </c>
      <c r="J34" s="8">
        <f t="shared" si="2"/>
        <v>7.6923076923076925</v>
      </c>
      <c r="K34" s="9">
        <v>1</v>
      </c>
      <c r="L34" s="8">
        <f t="shared" si="3"/>
        <v>7.6923076923076925</v>
      </c>
      <c r="M34" s="9">
        <v>1</v>
      </c>
      <c r="N34" s="8">
        <f t="shared" si="4"/>
        <v>7.6923076923076925</v>
      </c>
      <c r="O34" s="9">
        <v>0</v>
      </c>
      <c r="P34" s="8">
        <f t="shared" si="5"/>
        <v>0</v>
      </c>
    </row>
    <row r="35" spans="1:16" ht="23.1" customHeight="1">
      <c r="A35" s="175"/>
      <c r="B35" s="175"/>
      <c r="C35" s="13"/>
      <c r="D35" s="14" t="s">
        <v>20</v>
      </c>
      <c r="E35" s="11"/>
      <c r="F35" s="10">
        <f t="shared" si="0"/>
        <v>7</v>
      </c>
      <c r="G35" s="9">
        <v>4</v>
      </c>
      <c r="H35" s="8">
        <f t="shared" si="1"/>
        <v>57.142857142857139</v>
      </c>
      <c r="I35" s="9">
        <v>0</v>
      </c>
      <c r="J35" s="8">
        <f t="shared" si="2"/>
        <v>0</v>
      </c>
      <c r="K35" s="9">
        <v>3</v>
      </c>
      <c r="L35" s="8">
        <f t="shared" si="3"/>
        <v>42.857142857142854</v>
      </c>
      <c r="M35" s="9">
        <v>0</v>
      </c>
      <c r="N35" s="8">
        <f t="shared" si="4"/>
        <v>0</v>
      </c>
      <c r="O35" s="9">
        <v>0</v>
      </c>
      <c r="P35" s="8">
        <f t="shared" si="5"/>
        <v>0</v>
      </c>
    </row>
    <row r="36" spans="1:16" ht="23.1" customHeight="1">
      <c r="A36" s="175"/>
      <c r="B36" s="175"/>
      <c r="C36" s="13"/>
      <c r="D36" s="14" t="s">
        <v>19</v>
      </c>
      <c r="E36" s="11"/>
      <c r="F36" s="10">
        <f t="shared" si="0"/>
        <v>16</v>
      </c>
      <c r="G36" s="9">
        <v>12</v>
      </c>
      <c r="H36" s="8">
        <f t="shared" si="1"/>
        <v>75</v>
      </c>
      <c r="I36" s="9">
        <v>0</v>
      </c>
      <c r="J36" s="8">
        <f t="shared" si="2"/>
        <v>0</v>
      </c>
      <c r="K36" s="9">
        <v>0</v>
      </c>
      <c r="L36" s="8">
        <f t="shared" si="3"/>
        <v>0</v>
      </c>
      <c r="M36" s="9">
        <v>4</v>
      </c>
      <c r="N36" s="8">
        <f t="shared" si="4"/>
        <v>25</v>
      </c>
      <c r="O36" s="9">
        <v>0</v>
      </c>
      <c r="P36" s="8">
        <f t="shared" si="5"/>
        <v>0</v>
      </c>
    </row>
    <row r="37" spans="1:16" ht="23.1" customHeight="1">
      <c r="A37" s="175"/>
      <c r="B37" s="176"/>
      <c r="C37" s="13"/>
      <c r="D37" s="14" t="s">
        <v>18</v>
      </c>
      <c r="E37" s="11"/>
      <c r="F37" s="10">
        <f t="shared" si="0"/>
        <v>4</v>
      </c>
      <c r="G37" s="9">
        <v>2</v>
      </c>
      <c r="H37" s="8">
        <f t="shared" si="1"/>
        <v>50</v>
      </c>
      <c r="I37" s="9">
        <v>0</v>
      </c>
      <c r="J37" s="8">
        <f t="shared" si="2"/>
        <v>0</v>
      </c>
      <c r="K37" s="9">
        <v>0</v>
      </c>
      <c r="L37" s="8">
        <f t="shared" si="3"/>
        <v>0</v>
      </c>
      <c r="M37" s="9">
        <v>2</v>
      </c>
      <c r="N37" s="8">
        <f t="shared" si="4"/>
        <v>50</v>
      </c>
      <c r="O37" s="9">
        <v>0</v>
      </c>
      <c r="P37" s="8">
        <f t="shared" si="5"/>
        <v>0</v>
      </c>
    </row>
    <row r="38" spans="1:16" ht="23.1" customHeight="1">
      <c r="A38" s="175"/>
      <c r="B38" s="174" t="s">
        <v>17</v>
      </c>
      <c r="C38" s="13"/>
      <c r="D38" s="14" t="s">
        <v>16</v>
      </c>
      <c r="E38" s="11"/>
      <c r="F38" s="10">
        <f t="shared" si="0"/>
        <v>555</v>
      </c>
      <c r="G38" s="9">
        <f>SUM(G39:G53)</f>
        <v>443</v>
      </c>
      <c r="H38" s="8">
        <f t="shared" si="1"/>
        <v>79.819819819819813</v>
      </c>
      <c r="I38" s="9">
        <f>SUM(I39:I53)</f>
        <v>21</v>
      </c>
      <c r="J38" s="8">
        <f t="shared" si="2"/>
        <v>3.7837837837837842</v>
      </c>
      <c r="K38" s="9">
        <f>SUM(K39:K53)</f>
        <v>49</v>
      </c>
      <c r="L38" s="8">
        <f t="shared" si="3"/>
        <v>8.8288288288288292</v>
      </c>
      <c r="M38" s="9">
        <f>SUM(M39:M53)</f>
        <v>34</v>
      </c>
      <c r="N38" s="8">
        <f t="shared" si="4"/>
        <v>6.1261261261261257</v>
      </c>
      <c r="O38" s="9">
        <f>SUM(O39:O53)</f>
        <v>8</v>
      </c>
      <c r="P38" s="8">
        <f t="shared" si="5"/>
        <v>1.4414414414414414</v>
      </c>
    </row>
    <row r="39" spans="1:16" ht="23.1" customHeight="1">
      <c r="A39" s="175"/>
      <c r="B39" s="175"/>
      <c r="C39" s="13"/>
      <c r="D39" s="14" t="s">
        <v>15</v>
      </c>
      <c r="E39" s="11"/>
      <c r="F39" s="10">
        <f t="shared" si="0"/>
        <v>4</v>
      </c>
      <c r="G39" s="9">
        <v>4</v>
      </c>
      <c r="H39" s="8">
        <f t="shared" si="1"/>
        <v>100</v>
      </c>
      <c r="I39" s="9">
        <v>0</v>
      </c>
      <c r="J39" s="8">
        <f t="shared" si="2"/>
        <v>0</v>
      </c>
      <c r="K39" s="9">
        <v>0</v>
      </c>
      <c r="L39" s="8">
        <f t="shared" si="3"/>
        <v>0</v>
      </c>
      <c r="M39" s="9">
        <v>0</v>
      </c>
      <c r="N39" s="8">
        <f t="shared" si="4"/>
        <v>0</v>
      </c>
      <c r="O39" s="9">
        <v>0</v>
      </c>
      <c r="P39" s="8">
        <f t="shared" si="5"/>
        <v>0</v>
      </c>
    </row>
    <row r="40" spans="1:16" ht="23.1" customHeight="1">
      <c r="A40" s="175"/>
      <c r="B40" s="175"/>
      <c r="C40" s="13"/>
      <c r="D40" s="14" t="s">
        <v>14</v>
      </c>
      <c r="E40" s="11"/>
      <c r="F40" s="10">
        <f t="shared" si="0"/>
        <v>45</v>
      </c>
      <c r="G40" s="9">
        <v>37</v>
      </c>
      <c r="H40" s="8">
        <f t="shared" si="1"/>
        <v>82.222222222222214</v>
      </c>
      <c r="I40" s="9">
        <v>4</v>
      </c>
      <c r="J40" s="8">
        <f t="shared" si="2"/>
        <v>8.8888888888888893</v>
      </c>
      <c r="K40" s="9">
        <v>2</v>
      </c>
      <c r="L40" s="8">
        <f t="shared" si="3"/>
        <v>4.4444444444444446</v>
      </c>
      <c r="M40" s="9">
        <v>2</v>
      </c>
      <c r="N40" s="8">
        <f t="shared" si="4"/>
        <v>4.4444444444444446</v>
      </c>
      <c r="O40" s="9">
        <v>0</v>
      </c>
      <c r="P40" s="8">
        <f t="shared" si="5"/>
        <v>0</v>
      </c>
    </row>
    <row r="41" spans="1:16" ht="23.1" customHeight="1">
      <c r="A41" s="175"/>
      <c r="B41" s="175"/>
      <c r="C41" s="13"/>
      <c r="D41" s="14" t="s">
        <v>13</v>
      </c>
      <c r="E41" s="11"/>
      <c r="F41" s="10">
        <f t="shared" si="0"/>
        <v>19</v>
      </c>
      <c r="G41" s="9">
        <v>10</v>
      </c>
      <c r="H41" s="8">
        <f t="shared" si="1"/>
        <v>52.631578947368418</v>
      </c>
      <c r="I41" s="9">
        <v>1</v>
      </c>
      <c r="J41" s="8">
        <f t="shared" si="2"/>
        <v>5.2631578947368416</v>
      </c>
      <c r="K41" s="9">
        <v>7</v>
      </c>
      <c r="L41" s="8">
        <f t="shared" si="3"/>
        <v>36.84210526315789</v>
      </c>
      <c r="M41" s="9">
        <v>1</v>
      </c>
      <c r="N41" s="8">
        <f t="shared" si="4"/>
        <v>5.2631578947368416</v>
      </c>
      <c r="O41" s="9">
        <v>0</v>
      </c>
      <c r="P41" s="8">
        <f t="shared" si="5"/>
        <v>0</v>
      </c>
    </row>
    <row r="42" spans="1:16" ht="23.1" customHeight="1">
      <c r="A42" s="175"/>
      <c r="B42" s="175"/>
      <c r="C42" s="13"/>
      <c r="D42" s="14" t="s">
        <v>12</v>
      </c>
      <c r="E42" s="11"/>
      <c r="F42" s="10">
        <f t="shared" si="0"/>
        <v>13</v>
      </c>
      <c r="G42" s="9">
        <v>8</v>
      </c>
      <c r="H42" s="8">
        <f t="shared" si="1"/>
        <v>61.53846153846154</v>
      </c>
      <c r="I42" s="9">
        <v>0</v>
      </c>
      <c r="J42" s="8">
        <f t="shared" si="2"/>
        <v>0</v>
      </c>
      <c r="K42" s="9">
        <v>2</v>
      </c>
      <c r="L42" s="8">
        <f t="shared" si="3"/>
        <v>15.384615384615385</v>
      </c>
      <c r="M42" s="9">
        <v>3</v>
      </c>
      <c r="N42" s="8">
        <f t="shared" si="4"/>
        <v>23.076923076923077</v>
      </c>
      <c r="O42" s="9">
        <v>0</v>
      </c>
      <c r="P42" s="8">
        <f t="shared" si="5"/>
        <v>0</v>
      </c>
    </row>
    <row r="43" spans="1:16" ht="23.1" customHeight="1">
      <c r="A43" s="175"/>
      <c r="B43" s="175"/>
      <c r="C43" s="13"/>
      <c r="D43" s="14" t="s">
        <v>11</v>
      </c>
      <c r="E43" s="11"/>
      <c r="F43" s="10">
        <f t="shared" si="0"/>
        <v>31</v>
      </c>
      <c r="G43" s="9">
        <v>23</v>
      </c>
      <c r="H43" s="8">
        <f t="shared" si="1"/>
        <v>74.193548387096769</v>
      </c>
      <c r="I43" s="9">
        <v>1</v>
      </c>
      <c r="J43" s="8">
        <f t="shared" si="2"/>
        <v>3.225806451612903</v>
      </c>
      <c r="K43" s="9">
        <v>4</v>
      </c>
      <c r="L43" s="8">
        <f t="shared" si="3"/>
        <v>12.903225806451612</v>
      </c>
      <c r="M43" s="9">
        <v>3</v>
      </c>
      <c r="N43" s="8">
        <f t="shared" si="4"/>
        <v>9.67741935483871</v>
      </c>
      <c r="O43" s="9">
        <v>0</v>
      </c>
      <c r="P43" s="8">
        <f t="shared" si="5"/>
        <v>0</v>
      </c>
    </row>
    <row r="44" spans="1:16" ht="23.1" customHeight="1">
      <c r="A44" s="175"/>
      <c r="B44" s="175"/>
      <c r="C44" s="13"/>
      <c r="D44" s="14" t="s">
        <v>10</v>
      </c>
      <c r="E44" s="11"/>
      <c r="F44" s="10">
        <f t="shared" si="0"/>
        <v>136</v>
      </c>
      <c r="G44" s="9">
        <v>104</v>
      </c>
      <c r="H44" s="8">
        <f t="shared" si="1"/>
        <v>76.470588235294116</v>
      </c>
      <c r="I44" s="9">
        <v>4</v>
      </c>
      <c r="J44" s="8">
        <f t="shared" si="2"/>
        <v>2.9411764705882351</v>
      </c>
      <c r="K44" s="9">
        <v>15</v>
      </c>
      <c r="L44" s="8">
        <f t="shared" si="3"/>
        <v>11.029411764705882</v>
      </c>
      <c r="M44" s="9">
        <v>11</v>
      </c>
      <c r="N44" s="8">
        <f t="shared" si="4"/>
        <v>8.0882352941176467</v>
      </c>
      <c r="O44" s="9">
        <v>2</v>
      </c>
      <c r="P44" s="8">
        <f t="shared" si="5"/>
        <v>1.4705882352941175</v>
      </c>
    </row>
    <row r="45" spans="1:16" ht="23.1" customHeight="1">
      <c r="A45" s="175"/>
      <c r="B45" s="175"/>
      <c r="C45" s="13"/>
      <c r="D45" s="14" t="s">
        <v>9</v>
      </c>
      <c r="E45" s="11"/>
      <c r="F45" s="10">
        <f t="shared" si="0"/>
        <v>18</v>
      </c>
      <c r="G45" s="9">
        <v>12</v>
      </c>
      <c r="H45" s="8">
        <f t="shared" si="1"/>
        <v>66.666666666666657</v>
      </c>
      <c r="I45" s="9">
        <v>1</v>
      </c>
      <c r="J45" s="8">
        <f t="shared" si="2"/>
        <v>5.5555555555555554</v>
      </c>
      <c r="K45" s="9">
        <v>3</v>
      </c>
      <c r="L45" s="8">
        <f t="shared" si="3"/>
        <v>16.666666666666664</v>
      </c>
      <c r="M45" s="9">
        <v>2</v>
      </c>
      <c r="N45" s="8">
        <f t="shared" si="4"/>
        <v>11.111111111111111</v>
      </c>
      <c r="O45" s="9">
        <v>0</v>
      </c>
      <c r="P45" s="8">
        <f t="shared" si="5"/>
        <v>0</v>
      </c>
    </row>
    <row r="46" spans="1:16" ht="23.1" customHeight="1">
      <c r="A46" s="175"/>
      <c r="B46" s="175"/>
      <c r="C46" s="13"/>
      <c r="D46" s="14" t="s">
        <v>8</v>
      </c>
      <c r="E46" s="11"/>
      <c r="F46" s="10">
        <f t="shared" si="0"/>
        <v>7</v>
      </c>
      <c r="G46" s="9">
        <v>4</v>
      </c>
      <c r="H46" s="8">
        <f t="shared" si="1"/>
        <v>57.142857142857139</v>
      </c>
      <c r="I46" s="9">
        <v>1</v>
      </c>
      <c r="J46" s="8">
        <f t="shared" si="2"/>
        <v>14.285714285714285</v>
      </c>
      <c r="K46" s="9">
        <v>1</v>
      </c>
      <c r="L46" s="8">
        <f t="shared" si="3"/>
        <v>14.285714285714285</v>
      </c>
      <c r="M46" s="9">
        <v>1</v>
      </c>
      <c r="N46" s="8">
        <f t="shared" si="4"/>
        <v>14.285714285714285</v>
      </c>
      <c r="O46" s="9">
        <v>0</v>
      </c>
      <c r="P46" s="8">
        <f t="shared" si="5"/>
        <v>0</v>
      </c>
    </row>
    <row r="47" spans="1:16" ht="24" customHeight="1">
      <c r="A47" s="175"/>
      <c r="B47" s="175"/>
      <c r="C47" s="13"/>
      <c r="D47" s="12" t="s">
        <v>7</v>
      </c>
      <c r="E47" s="11"/>
      <c r="F47" s="10">
        <f t="shared" si="0"/>
        <v>11</v>
      </c>
      <c r="G47" s="9">
        <v>9</v>
      </c>
      <c r="H47" s="8">
        <f t="shared" si="1"/>
        <v>81.818181818181827</v>
      </c>
      <c r="I47" s="9">
        <v>1</v>
      </c>
      <c r="J47" s="8">
        <f t="shared" si="2"/>
        <v>9.0909090909090917</v>
      </c>
      <c r="K47" s="9">
        <v>1</v>
      </c>
      <c r="L47" s="8">
        <f t="shared" si="3"/>
        <v>9.0909090909090917</v>
      </c>
      <c r="M47" s="9">
        <v>0</v>
      </c>
      <c r="N47" s="8">
        <f t="shared" si="4"/>
        <v>0</v>
      </c>
      <c r="O47" s="9">
        <v>0</v>
      </c>
      <c r="P47" s="8">
        <f t="shared" si="5"/>
        <v>0</v>
      </c>
    </row>
    <row r="48" spans="1:16" ht="23.1" customHeight="1">
      <c r="A48" s="175"/>
      <c r="B48" s="175"/>
      <c r="C48" s="13"/>
      <c r="D48" s="14" t="s">
        <v>6</v>
      </c>
      <c r="E48" s="11"/>
      <c r="F48" s="10">
        <f t="shared" si="0"/>
        <v>32</v>
      </c>
      <c r="G48" s="9">
        <v>29</v>
      </c>
      <c r="H48" s="8">
        <f t="shared" si="1"/>
        <v>90.625</v>
      </c>
      <c r="I48" s="9">
        <v>1</v>
      </c>
      <c r="J48" s="8">
        <f t="shared" si="2"/>
        <v>3.125</v>
      </c>
      <c r="K48" s="9">
        <v>0</v>
      </c>
      <c r="L48" s="8">
        <f t="shared" si="3"/>
        <v>0</v>
      </c>
      <c r="M48" s="9">
        <v>1</v>
      </c>
      <c r="N48" s="8">
        <f t="shared" si="4"/>
        <v>3.125</v>
      </c>
      <c r="O48" s="9">
        <v>1</v>
      </c>
      <c r="P48" s="8">
        <f t="shared" si="5"/>
        <v>3.125</v>
      </c>
    </row>
    <row r="49" spans="1:16" ht="23.1" customHeight="1">
      <c r="A49" s="175"/>
      <c r="B49" s="175"/>
      <c r="C49" s="13"/>
      <c r="D49" s="14" t="s">
        <v>5</v>
      </c>
      <c r="E49" s="11"/>
      <c r="F49" s="10">
        <f t="shared" si="0"/>
        <v>10</v>
      </c>
      <c r="G49" s="9">
        <v>7</v>
      </c>
      <c r="H49" s="8">
        <f t="shared" si="1"/>
        <v>70</v>
      </c>
      <c r="I49" s="9">
        <v>0</v>
      </c>
      <c r="J49" s="8">
        <f t="shared" si="2"/>
        <v>0</v>
      </c>
      <c r="K49" s="9">
        <v>0</v>
      </c>
      <c r="L49" s="8">
        <f t="shared" si="3"/>
        <v>0</v>
      </c>
      <c r="M49" s="9">
        <v>3</v>
      </c>
      <c r="N49" s="8">
        <f t="shared" si="4"/>
        <v>30</v>
      </c>
      <c r="O49" s="9">
        <v>0</v>
      </c>
      <c r="P49" s="8">
        <f t="shared" si="5"/>
        <v>0</v>
      </c>
    </row>
    <row r="50" spans="1:16" ht="23.1" customHeight="1">
      <c r="A50" s="175"/>
      <c r="B50" s="175"/>
      <c r="C50" s="13"/>
      <c r="D50" s="14" t="s">
        <v>4</v>
      </c>
      <c r="E50" s="11"/>
      <c r="F50" s="10">
        <f t="shared" si="0"/>
        <v>20</v>
      </c>
      <c r="G50" s="9">
        <v>13</v>
      </c>
      <c r="H50" s="8">
        <f t="shared" si="1"/>
        <v>65</v>
      </c>
      <c r="I50" s="9">
        <v>1</v>
      </c>
      <c r="J50" s="8">
        <f t="shared" si="2"/>
        <v>5</v>
      </c>
      <c r="K50" s="9">
        <v>4</v>
      </c>
      <c r="L50" s="8">
        <f t="shared" si="3"/>
        <v>20</v>
      </c>
      <c r="M50" s="9">
        <v>2</v>
      </c>
      <c r="N50" s="8">
        <f t="shared" si="4"/>
        <v>10</v>
      </c>
      <c r="O50" s="9">
        <v>0</v>
      </c>
      <c r="P50" s="8">
        <f t="shared" si="5"/>
        <v>0</v>
      </c>
    </row>
    <row r="51" spans="1:16" ht="23.1" customHeight="1">
      <c r="A51" s="175"/>
      <c r="B51" s="175"/>
      <c r="C51" s="13"/>
      <c r="D51" s="14" t="s">
        <v>3</v>
      </c>
      <c r="E51" s="11"/>
      <c r="F51" s="10">
        <f t="shared" si="0"/>
        <v>138</v>
      </c>
      <c r="G51" s="9">
        <v>124</v>
      </c>
      <c r="H51" s="8">
        <f t="shared" si="1"/>
        <v>89.85507246376811</v>
      </c>
      <c r="I51" s="9">
        <v>5</v>
      </c>
      <c r="J51" s="8">
        <f t="shared" si="2"/>
        <v>3.6231884057971016</v>
      </c>
      <c r="K51" s="9">
        <v>2</v>
      </c>
      <c r="L51" s="8">
        <f t="shared" si="3"/>
        <v>1.4492753623188406</v>
      </c>
      <c r="M51" s="9">
        <v>3</v>
      </c>
      <c r="N51" s="8">
        <f t="shared" si="4"/>
        <v>2.1739130434782608</v>
      </c>
      <c r="O51" s="9">
        <v>4</v>
      </c>
      <c r="P51" s="8">
        <f t="shared" si="5"/>
        <v>2.8985507246376812</v>
      </c>
    </row>
    <row r="52" spans="1:16" ht="23.1" customHeight="1">
      <c r="A52" s="175"/>
      <c r="B52" s="175"/>
      <c r="C52" s="13"/>
      <c r="D52" s="14" t="s">
        <v>2</v>
      </c>
      <c r="E52" s="11"/>
      <c r="F52" s="10">
        <f t="shared" si="0"/>
        <v>21</v>
      </c>
      <c r="G52" s="9">
        <v>13</v>
      </c>
      <c r="H52" s="8">
        <f t="shared" si="1"/>
        <v>61.904761904761905</v>
      </c>
      <c r="I52" s="9">
        <v>1</v>
      </c>
      <c r="J52" s="8">
        <f t="shared" si="2"/>
        <v>4.7619047619047619</v>
      </c>
      <c r="K52" s="9">
        <v>5</v>
      </c>
      <c r="L52" s="8">
        <f t="shared" si="3"/>
        <v>23.809523809523807</v>
      </c>
      <c r="M52" s="9">
        <v>1</v>
      </c>
      <c r="N52" s="8">
        <f t="shared" si="4"/>
        <v>4.7619047619047619</v>
      </c>
      <c r="O52" s="9">
        <v>1</v>
      </c>
      <c r="P52" s="8">
        <f t="shared" si="5"/>
        <v>4.7619047619047619</v>
      </c>
    </row>
    <row r="53" spans="1:16" ht="24" customHeight="1">
      <c r="A53" s="176"/>
      <c r="B53" s="176"/>
      <c r="C53" s="13"/>
      <c r="D53" s="12" t="s">
        <v>1</v>
      </c>
      <c r="E53" s="11"/>
      <c r="F53" s="10">
        <f t="shared" si="0"/>
        <v>50</v>
      </c>
      <c r="G53" s="9">
        <v>46</v>
      </c>
      <c r="H53" s="8">
        <f t="shared" si="1"/>
        <v>92</v>
      </c>
      <c r="I53" s="9">
        <v>0</v>
      </c>
      <c r="J53" s="8">
        <f t="shared" si="2"/>
        <v>0</v>
      </c>
      <c r="K53" s="9">
        <v>3</v>
      </c>
      <c r="L53" s="8">
        <f t="shared" si="3"/>
        <v>6</v>
      </c>
      <c r="M53" s="9">
        <v>1</v>
      </c>
      <c r="N53" s="8">
        <f t="shared" si="4"/>
        <v>2</v>
      </c>
      <c r="O53" s="9">
        <v>0</v>
      </c>
      <c r="P53" s="8">
        <f t="shared" si="5"/>
        <v>0</v>
      </c>
    </row>
    <row r="55" spans="1:16" ht="12.75" customHeight="1"/>
    <row r="56" spans="1:16" ht="12.75" customHeight="1"/>
    <row r="57" spans="1:16">
      <c r="D57" s="5"/>
    </row>
    <row r="67" spans="4:4">
      <c r="D67" s="5"/>
    </row>
    <row r="71" spans="4:4">
      <c r="D71" s="5"/>
    </row>
    <row r="75" spans="4:4">
      <c r="D75" s="5"/>
    </row>
    <row r="77" spans="4:4">
      <c r="D77" s="5"/>
    </row>
    <row r="79" spans="4:4">
      <c r="D79" s="5"/>
    </row>
    <row r="81" spans="4:6">
      <c r="D81" s="5"/>
    </row>
    <row r="83" spans="4:6" ht="13.5" customHeight="1">
      <c r="D83" s="6"/>
    </row>
    <row r="84" spans="4:6" ht="13.5" customHeight="1"/>
    <row r="85" spans="4:6">
      <c r="D85" s="5"/>
    </row>
    <row r="87" spans="4:6">
      <c r="D87" s="5"/>
    </row>
    <row r="89" spans="4:6">
      <c r="D89" s="5"/>
    </row>
    <row r="91" spans="4:6">
      <c r="D91" s="5"/>
    </row>
    <row r="95" spans="4:6" ht="12.75" customHeight="1"/>
    <row r="96" spans="4:6" ht="12.75" customHeight="1">
      <c r="F96" s="57"/>
    </row>
  </sheetData>
  <mergeCells count="27">
    <mergeCell ref="G5:G6"/>
    <mergeCell ref="H5:H6"/>
    <mergeCell ref="K3:L4"/>
    <mergeCell ref="M3:N4"/>
    <mergeCell ref="O3:P4"/>
    <mergeCell ref="N5:N6"/>
    <mergeCell ref="O5:O6"/>
    <mergeCell ref="P5:P6"/>
    <mergeCell ref="G3:H4"/>
    <mergeCell ref="I3:J4"/>
    <mergeCell ref="M5:M6"/>
    <mergeCell ref="I5:I6"/>
    <mergeCell ref="J5:J6"/>
    <mergeCell ref="K5:K6"/>
    <mergeCell ref="L5:L6"/>
    <mergeCell ref="B38:B53"/>
    <mergeCell ref="A13:A53"/>
    <mergeCell ref="F3:F6"/>
    <mergeCell ref="A8:A12"/>
    <mergeCell ref="A7:E7"/>
    <mergeCell ref="A3:E6"/>
    <mergeCell ref="B12:E12"/>
    <mergeCell ref="B8:E8"/>
    <mergeCell ref="B9:E9"/>
    <mergeCell ref="B11:E11"/>
    <mergeCell ref="B13:B37"/>
    <mergeCell ref="B10:E10"/>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2.625" style="3" customWidth="1"/>
    <col min="14" max="14" width="9" style="104"/>
    <col min="15" max="16384" width="9" style="3"/>
  </cols>
  <sheetData>
    <row r="1" spans="1:14" ht="14.25">
      <c r="A1" s="18" t="s">
        <v>542</v>
      </c>
    </row>
    <row r="2" spans="1:14">
      <c r="L2" s="46"/>
      <c r="M2" s="46" t="s">
        <v>173</v>
      </c>
    </row>
    <row r="3" spans="1:14" ht="13.5" customHeight="1">
      <c r="A3" s="230" t="s">
        <v>64</v>
      </c>
      <c r="B3" s="231"/>
      <c r="C3" s="231"/>
      <c r="D3" s="231"/>
      <c r="E3" s="232"/>
      <c r="F3" s="170" t="s">
        <v>150</v>
      </c>
      <c r="G3" s="282" t="s">
        <v>305</v>
      </c>
      <c r="H3" s="56"/>
      <c r="I3" s="56"/>
      <c r="J3" s="58" t="s">
        <v>222</v>
      </c>
      <c r="K3" s="217" t="s">
        <v>304</v>
      </c>
      <c r="L3" s="217" t="s">
        <v>303</v>
      </c>
      <c r="M3" s="251" t="s">
        <v>302</v>
      </c>
    </row>
    <row r="4" spans="1:14" ht="13.5" customHeight="1">
      <c r="A4" s="233"/>
      <c r="B4" s="234"/>
      <c r="C4" s="234"/>
      <c r="D4" s="234"/>
      <c r="E4" s="235"/>
      <c r="F4" s="171"/>
      <c r="G4" s="283"/>
      <c r="H4" s="187" t="s">
        <v>301</v>
      </c>
      <c r="I4" s="56"/>
      <c r="J4" s="58"/>
      <c r="K4" s="228"/>
      <c r="L4" s="228"/>
      <c r="M4" s="252"/>
    </row>
    <row r="5" spans="1:14" ht="40.5" customHeight="1">
      <c r="A5" s="233"/>
      <c r="B5" s="234"/>
      <c r="C5" s="234"/>
      <c r="D5" s="234"/>
      <c r="E5" s="235"/>
      <c r="F5" s="171"/>
      <c r="G5" s="283"/>
      <c r="H5" s="320"/>
      <c r="I5" s="217" t="s">
        <v>300</v>
      </c>
      <c r="J5" s="217" t="s">
        <v>299</v>
      </c>
      <c r="K5" s="228"/>
      <c r="L5" s="228"/>
      <c r="M5" s="252"/>
    </row>
    <row r="6" spans="1:14" ht="36" customHeight="1">
      <c r="A6" s="236"/>
      <c r="B6" s="237"/>
      <c r="C6" s="237"/>
      <c r="D6" s="237"/>
      <c r="E6" s="238"/>
      <c r="F6" s="171"/>
      <c r="G6" s="284"/>
      <c r="H6" s="189"/>
      <c r="I6" s="229"/>
      <c r="J6" s="229"/>
      <c r="K6" s="229"/>
      <c r="L6" s="229"/>
      <c r="M6" s="253"/>
    </row>
    <row r="7" spans="1:14" ht="12" customHeight="1">
      <c r="A7" s="161" t="s">
        <v>50</v>
      </c>
      <c r="B7" s="162"/>
      <c r="C7" s="162"/>
      <c r="D7" s="162"/>
      <c r="E7" s="163"/>
      <c r="F7" s="41">
        <f t="shared" ref="F7:F38" si="0">SUM(G7,K7,L7)</f>
        <v>754</v>
      </c>
      <c r="G7" s="41">
        <f t="shared" ref="G7:L7" si="1">SUM(G9,G11,G13,G15,G17)</f>
        <v>49</v>
      </c>
      <c r="H7" s="41">
        <f t="shared" si="1"/>
        <v>57</v>
      </c>
      <c r="I7" s="41">
        <f t="shared" si="1"/>
        <v>11</v>
      </c>
      <c r="J7" s="41">
        <f t="shared" si="1"/>
        <v>46</v>
      </c>
      <c r="K7" s="41">
        <f t="shared" si="1"/>
        <v>688</v>
      </c>
      <c r="L7" s="41">
        <f t="shared" si="1"/>
        <v>17</v>
      </c>
      <c r="M7" s="314">
        <f>IF(H7=0,0,H7/N7*100)</f>
        <v>7.776368026848933E-2</v>
      </c>
      <c r="N7" s="104">
        <f>SUM(N9:N17)</f>
        <v>73299</v>
      </c>
    </row>
    <row r="8" spans="1:14" ht="12" customHeight="1">
      <c r="A8" s="164"/>
      <c r="B8" s="165"/>
      <c r="C8" s="165"/>
      <c r="D8" s="165"/>
      <c r="E8" s="166"/>
      <c r="F8" s="44">
        <f t="shared" si="0"/>
        <v>1</v>
      </c>
      <c r="G8" s="37">
        <f>IF(G7=0,0,G7/$F7)</f>
        <v>6.49867374005305E-2</v>
      </c>
      <c r="H8" s="37">
        <f t="shared" ref="H8:H18" si="2">SUM(I8:J8)</f>
        <v>1</v>
      </c>
      <c r="I8" s="37">
        <f>IF(I7=0,0,I7/$H7)</f>
        <v>0.19298245614035087</v>
      </c>
      <c r="J8" s="37">
        <f>IF(J7=0,0,J7/$H7)</f>
        <v>0.80701754385964908</v>
      </c>
      <c r="K8" s="37">
        <f>IF(K7=0,0,K7/$F7)</f>
        <v>0.91246684350132623</v>
      </c>
      <c r="L8" s="37">
        <f>IF(L7=0,0,L7/$F7)</f>
        <v>2.2546419098143235E-2</v>
      </c>
      <c r="M8" s="328"/>
    </row>
    <row r="9" spans="1:14" ht="12" customHeight="1">
      <c r="A9" s="177" t="s">
        <v>49</v>
      </c>
      <c r="B9" s="239" t="s">
        <v>48</v>
      </c>
      <c r="C9" s="240"/>
      <c r="D9" s="240"/>
      <c r="E9" s="241"/>
      <c r="F9" s="41">
        <f t="shared" si="0"/>
        <v>135</v>
      </c>
      <c r="G9" s="41">
        <v>2</v>
      </c>
      <c r="H9" s="41">
        <f t="shared" si="2"/>
        <v>2</v>
      </c>
      <c r="I9" s="41">
        <v>0</v>
      </c>
      <c r="J9" s="41">
        <v>2</v>
      </c>
      <c r="K9" s="41">
        <v>130</v>
      </c>
      <c r="L9" s="41">
        <v>3</v>
      </c>
      <c r="M9" s="314">
        <f t="shared" ref="M9" si="3">IF(H9=0,0,H9/N9*100)</f>
        <v>0.11025358324145534</v>
      </c>
      <c r="N9" s="104">
        <v>1814</v>
      </c>
    </row>
    <row r="10" spans="1:14" ht="12" customHeight="1">
      <c r="A10" s="178"/>
      <c r="B10" s="242"/>
      <c r="C10" s="243"/>
      <c r="D10" s="243"/>
      <c r="E10" s="244"/>
      <c r="F10" s="44">
        <f t="shared" si="0"/>
        <v>1</v>
      </c>
      <c r="G10" s="37">
        <f>IF(G9=0,0,G9/$F9)</f>
        <v>1.4814814814814815E-2</v>
      </c>
      <c r="H10" s="37">
        <f t="shared" si="2"/>
        <v>1</v>
      </c>
      <c r="I10" s="37">
        <f>IF(I9=0,0,I9/$H9)</f>
        <v>0</v>
      </c>
      <c r="J10" s="37">
        <f>IF(J9=0,0,J9/$H9)</f>
        <v>1</v>
      </c>
      <c r="K10" s="37">
        <f>IF(K9=0,0,K9/$F9)</f>
        <v>0.96296296296296291</v>
      </c>
      <c r="L10" s="37">
        <f>IF(L9=0,0,L9/$F9)</f>
        <v>2.2222222222222223E-2</v>
      </c>
      <c r="M10" s="315"/>
    </row>
    <row r="11" spans="1:14" ht="12" customHeight="1">
      <c r="A11" s="178"/>
      <c r="B11" s="239" t="s">
        <v>47</v>
      </c>
      <c r="C11" s="240"/>
      <c r="D11" s="240"/>
      <c r="E11" s="241"/>
      <c r="F11" s="41">
        <f t="shared" si="0"/>
        <v>121</v>
      </c>
      <c r="G11" s="41">
        <v>1</v>
      </c>
      <c r="H11" s="41">
        <f t="shared" si="2"/>
        <v>1</v>
      </c>
      <c r="I11" s="41">
        <v>0</v>
      </c>
      <c r="J11" s="41">
        <v>1</v>
      </c>
      <c r="K11" s="41">
        <v>117</v>
      </c>
      <c r="L11" s="41">
        <v>3</v>
      </c>
      <c r="M11" s="314">
        <f t="shared" ref="M11" si="4">IF(H11=0,0,H11/N11*100)</f>
        <v>2.6232948583420776E-2</v>
      </c>
      <c r="N11" s="104">
        <v>3812</v>
      </c>
    </row>
    <row r="12" spans="1:14" ht="12" customHeight="1">
      <c r="A12" s="178"/>
      <c r="B12" s="242"/>
      <c r="C12" s="243"/>
      <c r="D12" s="243"/>
      <c r="E12" s="244"/>
      <c r="F12" s="44">
        <f t="shared" si="0"/>
        <v>1</v>
      </c>
      <c r="G12" s="37">
        <f>IF(G11=0,0,G11/$F11)</f>
        <v>8.2644628099173556E-3</v>
      </c>
      <c r="H12" s="37">
        <f t="shared" si="2"/>
        <v>1</v>
      </c>
      <c r="I12" s="37">
        <f>IF(I11=0,0,I11/$H11)</f>
        <v>0</v>
      </c>
      <c r="J12" s="37">
        <f>IF(J11=0,0,J11/$H11)</f>
        <v>1</v>
      </c>
      <c r="K12" s="37">
        <f>IF(K11=0,0,K11/$F11)</f>
        <v>0.96694214876033058</v>
      </c>
      <c r="L12" s="37">
        <f>IF(L11=0,0,L11/$F11)</f>
        <v>2.4793388429752067E-2</v>
      </c>
      <c r="M12" s="315"/>
    </row>
    <row r="13" spans="1:14" ht="12" customHeight="1">
      <c r="A13" s="178"/>
      <c r="B13" s="239" t="s">
        <v>46</v>
      </c>
      <c r="C13" s="240"/>
      <c r="D13" s="240"/>
      <c r="E13" s="241"/>
      <c r="F13" s="41">
        <f t="shared" si="0"/>
        <v>222</v>
      </c>
      <c r="G13" s="41">
        <v>13</v>
      </c>
      <c r="H13" s="41">
        <f t="shared" si="2"/>
        <v>14</v>
      </c>
      <c r="I13" s="41">
        <v>1</v>
      </c>
      <c r="J13" s="41">
        <v>13</v>
      </c>
      <c r="K13" s="41">
        <v>208</v>
      </c>
      <c r="L13" s="41">
        <v>1</v>
      </c>
      <c r="M13" s="314">
        <f t="shared" ref="M13" si="5">IF(H13=0,0,H13/N13*100)</f>
        <v>5.8440474202704956E-2</v>
      </c>
      <c r="N13" s="104">
        <v>23956</v>
      </c>
    </row>
    <row r="14" spans="1:14" ht="12" customHeight="1">
      <c r="A14" s="178"/>
      <c r="B14" s="242"/>
      <c r="C14" s="243"/>
      <c r="D14" s="243"/>
      <c r="E14" s="244"/>
      <c r="F14" s="44">
        <f t="shared" si="0"/>
        <v>0.99999999999999989</v>
      </c>
      <c r="G14" s="37">
        <f>IF(G13=0,0,G13/$F13)</f>
        <v>5.8558558558558557E-2</v>
      </c>
      <c r="H14" s="37">
        <f t="shared" si="2"/>
        <v>1</v>
      </c>
      <c r="I14" s="37">
        <f>IF(I13=0,0,I13/$H13)</f>
        <v>7.1428571428571425E-2</v>
      </c>
      <c r="J14" s="37">
        <f>IF(J13=0,0,J13/$H13)</f>
        <v>0.9285714285714286</v>
      </c>
      <c r="K14" s="37">
        <f>IF(K13=0,0,K13/$F13)</f>
        <v>0.93693693693693691</v>
      </c>
      <c r="L14" s="37">
        <f>IF(L13=0,0,L13/$F13)</f>
        <v>4.5045045045045045E-3</v>
      </c>
      <c r="M14" s="315"/>
    </row>
    <row r="15" spans="1:14" ht="12" customHeight="1">
      <c r="A15" s="178"/>
      <c r="B15" s="239" t="s">
        <v>45</v>
      </c>
      <c r="C15" s="240"/>
      <c r="D15" s="240"/>
      <c r="E15" s="241"/>
      <c r="F15" s="41">
        <f t="shared" si="0"/>
        <v>74</v>
      </c>
      <c r="G15" s="41">
        <v>9</v>
      </c>
      <c r="H15" s="41">
        <f t="shared" si="2"/>
        <v>11</v>
      </c>
      <c r="I15" s="41">
        <v>2</v>
      </c>
      <c r="J15" s="41">
        <v>9</v>
      </c>
      <c r="K15" s="41">
        <v>65</v>
      </c>
      <c r="L15" s="41">
        <v>0</v>
      </c>
      <c r="M15" s="314">
        <f t="shared" ref="M15" si="6">IF(H15=0,0,H15/N15*100)</f>
        <v>9.3736685129953132E-2</v>
      </c>
      <c r="N15" s="104">
        <v>11735</v>
      </c>
    </row>
    <row r="16" spans="1:14" ht="12" customHeight="1">
      <c r="A16" s="178"/>
      <c r="B16" s="242"/>
      <c r="C16" s="243"/>
      <c r="D16" s="243"/>
      <c r="E16" s="244"/>
      <c r="F16" s="44">
        <f t="shared" si="0"/>
        <v>1</v>
      </c>
      <c r="G16" s="37">
        <f>IF(G15=0,0,G15/$F15)</f>
        <v>0.12162162162162163</v>
      </c>
      <c r="H16" s="37">
        <f t="shared" si="2"/>
        <v>1</v>
      </c>
      <c r="I16" s="37">
        <f>IF(I15=0,0,I15/$H15)</f>
        <v>0.18181818181818182</v>
      </c>
      <c r="J16" s="37">
        <f>IF(J15=0,0,J15/$H15)</f>
        <v>0.81818181818181823</v>
      </c>
      <c r="K16" s="37">
        <f>IF(K15=0,0,K15/$F15)</f>
        <v>0.8783783783783784</v>
      </c>
      <c r="L16" s="37">
        <f>IF(L15=0,0,L15/$F15)</f>
        <v>0</v>
      </c>
      <c r="M16" s="315"/>
    </row>
    <row r="17" spans="1:14" ht="12" customHeight="1">
      <c r="A17" s="178"/>
      <c r="B17" s="239" t="s">
        <v>44</v>
      </c>
      <c r="C17" s="240"/>
      <c r="D17" s="240"/>
      <c r="E17" s="241"/>
      <c r="F17" s="41">
        <f t="shared" si="0"/>
        <v>202</v>
      </c>
      <c r="G17" s="41">
        <v>24</v>
      </c>
      <c r="H17" s="41">
        <f t="shared" si="2"/>
        <v>29</v>
      </c>
      <c r="I17" s="41">
        <v>8</v>
      </c>
      <c r="J17" s="41">
        <v>21</v>
      </c>
      <c r="K17" s="41">
        <v>168</v>
      </c>
      <c r="L17" s="41">
        <v>10</v>
      </c>
      <c r="M17" s="314">
        <f t="shared" ref="M17" si="7">IF(H17=0,0,H17/N17*100)</f>
        <v>9.0676005252954786E-2</v>
      </c>
      <c r="N17" s="104">
        <v>31982</v>
      </c>
    </row>
    <row r="18" spans="1:14" ht="12" customHeight="1">
      <c r="A18" s="179"/>
      <c r="B18" s="242"/>
      <c r="C18" s="243"/>
      <c r="D18" s="243"/>
      <c r="E18" s="244"/>
      <c r="F18" s="44">
        <f t="shared" si="0"/>
        <v>1</v>
      </c>
      <c r="G18" s="37">
        <f>IF(G17=0,0,G17/$F17)</f>
        <v>0.11881188118811881</v>
      </c>
      <c r="H18" s="37">
        <f t="shared" si="2"/>
        <v>1</v>
      </c>
      <c r="I18" s="37">
        <f>IF(I17=0,0,I17/$H17)</f>
        <v>0.27586206896551724</v>
      </c>
      <c r="J18" s="37">
        <f>IF(J17=0,0,J17/$H17)</f>
        <v>0.72413793103448276</v>
      </c>
      <c r="K18" s="37">
        <f>IF(K17=0,0,K17/$F17)</f>
        <v>0.83168316831683164</v>
      </c>
      <c r="L18" s="37">
        <f>IF(L17=0,0,L17/$F17)</f>
        <v>4.9504950495049507E-2</v>
      </c>
      <c r="M18" s="315"/>
    </row>
    <row r="19" spans="1:14" ht="12" customHeight="1">
      <c r="A19" s="174" t="s">
        <v>43</v>
      </c>
      <c r="B19" s="174" t="s">
        <v>42</v>
      </c>
      <c r="C19" s="43"/>
      <c r="D19" s="220" t="s">
        <v>16</v>
      </c>
      <c r="E19" s="42"/>
      <c r="F19" s="41">
        <f t="shared" si="0"/>
        <v>199</v>
      </c>
      <c r="G19" s="41">
        <f t="shared" ref="G19:L19" si="8">SUM(G21,G23,G25,G27,G29,G31,G33,G35,G37,G39,G41,G43,G45,G47,G49,G51,G53,G55,G57,G59,G61,G63,G65,G67)</f>
        <v>19</v>
      </c>
      <c r="H19" s="41">
        <f t="shared" si="8"/>
        <v>23</v>
      </c>
      <c r="I19" s="41">
        <f t="shared" si="8"/>
        <v>6</v>
      </c>
      <c r="J19" s="41">
        <f t="shared" si="8"/>
        <v>17</v>
      </c>
      <c r="K19" s="41">
        <f t="shared" si="8"/>
        <v>180</v>
      </c>
      <c r="L19" s="41">
        <f t="shared" si="8"/>
        <v>0</v>
      </c>
      <c r="M19" s="314">
        <f t="shared" ref="M19" si="9">IF(H19=0,0,H19/N19*100)</f>
        <v>6.4145470771976798E-2</v>
      </c>
      <c r="N19" s="104">
        <f>SUM(N21:N67)</f>
        <v>35856</v>
      </c>
    </row>
    <row r="20" spans="1:14" ht="12" customHeight="1">
      <c r="A20" s="175"/>
      <c r="B20" s="175"/>
      <c r="C20" s="40"/>
      <c r="D20" s="221"/>
      <c r="E20" s="39"/>
      <c r="F20" s="44">
        <f t="shared" si="0"/>
        <v>1</v>
      </c>
      <c r="G20" s="37">
        <f>IF(G19=0,0,G19/$F19)</f>
        <v>9.5477386934673364E-2</v>
      </c>
      <c r="H20" s="37">
        <f t="shared" ref="H20:H51" si="10">SUM(I20:J20)</f>
        <v>1</v>
      </c>
      <c r="I20" s="37">
        <f>IF(I19=0,0,I19/$H19)</f>
        <v>0.2608695652173913</v>
      </c>
      <c r="J20" s="37">
        <f>IF(J19=0,0,J19/$H19)</f>
        <v>0.73913043478260865</v>
      </c>
      <c r="K20" s="37">
        <f>IF(K19=0,0,K19/$F19)</f>
        <v>0.90452261306532666</v>
      </c>
      <c r="L20" s="37">
        <f>IF(L19=0,0,L19/$F19)</f>
        <v>0</v>
      </c>
      <c r="M20" s="315"/>
    </row>
    <row r="21" spans="1:14" ht="12" customHeight="1">
      <c r="A21" s="175"/>
      <c r="B21" s="175"/>
      <c r="C21" s="43"/>
      <c r="D21" s="220" t="s">
        <v>467</v>
      </c>
      <c r="E21" s="42"/>
      <c r="F21" s="41">
        <f t="shared" si="0"/>
        <v>25</v>
      </c>
      <c r="G21" s="41">
        <v>4</v>
      </c>
      <c r="H21" s="41">
        <f t="shared" si="10"/>
        <v>5</v>
      </c>
      <c r="I21" s="41">
        <v>1</v>
      </c>
      <c r="J21" s="41">
        <v>4</v>
      </c>
      <c r="K21" s="41">
        <v>21</v>
      </c>
      <c r="L21" s="41">
        <v>0</v>
      </c>
      <c r="M21" s="314">
        <f t="shared" ref="M21" si="11">IF(H21=0,0,H21/N21*100)</f>
        <v>0.10552975939214859</v>
      </c>
      <c r="N21" s="104">
        <v>4738</v>
      </c>
    </row>
    <row r="22" spans="1:14" ht="12" customHeight="1">
      <c r="A22" s="175"/>
      <c r="B22" s="175"/>
      <c r="C22" s="40"/>
      <c r="D22" s="221"/>
      <c r="E22" s="39"/>
      <c r="F22" s="44">
        <f t="shared" si="0"/>
        <v>1</v>
      </c>
      <c r="G22" s="37">
        <f>IF(G21=0,0,G21/$F21)</f>
        <v>0.16</v>
      </c>
      <c r="H22" s="37">
        <f t="shared" si="10"/>
        <v>1</v>
      </c>
      <c r="I22" s="37">
        <f>IF(I21=0,0,I21/$H21)</f>
        <v>0.2</v>
      </c>
      <c r="J22" s="37">
        <f>IF(J21=0,0,J21/$H21)</f>
        <v>0.8</v>
      </c>
      <c r="K22" s="37">
        <f>IF(K21=0,0,K21/$F21)</f>
        <v>0.84</v>
      </c>
      <c r="L22" s="37">
        <f>IF(L21=0,0,L21/$F21)</f>
        <v>0</v>
      </c>
      <c r="M22" s="315"/>
    </row>
    <row r="23" spans="1:14" ht="12" customHeight="1">
      <c r="A23" s="175"/>
      <c r="B23" s="175"/>
      <c r="C23" s="43"/>
      <c r="D23" s="220" t="s">
        <v>468</v>
      </c>
      <c r="E23" s="42"/>
      <c r="F23" s="41">
        <f t="shared" si="0"/>
        <v>3</v>
      </c>
      <c r="G23" s="41">
        <v>0</v>
      </c>
      <c r="H23" s="41">
        <f t="shared" si="10"/>
        <v>0</v>
      </c>
      <c r="I23" s="41">
        <v>0</v>
      </c>
      <c r="J23" s="41">
        <v>0</v>
      </c>
      <c r="K23" s="41">
        <v>3</v>
      </c>
      <c r="L23" s="41">
        <v>0</v>
      </c>
      <c r="M23" s="314">
        <f t="shared" ref="M23" si="12">IF(H23=0,0,H23/N23*100)</f>
        <v>0</v>
      </c>
      <c r="N23" s="104">
        <v>191</v>
      </c>
    </row>
    <row r="24" spans="1:14" ht="12" customHeight="1">
      <c r="A24" s="175"/>
      <c r="B24" s="175"/>
      <c r="C24" s="40"/>
      <c r="D24" s="221"/>
      <c r="E24" s="39"/>
      <c r="F24" s="44">
        <f t="shared" si="0"/>
        <v>1</v>
      </c>
      <c r="G24" s="37">
        <f>IF(G23=0,0,G23/$F23)</f>
        <v>0</v>
      </c>
      <c r="H24" s="37">
        <f t="shared" si="10"/>
        <v>0</v>
      </c>
      <c r="I24" s="37">
        <f>IF(I23=0,0,I23/$H23)</f>
        <v>0</v>
      </c>
      <c r="J24" s="37">
        <f>IF(J23=0,0,J23/$H23)</f>
        <v>0</v>
      </c>
      <c r="K24" s="37">
        <f>IF(K23=0,0,K23/$F23)</f>
        <v>1</v>
      </c>
      <c r="L24" s="37">
        <f>IF(L23=0,0,L23/$F23)</f>
        <v>0</v>
      </c>
      <c r="M24" s="315"/>
    </row>
    <row r="25" spans="1:14" ht="12" customHeight="1">
      <c r="A25" s="175"/>
      <c r="B25" s="175"/>
      <c r="C25" s="43"/>
      <c r="D25" s="223" t="s">
        <v>469</v>
      </c>
      <c r="E25" s="126"/>
      <c r="F25" s="112">
        <f t="shared" si="0"/>
        <v>18</v>
      </c>
      <c r="G25" s="112">
        <v>3</v>
      </c>
      <c r="H25" s="112">
        <f t="shared" si="10"/>
        <v>4</v>
      </c>
      <c r="I25" s="41">
        <v>0</v>
      </c>
      <c r="J25" s="41">
        <v>4</v>
      </c>
      <c r="K25" s="41">
        <v>15</v>
      </c>
      <c r="L25" s="41">
        <v>0</v>
      </c>
      <c r="M25" s="314">
        <f t="shared" ref="M25" si="13">IF(H25=0,0,H25/N25*100)</f>
        <v>0.23612750885478156</v>
      </c>
      <c r="N25" s="104">
        <v>1694</v>
      </c>
    </row>
    <row r="26" spans="1:14" ht="12" customHeight="1">
      <c r="A26" s="175"/>
      <c r="B26" s="175"/>
      <c r="C26" s="40"/>
      <c r="D26" s="224"/>
      <c r="E26" s="127"/>
      <c r="F26" s="128">
        <f t="shared" si="0"/>
        <v>1</v>
      </c>
      <c r="G26" s="115">
        <f>IF(G25=0,0,G25/$F25)</f>
        <v>0.16666666666666666</v>
      </c>
      <c r="H26" s="115">
        <f>IF(H25=0,0,H25/$H25)</f>
        <v>1</v>
      </c>
      <c r="I26" s="37">
        <f>IF(I25=0,0,I25/$H25)</f>
        <v>0</v>
      </c>
      <c r="J26" s="37">
        <f>IF(J25=0,0,J25/$H25)</f>
        <v>1</v>
      </c>
      <c r="K26" s="37">
        <f>IF(K25=0,0,K25/$F25)</f>
        <v>0.83333333333333337</v>
      </c>
      <c r="L26" s="37">
        <f>IF(L25=0,0,L25/$F25)</f>
        <v>0</v>
      </c>
      <c r="M26" s="315"/>
    </row>
    <row r="27" spans="1:14" ht="12" customHeight="1">
      <c r="A27" s="175"/>
      <c r="B27" s="175"/>
      <c r="C27" s="43"/>
      <c r="D27" s="220" t="s">
        <v>470</v>
      </c>
      <c r="E27" s="42"/>
      <c r="F27" s="41">
        <f t="shared" si="0"/>
        <v>2</v>
      </c>
      <c r="G27" s="41">
        <v>0</v>
      </c>
      <c r="H27" s="41">
        <f t="shared" si="10"/>
        <v>0</v>
      </c>
      <c r="I27" s="41">
        <v>0</v>
      </c>
      <c r="J27" s="41">
        <v>0</v>
      </c>
      <c r="K27" s="41">
        <v>2</v>
      </c>
      <c r="L27" s="41">
        <v>0</v>
      </c>
      <c r="M27" s="314">
        <f t="shared" ref="M27" si="14">IF(H27=0,0,H27/N27*100)</f>
        <v>0</v>
      </c>
      <c r="N27" s="104">
        <v>43</v>
      </c>
    </row>
    <row r="28" spans="1:14" ht="12" customHeight="1">
      <c r="A28" s="175"/>
      <c r="B28" s="175"/>
      <c r="C28" s="40"/>
      <c r="D28" s="221"/>
      <c r="E28" s="39"/>
      <c r="F28" s="44">
        <f t="shared" si="0"/>
        <v>1</v>
      </c>
      <c r="G28" s="37">
        <f>IF(G27=0,0,G27/$F27)</f>
        <v>0</v>
      </c>
      <c r="H28" s="37">
        <f t="shared" si="10"/>
        <v>0</v>
      </c>
      <c r="I28" s="37">
        <f>IF(I27=0,0,I27/$H27)</f>
        <v>0</v>
      </c>
      <c r="J28" s="37">
        <f>IF(J27=0,0,J27/$H27)</f>
        <v>0</v>
      </c>
      <c r="K28" s="37">
        <f>IF(K27=0,0,K27/$F27)</f>
        <v>1</v>
      </c>
      <c r="L28" s="37">
        <f>IF(L27=0,0,L27/$F27)</f>
        <v>0</v>
      </c>
      <c r="M28" s="315"/>
    </row>
    <row r="29" spans="1:14" ht="12" customHeight="1">
      <c r="A29" s="175"/>
      <c r="B29" s="175"/>
      <c r="C29" s="43"/>
      <c r="D29" s="220" t="s">
        <v>471</v>
      </c>
      <c r="E29" s="42"/>
      <c r="F29" s="41">
        <f t="shared" si="0"/>
        <v>4</v>
      </c>
      <c r="G29" s="41">
        <v>0</v>
      </c>
      <c r="H29" s="41">
        <f t="shared" si="10"/>
        <v>0</v>
      </c>
      <c r="I29" s="41">
        <v>0</v>
      </c>
      <c r="J29" s="41">
        <v>0</v>
      </c>
      <c r="K29" s="41">
        <v>4</v>
      </c>
      <c r="L29" s="41">
        <v>0</v>
      </c>
      <c r="M29" s="314">
        <f t="shared" ref="M29" si="15">IF(H29=0,0,H29/N29*100)</f>
        <v>0</v>
      </c>
      <c r="N29" s="104">
        <v>623</v>
      </c>
    </row>
    <row r="30" spans="1:14" ht="12" customHeight="1">
      <c r="A30" s="175"/>
      <c r="B30" s="175"/>
      <c r="C30" s="40"/>
      <c r="D30" s="221"/>
      <c r="E30" s="39"/>
      <c r="F30" s="44">
        <f t="shared" si="0"/>
        <v>1</v>
      </c>
      <c r="G30" s="37">
        <f>IF(G29=0,0,G29/$F29)</f>
        <v>0</v>
      </c>
      <c r="H30" s="37">
        <f t="shared" si="10"/>
        <v>0</v>
      </c>
      <c r="I30" s="37">
        <f>IF(I29=0,0,I29/$H29)</f>
        <v>0</v>
      </c>
      <c r="J30" s="37">
        <f>IF(J29=0,0,J29/$H29)</f>
        <v>0</v>
      </c>
      <c r="K30" s="37">
        <f>IF(K29=0,0,K29/$F29)</f>
        <v>1</v>
      </c>
      <c r="L30" s="37">
        <f>IF(L29=0,0,L29/$F29)</f>
        <v>0</v>
      </c>
      <c r="M30" s="315"/>
    </row>
    <row r="31" spans="1:14" ht="12" customHeight="1">
      <c r="A31" s="175"/>
      <c r="B31" s="175"/>
      <c r="C31" s="43"/>
      <c r="D31" s="220" t="s">
        <v>472</v>
      </c>
      <c r="E31" s="42"/>
      <c r="F31" s="41">
        <f t="shared" si="0"/>
        <v>1</v>
      </c>
      <c r="G31" s="41">
        <v>0</v>
      </c>
      <c r="H31" s="41">
        <f t="shared" si="10"/>
        <v>0</v>
      </c>
      <c r="I31" s="41">
        <v>0</v>
      </c>
      <c r="J31" s="41">
        <v>0</v>
      </c>
      <c r="K31" s="41">
        <v>1</v>
      </c>
      <c r="L31" s="41">
        <v>0</v>
      </c>
      <c r="M31" s="314">
        <f t="shared" ref="M31" si="16">IF(H31=0,0,H31/N31*100)</f>
        <v>0</v>
      </c>
      <c r="N31" s="104">
        <v>117</v>
      </c>
    </row>
    <row r="32" spans="1:14" ht="12" customHeight="1">
      <c r="A32" s="175"/>
      <c r="B32" s="175"/>
      <c r="C32" s="40"/>
      <c r="D32" s="221"/>
      <c r="E32" s="39"/>
      <c r="F32" s="44">
        <f t="shared" si="0"/>
        <v>1</v>
      </c>
      <c r="G32" s="37">
        <f>IF(G31=0,0,G31/$F31)</f>
        <v>0</v>
      </c>
      <c r="H32" s="37">
        <f t="shared" si="10"/>
        <v>0</v>
      </c>
      <c r="I32" s="37">
        <f>IF(I31=0,0,I31/$H31)</f>
        <v>0</v>
      </c>
      <c r="J32" s="37">
        <f>IF(J31=0,0,J31/$H31)</f>
        <v>0</v>
      </c>
      <c r="K32" s="37">
        <f>IF(K31=0,0,K31/$F31)</f>
        <v>1</v>
      </c>
      <c r="L32" s="37">
        <f>IF(L31=0,0,L31/$F31)</f>
        <v>0</v>
      </c>
      <c r="M32" s="315"/>
    </row>
    <row r="33" spans="1:14" ht="12" customHeight="1">
      <c r="A33" s="175"/>
      <c r="B33" s="175"/>
      <c r="C33" s="43"/>
      <c r="D33" s="220" t="s">
        <v>473</v>
      </c>
      <c r="E33" s="42"/>
      <c r="F33" s="41">
        <f t="shared" si="0"/>
        <v>5</v>
      </c>
      <c r="G33" s="41">
        <v>0</v>
      </c>
      <c r="H33" s="41">
        <f t="shared" si="10"/>
        <v>0</v>
      </c>
      <c r="I33" s="41">
        <v>0</v>
      </c>
      <c r="J33" s="41">
        <v>0</v>
      </c>
      <c r="K33" s="41">
        <v>5</v>
      </c>
      <c r="L33" s="41">
        <v>0</v>
      </c>
      <c r="M33" s="314">
        <f t="shared" ref="M33" si="17">IF(H33=0,0,H33/N33*100)</f>
        <v>0</v>
      </c>
      <c r="N33" s="104">
        <v>568</v>
      </c>
    </row>
    <row r="34" spans="1:14" ht="12" customHeight="1">
      <c r="A34" s="175"/>
      <c r="B34" s="175"/>
      <c r="C34" s="40"/>
      <c r="D34" s="221"/>
      <c r="E34" s="39"/>
      <c r="F34" s="44">
        <f t="shared" si="0"/>
        <v>1</v>
      </c>
      <c r="G34" s="37">
        <f>IF(G33=0,0,G33/$F33)</f>
        <v>0</v>
      </c>
      <c r="H34" s="37">
        <f t="shared" si="10"/>
        <v>0</v>
      </c>
      <c r="I34" s="37">
        <f>IF(I33=0,0,I33/$H33)</f>
        <v>0</v>
      </c>
      <c r="J34" s="37">
        <f>IF(J33=0,0,J33/$H33)</f>
        <v>0</v>
      </c>
      <c r="K34" s="37">
        <f>IF(K33=0,0,K33/$F33)</f>
        <v>1</v>
      </c>
      <c r="L34" s="37">
        <f>IF(L33=0,0,L33/$F33)</f>
        <v>0</v>
      </c>
      <c r="M34" s="315"/>
    </row>
    <row r="35" spans="1:14" ht="12" customHeight="1">
      <c r="A35" s="175"/>
      <c r="B35" s="175"/>
      <c r="C35" s="43"/>
      <c r="D35" s="220" t="s">
        <v>474</v>
      </c>
      <c r="E35" s="42"/>
      <c r="F35" s="41">
        <f t="shared" si="0"/>
        <v>9</v>
      </c>
      <c r="G35" s="41">
        <v>0</v>
      </c>
      <c r="H35" s="41">
        <f t="shared" si="10"/>
        <v>0</v>
      </c>
      <c r="I35" s="41">
        <v>0</v>
      </c>
      <c r="J35" s="41">
        <v>0</v>
      </c>
      <c r="K35" s="41">
        <v>9</v>
      </c>
      <c r="L35" s="41">
        <v>0</v>
      </c>
      <c r="M35" s="314">
        <f t="shared" ref="M35" si="18">IF(H35=0,0,H35/N35*100)</f>
        <v>0</v>
      </c>
      <c r="N35" s="104">
        <v>2110</v>
      </c>
    </row>
    <row r="36" spans="1:14" ht="12" customHeight="1">
      <c r="A36" s="175"/>
      <c r="B36" s="175"/>
      <c r="C36" s="40"/>
      <c r="D36" s="221"/>
      <c r="E36" s="39"/>
      <c r="F36" s="44">
        <f t="shared" si="0"/>
        <v>1</v>
      </c>
      <c r="G36" s="37">
        <f>IF(G35=0,0,G35/$F35)</f>
        <v>0</v>
      </c>
      <c r="H36" s="37">
        <f t="shared" si="10"/>
        <v>0</v>
      </c>
      <c r="I36" s="37">
        <f>IF(I35=0,0,I35/$H35)</f>
        <v>0</v>
      </c>
      <c r="J36" s="37">
        <f>IF(J35=0,0,J35/$H35)</f>
        <v>0</v>
      </c>
      <c r="K36" s="37">
        <f>IF(K35=0,0,K35/$F35)</f>
        <v>1</v>
      </c>
      <c r="L36" s="37">
        <f>IF(L35=0,0,L35/$F35)</f>
        <v>0</v>
      </c>
      <c r="M36" s="315"/>
    </row>
    <row r="37" spans="1:14" ht="12" customHeight="1">
      <c r="A37" s="175"/>
      <c r="B37" s="175"/>
      <c r="C37" s="43"/>
      <c r="D37" s="220" t="s">
        <v>475</v>
      </c>
      <c r="E37" s="42"/>
      <c r="F37" s="41">
        <f t="shared" si="0"/>
        <v>1</v>
      </c>
      <c r="G37" s="41">
        <v>0</v>
      </c>
      <c r="H37" s="41">
        <f t="shared" si="10"/>
        <v>0</v>
      </c>
      <c r="I37" s="41">
        <v>0</v>
      </c>
      <c r="J37" s="41">
        <v>0</v>
      </c>
      <c r="K37" s="41">
        <v>1</v>
      </c>
      <c r="L37" s="41">
        <v>0</v>
      </c>
      <c r="M37" s="314">
        <f t="shared" ref="M37" si="19">IF(H37=0,0,H37/N37*100)</f>
        <v>0</v>
      </c>
      <c r="N37" s="104">
        <v>7</v>
      </c>
    </row>
    <row r="38" spans="1:14" ht="12" customHeight="1">
      <c r="A38" s="175"/>
      <c r="B38" s="175"/>
      <c r="C38" s="40"/>
      <c r="D38" s="221"/>
      <c r="E38" s="39"/>
      <c r="F38" s="44">
        <f t="shared" si="0"/>
        <v>1</v>
      </c>
      <c r="G38" s="37">
        <f>IF(G37=0,0,G37/$F37)</f>
        <v>0</v>
      </c>
      <c r="H38" s="37">
        <f t="shared" si="10"/>
        <v>0</v>
      </c>
      <c r="I38" s="37">
        <f>IF(I37=0,0,I37/$H37)</f>
        <v>0</v>
      </c>
      <c r="J38" s="37">
        <f>IF(J37=0,0,J37/$H37)</f>
        <v>0</v>
      </c>
      <c r="K38" s="37">
        <f>IF(K37=0,0,K37/$F37)</f>
        <v>1</v>
      </c>
      <c r="L38" s="37">
        <f>IF(L37=0,0,L37/$F37)</f>
        <v>0</v>
      </c>
      <c r="M38" s="315"/>
    </row>
    <row r="39" spans="1:14" ht="12" customHeight="1">
      <c r="A39" s="175"/>
      <c r="B39" s="175"/>
      <c r="C39" s="43"/>
      <c r="D39" s="220" t="s">
        <v>476</v>
      </c>
      <c r="E39" s="42"/>
      <c r="F39" s="41">
        <f t="shared" ref="F39:F70" si="20">SUM(G39,K39,L39)</f>
        <v>6</v>
      </c>
      <c r="G39" s="41">
        <v>1</v>
      </c>
      <c r="H39" s="41">
        <f t="shared" si="10"/>
        <v>1</v>
      </c>
      <c r="I39" s="41">
        <v>0</v>
      </c>
      <c r="J39" s="41">
        <v>1</v>
      </c>
      <c r="K39" s="41">
        <v>5</v>
      </c>
      <c r="L39" s="41">
        <v>0</v>
      </c>
      <c r="M39" s="314">
        <f t="shared" ref="M39" si="21">IF(H39=0,0,H39/N39*100)</f>
        <v>0.10080645161290322</v>
      </c>
      <c r="N39" s="104">
        <v>992</v>
      </c>
    </row>
    <row r="40" spans="1:14" ht="12" customHeight="1">
      <c r="A40" s="175"/>
      <c r="B40" s="175"/>
      <c r="C40" s="40"/>
      <c r="D40" s="221"/>
      <c r="E40" s="39"/>
      <c r="F40" s="44">
        <f t="shared" si="20"/>
        <v>1</v>
      </c>
      <c r="G40" s="37">
        <f>IF(G39=0,0,G39/$F39)</f>
        <v>0.16666666666666666</v>
      </c>
      <c r="H40" s="37">
        <f t="shared" si="10"/>
        <v>1</v>
      </c>
      <c r="I40" s="37">
        <f>IF(I39=0,0,I39/$H39)</f>
        <v>0</v>
      </c>
      <c r="J40" s="37">
        <f>IF(J39=0,0,J39/$H39)</f>
        <v>1</v>
      </c>
      <c r="K40" s="37">
        <f>IF(K39=0,0,K39/$F39)</f>
        <v>0.83333333333333337</v>
      </c>
      <c r="L40" s="37">
        <f>IF(L39=0,0,L39/$F39)</f>
        <v>0</v>
      </c>
      <c r="M40" s="315"/>
    </row>
    <row r="41" spans="1:14" ht="12" customHeight="1">
      <c r="A41" s="175"/>
      <c r="B41" s="175"/>
      <c r="C41" s="43"/>
      <c r="D41" s="220" t="s">
        <v>477</v>
      </c>
      <c r="E41" s="42"/>
      <c r="F41" s="41">
        <f t="shared" si="20"/>
        <v>0</v>
      </c>
      <c r="G41" s="105" t="s">
        <v>497</v>
      </c>
      <c r="H41" s="105" t="s">
        <v>497</v>
      </c>
      <c r="I41" s="105" t="s">
        <v>497</v>
      </c>
      <c r="J41" s="105" t="s">
        <v>497</v>
      </c>
      <c r="K41" s="105" t="s">
        <v>497</v>
      </c>
      <c r="L41" s="105" t="s">
        <v>497</v>
      </c>
      <c r="M41" s="316" t="s">
        <v>497</v>
      </c>
      <c r="N41" s="104">
        <v>0</v>
      </c>
    </row>
    <row r="42" spans="1:14" ht="12" customHeight="1">
      <c r="A42" s="175"/>
      <c r="B42" s="175"/>
      <c r="C42" s="40"/>
      <c r="D42" s="221"/>
      <c r="E42" s="39"/>
      <c r="F42" s="44">
        <f t="shared" si="20"/>
        <v>0</v>
      </c>
      <c r="G42" s="48" t="s">
        <v>497</v>
      </c>
      <c r="H42" s="48" t="s">
        <v>497</v>
      </c>
      <c r="I42" s="48" t="s">
        <v>497</v>
      </c>
      <c r="J42" s="48" t="s">
        <v>497</v>
      </c>
      <c r="K42" s="48" t="s">
        <v>497</v>
      </c>
      <c r="L42" s="48" t="s">
        <v>497</v>
      </c>
      <c r="M42" s="317"/>
    </row>
    <row r="43" spans="1:14" ht="12" customHeight="1">
      <c r="A43" s="175"/>
      <c r="B43" s="175"/>
      <c r="C43" s="43"/>
      <c r="D43" s="220" t="s">
        <v>478</v>
      </c>
      <c r="E43" s="42"/>
      <c r="F43" s="41">
        <f t="shared" si="20"/>
        <v>1</v>
      </c>
      <c r="G43" s="41">
        <v>0</v>
      </c>
      <c r="H43" s="41">
        <f t="shared" si="10"/>
        <v>0</v>
      </c>
      <c r="I43" s="41">
        <v>0</v>
      </c>
      <c r="J43" s="41">
        <v>0</v>
      </c>
      <c r="K43" s="41">
        <v>1</v>
      </c>
      <c r="L43" s="41">
        <v>0</v>
      </c>
      <c r="M43" s="314">
        <f t="shared" ref="M43" si="22">IF(H43=0,0,H43/N43*100)</f>
        <v>0</v>
      </c>
      <c r="N43" s="104">
        <v>202</v>
      </c>
    </row>
    <row r="44" spans="1:14" ht="12" customHeight="1">
      <c r="A44" s="175"/>
      <c r="B44" s="175"/>
      <c r="C44" s="40"/>
      <c r="D44" s="221"/>
      <c r="E44" s="39"/>
      <c r="F44" s="44">
        <f t="shared" si="20"/>
        <v>1</v>
      </c>
      <c r="G44" s="37">
        <f>IF(G43=0,0,G43/$F43)</f>
        <v>0</v>
      </c>
      <c r="H44" s="37">
        <f t="shared" si="10"/>
        <v>0</v>
      </c>
      <c r="I44" s="37">
        <f>IF(I43=0,0,I43/$H43)</f>
        <v>0</v>
      </c>
      <c r="J44" s="37">
        <f>IF(J43=0,0,J43/$H43)</f>
        <v>0</v>
      </c>
      <c r="K44" s="37">
        <f>IF(K43=0,0,K43/$F43)</f>
        <v>1</v>
      </c>
      <c r="L44" s="37">
        <f>IF(L43=0,0,L43/$F43)</f>
        <v>0</v>
      </c>
      <c r="M44" s="315"/>
    </row>
    <row r="45" spans="1:14" ht="12" customHeight="1">
      <c r="A45" s="175"/>
      <c r="B45" s="175"/>
      <c r="C45" s="43"/>
      <c r="D45" s="220" t="s">
        <v>479</v>
      </c>
      <c r="E45" s="42"/>
      <c r="F45" s="41">
        <f t="shared" si="20"/>
        <v>6</v>
      </c>
      <c r="G45" s="41">
        <v>1</v>
      </c>
      <c r="H45" s="41">
        <f t="shared" si="10"/>
        <v>3</v>
      </c>
      <c r="I45" s="41">
        <v>0</v>
      </c>
      <c r="J45" s="41">
        <v>3</v>
      </c>
      <c r="K45" s="41">
        <v>5</v>
      </c>
      <c r="L45" s="41">
        <v>0</v>
      </c>
      <c r="M45" s="314">
        <f t="shared" ref="M45" si="23">IF(H45=0,0,H45/N45*100)</f>
        <v>0.19543973941368079</v>
      </c>
      <c r="N45" s="104">
        <v>1535</v>
      </c>
    </row>
    <row r="46" spans="1:14" ht="12" customHeight="1">
      <c r="A46" s="175"/>
      <c r="B46" s="175"/>
      <c r="C46" s="40"/>
      <c r="D46" s="221"/>
      <c r="E46" s="39"/>
      <c r="F46" s="44">
        <f t="shared" si="20"/>
        <v>1</v>
      </c>
      <c r="G46" s="37">
        <f>IF(G45=0,0,G45/$F45)</f>
        <v>0.16666666666666666</v>
      </c>
      <c r="H46" s="37">
        <f t="shared" si="10"/>
        <v>1</v>
      </c>
      <c r="I46" s="37">
        <f>IF(I45=0,0,I45/$H45)</f>
        <v>0</v>
      </c>
      <c r="J46" s="37">
        <f>IF(J45=0,0,J45/$H45)</f>
        <v>1</v>
      </c>
      <c r="K46" s="37">
        <f>IF(K45=0,0,K45/$F45)</f>
        <v>0.83333333333333337</v>
      </c>
      <c r="L46" s="37">
        <f>IF(L45=0,0,L45/$F45)</f>
        <v>0</v>
      </c>
      <c r="M46" s="315"/>
    </row>
    <row r="47" spans="1:14" ht="12" customHeight="1">
      <c r="A47" s="175"/>
      <c r="B47" s="175"/>
      <c r="C47" s="43"/>
      <c r="D47" s="220" t="s">
        <v>480</v>
      </c>
      <c r="E47" s="42"/>
      <c r="F47" s="41">
        <f t="shared" si="20"/>
        <v>2</v>
      </c>
      <c r="G47" s="41">
        <v>0</v>
      </c>
      <c r="H47" s="41">
        <f t="shared" si="10"/>
        <v>0</v>
      </c>
      <c r="I47" s="41">
        <v>0</v>
      </c>
      <c r="J47" s="41">
        <v>0</v>
      </c>
      <c r="K47" s="41">
        <v>2</v>
      </c>
      <c r="L47" s="41">
        <v>0</v>
      </c>
      <c r="M47" s="314">
        <f t="shared" ref="M47" si="24">IF(H47=0,0,H47/N47*100)</f>
        <v>0</v>
      </c>
      <c r="N47" s="104">
        <v>195</v>
      </c>
    </row>
    <row r="48" spans="1:14" ht="12" customHeight="1">
      <c r="A48" s="175"/>
      <c r="B48" s="175"/>
      <c r="C48" s="40"/>
      <c r="D48" s="221"/>
      <c r="E48" s="39"/>
      <c r="F48" s="44">
        <f t="shared" si="20"/>
        <v>1</v>
      </c>
      <c r="G48" s="37">
        <f>IF(G47=0,0,G47/$F47)</f>
        <v>0</v>
      </c>
      <c r="H48" s="37">
        <f t="shared" si="10"/>
        <v>0</v>
      </c>
      <c r="I48" s="37">
        <f>IF(I47=0,0,I47/$H47)</f>
        <v>0</v>
      </c>
      <c r="J48" s="37">
        <f>IF(J47=0,0,J47/$H47)</f>
        <v>0</v>
      </c>
      <c r="K48" s="37">
        <f>IF(K47=0,0,K47/$F47)</f>
        <v>1</v>
      </c>
      <c r="L48" s="37">
        <f>IF(L47=0,0,L47/$F47)</f>
        <v>0</v>
      </c>
      <c r="M48" s="315"/>
    </row>
    <row r="49" spans="1:14" ht="12" customHeight="1">
      <c r="A49" s="175"/>
      <c r="B49" s="175"/>
      <c r="C49" s="43"/>
      <c r="D49" s="220" t="s">
        <v>481</v>
      </c>
      <c r="E49" s="42"/>
      <c r="F49" s="41">
        <f t="shared" si="20"/>
        <v>2</v>
      </c>
      <c r="G49" s="41">
        <v>0</v>
      </c>
      <c r="H49" s="41">
        <f t="shared" si="10"/>
        <v>0</v>
      </c>
      <c r="I49" s="41">
        <v>0</v>
      </c>
      <c r="J49" s="41">
        <v>0</v>
      </c>
      <c r="K49" s="41">
        <v>2</v>
      </c>
      <c r="L49" s="41">
        <v>0</v>
      </c>
      <c r="M49" s="314">
        <f t="shared" ref="M49" si="25">IF(H49=0,0,H49/N49*100)</f>
        <v>0</v>
      </c>
      <c r="N49" s="104">
        <v>516</v>
      </c>
    </row>
    <row r="50" spans="1:14" ht="12" customHeight="1">
      <c r="A50" s="175"/>
      <c r="B50" s="175"/>
      <c r="C50" s="40"/>
      <c r="D50" s="221"/>
      <c r="E50" s="39"/>
      <c r="F50" s="44">
        <f t="shared" si="20"/>
        <v>1</v>
      </c>
      <c r="G50" s="37">
        <f>IF(G49=0,0,G49/$F49)</f>
        <v>0</v>
      </c>
      <c r="H50" s="37">
        <f t="shared" si="10"/>
        <v>0</v>
      </c>
      <c r="I50" s="37">
        <f>IF(I49=0,0,I49/$H49)</f>
        <v>0</v>
      </c>
      <c r="J50" s="37">
        <f>IF(J49=0,0,J49/$H49)</f>
        <v>0</v>
      </c>
      <c r="K50" s="37">
        <f>IF(K49=0,0,K49/$F49)</f>
        <v>1</v>
      </c>
      <c r="L50" s="37">
        <f>IF(L49=0,0,L49/$F49)</f>
        <v>0</v>
      </c>
      <c r="M50" s="315"/>
    </row>
    <row r="51" spans="1:14" ht="12" customHeight="1">
      <c r="A51" s="175"/>
      <c r="B51" s="175"/>
      <c r="C51" s="43"/>
      <c r="D51" s="220" t="s">
        <v>482</v>
      </c>
      <c r="E51" s="42"/>
      <c r="F51" s="41">
        <f t="shared" si="20"/>
        <v>11</v>
      </c>
      <c r="G51" s="41">
        <v>1</v>
      </c>
      <c r="H51" s="41">
        <f t="shared" si="10"/>
        <v>1</v>
      </c>
      <c r="I51" s="41">
        <v>0</v>
      </c>
      <c r="J51" s="41">
        <v>1</v>
      </c>
      <c r="K51" s="41">
        <v>10</v>
      </c>
      <c r="L51" s="41">
        <v>0</v>
      </c>
      <c r="M51" s="314">
        <f t="shared" ref="M51" si="26">IF(H51=0,0,H51/N51*100)</f>
        <v>0.11467889908256881</v>
      </c>
      <c r="N51" s="104">
        <v>872</v>
      </c>
    </row>
    <row r="52" spans="1:14" ht="12" customHeight="1">
      <c r="A52" s="175"/>
      <c r="B52" s="175"/>
      <c r="C52" s="40"/>
      <c r="D52" s="221"/>
      <c r="E52" s="39"/>
      <c r="F52" s="44">
        <f t="shared" si="20"/>
        <v>1</v>
      </c>
      <c r="G52" s="37">
        <f>IF(G51=0,0,G51/$F51)</f>
        <v>9.0909090909090912E-2</v>
      </c>
      <c r="H52" s="37">
        <f t="shared" ref="H52:H68" si="27">SUM(I52:J52)</f>
        <v>1</v>
      </c>
      <c r="I52" s="37">
        <f>IF(I51=0,0,I51/$H51)</f>
        <v>0</v>
      </c>
      <c r="J52" s="37">
        <f>IF(J51=0,0,J51/$H51)</f>
        <v>1</v>
      </c>
      <c r="K52" s="37">
        <f>IF(K51=0,0,K51/$F51)</f>
        <v>0.90909090909090906</v>
      </c>
      <c r="L52" s="37">
        <f>IF(L51=0,0,L51/$F51)</f>
        <v>0</v>
      </c>
      <c r="M52" s="315"/>
    </row>
    <row r="53" spans="1:14" ht="12" customHeight="1">
      <c r="A53" s="175"/>
      <c r="B53" s="175"/>
      <c r="C53" s="43"/>
      <c r="D53" s="220" t="s">
        <v>483</v>
      </c>
      <c r="E53" s="42"/>
      <c r="F53" s="41">
        <f t="shared" si="20"/>
        <v>5</v>
      </c>
      <c r="G53" s="41">
        <v>1</v>
      </c>
      <c r="H53" s="41">
        <f t="shared" si="27"/>
        <v>1</v>
      </c>
      <c r="I53" s="41">
        <v>1</v>
      </c>
      <c r="J53" s="41">
        <v>0</v>
      </c>
      <c r="K53" s="41">
        <v>4</v>
      </c>
      <c r="L53" s="41">
        <v>0</v>
      </c>
      <c r="M53" s="314">
        <f t="shared" ref="M53" si="28">IF(H53=0,0,H53/N53*100)</f>
        <v>7.6045627376425853E-2</v>
      </c>
      <c r="N53" s="104">
        <v>1315</v>
      </c>
    </row>
    <row r="54" spans="1:14" ht="12" customHeight="1">
      <c r="A54" s="175"/>
      <c r="B54" s="175"/>
      <c r="C54" s="40"/>
      <c r="D54" s="221"/>
      <c r="E54" s="39"/>
      <c r="F54" s="44">
        <f t="shared" si="20"/>
        <v>1</v>
      </c>
      <c r="G54" s="37">
        <f>IF(G53=0,0,G53/$F53)</f>
        <v>0.2</v>
      </c>
      <c r="H54" s="37">
        <f t="shared" si="27"/>
        <v>1</v>
      </c>
      <c r="I54" s="37">
        <f>IF(I53=0,0,I53/$H53)</f>
        <v>1</v>
      </c>
      <c r="J54" s="37">
        <f>IF(J53=0,0,J53/$H53)</f>
        <v>0</v>
      </c>
      <c r="K54" s="37">
        <f>IF(K53=0,0,K53/$F53)</f>
        <v>0.8</v>
      </c>
      <c r="L54" s="37">
        <f>IF(L53=0,0,L53/$F53)</f>
        <v>0</v>
      </c>
      <c r="M54" s="328"/>
    </row>
    <row r="55" spans="1:14" ht="12" customHeight="1">
      <c r="A55" s="175"/>
      <c r="B55" s="175"/>
      <c r="C55" s="43"/>
      <c r="D55" s="220" t="s">
        <v>484</v>
      </c>
      <c r="E55" s="42"/>
      <c r="F55" s="41">
        <f t="shared" si="20"/>
        <v>24</v>
      </c>
      <c r="G55" s="41">
        <v>0</v>
      </c>
      <c r="H55" s="41">
        <f t="shared" si="27"/>
        <v>0</v>
      </c>
      <c r="I55" s="41">
        <v>0</v>
      </c>
      <c r="J55" s="41">
        <v>0</v>
      </c>
      <c r="K55" s="41">
        <v>24</v>
      </c>
      <c r="L55" s="41">
        <v>0</v>
      </c>
      <c r="M55" s="314">
        <f t="shared" ref="M55" si="29">IF(H55=0,0,H55/N55*100)</f>
        <v>0</v>
      </c>
      <c r="N55" s="104">
        <v>3073</v>
      </c>
    </row>
    <row r="56" spans="1:14" ht="12" customHeight="1">
      <c r="A56" s="175"/>
      <c r="B56" s="175"/>
      <c r="C56" s="40"/>
      <c r="D56" s="221"/>
      <c r="E56" s="39"/>
      <c r="F56" s="44">
        <f t="shared" si="20"/>
        <v>1</v>
      </c>
      <c r="G56" s="37">
        <f>IF(G55=0,0,G55/$F55)</f>
        <v>0</v>
      </c>
      <c r="H56" s="37">
        <f t="shared" si="27"/>
        <v>0</v>
      </c>
      <c r="I56" s="37">
        <f>IF(I55=0,0,I55/$H55)</f>
        <v>0</v>
      </c>
      <c r="J56" s="37">
        <f>IF(J55=0,0,J55/$H55)</f>
        <v>0</v>
      </c>
      <c r="K56" s="37">
        <f>IF(K55=0,0,K55/$F55)</f>
        <v>1</v>
      </c>
      <c r="L56" s="37">
        <f>IF(L55=0,0,L55/$F55)</f>
        <v>0</v>
      </c>
      <c r="M56" s="315"/>
    </row>
    <row r="57" spans="1:14" ht="12" customHeight="1">
      <c r="A57" s="175"/>
      <c r="B57" s="175"/>
      <c r="C57" s="43"/>
      <c r="D57" s="220" t="s">
        <v>485</v>
      </c>
      <c r="E57" s="42"/>
      <c r="F57" s="41">
        <f t="shared" si="20"/>
        <v>6</v>
      </c>
      <c r="G57" s="41">
        <v>1</v>
      </c>
      <c r="H57" s="41">
        <f t="shared" si="27"/>
        <v>1</v>
      </c>
      <c r="I57" s="41">
        <v>0</v>
      </c>
      <c r="J57" s="41">
        <v>1</v>
      </c>
      <c r="K57" s="41">
        <v>5</v>
      </c>
      <c r="L57" s="41">
        <v>0</v>
      </c>
      <c r="M57" s="314">
        <f t="shared" ref="M57" si="30">IF(H57=0,0,H57/N57*100)</f>
        <v>0.12135922330097086</v>
      </c>
      <c r="N57" s="104">
        <v>824</v>
      </c>
    </row>
    <row r="58" spans="1:14" ht="12" customHeight="1">
      <c r="A58" s="175"/>
      <c r="B58" s="175"/>
      <c r="C58" s="40"/>
      <c r="D58" s="221"/>
      <c r="E58" s="39"/>
      <c r="F58" s="44">
        <f t="shared" si="20"/>
        <v>1</v>
      </c>
      <c r="G58" s="37">
        <f>IF(G57=0,0,G57/$F57)</f>
        <v>0.16666666666666666</v>
      </c>
      <c r="H58" s="37">
        <f t="shared" si="27"/>
        <v>1</v>
      </c>
      <c r="I58" s="37">
        <f>IF(I57=0,0,I57/$H57)</f>
        <v>0</v>
      </c>
      <c r="J58" s="37">
        <f>IF(J57=0,0,J57/$H57)</f>
        <v>1</v>
      </c>
      <c r="K58" s="37">
        <f>IF(K57=0,0,K57/$F57)</f>
        <v>0.83333333333333337</v>
      </c>
      <c r="L58" s="37">
        <f>IF(L57=0,0,L57/$F57)</f>
        <v>0</v>
      </c>
      <c r="M58" s="315"/>
    </row>
    <row r="59" spans="1:14" ht="12.75" customHeight="1">
      <c r="A59" s="175"/>
      <c r="B59" s="175"/>
      <c r="C59" s="43"/>
      <c r="D59" s="220" t="s">
        <v>486</v>
      </c>
      <c r="E59" s="42"/>
      <c r="F59" s="41">
        <f t="shared" si="20"/>
        <v>28</v>
      </c>
      <c r="G59" s="41">
        <v>4</v>
      </c>
      <c r="H59" s="41">
        <f t="shared" si="27"/>
        <v>4</v>
      </c>
      <c r="I59" s="41">
        <v>2</v>
      </c>
      <c r="J59" s="41">
        <v>2</v>
      </c>
      <c r="K59" s="41">
        <v>24</v>
      </c>
      <c r="L59" s="41">
        <v>0</v>
      </c>
      <c r="M59" s="314">
        <f t="shared" ref="M59" si="31">IF(H59=0,0,H59/N59*100)</f>
        <v>5.1098620337250898E-2</v>
      </c>
      <c r="N59" s="104">
        <v>7828</v>
      </c>
    </row>
    <row r="60" spans="1:14" ht="12.75" customHeight="1">
      <c r="A60" s="175"/>
      <c r="B60" s="175"/>
      <c r="C60" s="40"/>
      <c r="D60" s="221"/>
      <c r="E60" s="39"/>
      <c r="F60" s="44">
        <f t="shared" si="20"/>
        <v>1</v>
      </c>
      <c r="G60" s="37">
        <f>IF(G59=0,0,G59/$F59)</f>
        <v>0.14285714285714285</v>
      </c>
      <c r="H60" s="37">
        <f t="shared" si="27"/>
        <v>1</v>
      </c>
      <c r="I60" s="37">
        <f>IF(I59=0,0,I59/$H59)</f>
        <v>0.5</v>
      </c>
      <c r="J60" s="37">
        <f>IF(J59=0,0,J59/$H59)</f>
        <v>0.5</v>
      </c>
      <c r="K60" s="37">
        <f>IF(K59=0,0,K59/$F59)</f>
        <v>0.8571428571428571</v>
      </c>
      <c r="L60" s="37">
        <f>IF(L59=0,0,L59/$F59)</f>
        <v>0</v>
      </c>
      <c r="M60" s="315"/>
    </row>
    <row r="61" spans="1:14" ht="12" customHeight="1">
      <c r="A61" s="175"/>
      <c r="B61" s="175"/>
      <c r="C61" s="43"/>
      <c r="D61" s="220" t="s">
        <v>21</v>
      </c>
      <c r="E61" s="42"/>
      <c r="F61" s="41">
        <f t="shared" si="20"/>
        <v>13</v>
      </c>
      <c r="G61" s="41">
        <v>0</v>
      </c>
      <c r="H61" s="41">
        <f t="shared" si="27"/>
        <v>0</v>
      </c>
      <c r="I61" s="41">
        <v>0</v>
      </c>
      <c r="J61" s="41">
        <v>0</v>
      </c>
      <c r="K61" s="41">
        <v>13</v>
      </c>
      <c r="L61" s="41">
        <v>0</v>
      </c>
      <c r="M61" s="314">
        <f t="shared" ref="M61" si="32">IF(H61=0,0,H61/N61*100)</f>
        <v>0</v>
      </c>
      <c r="N61" s="104">
        <v>2556</v>
      </c>
    </row>
    <row r="62" spans="1:14" ht="12" customHeight="1">
      <c r="A62" s="175"/>
      <c r="B62" s="175"/>
      <c r="C62" s="40"/>
      <c r="D62" s="221"/>
      <c r="E62" s="39"/>
      <c r="F62" s="44">
        <f t="shared" si="20"/>
        <v>1</v>
      </c>
      <c r="G62" s="37">
        <f>IF(G61=0,0,G61/$F61)</f>
        <v>0</v>
      </c>
      <c r="H62" s="37">
        <f t="shared" si="27"/>
        <v>0</v>
      </c>
      <c r="I62" s="37">
        <f>IF(I61=0,0,I61/$H61)</f>
        <v>0</v>
      </c>
      <c r="J62" s="37">
        <f>IF(J61=0,0,J61/$H61)</f>
        <v>0</v>
      </c>
      <c r="K62" s="37">
        <f>IF(K61=0,0,K61/$F61)</f>
        <v>1</v>
      </c>
      <c r="L62" s="37">
        <f>IF(L61=0,0,L61/$F61)</f>
        <v>0</v>
      </c>
      <c r="M62" s="315"/>
    </row>
    <row r="63" spans="1:14" ht="12" customHeight="1">
      <c r="A63" s="175"/>
      <c r="B63" s="175"/>
      <c r="C63" s="43"/>
      <c r="D63" s="220" t="s">
        <v>487</v>
      </c>
      <c r="E63" s="42"/>
      <c r="F63" s="41">
        <f t="shared" si="20"/>
        <v>7</v>
      </c>
      <c r="G63" s="41">
        <v>2</v>
      </c>
      <c r="H63" s="41">
        <f t="shared" si="27"/>
        <v>2</v>
      </c>
      <c r="I63" s="41">
        <v>2</v>
      </c>
      <c r="J63" s="41">
        <v>0</v>
      </c>
      <c r="K63" s="41">
        <v>5</v>
      </c>
      <c r="L63" s="41">
        <v>0</v>
      </c>
      <c r="M63" s="314">
        <f t="shared" ref="M63" si="33">IF(H63=0,0,H63/N63*100)</f>
        <v>0.13149243918474687</v>
      </c>
      <c r="N63" s="104">
        <v>1521</v>
      </c>
    </row>
    <row r="64" spans="1:14" ht="12" customHeight="1">
      <c r="A64" s="175"/>
      <c r="B64" s="175"/>
      <c r="C64" s="40"/>
      <c r="D64" s="221"/>
      <c r="E64" s="39"/>
      <c r="F64" s="44">
        <f t="shared" si="20"/>
        <v>1</v>
      </c>
      <c r="G64" s="37">
        <f>IF(G63=0,0,G63/$F63)</f>
        <v>0.2857142857142857</v>
      </c>
      <c r="H64" s="37">
        <f t="shared" si="27"/>
        <v>1</v>
      </c>
      <c r="I64" s="37">
        <f>IF(I63=0,0,I63/$H63)</f>
        <v>1</v>
      </c>
      <c r="J64" s="37">
        <f>IF(J63=0,0,J63/$H63)</f>
        <v>0</v>
      </c>
      <c r="K64" s="37">
        <f>IF(K63=0,0,K63/$F63)</f>
        <v>0.7142857142857143</v>
      </c>
      <c r="L64" s="37">
        <f>IF(L63=0,0,L63/$F63)</f>
        <v>0</v>
      </c>
      <c r="M64" s="315"/>
    </row>
    <row r="65" spans="1:14" ht="12" customHeight="1">
      <c r="A65" s="175"/>
      <c r="B65" s="175"/>
      <c r="C65" s="43"/>
      <c r="D65" s="220" t="s">
        <v>488</v>
      </c>
      <c r="E65" s="42"/>
      <c r="F65" s="41">
        <f t="shared" si="20"/>
        <v>16</v>
      </c>
      <c r="G65" s="41">
        <v>0</v>
      </c>
      <c r="H65" s="41">
        <f t="shared" si="27"/>
        <v>0</v>
      </c>
      <c r="I65" s="41">
        <v>0</v>
      </c>
      <c r="J65" s="41">
        <v>0</v>
      </c>
      <c r="K65" s="41">
        <v>16</v>
      </c>
      <c r="L65" s="41">
        <v>0</v>
      </c>
      <c r="M65" s="314">
        <f t="shared" ref="M65" si="34">IF(H65=0,0,H65/N65*100)</f>
        <v>0</v>
      </c>
      <c r="N65" s="104">
        <v>3417</v>
      </c>
    </row>
    <row r="66" spans="1:14" ht="12" customHeight="1">
      <c r="A66" s="175"/>
      <c r="B66" s="175"/>
      <c r="C66" s="40"/>
      <c r="D66" s="221"/>
      <c r="E66" s="39"/>
      <c r="F66" s="44">
        <f t="shared" si="20"/>
        <v>1</v>
      </c>
      <c r="G66" s="37">
        <f>IF(G65=0,0,G65/$F65)</f>
        <v>0</v>
      </c>
      <c r="H66" s="37">
        <f t="shared" si="27"/>
        <v>0</v>
      </c>
      <c r="I66" s="37">
        <f>IF(I65=0,0,I65/$H65)</f>
        <v>0</v>
      </c>
      <c r="J66" s="37">
        <f>IF(J65=0,0,J65/$H65)</f>
        <v>0</v>
      </c>
      <c r="K66" s="37">
        <f>IF(K65=0,0,K65/$F65)</f>
        <v>1</v>
      </c>
      <c r="L66" s="37">
        <f>IF(L65=0,0,L65/$F65)</f>
        <v>0</v>
      </c>
      <c r="M66" s="315"/>
    </row>
    <row r="67" spans="1:14" ht="12" customHeight="1">
      <c r="A67" s="175"/>
      <c r="B67" s="175"/>
      <c r="C67" s="43"/>
      <c r="D67" s="220" t="s">
        <v>489</v>
      </c>
      <c r="E67" s="42"/>
      <c r="F67" s="41">
        <f t="shared" si="20"/>
        <v>4</v>
      </c>
      <c r="G67" s="41">
        <v>1</v>
      </c>
      <c r="H67" s="41">
        <f t="shared" si="27"/>
        <v>1</v>
      </c>
      <c r="I67" s="41">
        <v>0</v>
      </c>
      <c r="J67" s="41">
        <v>1</v>
      </c>
      <c r="K67" s="41">
        <v>3</v>
      </c>
      <c r="L67" s="41">
        <v>0</v>
      </c>
      <c r="M67" s="314">
        <f t="shared" ref="M67" si="35">IF(H67=0,0,H67/N67*100)</f>
        <v>0.1088139281828074</v>
      </c>
      <c r="N67" s="104">
        <v>919</v>
      </c>
    </row>
    <row r="68" spans="1:14" ht="12" customHeight="1">
      <c r="A68" s="175"/>
      <c r="B68" s="176"/>
      <c r="C68" s="40"/>
      <c r="D68" s="221"/>
      <c r="E68" s="39"/>
      <c r="F68" s="44">
        <f t="shared" si="20"/>
        <v>1</v>
      </c>
      <c r="G68" s="37">
        <f>IF(G67=0,0,G67/$F67)</f>
        <v>0.25</v>
      </c>
      <c r="H68" s="37">
        <f t="shared" si="27"/>
        <v>1</v>
      </c>
      <c r="I68" s="37">
        <f>IF(I67=0,0,I67/$H67)</f>
        <v>0</v>
      </c>
      <c r="J68" s="37">
        <f>IF(J67=0,0,J67/$H67)</f>
        <v>1</v>
      </c>
      <c r="K68" s="37">
        <f>IF(K67=0,0,K67/$F67)</f>
        <v>0.75</v>
      </c>
      <c r="L68" s="37">
        <f>IF(L67=0,0,L67/$F67)</f>
        <v>0</v>
      </c>
      <c r="M68" s="315"/>
    </row>
    <row r="69" spans="1:14" ht="12" customHeight="1">
      <c r="A69" s="175"/>
      <c r="B69" s="174" t="s">
        <v>17</v>
      </c>
      <c r="C69" s="43"/>
      <c r="D69" s="220" t="s">
        <v>16</v>
      </c>
      <c r="E69" s="42"/>
      <c r="F69" s="41">
        <f t="shared" si="20"/>
        <v>555</v>
      </c>
      <c r="G69" s="41">
        <f t="shared" ref="G69:L69" si="36">SUM(G71,G73,G75,G77,G79,G81,G83,G85,G87,G89,G91,G93,G95,G97,G99)</f>
        <v>30</v>
      </c>
      <c r="H69" s="41">
        <f t="shared" si="36"/>
        <v>34</v>
      </c>
      <c r="I69" s="41">
        <f t="shared" si="36"/>
        <v>5</v>
      </c>
      <c r="J69" s="41">
        <f t="shared" si="36"/>
        <v>29</v>
      </c>
      <c r="K69" s="41">
        <f t="shared" si="36"/>
        <v>508</v>
      </c>
      <c r="L69" s="41">
        <f t="shared" si="36"/>
        <v>17</v>
      </c>
      <c r="M69" s="314">
        <f t="shared" ref="M69" si="37">IF(H69=0,0,H69/N69*100)</f>
        <v>9.0804689795155297E-2</v>
      </c>
      <c r="N69" s="104">
        <f>SUM(N71:N99)</f>
        <v>37443</v>
      </c>
    </row>
    <row r="70" spans="1:14" ht="12" customHeight="1">
      <c r="A70" s="175"/>
      <c r="B70" s="175"/>
      <c r="C70" s="40"/>
      <c r="D70" s="221"/>
      <c r="E70" s="39"/>
      <c r="F70" s="44">
        <f t="shared" si="20"/>
        <v>1</v>
      </c>
      <c r="G70" s="37">
        <f>IF(G69=0,0,G69/$F69)</f>
        <v>5.4054054054054057E-2</v>
      </c>
      <c r="H70" s="37">
        <f t="shared" ref="H70:H100" si="38">SUM(I70:J70)</f>
        <v>1</v>
      </c>
      <c r="I70" s="37">
        <f>IF(I69=0,0,I69/$H69)</f>
        <v>0.14705882352941177</v>
      </c>
      <c r="J70" s="37">
        <f>IF(J69=0,0,J69/$H69)</f>
        <v>0.8529411764705882</v>
      </c>
      <c r="K70" s="37">
        <f>IF(K69=0,0,K69/$F69)</f>
        <v>0.91531531531531529</v>
      </c>
      <c r="L70" s="37">
        <f>IF(L69=0,0,L69/$F69)</f>
        <v>3.063063063063063E-2</v>
      </c>
      <c r="M70" s="315"/>
    </row>
    <row r="71" spans="1:14" ht="12" customHeight="1">
      <c r="A71" s="175"/>
      <c r="B71" s="175"/>
      <c r="C71" s="43"/>
      <c r="D71" s="220" t="s">
        <v>140</v>
      </c>
      <c r="E71" s="42"/>
      <c r="F71" s="41">
        <f t="shared" ref="F71:F100" si="39">SUM(G71,K71,L71)</f>
        <v>4</v>
      </c>
      <c r="G71" s="41">
        <v>0</v>
      </c>
      <c r="H71" s="41">
        <f t="shared" si="38"/>
        <v>0</v>
      </c>
      <c r="I71" s="41">
        <v>0</v>
      </c>
      <c r="J71" s="41">
        <v>0</v>
      </c>
      <c r="K71" s="41">
        <v>4</v>
      </c>
      <c r="L71" s="41">
        <v>0</v>
      </c>
      <c r="M71" s="314">
        <f t="shared" ref="M71" si="40">IF(H71=0,0,H71/N71*100)</f>
        <v>0</v>
      </c>
      <c r="N71" s="104">
        <v>86</v>
      </c>
    </row>
    <row r="72" spans="1:14" ht="12" customHeight="1">
      <c r="A72" s="175"/>
      <c r="B72" s="175"/>
      <c r="C72" s="40"/>
      <c r="D72" s="221"/>
      <c r="E72" s="39"/>
      <c r="F72" s="44">
        <f t="shared" si="39"/>
        <v>1</v>
      </c>
      <c r="G72" s="37">
        <f>IF(G71=0,0,G71/$F71)</f>
        <v>0</v>
      </c>
      <c r="H72" s="37">
        <f t="shared" si="38"/>
        <v>0</v>
      </c>
      <c r="I72" s="37">
        <f>IF(I71=0,0,I71/$H71)</f>
        <v>0</v>
      </c>
      <c r="J72" s="37">
        <f>IF(J71=0,0,J71/$H71)</f>
        <v>0</v>
      </c>
      <c r="K72" s="37">
        <f>IF(K71=0,0,K71/$F71)</f>
        <v>1</v>
      </c>
      <c r="L72" s="37">
        <f>IF(L71=0,0,L71/$F71)</f>
        <v>0</v>
      </c>
      <c r="M72" s="315"/>
    </row>
    <row r="73" spans="1:14" ht="12" customHeight="1">
      <c r="A73" s="175"/>
      <c r="B73" s="175"/>
      <c r="C73" s="43"/>
      <c r="D73" s="220" t="s">
        <v>14</v>
      </c>
      <c r="E73" s="42"/>
      <c r="F73" s="41">
        <f t="shared" si="39"/>
        <v>45</v>
      </c>
      <c r="G73" s="41">
        <v>0</v>
      </c>
      <c r="H73" s="41">
        <f t="shared" si="38"/>
        <v>0</v>
      </c>
      <c r="I73" s="41">
        <v>0</v>
      </c>
      <c r="J73" s="41">
        <v>0</v>
      </c>
      <c r="K73" s="41">
        <v>45</v>
      </c>
      <c r="L73" s="41">
        <v>0</v>
      </c>
      <c r="M73" s="314">
        <f t="shared" ref="M73" si="41">IF(H73=0,0,H73/N73*100)</f>
        <v>0</v>
      </c>
      <c r="N73" s="104">
        <v>1977</v>
      </c>
    </row>
    <row r="74" spans="1:14" ht="12" customHeight="1">
      <c r="A74" s="175"/>
      <c r="B74" s="175"/>
      <c r="C74" s="40"/>
      <c r="D74" s="221"/>
      <c r="E74" s="39"/>
      <c r="F74" s="44">
        <f t="shared" si="39"/>
        <v>1</v>
      </c>
      <c r="G74" s="37">
        <f>IF(G73=0,0,G73/$F73)</f>
        <v>0</v>
      </c>
      <c r="H74" s="37">
        <f t="shared" si="38"/>
        <v>0</v>
      </c>
      <c r="I74" s="37">
        <f>IF(I73=0,0,I73/$H73)</f>
        <v>0</v>
      </c>
      <c r="J74" s="37">
        <f>IF(J73=0,0,J73/$H73)</f>
        <v>0</v>
      </c>
      <c r="K74" s="37">
        <f>IF(K73=0,0,K73/$F73)</f>
        <v>1</v>
      </c>
      <c r="L74" s="37">
        <f>IF(L73=0,0,L73/$F73)</f>
        <v>0</v>
      </c>
      <c r="M74" s="315"/>
    </row>
    <row r="75" spans="1:14" ht="12" customHeight="1">
      <c r="A75" s="175"/>
      <c r="B75" s="175"/>
      <c r="C75" s="43"/>
      <c r="D75" s="220" t="s">
        <v>13</v>
      </c>
      <c r="E75" s="42"/>
      <c r="F75" s="41">
        <f t="shared" si="39"/>
        <v>19</v>
      </c>
      <c r="G75" s="41">
        <v>0</v>
      </c>
      <c r="H75" s="41">
        <f t="shared" si="38"/>
        <v>0</v>
      </c>
      <c r="I75" s="41">
        <v>0</v>
      </c>
      <c r="J75" s="41">
        <v>0</v>
      </c>
      <c r="K75" s="41">
        <v>12</v>
      </c>
      <c r="L75" s="41">
        <v>7</v>
      </c>
      <c r="M75" s="314">
        <f t="shared" ref="M75" si="42">IF(H75=0,0,H75/N75*100)</f>
        <v>0</v>
      </c>
      <c r="N75" s="104">
        <v>788</v>
      </c>
    </row>
    <row r="76" spans="1:14" ht="12" customHeight="1">
      <c r="A76" s="175"/>
      <c r="B76" s="175"/>
      <c r="C76" s="40"/>
      <c r="D76" s="221"/>
      <c r="E76" s="39"/>
      <c r="F76" s="44">
        <f t="shared" si="39"/>
        <v>1</v>
      </c>
      <c r="G76" s="37">
        <f>IF(G75=0,0,G75/$F75)</f>
        <v>0</v>
      </c>
      <c r="H76" s="37">
        <f t="shared" si="38"/>
        <v>0</v>
      </c>
      <c r="I76" s="37">
        <f>IF(I75=0,0,I75/$H75)</f>
        <v>0</v>
      </c>
      <c r="J76" s="37">
        <f>IF(J75=0,0,J75/$H75)</f>
        <v>0</v>
      </c>
      <c r="K76" s="37">
        <f>IF(K75=0,0,K75/$F75)</f>
        <v>0.63157894736842102</v>
      </c>
      <c r="L76" s="37">
        <f>IF(L75=0,0,L75/$F75)</f>
        <v>0.36842105263157893</v>
      </c>
      <c r="M76" s="315"/>
    </row>
    <row r="77" spans="1:14" ht="12" customHeight="1">
      <c r="A77" s="175"/>
      <c r="B77" s="175"/>
      <c r="C77" s="43"/>
      <c r="D77" s="220" t="s">
        <v>12</v>
      </c>
      <c r="E77" s="42"/>
      <c r="F77" s="41">
        <f t="shared" si="39"/>
        <v>13</v>
      </c>
      <c r="G77" s="41">
        <v>1</v>
      </c>
      <c r="H77" s="41">
        <f t="shared" si="38"/>
        <v>1</v>
      </c>
      <c r="I77" s="41">
        <v>0</v>
      </c>
      <c r="J77" s="41">
        <v>1</v>
      </c>
      <c r="K77" s="41">
        <v>12</v>
      </c>
      <c r="L77" s="41">
        <v>0</v>
      </c>
      <c r="M77" s="314">
        <f t="shared" ref="M77" si="43">IF(H77=0,0,H77/N77*100)</f>
        <v>7.7639751552795025E-2</v>
      </c>
      <c r="N77" s="104">
        <v>1288</v>
      </c>
    </row>
    <row r="78" spans="1:14" ht="12" customHeight="1">
      <c r="A78" s="175"/>
      <c r="B78" s="175"/>
      <c r="C78" s="40"/>
      <c r="D78" s="221"/>
      <c r="E78" s="39"/>
      <c r="F78" s="44">
        <f t="shared" si="39"/>
        <v>1</v>
      </c>
      <c r="G78" s="37">
        <f>IF(G77=0,0,G77/$F77)</f>
        <v>7.6923076923076927E-2</v>
      </c>
      <c r="H78" s="37">
        <f t="shared" si="38"/>
        <v>1</v>
      </c>
      <c r="I78" s="37">
        <f>IF(I77=0,0,I77/$H77)</f>
        <v>0</v>
      </c>
      <c r="J78" s="37">
        <f>IF(J77=0,0,J77/$H77)</f>
        <v>1</v>
      </c>
      <c r="K78" s="37">
        <f>IF(K77=0,0,K77/$F77)</f>
        <v>0.92307692307692313</v>
      </c>
      <c r="L78" s="37">
        <f>IF(L77=0,0,L77/$F77)</f>
        <v>0</v>
      </c>
      <c r="M78" s="315"/>
    </row>
    <row r="79" spans="1:14" ht="12" customHeight="1">
      <c r="A79" s="175"/>
      <c r="B79" s="175"/>
      <c r="C79" s="43"/>
      <c r="D79" s="220" t="s">
        <v>11</v>
      </c>
      <c r="E79" s="42"/>
      <c r="F79" s="41">
        <f t="shared" si="39"/>
        <v>31</v>
      </c>
      <c r="G79" s="41">
        <v>1</v>
      </c>
      <c r="H79" s="41">
        <f t="shared" si="38"/>
        <v>1</v>
      </c>
      <c r="I79" s="41">
        <v>1</v>
      </c>
      <c r="J79" s="41">
        <v>0</v>
      </c>
      <c r="K79" s="41">
        <v>30</v>
      </c>
      <c r="L79" s="41">
        <v>0</v>
      </c>
      <c r="M79" s="314">
        <f t="shared" ref="M79" si="44">IF(H79=0,0,H79/N79*100)</f>
        <v>5.3447354355959376E-2</v>
      </c>
      <c r="N79" s="104">
        <v>1871</v>
      </c>
    </row>
    <row r="80" spans="1:14" ht="12" customHeight="1">
      <c r="A80" s="175"/>
      <c r="B80" s="175"/>
      <c r="C80" s="40"/>
      <c r="D80" s="221"/>
      <c r="E80" s="39"/>
      <c r="F80" s="44">
        <f t="shared" si="39"/>
        <v>1</v>
      </c>
      <c r="G80" s="37">
        <f>IF(G79=0,0,G79/$F79)</f>
        <v>3.2258064516129031E-2</v>
      </c>
      <c r="H80" s="37">
        <f t="shared" si="38"/>
        <v>1</v>
      </c>
      <c r="I80" s="37">
        <f>IF(I79=0,0,I79/$H79)</f>
        <v>1</v>
      </c>
      <c r="J80" s="37">
        <f>IF(J79=0,0,J79/$H79)</f>
        <v>0</v>
      </c>
      <c r="K80" s="37">
        <f>IF(K79=0,0,K79/$F79)</f>
        <v>0.967741935483871</v>
      </c>
      <c r="L80" s="37">
        <f>IF(L79=0,0,L79/$F79)</f>
        <v>0</v>
      </c>
      <c r="M80" s="315"/>
    </row>
    <row r="81" spans="1:14" ht="12" customHeight="1">
      <c r="A81" s="175"/>
      <c r="B81" s="175"/>
      <c r="C81" s="43"/>
      <c r="D81" s="220" t="s">
        <v>10</v>
      </c>
      <c r="E81" s="42"/>
      <c r="F81" s="41">
        <f t="shared" si="39"/>
        <v>136</v>
      </c>
      <c r="G81" s="41">
        <v>5</v>
      </c>
      <c r="H81" s="41">
        <f t="shared" si="38"/>
        <v>5</v>
      </c>
      <c r="I81" s="41">
        <v>2</v>
      </c>
      <c r="J81" s="41">
        <v>3</v>
      </c>
      <c r="K81" s="41">
        <v>130</v>
      </c>
      <c r="L81" s="41">
        <v>1</v>
      </c>
      <c r="M81" s="314">
        <f t="shared" ref="M81" si="45">IF(H81=0,0,H81/N81*100)</f>
        <v>0.10638297872340426</v>
      </c>
      <c r="N81" s="104">
        <v>4700</v>
      </c>
    </row>
    <row r="82" spans="1:14" ht="12" customHeight="1">
      <c r="A82" s="175"/>
      <c r="B82" s="175"/>
      <c r="C82" s="40"/>
      <c r="D82" s="221"/>
      <c r="E82" s="39"/>
      <c r="F82" s="44">
        <f t="shared" si="39"/>
        <v>1</v>
      </c>
      <c r="G82" s="37">
        <f>IF(G81=0,0,G81/$F81)</f>
        <v>3.6764705882352942E-2</v>
      </c>
      <c r="H82" s="37">
        <f t="shared" si="38"/>
        <v>1</v>
      </c>
      <c r="I82" s="37">
        <f>IF(I81=0,0,I81/$H81)</f>
        <v>0.4</v>
      </c>
      <c r="J82" s="37">
        <f>IF(J81=0,0,J81/$H81)</f>
        <v>0.6</v>
      </c>
      <c r="K82" s="37">
        <f>IF(K81=0,0,K81/$F81)</f>
        <v>0.95588235294117652</v>
      </c>
      <c r="L82" s="37">
        <f>IF(L81=0,0,L81/$F81)</f>
        <v>7.3529411764705881E-3</v>
      </c>
      <c r="M82" s="315"/>
    </row>
    <row r="83" spans="1:14" ht="12" customHeight="1">
      <c r="A83" s="175"/>
      <c r="B83" s="175"/>
      <c r="C83" s="43"/>
      <c r="D83" s="220" t="s">
        <v>9</v>
      </c>
      <c r="E83" s="42"/>
      <c r="F83" s="41">
        <f t="shared" si="39"/>
        <v>18</v>
      </c>
      <c r="G83" s="41">
        <v>0</v>
      </c>
      <c r="H83" s="41">
        <f t="shared" si="38"/>
        <v>0</v>
      </c>
      <c r="I83" s="41">
        <v>0</v>
      </c>
      <c r="J83" s="41">
        <v>0</v>
      </c>
      <c r="K83" s="41">
        <v>16</v>
      </c>
      <c r="L83" s="41">
        <v>2</v>
      </c>
      <c r="M83" s="314">
        <f t="shared" ref="M83" si="46">IF(H83=0,0,H83/N83*100)</f>
        <v>0</v>
      </c>
      <c r="N83" s="104">
        <v>237</v>
      </c>
    </row>
    <row r="84" spans="1:14" ht="12" customHeight="1">
      <c r="A84" s="175"/>
      <c r="B84" s="175"/>
      <c r="C84" s="40"/>
      <c r="D84" s="221"/>
      <c r="E84" s="39"/>
      <c r="F84" s="44">
        <f t="shared" si="39"/>
        <v>1</v>
      </c>
      <c r="G84" s="37">
        <f>IF(G83=0,0,G83/$F83)</f>
        <v>0</v>
      </c>
      <c r="H84" s="37">
        <f t="shared" si="38"/>
        <v>0</v>
      </c>
      <c r="I84" s="37">
        <f>IF(I83=0,0,I83/$H83)</f>
        <v>0</v>
      </c>
      <c r="J84" s="37">
        <f>IF(J83=0,0,J83/$H83)</f>
        <v>0</v>
      </c>
      <c r="K84" s="37">
        <f>IF(K83=0,0,K83/$F83)</f>
        <v>0.88888888888888884</v>
      </c>
      <c r="L84" s="37">
        <f>IF(L83=0,0,L83/$F83)</f>
        <v>0.1111111111111111</v>
      </c>
      <c r="M84" s="315"/>
    </row>
    <row r="85" spans="1:14" ht="12" customHeight="1">
      <c r="A85" s="175"/>
      <c r="B85" s="175"/>
      <c r="C85" s="43"/>
      <c r="D85" s="220" t="s">
        <v>8</v>
      </c>
      <c r="E85" s="42"/>
      <c r="F85" s="41">
        <f t="shared" si="39"/>
        <v>7</v>
      </c>
      <c r="G85" s="41">
        <v>0</v>
      </c>
      <c r="H85" s="41">
        <f t="shared" si="38"/>
        <v>0</v>
      </c>
      <c r="I85" s="41">
        <v>0</v>
      </c>
      <c r="J85" s="41">
        <v>0</v>
      </c>
      <c r="K85" s="41">
        <v>7</v>
      </c>
      <c r="L85" s="41">
        <v>0</v>
      </c>
      <c r="M85" s="314">
        <f t="shared" ref="M85" si="47">IF(H85=0,0,H85/N85*100)</f>
        <v>0</v>
      </c>
      <c r="N85" s="104">
        <v>132</v>
      </c>
    </row>
    <row r="86" spans="1:14" ht="12" customHeight="1">
      <c r="A86" s="175"/>
      <c r="B86" s="175"/>
      <c r="C86" s="40"/>
      <c r="D86" s="221"/>
      <c r="E86" s="39"/>
      <c r="F86" s="44">
        <f t="shared" si="39"/>
        <v>1</v>
      </c>
      <c r="G86" s="37">
        <f>IF(G85=0,0,G85/$F85)</f>
        <v>0</v>
      </c>
      <c r="H86" s="37">
        <f t="shared" si="38"/>
        <v>0</v>
      </c>
      <c r="I86" s="37">
        <f>IF(I85=0,0,I85/$H85)</f>
        <v>0</v>
      </c>
      <c r="J86" s="37">
        <f>IF(J85=0,0,J85/$H85)</f>
        <v>0</v>
      </c>
      <c r="K86" s="37">
        <f>IF(K85=0,0,K85/$F85)</f>
        <v>1</v>
      </c>
      <c r="L86" s="37">
        <f>IF(L85=0,0,L85/$F85)</f>
        <v>0</v>
      </c>
      <c r="M86" s="315"/>
    </row>
    <row r="87" spans="1:14" ht="13.5" customHeight="1">
      <c r="A87" s="175"/>
      <c r="B87" s="175"/>
      <c r="C87" s="43"/>
      <c r="D87" s="222" t="s">
        <v>139</v>
      </c>
      <c r="E87" s="42"/>
      <c r="F87" s="41">
        <f t="shared" si="39"/>
        <v>11</v>
      </c>
      <c r="G87" s="41">
        <v>1</v>
      </c>
      <c r="H87" s="41">
        <f t="shared" si="38"/>
        <v>1</v>
      </c>
      <c r="I87" s="41">
        <v>0</v>
      </c>
      <c r="J87" s="41">
        <v>1</v>
      </c>
      <c r="K87" s="41">
        <v>10</v>
      </c>
      <c r="L87" s="41">
        <v>0</v>
      </c>
      <c r="M87" s="314">
        <f t="shared" ref="M87" si="48">IF(H87=0,0,H87/N87*100)</f>
        <v>0.18484288354898337</v>
      </c>
      <c r="N87" s="104">
        <v>541</v>
      </c>
    </row>
    <row r="88" spans="1:14" ht="13.5" customHeight="1">
      <c r="A88" s="175"/>
      <c r="B88" s="175"/>
      <c r="C88" s="40"/>
      <c r="D88" s="221"/>
      <c r="E88" s="39"/>
      <c r="F88" s="44">
        <f t="shared" si="39"/>
        <v>1</v>
      </c>
      <c r="G88" s="37">
        <f>IF(G87=0,0,G87/$F87)</f>
        <v>9.0909090909090912E-2</v>
      </c>
      <c r="H88" s="37">
        <f t="shared" si="38"/>
        <v>1</v>
      </c>
      <c r="I88" s="37">
        <f>IF(I87=0,0,I87/$H87)</f>
        <v>0</v>
      </c>
      <c r="J88" s="37">
        <f>IF(J87=0,0,J87/$H87)</f>
        <v>1</v>
      </c>
      <c r="K88" s="37">
        <f>IF(K87=0,0,K87/$F87)</f>
        <v>0.90909090909090906</v>
      </c>
      <c r="L88" s="37">
        <f>IF(L87=0,0,L87/$F87)</f>
        <v>0</v>
      </c>
      <c r="M88" s="315"/>
    </row>
    <row r="89" spans="1:14" ht="12" customHeight="1">
      <c r="A89" s="175"/>
      <c r="B89" s="175"/>
      <c r="C89" s="43"/>
      <c r="D89" s="220" t="s">
        <v>6</v>
      </c>
      <c r="E89" s="42"/>
      <c r="F89" s="41">
        <f t="shared" si="39"/>
        <v>32</v>
      </c>
      <c r="G89" s="41">
        <v>0</v>
      </c>
      <c r="H89" s="41">
        <f t="shared" si="38"/>
        <v>0</v>
      </c>
      <c r="I89" s="41">
        <v>0</v>
      </c>
      <c r="J89" s="41">
        <v>0</v>
      </c>
      <c r="K89" s="41">
        <v>30</v>
      </c>
      <c r="L89" s="41">
        <v>2</v>
      </c>
      <c r="M89" s="314">
        <f t="shared" ref="M89" si="49">IF(H89=0,0,H89/N89*100)</f>
        <v>0</v>
      </c>
      <c r="N89" s="104">
        <v>1340</v>
      </c>
    </row>
    <row r="90" spans="1:14" ht="12" customHeight="1">
      <c r="A90" s="175"/>
      <c r="B90" s="175"/>
      <c r="C90" s="40"/>
      <c r="D90" s="221"/>
      <c r="E90" s="39"/>
      <c r="F90" s="44">
        <f t="shared" si="39"/>
        <v>1</v>
      </c>
      <c r="G90" s="37">
        <f>IF(G89=0,0,G89/$F89)</f>
        <v>0</v>
      </c>
      <c r="H90" s="37">
        <f t="shared" si="38"/>
        <v>0</v>
      </c>
      <c r="I90" s="37">
        <f>IF(I89=0,0,I89/$H89)</f>
        <v>0</v>
      </c>
      <c r="J90" s="37">
        <f>IF(J89=0,0,J89/$H89)</f>
        <v>0</v>
      </c>
      <c r="K90" s="37">
        <f>IF(K89=0,0,K89/$F89)</f>
        <v>0.9375</v>
      </c>
      <c r="L90" s="37">
        <f>IF(L89=0,0,L89/$F89)</f>
        <v>6.25E-2</v>
      </c>
      <c r="M90" s="315"/>
    </row>
    <row r="91" spans="1:14" ht="12" customHeight="1">
      <c r="A91" s="175"/>
      <c r="B91" s="175"/>
      <c r="C91" s="43"/>
      <c r="D91" s="220" t="s">
        <v>5</v>
      </c>
      <c r="E91" s="42"/>
      <c r="F91" s="41">
        <f t="shared" si="39"/>
        <v>10</v>
      </c>
      <c r="G91" s="41">
        <v>0</v>
      </c>
      <c r="H91" s="41">
        <f t="shared" si="38"/>
        <v>0</v>
      </c>
      <c r="I91" s="41">
        <v>0</v>
      </c>
      <c r="J91" s="41">
        <v>0</v>
      </c>
      <c r="K91" s="41">
        <v>10</v>
      </c>
      <c r="L91" s="41">
        <v>0</v>
      </c>
      <c r="M91" s="314">
        <f t="shared" ref="M91" si="50">IF(H91=0,0,H91/N91*100)</f>
        <v>0</v>
      </c>
      <c r="N91" s="104">
        <v>135</v>
      </c>
    </row>
    <row r="92" spans="1:14" ht="12" customHeight="1">
      <c r="A92" s="175"/>
      <c r="B92" s="175"/>
      <c r="C92" s="40"/>
      <c r="D92" s="221"/>
      <c r="E92" s="39"/>
      <c r="F92" s="44">
        <f t="shared" si="39"/>
        <v>1</v>
      </c>
      <c r="G92" s="37">
        <f>IF(G91=0,0,G91/$F91)</f>
        <v>0</v>
      </c>
      <c r="H92" s="37">
        <f t="shared" si="38"/>
        <v>0</v>
      </c>
      <c r="I92" s="37">
        <f>IF(I91=0,0,I91/$H91)</f>
        <v>0</v>
      </c>
      <c r="J92" s="37">
        <f>IF(J91=0,0,J91/$H91)</f>
        <v>0</v>
      </c>
      <c r="K92" s="37">
        <f>IF(K91=0,0,K91/$F91)</f>
        <v>1</v>
      </c>
      <c r="L92" s="37">
        <f>IF(L91=0,0,L91/$F91)</f>
        <v>0</v>
      </c>
      <c r="M92" s="315"/>
    </row>
    <row r="93" spans="1:14" ht="12" customHeight="1">
      <c r="A93" s="175"/>
      <c r="B93" s="175"/>
      <c r="C93" s="43"/>
      <c r="D93" s="220" t="s">
        <v>4</v>
      </c>
      <c r="E93" s="42"/>
      <c r="F93" s="41">
        <f t="shared" si="39"/>
        <v>20</v>
      </c>
      <c r="G93" s="41">
        <v>2</v>
      </c>
      <c r="H93" s="41">
        <f t="shared" si="38"/>
        <v>2</v>
      </c>
      <c r="I93" s="41">
        <v>0</v>
      </c>
      <c r="J93" s="41">
        <v>2</v>
      </c>
      <c r="K93" s="41">
        <v>18</v>
      </c>
      <c r="L93" s="41">
        <v>0</v>
      </c>
      <c r="M93" s="314">
        <f t="shared" ref="M93" si="51">IF(H93=0,0,H93/N93*100)</f>
        <v>5.2232958997127189E-2</v>
      </c>
      <c r="N93" s="104">
        <v>3829</v>
      </c>
    </row>
    <row r="94" spans="1:14" ht="12" customHeight="1">
      <c r="A94" s="175"/>
      <c r="B94" s="175"/>
      <c r="C94" s="40"/>
      <c r="D94" s="221"/>
      <c r="E94" s="39"/>
      <c r="F94" s="44">
        <f t="shared" si="39"/>
        <v>1</v>
      </c>
      <c r="G94" s="37">
        <f>IF(G93=0,0,G93/$F93)</f>
        <v>0.1</v>
      </c>
      <c r="H94" s="37">
        <f t="shared" si="38"/>
        <v>1</v>
      </c>
      <c r="I94" s="37">
        <f>IF(I93=0,0,I93/$H93)</f>
        <v>0</v>
      </c>
      <c r="J94" s="37">
        <f>IF(J93=0,0,J93/$H93)</f>
        <v>1</v>
      </c>
      <c r="K94" s="37">
        <f>IF(K93=0,0,K93/$F93)</f>
        <v>0.9</v>
      </c>
      <c r="L94" s="37">
        <f>IF(L93=0,0,L93/$F93)</f>
        <v>0</v>
      </c>
      <c r="M94" s="315"/>
    </row>
    <row r="95" spans="1:14" ht="12" customHeight="1">
      <c r="A95" s="175"/>
      <c r="B95" s="175"/>
      <c r="C95" s="43"/>
      <c r="D95" s="220" t="s">
        <v>3</v>
      </c>
      <c r="E95" s="42"/>
      <c r="F95" s="41">
        <f t="shared" si="39"/>
        <v>138</v>
      </c>
      <c r="G95" s="41">
        <v>17</v>
      </c>
      <c r="H95" s="41">
        <f t="shared" si="38"/>
        <v>21</v>
      </c>
      <c r="I95" s="41">
        <v>1</v>
      </c>
      <c r="J95" s="41">
        <v>20</v>
      </c>
      <c r="K95" s="41">
        <v>117</v>
      </c>
      <c r="L95" s="41">
        <v>4</v>
      </c>
      <c r="M95" s="314">
        <f t="shared" ref="M95" si="52">IF(H95=0,0,H95/N95*100)</f>
        <v>0.15091627739849084</v>
      </c>
      <c r="N95" s="104">
        <v>13915</v>
      </c>
    </row>
    <row r="96" spans="1:14" ht="12" customHeight="1">
      <c r="A96" s="175"/>
      <c r="B96" s="175"/>
      <c r="C96" s="40"/>
      <c r="D96" s="221"/>
      <c r="E96" s="39"/>
      <c r="F96" s="44">
        <f t="shared" si="39"/>
        <v>1</v>
      </c>
      <c r="G96" s="37">
        <f>IF(G95=0,0,G95/$F95)</f>
        <v>0.12318840579710146</v>
      </c>
      <c r="H96" s="37">
        <f t="shared" si="38"/>
        <v>1</v>
      </c>
      <c r="I96" s="37">
        <f>IF(I95=0,0,I95/$H95)</f>
        <v>4.7619047619047616E-2</v>
      </c>
      <c r="J96" s="37">
        <f>IF(J95=0,0,J95/$H95)</f>
        <v>0.95238095238095233</v>
      </c>
      <c r="K96" s="37">
        <f>IF(K95=0,0,K95/$F95)</f>
        <v>0.84782608695652173</v>
      </c>
      <c r="L96" s="37">
        <f>IF(L95=0,0,L95/$F95)</f>
        <v>2.8985507246376812E-2</v>
      </c>
      <c r="M96" s="315"/>
    </row>
    <row r="97" spans="1:14" ht="12" customHeight="1">
      <c r="A97" s="175"/>
      <c r="B97" s="175"/>
      <c r="C97" s="43"/>
      <c r="D97" s="220" t="s">
        <v>2</v>
      </c>
      <c r="E97" s="42"/>
      <c r="F97" s="41">
        <f t="shared" si="39"/>
        <v>21</v>
      </c>
      <c r="G97" s="41">
        <v>2</v>
      </c>
      <c r="H97" s="41">
        <f t="shared" si="38"/>
        <v>2</v>
      </c>
      <c r="I97" s="41">
        <v>1</v>
      </c>
      <c r="J97" s="41">
        <v>1</v>
      </c>
      <c r="K97" s="41">
        <v>19</v>
      </c>
      <c r="L97" s="41">
        <v>0</v>
      </c>
      <c r="M97" s="314">
        <f t="shared" ref="M97" si="53">IF(H97=0,0,H97/N97*100)</f>
        <v>0.13210039630118892</v>
      </c>
      <c r="N97" s="104">
        <v>1514</v>
      </c>
    </row>
    <row r="98" spans="1:14" ht="12" customHeight="1">
      <c r="A98" s="175"/>
      <c r="B98" s="175"/>
      <c r="C98" s="40"/>
      <c r="D98" s="221"/>
      <c r="E98" s="39"/>
      <c r="F98" s="44">
        <f t="shared" si="39"/>
        <v>1</v>
      </c>
      <c r="G98" s="37">
        <f>IF(G97=0,0,G97/$F97)</f>
        <v>9.5238095238095233E-2</v>
      </c>
      <c r="H98" s="37">
        <f t="shared" si="38"/>
        <v>1</v>
      </c>
      <c r="I98" s="37">
        <f>IF(I97=0,0,I97/$H97)</f>
        <v>0.5</v>
      </c>
      <c r="J98" s="37">
        <f>IF(J97=0,0,J97/$H97)</f>
        <v>0.5</v>
      </c>
      <c r="K98" s="37">
        <f>IF(K97=0,0,K97/$F97)</f>
        <v>0.90476190476190477</v>
      </c>
      <c r="L98" s="37">
        <f>IF(L97=0,0,L97/$F97)</f>
        <v>0</v>
      </c>
      <c r="M98" s="315"/>
    </row>
    <row r="99" spans="1:14" ht="12.75" customHeight="1">
      <c r="A99" s="175"/>
      <c r="B99" s="175"/>
      <c r="C99" s="43"/>
      <c r="D99" s="220" t="s">
        <v>1</v>
      </c>
      <c r="E99" s="42"/>
      <c r="F99" s="41">
        <f t="shared" si="39"/>
        <v>50</v>
      </c>
      <c r="G99" s="41">
        <v>1</v>
      </c>
      <c r="H99" s="41">
        <f t="shared" si="38"/>
        <v>1</v>
      </c>
      <c r="I99" s="41">
        <v>0</v>
      </c>
      <c r="J99" s="41">
        <v>1</v>
      </c>
      <c r="K99" s="41">
        <v>48</v>
      </c>
      <c r="L99" s="41">
        <v>1</v>
      </c>
      <c r="M99" s="314">
        <f t="shared" ref="M99" si="54">IF(H99=0,0,H99/N99*100)</f>
        <v>1.9646365422396856E-2</v>
      </c>
      <c r="N99" s="104">
        <v>5090</v>
      </c>
    </row>
    <row r="100" spans="1:14" ht="12.75" customHeight="1">
      <c r="A100" s="176"/>
      <c r="B100" s="176"/>
      <c r="C100" s="40"/>
      <c r="D100" s="221"/>
      <c r="E100" s="39"/>
      <c r="F100" s="38">
        <f t="shared" si="39"/>
        <v>1</v>
      </c>
      <c r="G100" s="37">
        <f>IF(G99=0,0,G99/$F99)</f>
        <v>0.02</v>
      </c>
      <c r="H100" s="37">
        <f t="shared" si="38"/>
        <v>1</v>
      </c>
      <c r="I100" s="37">
        <f>IF(I99=0,0,I99/$H99)</f>
        <v>0</v>
      </c>
      <c r="J100" s="37">
        <f>IF(J99=0,0,J99/$H99)</f>
        <v>1</v>
      </c>
      <c r="K100" s="37">
        <f>IF(K99=0,0,K99/$F99)</f>
        <v>0.96</v>
      </c>
      <c r="L100" s="37">
        <f>IF(L99=0,0,L99/$F99)</f>
        <v>0.02</v>
      </c>
      <c r="M100" s="315"/>
    </row>
  </sheetData>
  <mergeCells count="107">
    <mergeCell ref="M91:M92"/>
    <mergeCell ref="M93:M94"/>
    <mergeCell ref="M95:M96"/>
    <mergeCell ref="M97:M98"/>
    <mergeCell ref="M99:M100"/>
    <mergeCell ref="M79:M80"/>
    <mergeCell ref="M81:M82"/>
    <mergeCell ref="M83:M84"/>
    <mergeCell ref="M85:M86"/>
    <mergeCell ref="M87:M88"/>
    <mergeCell ref="M61:M62"/>
    <mergeCell ref="M63:M64"/>
    <mergeCell ref="M65:M66"/>
    <mergeCell ref="M89:M90"/>
    <mergeCell ref="M67:M68"/>
    <mergeCell ref="M69:M70"/>
    <mergeCell ref="M71:M72"/>
    <mergeCell ref="M73:M74"/>
    <mergeCell ref="M75:M76"/>
    <mergeCell ref="M77:M78"/>
    <mergeCell ref="M7:M8"/>
    <mergeCell ref="M9:M10"/>
    <mergeCell ref="M11:M12"/>
    <mergeCell ref="M13:M14"/>
    <mergeCell ref="M15:M16"/>
    <mergeCell ref="M17:M18"/>
    <mergeCell ref="M55:M56"/>
    <mergeCell ref="M57:M58"/>
    <mergeCell ref="M59:M60"/>
    <mergeCell ref="M43:M44"/>
    <mergeCell ref="M45:M46"/>
    <mergeCell ref="M47:M48"/>
    <mergeCell ref="M49:M50"/>
    <mergeCell ref="M51:M52"/>
    <mergeCell ref="M53:M54"/>
    <mergeCell ref="A19:A100"/>
    <mergeCell ref="B19:B68"/>
    <mergeCell ref="D19:D20"/>
    <mergeCell ref="D21:D22"/>
    <mergeCell ref="D23:D24"/>
    <mergeCell ref="D25:D26"/>
    <mergeCell ref="D27:D28"/>
    <mergeCell ref="M31:M32"/>
    <mergeCell ref="M33:M34"/>
    <mergeCell ref="M35:M36"/>
    <mergeCell ref="M37:M38"/>
    <mergeCell ref="M39:M40"/>
    <mergeCell ref="M41:M42"/>
    <mergeCell ref="M19:M20"/>
    <mergeCell ref="M21:M22"/>
    <mergeCell ref="M23:M24"/>
    <mergeCell ref="M25:M26"/>
    <mergeCell ref="M27:M28"/>
    <mergeCell ref="M29:M30"/>
    <mergeCell ref="D87:D88"/>
    <mergeCell ref="D89:D90"/>
    <mergeCell ref="D91:D92"/>
    <mergeCell ref="D71:D72"/>
    <mergeCell ref="D73:D74"/>
    <mergeCell ref="B17:E18"/>
    <mergeCell ref="D45:D46"/>
    <mergeCell ref="B69:B100"/>
    <mergeCell ref="D69:D70"/>
    <mergeCell ref="D95:D96"/>
    <mergeCell ref="D63:D64"/>
    <mergeCell ref="D65:D66"/>
    <mergeCell ref="D97:D98"/>
    <mergeCell ref="D99:D100"/>
    <mergeCell ref="D59:D60"/>
    <mergeCell ref="D61:D62"/>
    <mergeCell ref="D29:D30"/>
    <mergeCell ref="D35:D36"/>
    <mergeCell ref="D37:D38"/>
    <mergeCell ref="D39:D40"/>
    <mergeCell ref="D41:D42"/>
    <mergeCell ref="D43:D44"/>
    <mergeCell ref="D31:D32"/>
    <mergeCell ref="D33:D34"/>
    <mergeCell ref="D93:D94"/>
    <mergeCell ref="D47:D48"/>
    <mergeCell ref="D49:D50"/>
    <mergeCell ref="D75:D76"/>
    <mergeCell ref="D85:D86"/>
    <mergeCell ref="K3:K6"/>
    <mergeCell ref="L3:L6"/>
    <mergeCell ref="D79:D80"/>
    <mergeCell ref="D81:D82"/>
    <mergeCell ref="D83:D84"/>
    <mergeCell ref="M3:M6"/>
    <mergeCell ref="H4:H6"/>
    <mergeCell ref="I5:I6"/>
    <mergeCell ref="J5:J6"/>
    <mergeCell ref="A3:E6"/>
    <mergeCell ref="F3:F6"/>
    <mergeCell ref="G3:G6"/>
    <mergeCell ref="D51:D52"/>
    <mergeCell ref="D53:D54"/>
    <mergeCell ref="D67:D68"/>
    <mergeCell ref="D55:D56"/>
    <mergeCell ref="D57:D58"/>
    <mergeCell ref="D77:D78"/>
    <mergeCell ref="A7:E8"/>
    <mergeCell ref="A9:A18"/>
    <mergeCell ref="B9:E10"/>
    <mergeCell ref="B11:E12"/>
    <mergeCell ref="B13:E14"/>
    <mergeCell ref="B15:E1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H9:M18 H21:M25 H27:M68 I26:M26 H71:M100" formulaRange="1"/>
    <ignoredError sqref="H19:M20 H26 H69:M70" formula="1" formulaRange="1"/>
    <ignoredError sqref="G19:G20 G69:G70" formula="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1.625" style="3" customWidth="1"/>
    <col min="14" max="16384" width="9" style="3"/>
  </cols>
  <sheetData>
    <row r="1" spans="1:14" ht="14.25">
      <c r="A1" s="18" t="s">
        <v>543</v>
      </c>
    </row>
    <row r="2" spans="1:14" ht="14.25">
      <c r="F2" s="62"/>
      <c r="G2" s="62"/>
      <c r="H2" s="62"/>
      <c r="I2" s="62"/>
      <c r="J2" s="62"/>
      <c r="K2" s="46"/>
      <c r="L2" s="62"/>
      <c r="M2" s="61" t="s">
        <v>317</v>
      </c>
    </row>
    <row r="3" spans="1:14" ht="19.5" customHeight="1">
      <c r="A3" s="230" t="s">
        <v>64</v>
      </c>
      <c r="B3" s="231"/>
      <c r="C3" s="231"/>
      <c r="D3" s="231"/>
      <c r="E3" s="232"/>
      <c r="F3" s="251" t="s">
        <v>316</v>
      </c>
      <c r="G3" s="254" t="s">
        <v>362</v>
      </c>
      <c r="H3" s="331" t="s">
        <v>361</v>
      </c>
      <c r="I3" s="331"/>
      <c r="J3" s="331"/>
      <c r="K3" s="332"/>
      <c r="L3" s="251" t="s">
        <v>360</v>
      </c>
      <c r="M3" s="251" t="s">
        <v>174</v>
      </c>
    </row>
    <row r="4" spans="1:14" ht="15" customHeight="1">
      <c r="A4" s="233"/>
      <c r="B4" s="234"/>
      <c r="C4" s="234"/>
      <c r="D4" s="234"/>
      <c r="E4" s="235"/>
      <c r="F4" s="252"/>
      <c r="G4" s="329"/>
      <c r="H4" s="251" t="s">
        <v>359</v>
      </c>
      <c r="I4" s="251" t="s">
        <v>358</v>
      </c>
      <c r="J4" s="251" t="s">
        <v>357</v>
      </c>
      <c r="K4" s="251" t="s">
        <v>356</v>
      </c>
      <c r="L4" s="252"/>
      <c r="M4" s="252"/>
    </row>
    <row r="5" spans="1:14" ht="15" customHeight="1">
      <c r="A5" s="233"/>
      <c r="B5" s="234"/>
      <c r="C5" s="234"/>
      <c r="D5" s="234"/>
      <c r="E5" s="235"/>
      <c r="F5" s="252"/>
      <c r="G5" s="329"/>
      <c r="H5" s="252"/>
      <c r="I5" s="252"/>
      <c r="J5" s="252"/>
      <c r="K5" s="252"/>
      <c r="L5" s="252"/>
      <c r="M5" s="252"/>
    </row>
    <row r="6" spans="1:14" ht="33.75" customHeight="1">
      <c r="A6" s="236"/>
      <c r="B6" s="237"/>
      <c r="C6" s="237"/>
      <c r="D6" s="237"/>
      <c r="E6" s="238"/>
      <c r="F6" s="253"/>
      <c r="G6" s="330"/>
      <c r="H6" s="253"/>
      <c r="I6" s="253"/>
      <c r="J6" s="253"/>
      <c r="K6" s="253"/>
      <c r="L6" s="253"/>
      <c r="M6" s="253"/>
    </row>
    <row r="7" spans="1:14" ht="12" customHeight="1">
      <c r="A7" s="161" t="s">
        <v>50</v>
      </c>
      <c r="B7" s="162"/>
      <c r="C7" s="162"/>
      <c r="D7" s="162"/>
      <c r="E7" s="163"/>
      <c r="F7" s="41">
        <v>945</v>
      </c>
      <c r="G7" s="41">
        <v>500</v>
      </c>
      <c r="H7" s="41">
        <v>188</v>
      </c>
      <c r="I7" s="41">
        <v>119</v>
      </c>
      <c r="J7" s="41">
        <v>219</v>
      </c>
      <c r="K7" s="41">
        <v>298</v>
      </c>
      <c r="L7" s="41">
        <f>+F7-G7-M7</f>
        <v>397</v>
      </c>
      <c r="M7" s="41">
        <v>48</v>
      </c>
      <c r="N7" s="54"/>
    </row>
    <row r="8" spans="1:14" ht="12" customHeight="1">
      <c r="A8" s="164"/>
      <c r="B8" s="165"/>
      <c r="C8" s="165"/>
      <c r="D8" s="165"/>
      <c r="E8" s="166"/>
      <c r="F8" s="44">
        <f>SUM(G8,L8:M8)</f>
        <v>1</v>
      </c>
      <c r="G8" s="37">
        <f>IF(G7=0,0,G7/$F7)</f>
        <v>0.52910052910052907</v>
      </c>
      <c r="H8" s="37">
        <f t="shared" ref="H8:K8" si="0">IF(H7=0,0,H7/$F7)</f>
        <v>0.19894179894179895</v>
      </c>
      <c r="I8" s="37">
        <f t="shared" si="0"/>
        <v>0.12592592592592591</v>
      </c>
      <c r="J8" s="37">
        <f t="shared" si="0"/>
        <v>0.23174603174603176</v>
      </c>
      <c r="K8" s="37">
        <f t="shared" si="0"/>
        <v>0.31534391534391537</v>
      </c>
      <c r="L8" s="37">
        <f>IF(L7=0,0,L7/$F7)</f>
        <v>0.42010582010582009</v>
      </c>
      <c r="M8" s="37">
        <f>IF(M7=0,0,M7/$F7)</f>
        <v>5.0793650793650794E-2</v>
      </c>
    </row>
    <row r="9" spans="1:14" ht="12" customHeight="1">
      <c r="A9" s="177" t="s">
        <v>49</v>
      </c>
      <c r="B9" s="239" t="s">
        <v>48</v>
      </c>
      <c r="C9" s="240"/>
      <c r="D9" s="240"/>
      <c r="E9" s="241"/>
      <c r="F9" s="41">
        <v>295</v>
      </c>
      <c r="G9" s="41">
        <v>144</v>
      </c>
      <c r="H9" s="41">
        <v>98</v>
      </c>
      <c r="I9" s="41">
        <v>21</v>
      </c>
      <c r="J9" s="41">
        <v>32</v>
      </c>
      <c r="K9" s="41">
        <v>37</v>
      </c>
      <c r="L9" s="41">
        <f t="shared" ref="L9" si="1">+F9-G9-M9</f>
        <v>123</v>
      </c>
      <c r="M9" s="41">
        <v>28</v>
      </c>
    </row>
    <row r="10" spans="1:14" ht="12" customHeight="1">
      <c r="A10" s="178"/>
      <c r="B10" s="242"/>
      <c r="C10" s="243"/>
      <c r="D10" s="243"/>
      <c r="E10" s="244"/>
      <c r="F10" s="44">
        <f>SUM(G10,L10:M10)</f>
        <v>1</v>
      </c>
      <c r="G10" s="37">
        <f>IF(G9=0,0,G9/$F9)</f>
        <v>0.488135593220339</v>
      </c>
      <c r="H10" s="37">
        <f t="shared" ref="H10" si="2">IF(H9=0,0,H9/$F9)</f>
        <v>0.33220338983050846</v>
      </c>
      <c r="I10" s="37">
        <f t="shared" ref="I10" si="3">IF(I9=0,0,I9/$F9)</f>
        <v>7.1186440677966104E-2</v>
      </c>
      <c r="J10" s="37">
        <f t="shared" ref="J10" si="4">IF(J9=0,0,J9/$F9)</f>
        <v>0.10847457627118644</v>
      </c>
      <c r="K10" s="37">
        <f t="shared" ref="K10:L10" si="5">IF(K9=0,0,K9/$F9)</f>
        <v>0.12542372881355932</v>
      </c>
      <c r="L10" s="37">
        <f t="shared" si="5"/>
        <v>0.41694915254237286</v>
      </c>
      <c r="M10" s="37">
        <f>IF(M9=0,0,M9/$F9)</f>
        <v>9.4915254237288138E-2</v>
      </c>
    </row>
    <row r="11" spans="1:14" ht="12" customHeight="1">
      <c r="A11" s="178"/>
      <c r="B11" s="239" t="s">
        <v>47</v>
      </c>
      <c r="C11" s="240"/>
      <c r="D11" s="240"/>
      <c r="E11" s="241"/>
      <c r="F11" s="41">
        <v>143</v>
      </c>
      <c r="G11" s="41">
        <v>78</v>
      </c>
      <c r="H11" s="41">
        <v>40</v>
      </c>
      <c r="I11" s="41">
        <v>20</v>
      </c>
      <c r="J11" s="41">
        <v>31</v>
      </c>
      <c r="K11" s="41">
        <v>41</v>
      </c>
      <c r="L11" s="41">
        <f t="shared" ref="L11" si="6">+F11-G11-M11</f>
        <v>60</v>
      </c>
      <c r="M11" s="41">
        <v>5</v>
      </c>
    </row>
    <row r="12" spans="1:14" ht="12" customHeight="1">
      <c r="A12" s="178"/>
      <c r="B12" s="242"/>
      <c r="C12" s="243"/>
      <c r="D12" s="243"/>
      <c r="E12" s="244"/>
      <c r="F12" s="44">
        <f>SUM(G12,L12:M12)</f>
        <v>1</v>
      </c>
      <c r="G12" s="37">
        <f>IF(G11=0,0,G11/$F11)</f>
        <v>0.54545454545454541</v>
      </c>
      <c r="H12" s="37">
        <f t="shared" ref="H12" si="7">IF(H11=0,0,H11/$F11)</f>
        <v>0.27972027972027974</v>
      </c>
      <c r="I12" s="37">
        <f t="shared" ref="I12" si="8">IF(I11=0,0,I11/$F11)</f>
        <v>0.13986013986013987</v>
      </c>
      <c r="J12" s="37">
        <f t="shared" ref="J12" si="9">IF(J11=0,0,J11/$F11)</f>
        <v>0.21678321678321677</v>
      </c>
      <c r="K12" s="37">
        <f t="shared" ref="K12:L12" si="10">IF(K11=0,0,K11/$F11)</f>
        <v>0.28671328671328672</v>
      </c>
      <c r="L12" s="37">
        <f t="shared" si="10"/>
        <v>0.41958041958041958</v>
      </c>
      <c r="M12" s="37">
        <f>IF(M11=0,0,M11/$F11)</f>
        <v>3.4965034965034968E-2</v>
      </c>
    </row>
    <row r="13" spans="1:14" ht="12" customHeight="1">
      <c r="A13" s="178"/>
      <c r="B13" s="239" t="s">
        <v>46</v>
      </c>
      <c r="C13" s="240"/>
      <c r="D13" s="240"/>
      <c r="E13" s="241"/>
      <c r="F13" s="41">
        <v>227</v>
      </c>
      <c r="G13" s="41">
        <v>141</v>
      </c>
      <c r="H13" s="41">
        <v>36</v>
      </c>
      <c r="I13" s="41">
        <v>36</v>
      </c>
      <c r="J13" s="41">
        <v>80</v>
      </c>
      <c r="K13" s="41">
        <v>111</v>
      </c>
      <c r="L13" s="41">
        <f t="shared" ref="L13" si="11">+F13-G13-M13</f>
        <v>82</v>
      </c>
      <c r="M13" s="41">
        <v>4</v>
      </c>
    </row>
    <row r="14" spans="1:14" ht="12" customHeight="1">
      <c r="A14" s="178"/>
      <c r="B14" s="242"/>
      <c r="C14" s="243"/>
      <c r="D14" s="243"/>
      <c r="E14" s="244"/>
      <c r="F14" s="44">
        <f>SUM(G14,L14:M14)</f>
        <v>1</v>
      </c>
      <c r="G14" s="37">
        <f>IF(G13=0,0,G13/$F13)</f>
        <v>0.62114537444933926</v>
      </c>
      <c r="H14" s="37">
        <f t="shared" ref="H14" si="12">IF(H13=0,0,H13/$F13)</f>
        <v>0.15859030837004406</v>
      </c>
      <c r="I14" s="37">
        <f t="shared" ref="I14" si="13">IF(I13=0,0,I13/$F13)</f>
        <v>0.15859030837004406</v>
      </c>
      <c r="J14" s="37">
        <f t="shared" ref="J14" si="14">IF(J13=0,0,J13/$F13)</f>
        <v>0.3524229074889868</v>
      </c>
      <c r="K14" s="37">
        <f t="shared" ref="K14:L14" si="15">IF(K13=0,0,K13/$F13)</f>
        <v>0.48898678414096919</v>
      </c>
      <c r="L14" s="37">
        <f t="shared" si="15"/>
        <v>0.36123348017621143</v>
      </c>
      <c r="M14" s="37">
        <f>IF(M13=0,0,M13/$F13)</f>
        <v>1.7621145374449341E-2</v>
      </c>
    </row>
    <row r="15" spans="1:14" ht="12" customHeight="1">
      <c r="A15" s="178"/>
      <c r="B15" s="239" t="s">
        <v>45</v>
      </c>
      <c r="C15" s="240"/>
      <c r="D15" s="240"/>
      <c r="E15" s="241"/>
      <c r="F15" s="41">
        <v>75</v>
      </c>
      <c r="G15" s="41">
        <v>39</v>
      </c>
      <c r="H15" s="41">
        <v>5</v>
      </c>
      <c r="I15" s="41">
        <v>13</v>
      </c>
      <c r="J15" s="41">
        <v>24</v>
      </c>
      <c r="K15" s="41">
        <v>32</v>
      </c>
      <c r="L15" s="41">
        <f t="shared" ref="L15" si="16">+F15-G15-M15</f>
        <v>32</v>
      </c>
      <c r="M15" s="41">
        <v>4</v>
      </c>
    </row>
    <row r="16" spans="1:14" ht="12" customHeight="1">
      <c r="A16" s="178"/>
      <c r="B16" s="242"/>
      <c r="C16" s="243"/>
      <c r="D16" s="243"/>
      <c r="E16" s="244"/>
      <c r="F16" s="44">
        <f>SUM(G16,L16:M16)</f>
        <v>1</v>
      </c>
      <c r="G16" s="37">
        <f>IF(G15=0,0,G15/$F15)</f>
        <v>0.52</v>
      </c>
      <c r="H16" s="37">
        <f t="shared" ref="H16" si="17">IF(H15=0,0,H15/$F15)</f>
        <v>6.6666666666666666E-2</v>
      </c>
      <c r="I16" s="37">
        <f t="shared" ref="I16" si="18">IF(I15=0,0,I15/$F15)</f>
        <v>0.17333333333333334</v>
      </c>
      <c r="J16" s="37">
        <f t="shared" ref="J16" si="19">IF(J15=0,0,J15/$F15)</f>
        <v>0.32</v>
      </c>
      <c r="K16" s="37">
        <f t="shared" ref="K16:L16" si="20">IF(K15=0,0,K15/$F15)</f>
        <v>0.42666666666666669</v>
      </c>
      <c r="L16" s="37">
        <f t="shared" si="20"/>
        <v>0.42666666666666669</v>
      </c>
      <c r="M16" s="37">
        <f>IF(M15=0,0,M15/$F15)</f>
        <v>5.3333333333333337E-2</v>
      </c>
    </row>
    <row r="17" spans="1:13" ht="12" customHeight="1">
      <c r="A17" s="178"/>
      <c r="B17" s="239" t="s">
        <v>44</v>
      </c>
      <c r="C17" s="240"/>
      <c r="D17" s="240"/>
      <c r="E17" s="241"/>
      <c r="F17" s="41">
        <v>205</v>
      </c>
      <c r="G17" s="41">
        <v>98</v>
      </c>
      <c r="H17" s="41">
        <v>9</v>
      </c>
      <c r="I17" s="41">
        <v>29</v>
      </c>
      <c r="J17" s="41">
        <v>52</v>
      </c>
      <c r="K17" s="41">
        <v>77</v>
      </c>
      <c r="L17" s="41">
        <f t="shared" ref="L17" si="21">+F17-G17-M17</f>
        <v>100</v>
      </c>
      <c r="M17" s="41">
        <v>7</v>
      </c>
    </row>
    <row r="18" spans="1:13" ht="12" customHeight="1">
      <c r="A18" s="179"/>
      <c r="B18" s="242"/>
      <c r="C18" s="243"/>
      <c r="D18" s="243"/>
      <c r="E18" s="244"/>
      <c r="F18" s="44">
        <f>SUM(G18,L18:M18)</f>
        <v>1</v>
      </c>
      <c r="G18" s="37">
        <f>IF(G17=0,0,G17/$F17)</f>
        <v>0.47804878048780486</v>
      </c>
      <c r="H18" s="37">
        <f t="shared" ref="H18" si="22">IF(H17=0,0,H17/$F17)</f>
        <v>4.3902439024390241E-2</v>
      </c>
      <c r="I18" s="37">
        <f t="shared" ref="I18" si="23">IF(I17=0,0,I17/$F17)</f>
        <v>0.14146341463414633</v>
      </c>
      <c r="J18" s="37">
        <f t="shared" ref="J18" si="24">IF(J17=0,0,J17/$F17)</f>
        <v>0.25365853658536586</v>
      </c>
      <c r="K18" s="37">
        <f t="shared" ref="K18" si="25">IF(K17=0,0,K17/$F17)</f>
        <v>0.37560975609756098</v>
      </c>
      <c r="L18" s="37">
        <f>IF(L17=0,0,L17/$F17)</f>
        <v>0.48780487804878048</v>
      </c>
      <c r="M18" s="37">
        <f>IF(M17=0,0,M17/$F17)</f>
        <v>3.4146341463414637E-2</v>
      </c>
    </row>
    <row r="19" spans="1:13" ht="12" customHeight="1">
      <c r="A19" s="174" t="s">
        <v>43</v>
      </c>
      <c r="B19" s="174" t="s">
        <v>42</v>
      </c>
      <c r="C19" s="43"/>
      <c r="D19" s="220" t="s">
        <v>16</v>
      </c>
      <c r="E19" s="42"/>
      <c r="F19" s="41">
        <v>230</v>
      </c>
      <c r="G19" s="41">
        <v>131</v>
      </c>
      <c r="H19" s="41">
        <v>41</v>
      </c>
      <c r="I19" s="41">
        <v>21</v>
      </c>
      <c r="J19" s="41">
        <v>58</v>
      </c>
      <c r="K19" s="41">
        <v>87</v>
      </c>
      <c r="L19" s="41">
        <f t="shared" ref="L19" si="26">+F19-G19-M19</f>
        <v>95</v>
      </c>
      <c r="M19" s="41">
        <v>4</v>
      </c>
    </row>
    <row r="20" spans="1:13" ht="12" customHeight="1">
      <c r="A20" s="175"/>
      <c r="B20" s="175"/>
      <c r="C20" s="40"/>
      <c r="D20" s="221"/>
      <c r="E20" s="39"/>
      <c r="F20" s="44">
        <f>SUM(G20,L20:M20)</f>
        <v>1</v>
      </c>
      <c r="G20" s="37">
        <f>IF(G19=0,0,G19/$F19)</f>
        <v>0.56956521739130439</v>
      </c>
      <c r="H20" s="37">
        <f t="shared" ref="H20" si="27">IF(H19=0,0,H19/$F19)</f>
        <v>0.17826086956521739</v>
      </c>
      <c r="I20" s="37">
        <f t="shared" ref="I20" si="28">IF(I19=0,0,I19/$F19)</f>
        <v>9.1304347826086957E-2</v>
      </c>
      <c r="J20" s="37">
        <f t="shared" ref="J20" si="29">IF(J19=0,0,J19/$F19)</f>
        <v>0.25217391304347825</v>
      </c>
      <c r="K20" s="37">
        <f t="shared" ref="K20" si="30">IF(K19=0,0,K19/$F19)</f>
        <v>0.37826086956521737</v>
      </c>
      <c r="L20" s="37">
        <f>IF(L19=0,0,L19/$F19)</f>
        <v>0.41304347826086957</v>
      </c>
      <c r="M20" s="37">
        <f>IF(M19=0,0,M19/$F19)</f>
        <v>1.7391304347826087E-2</v>
      </c>
    </row>
    <row r="21" spans="1:13" ht="12" customHeight="1">
      <c r="A21" s="175"/>
      <c r="B21" s="175"/>
      <c r="C21" s="43"/>
      <c r="D21" s="220" t="s">
        <v>41</v>
      </c>
      <c r="E21" s="42"/>
      <c r="F21" s="41">
        <v>31</v>
      </c>
      <c r="G21" s="41">
        <v>18</v>
      </c>
      <c r="H21" s="41">
        <v>3</v>
      </c>
      <c r="I21" s="41">
        <v>2</v>
      </c>
      <c r="J21" s="41">
        <v>14</v>
      </c>
      <c r="K21" s="41">
        <v>15</v>
      </c>
      <c r="L21" s="41">
        <f t="shared" ref="L21" si="31">+F21-G21-M21</f>
        <v>11</v>
      </c>
      <c r="M21" s="41">
        <v>2</v>
      </c>
    </row>
    <row r="22" spans="1:13" ht="12" customHeight="1">
      <c r="A22" s="175"/>
      <c r="B22" s="175"/>
      <c r="C22" s="40"/>
      <c r="D22" s="221"/>
      <c r="E22" s="39"/>
      <c r="F22" s="44">
        <f>SUM(G22,L22:M22)</f>
        <v>1</v>
      </c>
      <c r="G22" s="37">
        <f>IF(G21=0,0,G21/$F21)</f>
        <v>0.58064516129032262</v>
      </c>
      <c r="H22" s="37">
        <f t="shared" ref="H22" si="32">IF(H21=0,0,H21/$F21)</f>
        <v>9.6774193548387094E-2</v>
      </c>
      <c r="I22" s="37">
        <f t="shared" ref="I22" si="33">IF(I21=0,0,I21/$F21)</f>
        <v>6.4516129032258063E-2</v>
      </c>
      <c r="J22" s="37">
        <f t="shared" ref="J22" si="34">IF(J21=0,0,J21/$F21)</f>
        <v>0.45161290322580644</v>
      </c>
      <c r="K22" s="37">
        <f t="shared" ref="K22" si="35">IF(K21=0,0,K21/$F21)</f>
        <v>0.4838709677419355</v>
      </c>
      <c r="L22" s="37">
        <f>IF(L21=0,0,L21/$F21)</f>
        <v>0.35483870967741937</v>
      </c>
      <c r="M22" s="37">
        <f>IF(M21=0,0,M21/$F21)</f>
        <v>6.4516129032258063E-2</v>
      </c>
    </row>
    <row r="23" spans="1:13" ht="12" customHeight="1">
      <c r="A23" s="175"/>
      <c r="B23" s="175"/>
      <c r="C23" s="43"/>
      <c r="D23" s="220" t="s">
        <v>40</v>
      </c>
      <c r="E23" s="42"/>
      <c r="F23" s="41">
        <v>4</v>
      </c>
      <c r="G23" s="41">
        <v>3</v>
      </c>
      <c r="H23" s="41">
        <v>1</v>
      </c>
      <c r="I23" s="41">
        <v>0</v>
      </c>
      <c r="J23" s="41">
        <v>0</v>
      </c>
      <c r="K23" s="41">
        <v>2</v>
      </c>
      <c r="L23" s="41">
        <f t="shared" ref="L23" si="36">+F23-G23-M23</f>
        <v>1</v>
      </c>
      <c r="M23" s="41">
        <v>0</v>
      </c>
    </row>
    <row r="24" spans="1:13" ht="12" customHeight="1">
      <c r="A24" s="175"/>
      <c r="B24" s="175"/>
      <c r="C24" s="40"/>
      <c r="D24" s="221"/>
      <c r="E24" s="39"/>
      <c r="F24" s="44">
        <f>SUM(G24,L24:M24)</f>
        <v>1</v>
      </c>
      <c r="G24" s="37">
        <f>IF(G23=0,0,G23/$F23)</f>
        <v>0.75</v>
      </c>
      <c r="H24" s="37">
        <f t="shared" ref="H24" si="37">IF(H23=0,0,H23/$F23)</f>
        <v>0.25</v>
      </c>
      <c r="I24" s="37">
        <f t="shared" ref="I24" si="38">IF(I23=0,0,I23/$F23)</f>
        <v>0</v>
      </c>
      <c r="J24" s="37">
        <f t="shared" ref="J24" si="39">IF(J23=0,0,J23/$F23)</f>
        <v>0</v>
      </c>
      <c r="K24" s="37">
        <f t="shared" ref="K24" si="40">IF(K23=0,0,K23/$F23)</f>
        <v>0.5</v>
      </c>
      <c r="L24" s="37">
        <f>IF(L23=0,0,L23/$F23)</f>
        <v>0.25</v>
      </c>
      <c r="M24" s="37">
        <f>IF(M23=0,0,M23/$F23)</f>
        <v>0</v>
      </c>
    </row>
    <row r="25" spans="1:13" ht="12" customHeight="1">
      <c r="A25" s="175"/>
      <c r="B25" s="175"/>
      <c r="C25" s="43"/>
      <c r="D25" s="223" t="s">
        <v>39</v>
      </c>
      <c r="E25" s="126"/>
      <c r="F25" s="112">
        <v>20</v>
      </c>
      <c r="G25" s="112">
        <v>11</v>
      </c>
      <c r="H25" s="112">
        <v>3</v>
      </c>
      <c r="I25" s="41">
        <v>5</v>
      </c>
      <c r="J25" s="41">
        <v>6</v>
      </c>
      <c r="K25" s="41">
        <v>8</v>
      </c>
      <c r="L25" s="41">
        <f t="shared" ref="L25" si="41">+F25-G25-M25</f>
        <v>9</v>
      </c>
      <c r="M25" s="41">
        <v>0</v>
      </c>
    </row>
    <row r="26" spans="1:13" ht="12" customHeight="1">
      <c r="A26" s="175"/>
      <c r="B26" s="175"/>
      <c r="C26" s="40"/>
      <c r="D26" s="224"/>
      <c r="E26" s="127"/>
      <c r="F26" s="128">
        <f>SUM(G26,L26:M26)</f>
        <v>1</v>
      </c>
      <c r="G26" s="115">
        <f>IF(G25=0,0,G25/$F25)</f>
        <v>0.55000000000000004</v>
      </c>
      <c r="H26" s="115">
        <f>IF(H25=0,0,H25/$F25)</f>
        <v>0.15</v>
      </c>
      <c r="I26" s="37">
        <f t="shared" ref="I26" si="42">IF(I25=0,0,I25/$F25)</f>
        <v>0.25</v>
      </c>
      <c r="J26" s="37">
        <f t="shared" ref="J26" si="43">IF(J25=0,0,J25/$F25)</f>
        <v>0.3</v>
      </c>
      <c r="K26" s="37">
        <f t="shared" ref="K26" si="44">IF(K25=0,0,K25/$F25)</f>
        <v>0.4</v>
      </c>
      <c r="L26" s="37">
        <f>IF(L25=0,0,L25/$F25)</f>
        <v>0.45</v>
      </c>
      <c r="M26" s="37">
        <f>IF(M25=0,0,M25/$F25)</f>
        <v>0</v>
      </c>
    </row>
    <row r="27" spans="1:13" ht="12" customHeight="1">
      <c r="A27" s="175"/>
      <c r="B27" s="175"/>
      <c r="C27" s="43"/>
      <c r="D27" s="220" t="s">
        <v>38</v>
      </c>
      <c r="E27" s="42"/>
      <c r="F27" s="41">
        <v>2</v>
      </c>
      <c r="G27" s="41">
        <v>1</v>
      </c>
      <c r="H27" s="41">
        <v>1</v>
      </c>
      <c r="I27" s="41">
        <v>0</v>
      </c>
      <c r="J27" s="41">
        <v>0</v>
      </c>
      <c r="K27" s="41">
        <v>1</v>
      </c>
      <c r="L27" s="41">
        <f t="shared" ref="L27" si="45">+F27-G27-M27</f>
        <v>1</v>
      </c>
      <c r="M27" s="41">
        <v>0</v>
      </c>
    </row>
    <row r="28" spans="1:13" ht="12" customHeight="1">
      <c r="A28" s="175"/>
      <c r="B28" s="175"/>
      <c r="C28" s="40"/>
      <c r="D28" s="221"/>
      <c r="E28" s="39"/>
      <c r="F28" s="44">
        <f>SUM(G28,L28:M28)</f>
        <v>1</v>
      </c>
      <c r="G28" s="37">
        <f>IF(G27=0,0,G27/$F27)</f>
        <v>0.5</v>
      </c>
      <c r="H28" s="37">
        <f>IF(H27=0,0,H27/$F27)</f>
        <v>0.5</v>
      </c>
      <c r="I28" s="37">
        <f t="shared" ref="I28" si="46">IF(I27=0,0,I27/$F27)</f>
        <v>0</v>
      </c>
      <c r="J28" s="37">
        <f t="shared" ref="J28" si="47">IF(J27=0,0,J27/$F27)</f>
        <v>0</v>
      </c>
      <c r="K28" s="37">
        <f t="shared" ref="K28" si="48">IF(K27=0,0,K27/$F27)</f>
        <v>0.5</v>
      </c>
      <c r="L28" s="37">
        <f>IF(L27=0,0,L27/$F27)</f>
        <v>0.5</v>
      </c>
      <c r="M28" s="37">
        <f>IF(M27=0,0,M27/$F27)</f>
        <v>0</v>
      </c>
    </row>
    <row r="29" spans="1:13" ht="12" customHeight="1">
      <c r="A29" s="175"/>
      <c r="B29" s="175"/>
      <c r="C29" s="43"/>
      <c r="D29" s="220" t="s">
        <v>37</v>
      </c>
      <c r="E29" s="42"/>
      <c r="F29" s="41">
        <v>6</v>
      </c>
      <c r="G29" s="41">
        <v>3</v>
      </c>
      <c r="H29" s="41">
        <v>0</v>
      </c>
      <c r="I29" s="41">
        <v>0</v>
      </c>
      <c r="J29" s="41">
        <v>2</v>
      </c>
      <c r="K29" s="41">
        <v>2</v>
      </c>
      <c r="L29" s="41">
        <f t="shared" ref="L29" si="49">+F29-G29-M29</f>
        <v>3</v>
      </c>
      <c r="M29" s="41">
        <v>0</v>
      </c>
    </row>
    <row r="30" spans="1:13" ht="12" customHeight="1">
      <c r="A30" s="175"/>
      <c r="B30" s="175"/>
      <c r="C30" s="40"/>
      <c r="D30" s="221"/>
      <c r="E30" s="39"/>
      <c r="F30" s="44">
        <f>SUM(G30,L30:M30)</f>
        <v>1</v>
      </c>
      <c r="G30" s="37">
        <f>IF(G29=0,0,G29/$F29)</f>
        <v>0.5</v>
      </c>
      <c r="H30" s="37">
        <f t="shared" ref="H30" si="50">IF(H29=0,0,H29/$F29)</f>
        <v>0</v>
      </c>
      <c r="I30" s="37">
        <f t="shared" ref="I30" si="51">IF(I29=0,0,I29/$F29)</f>
        <v>0</v>
      </c>
      <c r="J30" s="37">
        <f t="shared" ref="J30" si="52">IF(J29=0,0,J29/$F29)</f>
        <v>0.33333333333333331</v>
      </c>
      <c r="K30" s="37">
        <f t="shared" ref="K30" si="53">IF(K29=0,0,K29/$F29)</f>
        <v>0.33333333333333331</v>
      </c>
      <c r="L30" s="37">
        <f>IF(L29=0,0,L29/$F29)</f>
        <v>0.5</v>
      </c>
      <c r="M30" s="37">
        <f>IF(M29=0,0,M29/$F29)</f>
        <v>0</v>
      </c>
    </row>
    <row r="31" spans="1:13" ht="12" customHeight="1">
      <c r="A31" s="175"/>
      <c r="B31" s="175"/>
      <c r="C31" s="43"/>
      <c r="D31" s="220" t="s">
        <v>36</v>
      </c>
      <c r="E31" s="42"/>
      <c r="F31" s="41">
        <v>2</v>
      </c>
      <c r="G31" s="41">
        <v>2</v>
      </c>
      <c r="H31" s="41">
        <v>1</v>
      </c>
      <c r="I31" s="41">
        <v>0</v>
      </c>
      <c r="J31" s="41">
        <v>1</v>
      </c>
      <c r="K31" s="41">
        <v>1</v>
      </c>
      <c r="L31" s="41">
        <f t="shared" ref="L31" si="54">+F31-G31-M31</f>
        <v>0</v>
      </c>
      <c r="M31" s="41">
        <v>0</v>
      </c>
    </row>
    <row r="32" spans="1:13" ht="12" customHeight="1">
      <c r="A32" s="175"/>
      <c r="B32" s="175"/>
      <c r="C32" s="40"/>
      <c r="D32" s="221"/>
      <c r="E32" s="39"/>
      <c r="F32" s="44">
        <f>SUM(G32,L32:M32)</f>
        <v>1</v>
      </c>
      <c r="G32" s="37">
        <f>IF(G31=0,0,G31/$F31)</f>
        <v>1</v>
      </c>
      <c r="H32" s="37">
        <f t="shared" ref="H32" si="55">IF(H31=0,0,H31/$F31)</f>
        <v>0.5</v>
      </c>
      <c r="I32" s="37">
        <f t="shared" ref="I32" si="56">IF(I31=0,0,I31/$F31)</f>
        <v>0</v>
      </c>
      <c r="J32" s="37">
        <f t="shared" ref="J32" si="57">IF(J31=0,0,J31/$F31)</f>
        <v>0.5</v>
      </c>
      <c r="K32" s="37">
        <f t="shared" ref="K32" si="58">IF(K31=0,0,K31/$F31)</f>
        <v>0.5</v>
      </c>
      <c r="L32" s="37">
        <f>IF(L31=0,0,L31/$F31)</f>
        <v>0</v>
      </c>
      <c r="M32" s="37">
        <f>IF(M31=0,0,M31/$F31)</f>
        <v>0</v>
      </c>
    </row>
    <row r="33" spans="1:13" ht="12" customHeight="1">
      <c r="A33" s="175"/>
      <c r="B33" s="175"/>
      <c r="C33" s="43"/>
      <c r="D33" s="220" t="s">
        <v>35</v>
      </c>
      <c r="E33" s="42"/>
      <c r="F33" s="41">
        <v>6</v>
      </c>
      <c r="G33" s="41">
        <v>4</v>
      </c>
      <c r="H33" s="41">
        <v>2</v>
      </c>
      <c r="I33" s="41">
        <v>1</v>
      </c>
      <c r="J33" s="41">
        <v>1</v>
      </c>
      <c r="K33" s="41">
        <v>3</v>
      </c>
      <c r="L33" s="41">
        <f t="shared" ref="L33" si="59">+F33-G33-M33</f>
        <v>2</v>
      </c>
      <c r="M33" s="41">
        <v>0</v>
      </c>
    </row>
    <row r="34" spans="1:13" ht="12" customHeight="1">
      <c r="A34" s="175"/>
      <c r="B34" s="175"/>
      <c r="C34" s="40"/>
      <c r="D34" s="221"/>
      <c r="E34" s="39"/>
      <c r="F34" s="44">
        <f>SUM(G34,L34:M34)</f>
        <v>1</v>
      </c>
      <c r="G34" s="37">
        <f>IF(G33=0,0,G33/$F33)</f>
        <v>0.66666666666666663</v>
      </c>
      <c r="H34" s="37">
        <f t="shared" ref="H34" si="60">IF(H33=0,0,H33/$F33)</f>
        <v>0.33333333333333331</v>
      </c>
      <c r="I34" s="37">
        <f t="shared" ref="I34" si="61">IF(I33=0,0,I33/$F33)</f>
        <v>0.16666666666666666</v>
      </c>
      <c r="J34" s="37">
        <f t="shared" ref="J34" si="62">IF(J33=0,0,J33/$F33)</f>
        <v>0.16666666666666666</v>
      </c>
      <c r="K34" s="37">
        <f t="shared" ref="K34" si="63">IF(K33=0,0,K33/$F33)</f>
        <v>0.5</v>
      </c>
      <c r="L34" s="37">
        <f>IF(L33=0,0,L33/$F33)</f>
        <v>0.33333333333333331</v>
      </c>
      <c r="M34" s="37">
        <f>IF(M33=0,0,M33/$F33)</f>
        <v>0</v>
      </c>
    </row>
    <row r="35" spans="1:13" ht="12" customHeight="1">
      <c r="A35" s="175"/>
      <c r="B35" s="175"/>
      <c r="C35" s="43"/>
      <c r="D35" s="220" t="s">
        <v>34</v>
      </c>
      <c r="E35" s="42"/>
      <c r="F35" s="41">
        <v>9</v>
      </c>
      <c r="G35" s="41">
        <v>8</v>
      </c>
      <c r="H35" s="41">
        <v>2</v>
      </c>
      <c r="I35" s="41">
        <v>3</v>
      </c>
      <c r="J35" s="41">
        <v>7</v>
      </c>
      <c r="K35" s="41">
        <v>6</v>
      </c>
      <c r="L35" s="41">
        <f t="shared" ref="L35" si="64">+F35-G35-M35</f>
        <v>1</v>
      </c>
      <c r="M35" s="41">
        <v>0</v>
      </c>
    </row>
    <row r="36" spans="1:13" ht="12" customHeight="1">
      <c r="A36" s="175"/>
      <c r="B36" s="175"/>
      <c r="C36" s="40"/>
      <c r="D36" s="221"/>
      <c r="E36" s="39"/>
      <c r="F36" s="44">
        <f>SUM(G36,L36:M36)</f>
        <v>1</v>
      </c>
      <c r="G36" s="37">
        <f>IF(G35=0,0,G35/$F35)</f>
        <v>0.88888888888888884</v>
      </c>
      <c r="H36" s="37">
        <f t="shared" ref="H36" si="65">IF(H35=0,0,H35/$F35)</f>
        <v>0.22222222222222221</v>
      </c>
      <c r="I36" s="37">
        <f t="shared" ref="I36" si="66">IF(I35=0,0,I35/$F35)</f>
        <v>0.33333333333333331</v>
      </c>
      <c r="J36" s="37">
        <f t="shared" ref="J36" si="67">IF(J35=0,0,J35/$F35)</f>
        <v>0.77777777777777779</v>
      </c>
      <c r="K36" s="37">
        <f t="shared" ref="K36" si="68">IF(K35=0,0,K35/$F35)</f>
        <v>0.66666666666666663</v>
      </c>
      <c r="L36" s="37">
        <f>IF(L35=0,0,L35/$F35)</f>
        <v>0.1111111111111111</v>
      </c>
      <c r="M36" s="37">
        <f>IF(M35=0,0,M35/$F35)</f>
        <v>0</v>
      </c>
    </row>
    <row r="37" spans="1:13" ht="12" customHeight="1">
      <c r="A37" s="175"/>
      <c r="B37" s="175"/>
      <c r="C37" s="43"/>
      <c r="D37" s="220" t="s">
        <v>33</v>
      </c>
      <c r="E37" s="42"/>
      <c r="F37" s="41">
        <v>1</v>
      </c>
      <c r="G37" s="41">
        <v>0</v>
      </c>
      <c r="H37" s="41">
        <v>0</v>
      </c>
      <c r="I37" s="41">
        <v>0</v>
      </c>
      <c r="J37" s="41">
        <v>0</v>
      </c>
      <c r="K37" s="41">
        <v>0</v>
      </c>
      <c r="L37" s="41">
        <f t="shared" ref="L37" si="69">+F37-G37-M37</f>
        <v>1</v>
      </c>
      <c r="M37" s="41">
        <v>0</v>
      </c>
    </row>
    <row r="38" spans="1:13" ht="12" customHeight="1">
      <c r="A38" s="175"/>
      <c r="B38" s="175"/>
      <c r="C38" s="40"/>
      <c r="D38" s="221"/>
      <c r="E38" s="39"/>
      <c r="F38" s="44">
        <f>SUM(G38,L38:M38)</f>
        <v>1</v>
      </c>
      <c r="G38" s="37">
        <f>IF(G37=0,0,G37/$F37)</f>
        <v>0</v>
      </c>
      <c r="H38" s="37">
        <f t="shared" ref="H38" si="70">IF(H37=0,0,H37/$F37)</f>
        <v>0</v>
      </c>
      <c r="I38" s="37">
        <f t="shared" ref="I38" si="71">IF(I37=0,0,I37/$F37)</f>
        <v>0</v>
      </c>
      <c r="J38" s="37">
        <f t="shared" ref="J38" si="72">IF(J37=0,0,J37/$F37)</f>
        <v>0</v>
      </c>
      <c r="K38" s="37">
        <f t="shared" ref="K38" si="73">IF(K37=0,0,K37/$F37)</f>
        <v>0</v>
      </c>
      <c r="L38" s="37">
        <f>IF(L37=0,0,L37/$F37)</f>
        <v>1</v>
      </c>
      <c r="M38" s="37">
        <f>IF(M37=0,0,M37/$F37)</f>
        <v>0</v>
      </c>
    </row>
    <row r="39" spans="1:13" ht="12" customHeight="1">
      <c r="A39" s="175"/>
      <c r="B39" s="175"/>
      <c r="C39" s="43"/>
      <c r="D39" s="220" t="s">
        <v>32</v>
      </c>
      <c r="E39" s="42"/>
      <c r="F39" s="41">
        <v>7</v>
      </c>
      <c r="G39" s="41">
        <v>6</v>
      </c>
      <c r="H39" s="41">
        <v>2</v>
      </c>
      <c r="I39" s="41">
        <v>1</v>
      </c>
      <c r="J39" s="41">
        <v>2</v>
      </c>
      <c r="K39" s="41">
        <v>5</v>
      </c>
      <c r="L39" s="41">
        <f t="shared" ref="L39" si="74">+F39-G39-M39</f>
        <v>1</v>
      </c>
      <c r="M39" s="41">
        <v>0</v>
      </c>
    </row>
    <row r="40" spans="1:13" ht="12" customHeight="1">
      <c r="A40" s="175"/>
      <c r="B40" s="175"/>
      <c r="C40" s="40"/>
      <c r="D40" s="221"/>
      <c r="E40" s="39"/>
      <c r="F40" s="44">
        <f>SUM(G40,L40:M40)</f>
        <v>1</v>
      </c>
      <c r="G40" s="37">
        <f>IF(G39=0,0,G39/$F39)</f>
        <v>0.8571428571428571</v>
      </c>
      <c r="H40" s="37">
        <f t="shared" ref="H40" si="75">IF(H39=0,0,H39/$F39)</f>
        <v>0.2857142857142857</v>
      </c>
      <c r="I40" s="37">
        <f t="shared" ref="I40" si="76">IF(I39=0,0,I39/$F39)</f>
        <v>0.14285714285714285</v>
      </c>
      <c r="J40" s="37">
        <f t="shared" ref="J40" si="77">IF(J39=0,0,J39/$F39)</f>
        <v>0.2857142857142857</v>
      </c>
      <c r="K40" s="37">
        <f t="shared" ref="K40" si="78">IF(K39=0,0,K39/$F39)</f>
        <v>0.7142857142857143</v>
      </c>
      <c r="L40" s="37">
        <f>IF(L39=0,0,L39/$F39)</f>
        <v>0.14285714285714285</v>
      </c>
      <c r="M40" s="37">
        <f>IF(M39=0,0,M39/$F39)</f>
        <v>0</v>
      </c>
    </row>
    <row r="41" spans="1:13" ht="12" customHeight="1">
      <c r="A41" s="175"/>
      <c r="B41" s="175"/>
      <c r="C41" s="43"/>
      <c r="D41" s="220" t="s">
        <v>31</v>
      </c>
      <c r="E41" s="42"/>
      <c r="F41" s="41">
        <v>0</v>
      </c>
      <c r="G41" s="105" t="s">
        <v>499</v>
      </c>
      <c r="H41" s="105" t="s">
        <v>499</v>
      </c>
      <c r="I41" s="105" t="s">
        <v>499</v>
      </c>
      <c r="J41" s="105" t="s">
        <v>499</v>
      </c>
      <c r="K41" s="105" t="s">
        <v>499</v>
      </c>
      <c r="L41" s="105" t="s">
        <v>499</v>
      </c>
      <c r="M41" s="105" t="s">
        <v>499</v>
      </c>
    </row>
    <row r="42" spans="1:13" ht="12" customHeight="1">
      <c r="A42" s="175"/>
      <c r="B42" s="175"/>
      <c r="C42" s="40"/>
      <c r="D42" s="221"/>
      <c r="E42" s="39"/>
      <c r="F42" s="44">
        <f>SUM(G42,L42:M42)</f>
        <v>0</v>
      </c>
      <c r="G42" s="48" t="s">
        <v>499</v>
      </c>
      <c r="H42" s="48" t="s">
        <v>499</v>
      </c>
      <c r="I42" s="48" t="s">
        <v>499</v>
      </c>
      <c r="J42" s="48" t="s">
        <v>499</v>
      </c>
      <c r="K42" s="48" t="s">
        <v>499</v>
      </c>
      <c r="L42" s="48" t="s">
        <v>499</v>
      </c>
      <c r="M42" s="48" t="s">
        <v>499</v>
      </c>
    </row>
    <row r="43" spans="1:13" ht="12" customHeight="1">
      <c r="A43" s="175"/>
      <c r="B43" s="175"/>
      <c r="C43" s="43"/>
      <c r="D43" s="220" t="s">
        <v>30</v>
      </c>
      <c r="E43" s="42"/>
      <c r="F43" s="41">
        <v>1</v>
      </c>
      <c r="G43" s="41">
        <v>1</v>
      </c>
      <c r="H43" s="41">
        <v>1</v>
      </c>
      <c r="I43" s="41">
        <v>0</v>
      </c>
      <c r="J43" s="41">
        <v>1</v>
      </c>
      <c r="K43" s="41">
        <v>0</v>
      </c>
      <c r="L43" s="41">
        <f t="shared" ref="L43" si="79">+F43-G43-M43</f>
        <v>0</v>
      </c>
      <c r="M43" s="41">
        <v>0</v>
      </c>
    </row>
    <row r="44" spans="1:13" ht="12" customHeight="1">
      <c r="A44" s="175"/>
      <c r="B44" s="175"/>
      <c r="C44" s="40"/>
      <c r="D44" s="221"/>
      <c r="E44" s="39"/>
      <c r="F44" s="44">
        <f>SUM(G44,L44:M44)</f>
        <v>1</v>
      </c>
      <c r="G44" s="37">
        <f>IF(G43=0,0,G43/$F43)</f>
        <v>1</v>
      </c>
      <c r="H44" s="37">
        <f t="shared" ref="H44" si="80">IF(H43=0,0,H43/$F43)</f>
        <v>1</v>
      </c>
      <c r="I44" s="37">
        <f t="shared" ref="I44" si="81">IF(I43=0,0,I43/$F43)</f>
        <v>0</v>
      </c>
      <c r="J44" s="37">
        <f t="shared" ref="J44" si="82">IF(J43=0,0,J43/$F43)</f>
        <v>1</v>
      </c>
      <c r="K44" s="37">
        <f t="shared" ref="K44" si="83">IF(K43=0,0,K43/$F43)</f>
        <v>0</v>
      </c>
      <c r="L44" s="37">
        <f>IF(L43=0,0,L43/$F43)</f>
        <v>0</v>
      </c>
      <c r="M44" s="37">
        <f>IF(M43=0,0,M43/$F43)</f>
        <v>0</v>
      </c>
    </row>
    <row r="45" spans="1:13" ht="12" customHeight="1">
      <c r="A45" s="175"/>
      <c r="B45" s="175"/>
      <c r="C45" s="43"/>
      <c r="D45" s="220" t="s">
        <v>29</v>
      </c>
      <c r="E45" s="42"/>
      <c r="F45" s="41">
        <v>7</v>
      </c>
      <c r="G45" s="41">
        <v>3</v>
      </c>
      <c r="H45" s="41">
        <v>1</v>
      </c>
      <c r="I45" s="41">
        <v>2</v>
      </c>
      <c r="J45" s="41">
        <v>3</v>
      </c>
      <c r="K45" s="41">
        <v>2</v>
      </c>
      <c r="L45" s="41">
        <f t="shared" ref="L45" si="84">+F45-G45-M45</f>
        <v>4</v>
      </c>
      <c r="M45" s="41">
        <v>0</v>
      </c>
    </row>
    <row r="46" spans="1:13" ht="12" customHeight="1">
      <c r="A46" s="175"/>
      <c r="B46" s="175"/>
      <c r="C46" s="40"/>
      <c r="D46" s="221"/>
      <c r="E46" s="39"/>
      <c r="F46" s="44">
        <f>SUM(G46,L46:M46)</f>
        <v>1</v>
      </c>
      <c r="G46" s="37">
        <f>IF(G45=0,0,G45/$F45)</f>
        <v>0.42857142857142855</v>
      </c>
      <c r="H46" s="37">
        <f t="shared" ref="H46" si="85">IF(H45=0,0,H45/$F45)</f>
        <v>0.14285714285714285</v>
      </c>
      <c r="I46" s="37">
        <f t="shared" ref="I46" si="86">IF(I45=0,0,I45/$F45)</f>
        <v>0.2857142857142857</v>
      </c>
      <c r="J46" s="37">
        <f t="shared" ref="J46" si="87">IF(J45=0,0,J45/$F45)</f>
        <v>0.42857142857142855</v>
      </c>
      <c r="K46" s="37">
        <f t="shared" ref="K46" si="88">IF(K45=0,0,K45/$F45)</f>
        <v>0.2857142857142857</v>
      </c>
      <c r="L46" s="37">
        <f>IF(L45=0,0,L45/$F45)</f>
        <v>0.5714285714285714</v>
      </c>
      <c r="M46" s="37">
        <f>IF(M45=0,0,M45/$F45)</f>
        <v>0</v>
      </c>
    </row>
    <row r="47" spans="1:13" ht="12" customHeight="1">
      <c r="A47" s="175"/>
      <c r="B47" s="175"/>
      <c r="C47" s="43"/>
      <c r="D47" s="220" t="s">
        <v>28</v>
      </c>
      <c r="E47" s="42"/>
      <c r="F47" s="41">
        <v>2</v>
      </c>
      <c r="G47" s="41">
        <v>2</v>
      </c>
      <c r="H47" s="41">
        <v>0</v>
      </c>
      <c r="I47" s="41">
        <v>0</v>
      </c>
      <c r="J47" s="41">
        <v>0</v>
      </c>
      <c r="K47" s="41">
        <v>2</v>
      </c>
      <c r="L47" s="41">
        <f t="shared" ref="L47" si="89">+F47-G47-M47</f>
        <v>0</v>
      </c>
      <c r="M47" s="41">
        <v>0</v>
      </c>
    </row>
    <row r="48" spans="1:13" ht="12" customHeight="1">
      <c r="A48" s="175"/>
      <c r="B48" s="175"/>
      <c r="C48" s="40"/>
      <c r="D48" s="221"/>
      <c r="E48" s="39"/>
      <c r="F48" s="44">
        <f>SUM(G48,L48:M48)</f>
        <v>1</v>
      </c>
      <c r="G48" s="37">
        <f>IF(G47=0,0,G47/$F47)</f>
        <v>1</v>
      </c>
      <c r="H48" s="37">
        <f t="shared" ref="H48" si="90">IF(H47=0,0,H47/$F47)</f>
        <v>0</v>
      </c>
      <c r="I48" s="37">
        <f t="shared" ref="I48" si="91">IF(I47=0,0,I47/$F47)</f>
        <v>0</v>
      </c>
      <c r="J48" s="37">
        <f t="shared" ref="J48" si="92">IF(J47=0,0,J47/$F47)</f>
        <v>0</v>
      </c>
      <c r="K48" s="37">
        <f t="shared" ref="K48" si="93">IF(K47=0,0,K47/$F47)</f>
        <v>1</v>
      </c>
      <c r="L48" s="37">
        <f>IF(L47=0,0,L47/$F47)</f>
        <v>0</v>
      </c>
      <c r="M48" s="37">
        <f>IF(M47=0,0,M47/$F47)</f>
        <v>0</v>
      </c>
    </row>
    <row r="49" spans="1:13" ht="12" customHeight="1">
      <c r="A49" s="175"/>
      <c r="B49" s="175"/>
      <c r="C49" s="43"/>
      <c r="D49" s="220" t="s">
        <v>27</v>
      </c>
      <c r="E49" s="42"/>
      <c r="F49" s="41">
        <v>3</v>
      </c>
      <c r="G49" s="41">
        <v>2</v>
      </c>
      <c r="H49" s="41">
        <v>1</v>
      </c>
      <c r="I49" s="41">
        <v>0</v>
      </c>
      <c r="J49" s="41">
        <v>0</v>
      </c>
      <c r="K49" s="41">
        <v>1</v>
      </c>
      <c r="L49" s="41">
        <f t="shared" ref="L49" si="94">+F49-G49-M49</f>
        <v>1</v>
      </c>
      <c r="M49" s="41">
        <v>0</v>
      </c>
    </row>
    <row r="50" spans="1:13" ht="12" customHeight="1">
      <c r="A50" s="175"/>
      <c r="B50" s="175"/>
      <c r="C50" s="40"/>
      <c r="D50" s="221"/>
      <c r="E50" s="39"/>
      <c r="F50" s="44">
        <f>SUM(G50,L50:M50)</f>
        <v>1</v>
      </c>
      <c r="G50" s="37">
        <f>IF(G49=0,0,G49/$F49)</f>
        <v>0.66666666666666663</v>
      </c>
      <c r="H50" s="37">
        <f t="shared" ref="H50" si="95">IF(H49=0,0,H49/$F49)</f>
        <v>0.33333333333333331</v>
      </c>
      <c r="I50" s="37">
        <f t="shared" ref="I50" si="96">IF(I49=0,0,I49/$F49)</f>
        <v>0</v>
      </c>
      <c r="J50" s="37">
        <f t="shared" ref="J50" si="97">IF(J49=0,0,J49/$F49)</f>
        <v>0</v>
      </c>
      <c r="K50" s="37">
        <f t="shared" ref="K50" si="98">IF(K49=0,0,K49/$F49)</f>
        <v>0.33333333333333331</v>
      </c>
      <c r="L50" s="37">
        <f>IF(L49=0,0,L49/$F49)</f>
        <v>0.33333333333333331</v>
      </c>
      <c r="M50" s="37">
        <f>IF(M49=0,0,M49/$F49)</f>
        <v>0</v>
      </c>
    </row>
    <row r="51" spans="1:13" ht="12" customHeight="1">
      <c r="A51" s="175"/>
      <c r="B51" s="175"/>
      <c r="C51" s="43"/>
      <c r="D51" s="220" t="s">
        <v>26</v>
      </c>
      <c r="E51" s="42"/>
      <c r="F51" s="41">
        <v>15</v>
      </c>
      <c r="G51" s="41">
        <v>5</v>
      </c>
      <c r="H51" s="41">
        <v>4</v>
      </c>
      <c r="I51" s="41">
        <v>0</v>
      </c>
      <c r="J51" s="41">
        <v>0</v>
      </c>
      <c r="K51" s="41">
        <v>2</v>
      </c>
      <c r="L51" s="41">
        <f t="shared" ref="L51" si="99">+F51-G51-M51</f>
        <v>10</v>
      </c>
      <c r="M51" s="41">
        <v>0</v>
      </c>
    </row>
    <row r="52" spans="1:13" ht="12" customHeight="1">
      <c r="A52" s="175"/>
      <c r="B52" s="175"/>
      <c r="C52" s="40"/>
      <c r="D52" s="221"/>
      <c r="E52" s="39"/>
      <c r="F52" s="44">
        <f>SUM(G52,L52:M52)</f>
        <v>1</v>
      </c>
      <c r="G52" s="37">
        <f>IF(G51=0,0,G51/$F51)</f>
        <v>0.33333333333333331</v>
      </c>
      <c r="H52" s="37">
        <f t="shared" ref="H52" si="100">IF(H51=0,0,H51/$F51)</f>
        <v>0.26666666666666666</v>
      </c>
      <c r="I52" s="37">
        <f t="shared" ref="I52" si="101">IF(I51=0,0,I51/$F51)</f>
        <v>0</v>
      </c>
      <c r="J52" s="37">
        <f t="shared" ref="J52" si="102">IF(J51=0,0,J51/$F51)</f>
        <v>0</v>
      </c>
      <c r="K52" s="37">
        <f t="shared" ref="K52" si="103">IF(K51=0,0,K51/$F51)</f>
        <v>0.13333333333333333</v>
      </c>
      <c r="L52" s="37">
        <f>IF(L51=0,0,L51/$F51)</f>
        <v>0.66666666666666663</v>
      </c>
      <c r="M52" s="37">
        <f>IF(M51=0,0,M51/$F51)</f>
        <v>0</v>
      </c>
    </row>
    <row r="53" spans="1:13" ht="12" customHeight="1">
      <c r="A53" s="175"/>
      <c r="B53" s="175"/>
      <c r="C53" s="43"/>
      <c r="D53" s="220" t="s">
        <v>25</v>
      </c>
      <c r="E53" s="42"/>
      <c r="F53" s="41">
        <v>6</v>
      </c>
      <c r="G53" s="41">
        <v>4</v>
      </c>
      <c r="H53" s="41">
        <v>1</v>
      </c>
      <c r="I53" s="41">
        <v>1</v>
      </c>
      <c r="J53" s="41">
        <v>1</v>
      </c>
      <c r="K53" s="41">
        <v>3</v>
      </c>
      <c r="L53" s="41">
        <f t="shared" ref="L53" si="104">+F53-G53-M53</f>
        <v>2</v>
      </c>
      <c r="M53" s="41">
        <v>0</v>
      </c>
    </row>
    <row r="54" spans="1:13" ht="12" customHeight="1">
      <c r="A54" s="175"/>
      <c r="B54" s="175"/>
      <c r="C54" s="40"/>
      <c r="D54" s="221"/>
      <c r="E54" s="39"/>
      <c r="F54" s="44">
        <f>SUM(G54,L54:M54)</f>
        <v>1</v>
      </c>
      <c r="G54" s="37">
        <f>IF(G53=0,0,G53/$F53)</f>
        <v>0.66666666666666663</v>
      </c>
      <c r="H54" s="37">
        <f t="shared" ref="H54" si="105">IF(H53=0,0,H53/$F53)</f>
        <v>0.16666666666666666</v>
      </c>
      <c r="I54" s="37">
        <f t="shared" ref="I54" si="106">IF(I53=0,0,I53/$F53)</f>
        <v>0.16666666666666666</v>
      </c>
      <c r="J54" s="37">
        <f t="shared" ref="J54" si="107">IF(J53=0,0,J53/$F53)</f>
        <v>0.16666666666666666</v>
      </c>
      <c r="K54" s="37">
        <f t="shared" ref="K54" si="108">IF(K53=0,0,K53/$F53)</f>
        <v>0.5</v>
      </c>
      <c r="L54" s="37">
        <f>IF(L53=0,0,L53/$F53)</f>
        <v>0.33333333333333331</v>
      </c>
      <c r="M54" s="37">
        <f>IF(M53=0,0,M53/$F53)</f>
        <v>0</v>
      </c>
    </row>
    <row r="55" spans="1:13" ht="12" customHeight="1">
      <c r="A55" s="175"/>
      <c r="B55" s="175"/>
      <c r="C55" s="43"/>
      <c r="D55" s="220" t="s">
        <v>24</v>
      </c>
      <c r="E55" s="42"/>
      <c r="F55" s="41">
        <v>31</v>
      </c>
      <c r="G55" s="41">
        <v>14</v>
      </c>
      <c r="H55" s="41">
        <v>7</v>
      </c>
      <c r="I55" s="41">
        <v>2</v>
      </c>
      <c r="J55" s="41">
        <v>2</v>
      </c>
      <c r="K55" s="41">
        <v>7</v>
      </c>
      <c r="L55" s="41">
        <f t="shared" ref="L55" si="109">+F55-G55-M55</f>
        <v>17</v>
      </c>
      <c r="M55" s="41">
        <v>0</v>
      </c>
    </row>
    <row r="56" spans="1:13" ht="12" customHeight="1">
      <c r="A56" s="175"/>
      <c r="B56" s="175"/>
      <c r="C56" s="40"/>
      <c r="D56" s="221"/>
      <c r="E56" s="39"/>
      <c r="F56" s="44">
        <f>SUM(G56,L56:M56)</f>
        <v>1</v>
      </c>
      <c r="G56" s="37">
        <f>IF(G55=0,0,G55/$F55)</f>
        <v>0.45161290322580644</v>
      </c>
      <c r="H56" s="37">
        <f t="shared" ref="H56" si="110">IF(H55=0,0,H55/$F55)</f>
        <v>0.22580645161290322</v>
      </c>
      <c r="I56" s="37">
        <f t="shared" ref="I56" si="111">IF(I55=0,0,I55/$F55)</f>
        <v>6.4516129032258063E-2</v>
      </c>
      <c r="J56" s="37">
        <f t="shared" ref="J56" si="112">IF(J55=0,0,J55/$F55)</f>
        <v>6.4516129032258063E-2</v>
      </c>
      <c r="K56" s="37">
        <f t="shared" ref="K56" si="113">IF(K55=0,0,K55/$F55)</f>
        <v>0.22580645161290322</v>
      </c>
      <c r="L56" s="37">
        <f>IF(L55=0,0,L55/$F55)</f>
        <v>0.54838709677419351</v>
      </c>
      <c r="M56" s="37">
        <f>IF(M55=0,0,M55/$F55)</f>
        <v>0</v>
      </c>
    </row>
    <row r="57" spans="1:13" ht="12" customHeight="1">
      <c r="A57" s="175"/>
      <c r="B57" s="175"/>
      <c r="C57" s="43"/>
      <c r="D57" s="220" t="s">
        <v>23</v>
      </c>
      <c r="E57" s="42"/>
      <c r="F57" s="41">
        <v>7</v>
      </c>
      <c r="G57" s="41">
        <v>6</v>
      </c>
      <c r="H57" s="41">
        <v>3</v>
      </c>
      <c r="I57" s="41">
        <v>0</v>
      </c>
      <c r="J57" s="41">
        <v>1</v>
      </c>
      <c r="K57" s="41">
        <v>4</v>
      </c>
      <c r="L57" s="41">
        <f t="shared" ref="L57" si="114">+F57-G57-M57</f>
        <v>1</v>
      </c>
      <c r="M57" s="41">
        <v>0</v>
      </c>
    </row>
    <row r="58" spans="1:13" ht="12" customHeight="1">
      <c r="A58" s="175"/>
      <c r="B58" s="175"/>
      <c r="C58" s="40"/>
      <c r="D58" s="221"/>
      <c r="E58" s="39"/>
      <c r="F58" s="44">
        <f>SUM(G58,L58:M58)</f>
        <v>1</v>
      </c>
      <c r="G58" s="37">
        <f>IF(G57=0,0,G57/$F57)</f>
        <v>0.8571428571428571</v>
      </c>
      <c r="H58" s="37">
        <f t="shared" ref="H58" si="115">IF(H57=0,0,H57/$F57)</f>
        <v>0.42857142857142855</v>
      </c>
      <c r="I58" s="37">
        <f t="shared" ref="I58" si="116">IF(I57=0,0,I57/$F57)</f>
        <v>0</v>
      </c>
      <c r="J58" s="37">
        <f t="shared" ref="J58" si="117">IF(J57=0,0,J57/$F57)</f>
        <v>0.14285714285714285</v>
      </c>
      <c r="K58" s="37">
        <f t="shared" ref="K58" si="118">IF(K57=0,0,K57/$F57)</f>
        <v>0.5714285714285714</v>
      </c>
      <c r="L58" s="37">
        <f>IF(L57=0,0,L57/$F57)</f>
        <v>0.14285714285714285</v>
      </c>
      <c r="M58" s="37">
        <f>IF(M57=0,0,M57/$F57)</f>
        <v>0</v>
      </c>
    </row>
    <row r="59" spans="1:13" ht="12.75" customHeight="1">
      <c r="A59" s="175"/>
      <c r="B59" s="175"/>
      <c r="C59" s="43"/>
      <c r="D59" s="220" t="s">
        <v>22</v>
      </c>
      <c r="E59" s="42"/>
      <c r="F59" s="41">
        <v>28</v>
      </c>
      <c r="G59" s="41">
        <v>13</v>
      </c>
      <c r="H59" s="41">
        <v>2</v>
      </c>
      <c r="I59" s="41">
        <v>0</v>
      </c>
      <c r="J59" s="41">
        <v>4</v>
      </c>
      <c r="K59" s="41">
        <v>9</v>
      </c>
      <c r="L59" s="41">
        <f t="shared" ref="L59" si="119">+F59-G59-M59</f>
        <v>15</v>
      </c>
      <c r="M59" s="41">
        <v>0</v>
      </c>
    </row>
    <row r="60" spans="1:13" ht="12.75" customHeight="1">
      <c r="A60" s="175"/>
      <c r="B60" s="175"/>
      <c r="C60" s="40"/>
      <c r="D60" s="221"/>
      <c r="E60" s="39"/>
      <c r="F60" s="44">
        <f>SUM(G60,L60:M60)</f>
        <v>1</v>
      </c>
      <c r="G60" s="37">
        <f>IF(G59=0,0,G59/$F59)</f>
        <v>0.4642857142857143</v>
      </c>
      <c r="H60" s="37">
        <f t="shared" ref="H60" si="120">IF(H59=0,0,H59/$F59)</f>
        <v>7.1428571428571425E-2</v>
      </c>
      <c r="I60" s="37">
        <f t="shared" ref="I60" si="121">IF(I59=0,0,I59/$F59)</f>
        <v>0</v>
      </c>
      <c r="J60" s="37">
        <f t="shared" ref="J60" si="122">IF(J59=0,0,J59/$F59)</f>
        <v>0.14285714285714285</v>
      </c>
      <c r="K60" s="37">
        <f t="shared" ref="K60" si="123">IF(K59=0,0,K59/$F59)</f>
        <v>0.32142857142857145</v>
      </c>
      <c r="L60" s="37">
        <f>IF(L59=0,0,L59/$F59)</f>
        <v>0.5357142857142857</v>
      </c>
      <c r="M60" s="37">
        <f>IF(M59=0,0,M59/$F59)</f>
        <v>0</v>
      </c>
    </row>
    <row r="61" spans="1:13" ht="12" customHeight="1">
      <c r="A61" s="175"/>
      <c r="B61" s="175"/>
      <c r="C61" s="43"/>
      <c r="D61" s="220" t="s">
        <v>21</v>
      </c>
      <c r="E61" s="42"/>
      <c r="F61" s="41">
        <v>14</v>
      </c>
      <c r="G61" s="41">
        <v>9</v>
      </c>
      <c r="H61" s="41">
        <v>2</v>
      </c>
      <c r="I61" s="41">
        <v>2</v>
      </c>
      <c r="J61" s="41">
        <v>4</v>
      </c>
      <c r="K61" s="41">
        <v>4</v>
      </c>
      <c r="L61" s="41">
        <f t="shared" ref="L61" si="124">+F61-G61-M61</f>
        <v>5</v>
      </c>
      <c r="M61" s="41">
        <v>0</v>
      </c>
    </row>
    <row r="62" spans="1:13" ht="12" customHeight="1">
      <c r="A62" s="175"/>
      <c r="B62" s="175"/>
      <c r="C62" s="40"/>
      <c r="D62" s="221"/>
      <c r="E62" s="39"/>
      <c r="F62" s="44">
        <f>SUM(G62,L62:M62)</f>
        <v>1</v>
      </c>
      <c r="G62" s="37">
        <f>IF(G61=0,0,G61/$F61)</f>
        <v>0.6428571428571429</v>
      </c>
      <c r="H62" s="37">
        <f t="shared" ref="H62" si="125">IF(H61=0,0,H61/$F61)</f>
        <v>0.14285714285714285</v>
      </c>
      <c r="I62" s="37">
        <f t="shared" ref="I62" si="126">IF(I61=0,0,I61/$F61)</f>
        <v>0.14285714285714285</v>
      </c>
      <c r="J62" s="37">
        <f t="shared" ref="J62" si="127">IF(J61=0,0,J61/$F61)</f>
        <v>0.2857142857142857</v>
      </c>
      <c r="K62" s="37">
        <f t="shared" ref="K62" si="128">IF(K61=0,0,K61/$F61)</f>
        <v>0.2857142857142857</v>
      </c>
      <c r="L62" s="37">
        <f>IF(L61=0,0,L61/$F61)</f>
        <v>0.35714285714285715</v>
      </c>
      <c r="M62" s="37">
        <f>IF(M61=0,0,M61/$F61)</f>
        <v>0</v>
      </c>
    </row>
    <row r="63" spans="1:13" ht="12" customHeight="1">
      <c r="A63" s="175"/>
      <c r="B63" s="175"/>
      <c r="C63" s="43"/>
      <c r="D63" s="220" t="s">
        <v>20</v>
      </c>
      <c r="E63" s="42"/>
      <c r="F63" s="41">
        <v>7</v>
      </c>
      <c r="G63" s="41">
        <v>5</v>
      </c>
      <c r="H63" s="41">
        <v>0</v>
      </c>
      <c r="I63" s="41">
        <v>0</v>
      </c>
      <c r="J63" s="41">
        <v>3</v>
      </c>
      <c r="K63" s="41">
        <v>5</v>
      </c>
      <c r="L63" s="41">
        <f t="shared" ref="L63" si="129">+F63-G63-M63</f>
        <v>2</v>
      </c>
      <c r="M63" s="41">
        <v>0</v>
      </c>
    </row>
    <row r="64" spans="1:13" ht="12" customHeight="1">
      <c r="A64" s="175"/>
      <c r="B64" s="175"/>
      <c r="C64" s="40"/>
      <c r="D64" s="221"/>
      <c r="E64" s="39"/>
      <c r="F64" s="44">
        <f>SUM(G64,L64:M64)</f>
        <v>1</v>
      </c>
      <c r="G64" s="37">
        <f>IF(G63=0,0,G63/$F63)</f>
        <v>0.7142857142857143</v>
      </c>
      <c r="H64" s="37">
        <f t="shared" ref="H64" si="130">IF(H63=0,0,H63/$F63)</f>
        <v>0</v>
      </c>
      <c r="I64" s="37">
        <f t="shared" ref="I64" si="131">IF(I63=0,0,I63/$F63)</f>
        <v>0</v>
      </c>
      <c r="J64" s="37">
        <f t="shared" ref="J64" si="132">IF(J63=0,0,J63/$F63)</f>
        <v>0.42857142857142855</v>
      </c>
      <c r="K64" s="37">
        <f t="shared" ref="K64" si="133">IF(K63=0,0,K63/$F63)</f>
        <v>0.7142857142857143</v>
      </c>
      <c r="L64" s="37">
        <f>IF(L63=0,0,L63/$F63)</f>
        <v>0.2857142857142857</v>
      </c>
      <c r="M64" s="37">
        <f>IF(M63=0,0,M63/$F63)</f>
        <v>0</v>
      </c>
    </row>
    <row r="65" spans="1:13" ht="12" customHeight="1">
      <c r="A65" s="175"/>
      <c r="B65" s="175"/>
      <c r="C65" s="43"/>
      <c r="D65" s="220" t="s">
        <v>19</v>
      </c>
      <c r="E65" s="42"/>
      <c r="F65" s="41">
        <v>17</v>
      </c>
      <c r="G65" s="41">
        <v>8</v>
      </c>
      <c r="H65" s="41">
        <v>3</v>
      </c>
      <c r="I65" s="41">
        <v>1</v>
      </c>
      <c r="J65" s="41">
        <v>4</v>
      </c>
      <c r="K65" s="41">
        <v>4</v>
      </c>
      <c r="L65" s="41">
        <f t="shared" ref="L65" si="134">+F65-G65-M65</f>
        <v>7</v>
      </c>
      <c r="M65" s="41">
        <v>2</v>
      </c>
    </row>
    <row r="66" spans="1:13" ht="12" customHeight="1">
      <c r="A66" s="175"/>
      <c r="B66" s="175"/>
      <c r="C66" s="40"/>
      <c r="D66" s="221"/>
      <c r="E66" s="39"/>
      <c r="F66" s="44">
        <f>SUM(G66,L66:M66)</f>
        <v>1</v>
      </c>
      <c r="G66" s="37">
        <f>IF(G65=0,0,G65/$F65)</f>
        <v>0.47058823529411764</v>
      </c>
      <c r="H66" s="37">
        <f t="shared" ref="H66" si="135">IF(H65=0,0,H65/$F65)</f>
        <v>0.17647058823529413</v>
      </c>
      <c r="I66" s="37">
        <f t="shared" ref="I66" si="136">IF(I65=0,0,I65/$F65)</f>
        <v>5.8823529411764705E-2</v>
      </c>
      <c r="J66" s="37">
        <f t="shared" ref="J66" si="137">IF(J65=0,0,J65/$F65)</f>
        <v>0.23529411764705882</v>
      </c>
      <c r="K66" s="37">
        <f t="shared" ref="K66" si="138">IF(K65=0,0,K65/$F65)</f>
        <v>0.23529411764705882</v>
      </c>
      <c r="L66" s="37">
        <f>IF(L65=0,0,L65/$F65)</f>
        <v>0.41176470588235292</v>
      </c>
      <c r="M66" s="37">
        <f>IF(M65=0,0,M65/$F65)</f>
        <v>0.11764705882352941</v>
      </c>
    </row>
    <row r="67" spans="1:13" ht="12" customHeight="1">
      <c r="A67" s="175"/>
      <c r="B67" s="175"/>
      <c r="C67" s="43"/>
      <c r="D67" s="220" t="s">
        <v>18</v>
      </c>
      <c r="E67" s="42"/>
      <c r="F67" s="41">
        <v>4</v>
      </c>
      <c r="G67" s="41">
        <v>3</v>
      </c>
      <c r="H67" s="41">
        <v>1</v>
      </c>
      <c r="I67" s="41">
        <v>1</v>
      </c>
      <c r="J67" s="41">
        <v>2</v>
      </c>
      <c r="K67" s="41">
        <v>1</v>
      </c>
      <c r="L67" s="41">
        <f t="shared" ref="L67" si="139">+F67-G67-M67</f>
        <v>1</v>
      </c>
      <c r="M67" s="41">
        <v>0</v>
      </c>
    </row>
    <row r="68" spans="1:13" ht="12" customHeight="1">
      <c r="A68" s="175"/>
      <c r="B68" s="176"/>
      <c r="C68" s="40"/>
      <c r="D68" s="221"/>
      <c r="E68" s="39"/>
      <c r="F68" s="44">
        <f>SUM(G68,L68:M68)</f>
        <v>1</v>
      </c>
      <c r="G68" s="37">
        <f>IF(G67=0,0,G67/$F67)</f>
        <v>0.75</v>
      </c>
      <c r="H68" s="37">
        <f t="shared" ref="H68" si="140">IF(H67=0,0,H67/$F67)</f>
        <v>0.25</v>
      </c>
      <c r="I68" s="37">
        <f t="shared" ref="I68" si="141">IF(I67=0,0,I67/$F67)</f>
        <v>0.25</v>
      </c>
      <c r="J68" s="37">
        <f t="shared" ref="J68" si="142">IF(J67=0,0,J67/$F67)</f>
        <v>0.5</v>
      </c>
      <c r="K68" s="37">
        <f t="shared" ref="K68" si="143">IF(K67=0,0,K67/$F67)</f>
        <v>0.25</v>
      </c>
      <c r="L68" s="37">
        <f>IF(L67=0,0,L67/$F67)</f>
        <v>0.25</v>
      </c>
      <c r="M68" s="37">
        <f>IF(M67=0,0,M67/$F67)</f>
        <v>0</v>
      </c>
    </row>
    <row r="69" spans="1:13" ht="12" customHeight="1">
      <c r="A69" s="175"/>
      <c r="B69" s="174" t="s">
        <v>17</v>
      </c>
      <c r="C69" s="43"/>
      <c r="D69" s="220" t="s">
        <v>16</v>
      </c>
      <c r="E69" s="42"/>
      <c r="F69" s="41">
        <v>715</v>
      </c>
      <c r="G69" s="41">
        <v>369</v>
      </c>
      <c r="H69" s="41">
        <v>147</v>
      </c>
      <c r="I69" s="41">
        <v>98</v>
      </c>
      <c r="J69" s="41">
        <v>161</v>
      </c>
      <c r="K69" s="41">
        <v>211</v>
      </c>
      <c r="L69" s="41">
        <f t="shared" ref="L69" si="144">+F69-G69-M69</f>
        <v>302</v>
      </c>
      <c r="M69" s="41">
        <v>44</v>
      </c>
    </row>
    <row r="70" spans="1:13" ht="12" customHeight="1">
      <c r="A70" s="175"/>
      <c r="B70" s="175"/>
      <c r="C70" s="40"/>
      <c r="D70" s="221"/>
      <c r="E70" s="39"/>
      <c r="F70" s="44">
        <f>SUM(G70,L70:M70)</f>
        <v>1</v>
      </c>
      <c r="G70" s="37">
        <f>IF(G69=0,0,G69/$F69)</f>
        <v>0.51608391608391613</v>
      </c>
      <c r="H70" s="37">
        <f t="shared" ref="H70" si="145">IF(H69=0,0,H69/$F69)</f>
        <v>0.20559440559440559</v>
      </c>
      <c r="I70" s="37">
        <f t="shared" ref="I70" si="146">IF(I69=0,0,I69/$F69)</f>
        <v>0.13706293706293707</v>
      </c>
      <c r="J70" s="37">
        <f t="shared" ref="J70" si="147">IF(J69=0,0,J69/$F69)</f>
        <v>0.22517482517482518</v>
      </c>
      <c r="K70" s="37">
        <f t="shared" ref="K70" si="148">IF(K69=0,0,K69/$F69)</f>
        <v>0.29510489510489513</v>
      </c>
      <c r="L70" s="37">
        <f>IF(L69=0,0,L69/$F69)</f>
        <v>0.42237762237762239</v>
      </c>
      <c r="M70" s="37">
        <f>IF(M69=0,0,M69/$F69)</f>
        <v>6.1538461538461542E-2</v>
      </c>
    </row>
    <row r="71" spans="1:13" ht="12" customHeight="1">
      <c r="A71" s="175"/>
      <c r="B71" s="175"/>
      <c r="C71" s="43"/>
      <c r="D71" s="220" t="s">
        <v>140</v>
      </c>
      <c r="E71" s="42"/>
      <c r="F71" s="41">
        <v>7</v>
      </c>
      <c r="G71" s="41">
        <v>1</v>
      </c>
      <c r="H71" s="41">
        <v>0</v>
      </c>
      <c r="I71" s="41">
        <v>0</v>
      </c>
      <c r="J71" s="41">
        <v>1</v>
      </c>
      <c r="K71" s="41">
        <v>1</v>
      </c>
      <c r="L71" s="41">
        <f t="shared" ref="L71" si="149">+F71-G71-M71</f>
        <v>6</v>
      </c>
      <c r="M71" s="41">
        <v>0</v>
      </c>
    </row>
    <row r="72" spans="1:13" ht="12" customHeight="1">
      <c r="A72" s="175"/>
      <c r="B72" s="175"/>
      <c r="C72" s="40"/>
      <c r="D72" s="221"/>
      <c r="E72" s="39"/>
      <c r="F72" s="44">
        <f>SUM(G72,L72:M72)</f>
        <v>1</v>
      </c>
      <c r="G72" s="37">
        <f>IF(G71=0,0,G71/$F71)</f>
        <v>0.14285714285714285</v>
      </c>
      <c r="H72" s="37">
        <f t="shared" ref="H72" si="150">IF(H71=0,0,H71/$F71)</f>
        <v>0</v>
      </c>
      <c r="I72" s="37">
        <f t="shared" ref="I72" si="151">IF(I71=0,0,I71/$F71)</f>
        <v>0</v>
      </c>
      <c r="J72" s="37">
        <f t="shared" ref="J72" si="152">IF(J71=0,0,J71/$F71)</f>
        <v>0.14285714285714285</v>
      </c>
      <c r="K72" s="37">
        <f t="shared" ref="K72" si="153">IF(K71=0,0,K71/$F71)</f>
        <v>0.14285714285714285</v>
      </c>
      <c r="L72" s="37">
        <f>IF(L71=0,0,L71/$F71)</f>
        <v>0.8571428571428571</v>
      </c>
      <c r="M72" s="37">
        <f>IF(M71=0,0,M71/$F71)</f>
        <v>0</v>
      </c>
    </row>
    <row r="73" spans="1:13" ht="12" customHeight="1">
      <c r="A73" s="175"/>
      <c r="B73" s="175"/>
      <c r="C73" s="43"/>
      <c r="D73" s="220" t="s">
        <v>14</v>
      </c>
      <c r="E73" s="42"/>
      <c r="F73" s="41">
        <v>81</v>
      </c>
      <c r="G73" s="41">
        <v>35</v>
      </c>
      <c r="H73" s="41">
        <v>23</v>
      </c>
      <c r="I73" s="41">
        <v>1</v>
      </c>
      <c r="J73" s="41">
        <v>6</v>
      </c>
      <c r="K73" s="41">
        <v>12</v>
      </c>
      <c r="L73" s="41">
        <f t="shared" ref="L73" si="154">+F73-G73-M73</f>
        <v>43</v>
      </c>
      <c r="M73" s="41">
        <v>3</v>
      </c>
    </row>
    <row r="74" spans="1:13" ht="12" customHeight="1">
      <c r="A74" s="175"/>
      <c r="B74" s="175"/>
      <c r="C74" s="40"/>
      <c r="D74" s="221"/>
      <c r="E74" s="39"/>
      <c r="F74" s="44">
        <f>SUM(G74,L74:M74)</f>
        <v>1</v>
      </c>
      <c r="G74" s="37">
        <f>IF(G73=0,0,G73/$F73)</f>
        <v>0.43209876543209874</v>
      </c>
      <c r="H74" s="37">
        <f t="shared" ref="H74" si="155">IF(H73=0,0,H73/$F73)</f>
        <v>0.2839506172839506</v>
      </c>
      <c r="I74" s="37">
        <f t="shared" ref="I74" si="156">IF(I73=0,0,I73/$F73)</f>
        <v>1.2345679012345678E-2</v>
      </c>
      <c r="J74" s="37">
        <f t="shared" ref="J74" si="157">IF(J73=0,0,J73/$F73)</f>
        <v>7.407407407407407E-2</v>
      </c>
      <c r="K74" s="37">
        <f t="shared" ref="K74" si="158">IF(K73=0,0,K73/$F73)</f>
        <v>0.14814814814814814</v>
      </c>
      <c r="L74" s="37">
        <f>IF(L73=0,0,L73/$F73)</f>
        <v>0.53086419753086422</v>
      </c>
      <c r="M74" s="37">
        <f>IF(M73=0,0,M73/$F73)</f>
        <v>3.7037037037037035E-2</v>
      </c>
    </row>
    <row r="75" spans="1:13" ht="12" customHeight="1">
      <c r="A75" s="175"/>
      <c r="B75" s="175"/>
      <c r="C75" s="43"/>
      <c r="D75" s="220" t="s">
        <v>13</v>
      </c>
      <c r="E75" s="42"/>
      <c r="F75" s="41">
        <v>20</v>
      </c>
      <c r="G75" s="41">
        <v>5</v>
      </c>
      <c r="H75" s="41">
        <v>1</v>
      </c>
      <c r="I75" s="41">
        <v>1</v>
      </c>
      <c r="J75" s="41">
        <v>2</v>
      </c>
      <c r="K75" s="41">
        <v>4</v>
      </c>
      <c r="L75" s="41">
        <f t="shared" ref="L75" si="159">+F75-G75-M75</f>
        <v>15</v>
      </c>
      <c r="M75" s="41">
        <v>0</v>
      </c>
    </row>
    <row r="76" spans="1:13" ht="12" customHeight="1">
      <c r="A76" s="175"/>
      <c r="B76" s="175"/>
      <c r="C76" s="40"/>
      <c r="D76" s="221"/>
      <c r="E76" s="39"/>
      <c r="F76" s="44">
        <f>SUM(G76,L76:M76)</f>
        <v>1</v>
      </c>
      <c r="G76" s="37">
        <f>IF(G75=0,0,G75/$F75)</f>
        <v>0.25</v>
      </c>
      <c r="H76" s="37">
        <f t="shared" ref="H76" si="160">IF(H75=0,0,H75/$F75)</f>
        <v>0.05</v>
      </c>
      <c r="I76" s="37">
        <f t="shared" ref="I76" si="161">IF(I75=0,0,I75/$F75)</f>
        <v>0.05</v>
      </c>
      <c r="J76" s="37">
        <f t="shared" ref="J76" si="162">IF(J75=0,0,J75/$F75)</f>
        <v>0.1</v>
      </c>
      <c r="K76" s="37">
        <f t="shared" ref="K76" si="163">IF(K75=0,0,K75/$F75)</f>
        <v>0.2</v>
      </c>
      <c r="L76" s="37">
        <f>IF(L75=0,0,L75/$F75)</f>
        <v>0.75</v>
      </c>
      <c r="M76" s="37">
        <f>IF(M75=0,0,M75/$F75)</f>
        <v>0</v>
      </c>
    </row>
    <row r="77" spans="1:13" ht="12" customHeight="1">
      <c r="A77" s="175"/>
      <c r="B77" s="175"/>
      <c r="C77" s="43"/>
      <c r="D77" s="220" t="s">
        <v>12</v>
      </c>
      <c r="E77" s="42"/>
      <c r="F77" s="41">
        <v>13</v>
      </c>
      <c r="G77" s="41">
        <v>9</v>
      </c>
      <c r="H77" s="41">
        <v>1</v>
      </c>
      <c r="I77" s="41">
        <v>4</v>
      </c>
      <c r="J77" s="41">
        <v>5</v>
      </c>
      <c r="K77" s="41">
        <v>5</v>
      </c>
      <c r="L77" s="41">
        <f t="shared" ref="L77" si="164">+F77-G77-M77</f>
        <v>4</v>
      </c>
      <c r="M77" s="41">
        <v>0</v>
      </c>
    </row>
    <row r="78" spans="1:13" ht="12" customHeight="1">
      <c r="A78" s="175"/>
      <c r="B78" s="175"/>
      <c r="C78" s="40"/>
      <c r="D78" s="221"/>
      <c r="E78" s="39"/>
      <c r="F78" s="44">
        <f>SUM(G78,L78:M78)</f>
        <v>1</v>
      </c>
      <c r="G78" s="37">
        <f>IF(G77=0,0,G77/$F77)</f>
        <v>0.69230769230769229</v>
      </c>
      <c r="H78" s="37">
        <f t="shared" ref="H78" si="165">IF(H77=0,0,H77/$F77)</f>
        <v>7.6923076923076927E-2</v>
      </c>
      <c r="I78" s="37">
        <f t="shared" ref="I78" si="166">IF(I77=0,0,I77/$F77)</f>
        <v>0.30769230769230771</v>
      </c>
      <c r="J78" s="37">
        <f t="shared" ref="J78" si="167">IF(J77=0,0,J77/$F77)</f>
        <v>0.38461538461538464</v>
      </c>
      <c r="K78" s="37">
        <f t="shared" ref="K78" si="168">IF(K77=0,0,K77/$F77)</f>
        <v>0.38461538461538464</v>
      </c>
      <c r="L78" s="37">
        <f>IF(L77=0,0,L77/$F77)</f>
        <v>0.30769230769230771</v>
      </c>
      <c r="M78" s="37">
        <f>IF(M77=0,0,M77/$F77)</f>
        <v>0</v>
      </c>
    </row>
    <row r="79" spans="1:13" ht="12" customHeight="1">
      <c r="A79" s="175"/>
      <c r="B79" s="175"/>
      <c r="C79" s="43"/>
      <c r="D79" s="220" t="s">
        <v>11</v>
      </c>
      <c r="E79" s="42"/>
      <c r="F79" s="41">
        <v>35</v>
      </c>
      <c r="G79" s="41">
        <v>12</v>
      </c>
      <c r="H79" s="41">
        <v>8</v>
      </c>
      <c r="I79" s="41">
        <v>2</v>
      </c>
      <c r="J79" s="41">
        <v>1</v>
      </c>
      <c r="K79" s="41">
        <v>4</v>
      </c>
      <c r="L79" s="41">
        <f t="shared" ref="L79" si="169">+F79-G79-M79</f>
        <v>21</v>
      </c>
      <c r="M79" s="41">
        <v>2</v>
      </c>
    </row>
    <row r="80" spans="1:13" ht="12" customHeight="1">
      <c r="A80" s="175"/>
      <c r="B80" s="175"/>
      <c r="C80" s="40"/>
      <c r="D80" s="221"/>
      <c r="E80" s="39"/>
      <c r="F80" s="44">
        <f>SUM(G80,L80:M80)</f>
        <v>1</v>
      </c>
      <c r="G80" s="37">
        <f>IF(G79=0,0,G79/$F79)</f>
        <v>0.34285714285714286</v>
      </c>
      <c r="H80" s="37">
        <f t="shared" ref="H80" si="170">IF(H79=0,0,H79/$F79)</f>
        <v>0.22857142857142856</v>
      </c>
      <c r="I80" s="37">
        <f t="shared" ref="I80" si="171">IF(I79=0,0,I79/$F79)</f>
        <v>5.7142857142857141E-2</v>
      </c>
      <c r="J80" s="37">
        <f t="shared" ref="J80" si="172">IF(J79=0,0,J79/$F79)</f>
        <v>2.8571428571428571E-2</v>
      </c>
      <c r="K80" s="37">
        <f t="shared" ref="K80" si="173">IF(K79=0,0,K79/$F79)</f>
        <v>0.11428571428571428</v>
      </c>
      <c r="L80" s="37">
        <f>IF(L79=0,0,L79/$F79)</f>
        <v>0.6</v>
      </c>
      <c r="M80" s="37">
        <f>IF(M79=0,0,M79/$F79)</f>
        <v>5.7142857142857141E-2</v>
      </c>
    </row>
    <row r="81" spans="1:13" ht="12" customHeight="1">
      <c r="A81" s="175"/>
      <c r="B81" s="175"/>
      <c r="C81" s="43"/>
      <c r="D81" s="220" t="s">
        <v>10</v>
      </c>
      <c r="E81" s="42"/>
      <c r="F81" s="41">
        <v>182</v>
      </c>
      <c r="G81" s="41">
        <v>73</v>
      </c>
      <c r="H81" s="41">
        <v>30</v>
      </c>
      <c r="I81" s="41">
        <v>9</v>
      </c>
      <c r="J81" s="41">
        <v>27</v>
      </c>
      <c r="K81" s="41">
        <v>32</v>
      </c>
      <c r="L81" s="41">
        <f t="shared" ref="L81" si="174">+F81-G81-M81</f>
        <v>96</v>
      </c>
      <c r="M81" s="41">
        <v>13</v>
      </c>
    </row>
    <row r="82" spans="1:13" ht="12" customHeight="1">
      <c r="A82" s="175"/>
      <c r="B82" s="175"/>
      <c r="C82" s="40"/>
      <c r="D82" s="221"/>
      <c r="E82" s="39"/>
      <c r="F82" s="44">
        <f>SUM(G82,L82:M82)</f>
        <v>1</v>
      </c>
      <c r="G82" s="37">
        <f>IF(G81=0,0,G81/$F81)</f>
        <v>0.40109890109890112</v>
      </c>
      <c r="H82" s="37">
        <f t="shared" ref="H82" si="175">IF(H81=0,0,H81/$F81)</f>
        <v>0.16483516483516483</v>
      </c>
      <c r="I82" s="37">
        <f t="shared" ref="I82" si="176">IF(I81=0,0,I81/$F81)</f>
        <v>4.9450549450549448E-2</v>
      </c>
      <c r="J82" s="37">
        <f t="shared" ref="J82" si="177">IF(J81=0,0,J81/$F81)</f>
        <v>0.14835164835164835</v>
      </c>
      <c r="K82" s="37">
        <f t="shared" ref="K82" si="178">IF(K81=0,0,K81/$F81)</f>
        <v>0.17582417582417584</v>
      </c>
      <c r="L82" s="37">
        <f>IF(L81=0,0,L81/$F81)</f>
        <v>0.52747252747252749</v>
      </c>
      <c r="M82" s="37">
        <f>IF(M81=0,0,M81/$F81)</f>
        <v>7.1428571428571425E-2</v>
      </c>
    </row>
    <row r="83" spans="1:13" ht="12" customHeight="1">
      <c r="A83" s="175"/>
      <c r="B83" s="175"/>
      <c r="C83" s="43"/>
      <c r="D83" s="220" t="s">
        <v>9</v>
      </c>
      <c r="E83" s="42"/>
      <c r="F83" s="41">
        <v>18</v>
      </c>
      <c r="G83" s="41">
        <v>9</v>
      </c>
      <c r="H83" s="41">
        <v>0</v>
      </c>
      <c r="I83" s="41">
        <v>1</v>
      </c>
      <c r="J83" s="41">
        <v>5</v>
      </c>
      <c r="K83" s="41">
        <v>7</v>
      </c>
      <c r="L83" s="41">
        <f t="shared" ref="L83" si="179">+F83-G83-M83</f>
        <v>8</v>
      </c>
      <c r="M83" s="41">
        <v>1</v>
      </c>
    </row>
    <row r="84" spans="1:13" ht="12" customHeight="1">
      <c r="A84" s="175"/>
      <c r="B84" s="175"/>
      <c r="C84" s="40"/>
      <c r="D84" s="221"/>
      <c r="E84" s="39"/>
      <c r="F84" s="44">
        <f>SUM(G84,L84:M84)</f>
        <v>1</v>
      </c>
      <c r="G84" s="37">
        <f>IF(G83=0,0,G83/$F83)</f>
        <v>0.5</v>
      </c>
      <c r="H84" s="37">
        <f t="shared" ref="H84" si="180">IF(H83=0,0,H83/$F83)</f>
        <v>0</v>
      </c>
      <c r="I84" s="37">
        <f t="shared" ref="I84" si="181">IF(I83=0,0,I83/$F83)</f>
        <v>5.5555555555555552E-2</v>
      </c>
      <c r="J84" s="37">
        <f t="shared" ref="J84" si="182">IF(J83=0,0,J83/$F83)</f>
        <v>0.27777777777777779</v>
      </c>
      <c r="K84" s="37">
        <f t="shared" ref="K84" si="183">IF(K83=0,0,K83/$F83)</f>
        <v>0.3888888888888889</v>
      </c>
      <c r="L84" s="37">
        <f>IF(L83=0,0,L83/$F83)</f>
        <v>0.44444444444444442</v>
      </c>
      <c r="M84" s="37">
        <f>IF(M83=0,0,M83/$F83)</f>
        <v>5.5555555555555552E-2</v>
      </c>
    </row>
    <row r="85" spans="1:13" ht="12" customHeight="1">
      <c r="A85" s="175"/>
      <c r="B85" s="175"/>
      <c r="C85" s="43"/>
      <c r="D85" s="220" t="s">
        <v>8</v>
      </c>
      <c r="E85" s="42"/>
      <c r="F85" s="41">
        <v>11</v>
      </c>
      <c r="G85" s="41">
        <v>3</v>
      </c>
      <c r="H85" s="41">
        <v>2</v>
      </c>
      <c r="I85" s="41">
        <v>2</v>
      </c>
      <c r="J85" s="41">
        <v>1</v>
      </c>
      <c r="K85" s="41">
        <v>1</v>
      </c>
      <c r="L85" s="41">
        <f t="shared" ref="L85" si="184">+F85-G85-M85</f>
        <v>8</v>
      </c>
      <c r="M85" s="41">
        <v>0</v>
      </c>
    </row>
    <row r="86" spans="1:13" ht="12" customHeight="1">
      <c r="A86" s="175"/>
      <c r="B86" s="175"/>
      <c r="C86" s="40"/>
      <c r="D86" s="221"/>
      <c r="E86" s="39"/>
      <c r="F86" s="44">
        <f>SUM(G86,L86:M86)</f>
        <v>1</v>
      </c>
      <c r="G86" s="37">
        <f>IF(G85=0,0,G85/$F85)</f>
        <v>0.27272727272727271</v>
      </c>
      <c r="H86" s="37">
        <f t="shared" ref="H86" si="185">IF(H85=0,0,H85/$F85)</f>
        <v>0.18181818181818182</v>
      </c>
      <c r="I86" s="37">
        <f t="shared" ref="I86" si="186">IF(I85=0,0,I85/$F85)</f>
        <v>0.18181818181818182</v>
      </c>
      <c r="J86" s="37">
        <f t="shared" ref="J86" si="187">IF(J85=0,0,J85/$F85)</f>
        <v>9.0909090909090912E-2</v>
      </c>
      <c r="K86" s="37">
        <f t="shared" ref="K86" si="188">IF(K85=0,0,K85/$F85)</f>
        <v>9.0909090909090912E-2</v>
      </c>
      <c r="L86" s="37">
        <f>IF(L85=0,0,L85/$F85)</f>
        <v>0.72727272727272729</v>
      </c>
      <c r="M86" s="37">
        <f>IF(M85=0,0,M85/$F85)</f>
        <v>0</v>
      </c>
    </row>
    <row r="87" spans="1:13" ht="13.5" customHeight="1">
      <c r="A87" s="175"/>
      <c r="B87" s="175"/>
      <c r="C87" s="43"/>
      <c r="D87" s="222" t="s">
        <v>139</v>
      </c>
      <c r="E87" s="42"/>
      <c r="F87" s="41">
        <v>16</v>
      </c>
      <c r="G87" s="41">
        <v>9</v>
      </c>
      <c r="H87" s="41">
        <v>3</v>
      </c>
      <c r="I87" s="41">
        <v>1</v>
      </c>
      <c r="J87" s="41">
        <v>2</v>
      </c>
      <c r="K87" s="41">
        <v>5</v>
      </c>
      <c r="L87" s="41">
        <f t="shared" ref="L87" si="189">+F87-G87-M87</f>
        <v>6</v>
      </c>
      <c r="M87" s="41">
        <v>1</v>
      </c>
    </row>
    <row r="88" spans="1:13" ht="13.5" customHeight="1">
      <c r="A88" s="175"/>
      <c r="B88" s="175"/>
      <c r="C88" s="40"/>
      <c r="D88" s="221"/>
      <c r="E88" s="39"/>
      <c r="F88" s="44">
        <f>SUM(G88,L88:M88)</f>
        <v>1</v>
      </c>
      <c r="G88" s="37">
        <f>IF(G87=0,0,G87/$F87)</f>
        <v>0.5625</v>
      </c>
      <c r="H88" s="37">
        <f t="shared" ref="H88" si="190">IF(H87=0,0,H87/$F87)</f>
        <v>0.1875</v>
      </c>
      <c r="I88" s="37">
        <f t="shared" ref="I88" si="191">IF(I87=0,0,I87/$F87)</f>
        <v>6.25E-2</v>
      </c>
      <c r="J88" s="37">
        <f t="shared" ref="J88" si="192">IF(J87=0,0,J87/$F87)</f>
        <v>0.125</v>
      </c>
      <c r="K88" s="37">
        <f t="shared" ref="K88" si="193">IF(K87=0,0,K87/$F87)</f>
        <v>0.3125</v>
      </c>
      <c r="L88" s="37">
        <f>IF(L87=0,0,L87/$F87)</f>
        <v>0.375</v>
      </c>
      <c r="M88" s="37">
        <f>IF(M87=0,0,M87/$F87)</f>
        <v>6.25E-2</v>
      </c>
    </row>
    <row r="89" spans="1:13" ht="12" customHeight="1">
      <c r="A89" s="175"/>
      <c r="B89" s="175"/>
      <c r="C89" s="43"/>
      <c r="D89" s="220" t="s">
        <v>6</v>
      </c>
      <c r="E89" s="42"/>
      <c r="F89" s="41">
        <v>57</v>
      </c>
      <c r="G89" s="41">
        <v>27</v>
      </c>
      <c r="H89" s="41">
        <v>13</v>
      </c>
      <c r="I89" s="41">
        <v>9</v>
      </c>
      <c r="J89" s="41">
        <v>12</v>
      </c>
      <c r="K89" s="41">
        <v>11</v>
      </c>
      <c r="L89" s="41">
        <f t="shared" ref="L89" si="194">+F89-G89-M89</f>
        <v>20</v>
      </c>
      <c r="M89" s="41">
        <v>10</v>
      </c>
    </row>
    <row r="90" spans="1:13" ht="12" customHeight="1">
      <c r="A90" s="175"/>
      <c r="B90" s="175"/>
      <c r="C90" s="40"/>
      <c r="D90" s="221"/>
      <c r="E90" s="39"/>
      <c r="F90" s="44">
        <f>SUM(G90,L90:M90)</f>
        <v>0.99999999999999989</v>
      </c>
      <c r="G90" s="37">
        <f>IF(G89=0,0,G89/$F89)</f>
        <v>0.47368421052631576</v>
      </c>
      <c r="H90" s="37">
        <f t="shared" ref="H90" si="195">IF(H89=0,0,H89/$F89)</f>
        <v>0.22807017543859648</v>
      </c>
      <c r="I90" s="37">
        <f t="shared" ref="I90" si="196">IF(I89=0,0,I89/$F89)</f>
        <v>0.15789473684210525</v>
      </c>
      <c r="J90" s="37">
        <f t="shared" ref="J90" si="197">IF(J89=0,0,J89/$F89)</f>
        <v>0.21052631578947367</v>
      </c>
      <c r="K90" s="37">
        <f t="shared" ref="K90" si="198">IF(K89=0,0,K89/$F89)</f>
        <v>0.19298245614035087</v>
      </c>
      <c r="L90" s="37">
        <f>IF(L89=0,0,L89/$F89)</f>
        <v>0.35087719298245612</v>
      </c>
      <c r="M90" s="37">
        <f>IF(M89=0,0,M89/$F89)</f>
        <v>0.17543859649122806</v>
      </c>
    </row>
    <row r="91" spans="1:13" ht="12" customHeight="1">
      <c r="A91" s="175"/>
      <c r="B91" s="175"/>
      <c r="C91" s="43"/>
      <c r="D91" s="220" t="s">
        <v>5</v>
      </c>
      <c r="E91" s="42"/>
      <c r="F91" s="41">
        <v>16</v>
      </c>
      <c r="G91" s="41">
        <v>8</v>
      </c>
      <c r="H91" s="41">
        <v>3</v>
      </c>
      <c r="I91" s="41">
        <v>2</v>
      </c>
      <c r="J91" s="41">
        <v>3</v>
      </c>
      <c r="K91" s="41">
        <v>1</v>
      </c>
      <c r="L91" s="41">
        <f t="shared" ref="L91" si="199">+F91-G91-M91</f>
        <v>7</v>
      </c>
      <c r="M91" s="41">
        <v>1</v>
      </c>
    </row>
    <row r="92" spans="1:13" ht="12" customHeight="1">
      <c r="A92" s="175"/>
      <c r="B92" s="175"/>
      <c r="C92" s="40"/>
      <c r="D92" s="221"/>
      <c r="E92" s="39"/>
      <c r="F92" s="44">
        <f>SUM(G92,L92:M92)</f>
        <v>1</v>
      </c>
      <c r="G92" s="37">
        <f>IF(G91=0,0,G91/$F91)</f>
        <v>0.5</v>
      </c>
      <c r="H92" s="37">
        <f t="shared" ref="H92" si="200">IF(H91=0,0,H91/$F91)</f>
        <v>0.1875</v>
      </c>
      <c r="I92" s="37">
        <f t="shared" ref="I92" si="201">IF(I91=0,0,I91/$F91)</f>
        <v>0.125</v>
      </c>
      <c r="J92" s="37">
        <f t="shared" ref="J92" si="202">IF(J91=0,0,J91/$F91)</f>
        <v>0.1875</v>
      </c>
      <c r="K92" s="37">
        <f t="shared" ref="K92" si="203">IF(K91=0,0,K91/$F91)</f>
        <v>6.25E-2</v>
      </c>
      <c r="L92" s="37">
        <f>IF(L91=0,0,L91/$F91)</f>
        <v>0.4375</v>
      </c>
      <c r="M92" s="37">
        <f>IF(M91=0,0,M91/$F91)</f>
        <v>6.25E-2</v>
      </c>
    </row>
    <row r="93" spans="1:13" ht="12" customHeight="1">
      <c r="A93" s="175"/>
      <c r="B93" s="175"/>
      <c r="C93" s="43"/>
      <c r="D93" s="220" t="s">
        <v>4</v>
      </c>
      <c r="E93" s="42"/>
      <c r="F93" s="41">
        <v>21</v>
      </c>
      <c r="G93" s="41">
        <v>15</v>
      </c>
      <c r="H93" s="41">
        <v>10</v>
      </c>
      <c r="I93" s="41">
        <v>5</v>
      </c>
      <c r="J93" s="41">
        <v>6</v>
      </c>
      <c r="K93" s="41">
        <v>9</v>
      </c>
      <c r="L93" s="41">
        <f t="shared" ref="L93" si="204">+F93-G93-M93</f>
        <v>4</v>
      </c>
      <c r="M93" s="41">
        <v>2</v>
      </c>
    </row>
    <row r="94" spans="1:13" ht="12" customHeight="1">
      <c r="A94" s="175"/>
      <c r="B94" s="175"/>
      <c r="C94" s="40"/>
      <c r="D94" s="221"/>
      <c r="E94" s="39"/>
      <c r="F94" s="44">
        <f>SUM(G94,L94:M94)</f>
        <v>1</v>
      </c>
      <c r="G94" s="37">
        <f>IF(G93=0,0,G93/$F93)</f>
        <v>0.7142857142857143</v>
      </c>
      <c r="H94" s="37">
        <f t="shared" ref="H94" si="205">IF(H93=0,0,H93/$F93)</f>
        <v>0.47619047619047616</v>
      </c>
      <c r="I94" s="37">
        <f t="shared" ref="I94" si="206">IF(I93=0,0,I93/$F93)</f>
        <v>0.23809523809523808</v>
      </c>
      <c r="J94" s="37">
        <f t="shared" ref="J94" si="207">IF(J93=0,0,J93/$F93)</f>
        <v>0.2857142857142857</v>
      </c>
      <c r="K94" s="37">
        <f t="shared" ref="K94" si="208">IF(K93=0,0,K93/$F93)</f>
        <v>0.42857142857142855</v>
      </c>
      <c r="L94" s="37">
        <f>IF(L93=0,0,L93/$F93)</f>
        <v>0.19047619047619047</v>
      </c>
      <c r="M94" s="37">
        <f>IF(M93=0,0,M93/$F93)</f>
        <v>9.5238095238095233E-2</v>
      </c>
    </row>
    <row r="95" spans="1:13" ht="12" customHeight="1">
      <c r="A95" s="175"/>
      <c r="B95" s="175"/>
      <c r="C95" s="43"/>
      <c r="D95" s="220" t="s">
        <v>3</v>
      </c>
      <c r="E95" s="42"/>
      <c r="F95" s="41">
        <v>157</v>
      </c>
      <c r="G95" s="41">
        <v>121</v>
      </c>
      <c r="H95" s="41">
        <v>40</v>
      </c>
      <c r="I95" s="41">
        <v>55</v>
      </c>
      <c r="J95" s="41">
        <v>76</v>
      </c>
      <c r="K95" s="41">
        <v>92</v>
      </c>
      <c r="L95" s="41">
        <f t="shared" ref="L95" si="209">+F95-G95-M95</f>
        <v>27</v>
      </c>
      <c r="M95" s="41">
        <v>9</v>
      </c>
    </row>
    <row r="96" spans="1:13" ht="12" customHeight="1">
      <c r="A96" s="175"/>
      <c r="B96" s="175"/>
      <c r="C96" s="40"/>
      <c r="D96" s="221"/>
      <c r="E96" s="39"/>
      <c r="F96" s="44">
        <f>SUM(G96,L96:M96)</f>
        <v>1</v>
      </c>
      <c r="G96" s="37">
        <f>IF(G95=0,0,G95/$F95)</f>
        <v>0.77070063694267521</v>
      </c>
      <c r="H96" s="37">
        <f t="shared" ref="H96" si="210">IF(H95=0,0,H95/$F95)</f>
        <v>0.25477707006369427</v>
      </c>
      <c r="I96" s="37">
        <f t="shared" ref="I96" si="211">IF(I95=0,0,I95/$F95)</f>
        <v>0.3503184713375796</v>
      </c>
      <c r="J96" s="37">
        <f t="shared" ref="J96" si="212">IF(J95=0,0,J95/$F95)</f>
        <v>0.48407643312101911</v>
      </c>
      <c r="K96" s="37">
        <f t="shared" ref="K96" si="213">IF(K95=0,0,K95/$F95)</f>
        <v>0.5859872611464968</v>
      </c>
      <c r="L96" s="37">
        <f>IF(L95=0,0,L95/$F95)</f>
        <v>0.17197452229299362</v>
      </c>
      <c r="M96" s="37">
        <f>IF(M95=0,0,M95/$F95)</f>
        <v>5.7324840764331211E-2</v>
      </c>
    </row>
    <row r="97" spans="1:13" ht="12" customHeight="1">
      <c r="A97" s="175"/>
      <c r="B97" s="175"/>
      <c r="C97" s="43"/>
      <c r="D97" s="220" t="s">
        <v>2</v>
      </c>
      <c r="E97" s="42"/>
      <c r="F97" s="41">
        <v>22</v>
      </c>
      <c r="G97" s="41">
        <v>9</v>
      </c>
      <c r="H97" s="41">
        <v>1</v>
      </c>
      <c r="I97" s="41">
        <v>2</v>
      </c>
      <c r="J97" s="41">
        <v>6</v>
      </c>
      <c r="K97" s="41">
        <v>8</v>
      </c>
      <c r="L97" s="41">
        <f t="shared" ref="L97" si="214">+F97-G97-M97</f>
        <v>11</v>
      </c>
      <c r="M97" s="41">
        <v>2</v>
      </c>
    </row>
    <row r="98" spans="1:13" ht="12" customHeight="1">
      <c r="A98" s="175"/>
      <c r="B98" s="175"/>
      <c r="C98" s="40"/>
      <c r="D98" s="221"/>
      <c r="E98" s="39"/>
      <c r="F98" s="44">
        <f>SUM(G98,L98:M98)</f>
        <v>1</v>
      </c>
      <c r="G98" s="37">
        <f>IF(G97=0,0,G97/$F97)</f>
        <v>0.40909090909090912</v>
      </c>
      <c r="H98" s="37">
        <f t="shared" ref="H98" si="215">IF(H97=0,0,H97/$F97)</f>
        <v>4.5454545454545456E-2</v>
      </c>
      <c r="I98" s="37">
        <f t="shared" ref="I98" si="216">IF(I97=0,0,I97/$F97)</f>
        <v>9.0909090909090912E-2</v>
      </c>
      <c r="J98" s="37">
        <f t="shared" ref="J98" si="217">IF(J97=0,0,J97/$F97)</f>
        <v>0.27272727272727271</v>
      </c>
      <c r="K98" s="37">
        <f t="shared" ref="K98" si="218">IF(K97=0,0,K97/$F97)</f>
        <v>0.36363636363636365</v>
      </c>
      <c r="L98" s="37">
        <f>IF(L97=0,0,L97/$F97)</f>
        <v>0.5</v>
      </c>
      <c r="M98" s="37">
        <f>IF(M97=0,0,M97/$F97)</f>
        <v>9.0909090909090912E-2</v>
      </c>
    </row>
    <row r="99" spans="1:13" ht="12.75" customHeight="1">
      <c r="A99" s="175"/>
      <c r="B99" s="175"/>
      <c r="C99" s="43"/>
      <c r="D99" s="220" t="s">
        <v>1</v>
      </c>
      <c r="E99" s="42"/>
      <c r="F99" s="41">
        <v>59</v>
      </c>
      <c r="G99" s="41">
        <v>33</v>
      </c>
      <c r="H99" s="41">
        <v>12</v>
      </c>
      <c r="I99" s="41">
        <v>4</v>
      </c>
      <c r="J99" s="41">
        <v>8</v>
      </c>
      <c r="K99" s="41">
        <v>19</v>
      </c>
      <c r="L99" s="41">
        <f t="shared" ref="L99" si="219">+F99-G99-M99</f>
        <v>26</v>
      </c>
      <c r="M99" s="41">
        <v>0</v>
      </c>
    </row>
    <row r="100" spans="1:13" ht="12.75" customHeight="1">
      <c r="A100" s="176"/>
      <c r="B100" s="176"/>
      <c r="C100" s="40"/>
      <c r="D100" s="221"/>
      <c r="E100" s="39"/>
      <c r="F100" s="44">
        <f>SUM(G100,L100:M100)</f>
        <v>1</v>
      </c>
      <c r="G100" s="37">
        <f>IF(G99=0,0,G99/$F99)</f>
        <v>0.55932203389830504</v>
      </c>
      <c r="H100" s="37">
        <f t="shared" ref="H100" si="220">IF(H99=0,0,H99/$F99)</f>
        <v>0.20338983050847459</v>
      </c>
      <c r="I100" s="37">
        <f t="shared" ref="I100" si="221">IF(I99=0,0,I99/$F99)</f>
        <v>6.7796610169491525E-2</v>
      </c>
      <c r="J100" s="37">
        <f t="shared" ref="J100" si="222">IF(J99=0,0,J99/$F99)</f>
        <v>0.13559322033898305</v>
      </c>
      <c r="K100" s="37">
        <f t="shared" ref="K100" si="223">IF(K99=0,0,K99/$F99)</f>
        <v>0.32203389830508472</v>
      </c>
      <c r="L100" s="37">
        <f>IF(L99=0,0,L99/$F99)</f>
        <v>0.44067796610169491</v>
      </c>
      <c r="M100" s="37">
        <f>IF(M99=0,0,M99/$F99)</f>
        <v>0</v>
      </c>
    </row>
    <row r="101" spans="1:13">
      <c r="F101" s="71"/>
    </row>
  </sheetData>
  <mergeCells count="61">
    <mergeCell ref="L3:L6"/>
    <mergeCell ref="M3:M6"/>
    <mergeCell ref="G3:G6"/>
    <mergeCell ref="H4:H6"/>
    <mergeCell ref="A3:E6"/>
    <mergeCell ref="F3:F6"/>
    <mergeCell ref="H3:K3"/>
    <mergeCell ref="I4:I6"/>
    <mergeCell ref="J4:J6"/>
    <mergeCell ref="K4:K6"/>
    <mergeCell ref="A7:E8"/>
    <mergeCell ref="A9:A18"/>
    <mergeCell ref="B9:E10"/>
    <mergeCell ref="B11:E12"/>
    <mergeCell ref="B13:E14"/>
    <mergeCell ref="B15:E16"/>
    <mergeCell ref="B17:E18"/>
    <mergeCell ref="D45:D4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B69:B100"/>
    <mergeCell ref="D69:D70"/>
    <mergeCell ref="D71:D72"/>
    <mergeCell ref="D73:D74"/>
    <mergeCell ref="D75:D76"/>
    <mergeCell ref="D93:D94"/>
    <mergeCell ref="D95:D96"/>
    <mergeCell ref="D97:D98"/>
    <mergeCell ref="D99:D100"/>
    <mergeCell ref="D77:D78"/>
    <mergeCell ref="D79:D80"/>
    <mergeCell ref="D81:D82"/>
    <mergeCell ref="D83:D84"/>
    <mergeCell ref="D85:D86"/>
    <mergeCell ref="D87:D88"/>
    <mergeCell ref="D89:D90"/>
    <mergeCell ref="D91:D92"/>
    <mergeCell ref="D59:D60"/>
    <mergeCell ref="D61:D62"/>
    <mergeCell ref="D63:D64"/>
    <mergeCell ref="D65:D66"/>
    <mergeCell ref="D67:D68"/>
    <mergeCell ref="D57:D58"/>
    <mergeCell ref="D47:D48"/>
    <mergeCell ref="D49:D50"/>
    <mergeCell ref="D51:D52"/>
    <mergeCell ref="D53:D54"/>
    <mergeCell ref="D55:D5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L8:M10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topLeftCell="A4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70</v>
      </c>
    </row>
    <row r="3" spans="1:16" ht="18" customHeight="1">
      <c r="A3" s="161" t="s">
        <v>64</v>
      </c>
      <c r="B3" s="162"/>
      <c r="C3" s="162"/>
      <c r="D3" s="162"/>
      <c r="E3" s="163"/>
      <c r="F3" s="170" t="s">
        <v>63</v>
      </c>
      <c r="G3" s="183" t="s">
        <v>69</v>
      </c>
      <c r="H3" s="183"/>
      <c r="I3" s="183"/>
      <c r="J3" s="183"/>
      <c r="K3" s="183"/>
      <c r="L3" s="183"/>
      <c r="M3" s="183"/>
      <c r="N3" s="183"/>
      <c r="O3" s="183"/>
      <c r="P3" s="183"/>
    </row>
    <row r="4" spans="1:16" ht="31.5" customHeight="1">
      <c r="A4" s="164"/>
      <c r="B4" s="165"/>
      <c r="C4" s="165"/>
      <c r="D4" s="165"/>
      <c r="E4" s="166"/>
      <c r="F4" s="153"/>
      <c r="G4" s="183" t="s">
        <v>68</v>
      </c>
      <c r="H4" s="183"/>
      <c r="I4" s="183" t="s">
        <v>59</v>
      </c>
      <c r="J4" s="183"/>
      <c r="K4" s="183" t="s">
        <v>58</v>
      </c>
      <c r="L4" s="183"/>
      <c r="M4" s="183" t="s">
        <v>57</v>
      </c>
      <c r="N4" s="183"/>
      <c r="O4" s="183" t="s">
        <v>56</v>
      </c>
      <c r="P4" s="183"/>
    </row>
    <row r="5" spans="1:16"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row>
    <row r="6" spans="1:16" ht="15" customHeight="1">
      <c r="A6" s="167"/>
      <c r="B6" s="168"/>
      <c r="C6" s="168"/>
      <c r="D6" s="168"/>
      <c r="E6" s="169"/>
      <c r="F6" s="153"/>
      <c r="G6" s="155"/>
      <c r="H6" s="157"/>
      <c r="I6" s="155"/>
      <c r="J6" s="157"/>
      <c r="K6" s="155"/>
      <c r="L6" s="157"/>
      <c r="M6" s="155"/>
      <c r="N6" s="157"/>
      <c r="O6" s="155"/>
      <c r="P6" s="157"/>
    </row>
    <row r="7" spans="1:16" ht="23.1" customHeight="1">
      <c r="A7" s="158" t="s">
        <v>50</v>
      </c>
      <c r="B7" s="159"/>
      <c r="C7" s="159"/>
      <c r="D7" s="159"/>
      <c r="E7" s="160"/>
      <c r="F7" s="10">
        <f>SUM(F8:F12)</f>
        <v>945</v>
      </c>
      <c r="G7" s="9">
        <f>SUM(G8:G12)</f>
        <v>625</v>
      </c>
      <c r="H7" s="8">
        <f t="shared" ref="H7:H53" si="0">IF(G7=0,0,G7/$F7*100)</f>
        <v>66.137566137566139</v>
      </c>
      <c r="I7" s="15">
        <f>SUM(I8:I12)</f>
        <v>189</v>
      </c>
      <c r="J7" s="8">
        <f t="shared" ref="J7:J53" si="1">IF(I7=0,0,I7/$F7*100)</f>
        <v>20</v>
      </c>
      <c r="K7" s="15">
        <f>SUM(K8:K12)</f>
        <v>116</v>
      </c>
      <c r="L7" s="8">
        <f t="shared" ref="L7:L53" si="2">IF(K7=0,0,K7/$F7*100)</f>
        <v>12.275132275132275</v>
      </c>
      <c r="M7" s="15">
        <f>SUM(M8:M12)</f>
        <v>9</v>
      </c>
      <c r="N7" s="8">
        <f t="shared" ref="N7:N53" si="3">IF(M7=0,0,M7/$F7*100)</f>
        <v>0.95238095238095244</v>
      </c>
      <c r="O7" s="15">
        <f>SUM(O8:O12)</f>
        <v>6</v>
      </c>
      <c r="P7" s="8">
        <f t="shared" ref="P7:P53" si="4">IF(O7=0,0,O7/$F7*100)</f>
        <v>0.63492063492063489</v>
      </c>
    </row>
    <row r="8" spans="1:16" ht="23.1" customHeight="1">
      <c r="A8" s="177" t="s">
        <v>49</v>
      </c>
      <c r="B8" s="180" t="s">
        <v>48</v>
      </c>
      <c r="C8" s="181"/>
      <c r="D8" s="181"/>
      <c r="E8" s="182"/>
      <c r="F8" s="10">
        <f t="shared" ref="F8:F53" si="5">SUM(G8,I8,K8,M8,O8)</f>
        <v>295</v>
      </c>
      <c r="G8" s="9">
        <v>295</v>
      </c>
      <c r="H8" s="8">
        <f t="shared" si="0"/>
        <v>100</v>
      </c>
      <c r="I8" s="15">
        <v>0</v>
      </c>
      <c r="J8" s="8">
        <f t="shared" si="1"/>
        <v>0</v>
      </c>
      <c r="K8" s="15">
        <v>0</v>
      </c>
      <c r="L8" s="8">
        <f t="shared" si="2"/>
        <v>0</v>
      </c>
      <c r="M8" s="15">
        <v>0</v>
      </c>
      <c r="N8" s="8">
        <f t="shared" si="3"/>
        <v>0</v>
      </c>
      <c r="O8" s="15">
        <v>0</v>
      </c>
      <c r="P8" s="8">
        <f t="shared" si="4"/>
        <v>0</v>
      </c>
    </row>
    <row r="9" spans="1:16" ht="23.1" customHeight="1">
      <c r="A9" s="178"/>
      <c r="B9" s="180" t="s">
        <v>47</v>
      </c>
      <c r="C9" s="181"/>
      <c r="D9" s="181"/>
      <c r="E9" s="182"/>
      <c r="F9" s="10">
        <f t="shared" si="5"/>
        <v>143</v>
      </c>
      <c r="G9" s="9">
        <v>112</v>
      </c>
      <c r="H9" s="8">
        <f t="shared" si="0"/>
        <v>78.32167832167832</v>
      </c>
      <c r="I9" s="15">
        <v>31</v>
      </c>
      <c r="J9" s="8">
        <f t="shared" si="1"/>
        <v>21.678321678321677</v>
      </c>
      <c r="K9" s="15">
        <v>0</v>
      </c>
      <c r="L9" s="8">
        <f t="shared" si="2"/>
        <v>0</v>
      </c>
      <c r="M9" s="15">
        <v>0</v>
      </c>
      <c r="N9" s="8">
        <f t="shared" si="3"/>
        <v>0</v>
      </c>
      <c r="O9" s="15">
        <v>0</v>
      </c>
      <c r="P9" s="8">
        <f t="shared" si="4"/>
        <v>0</v>
      </c>
    </row>
    <row r="10" spans="1:16" ht="23.1" customHeight="1">
      <c r="A10" s="178"/>
      <c r="B10" s="180" t="s">
        <v>46</v>
      </c>
      <c r="C10" s="181"/>
      <c r="D10" s="181"/>
      <c r="E10" s="182"/>
      <c r="F10" s="10">
        <f t="shared" si="5"/>
        <v>227</v>
      </c>
      <c r="G10" s="9">
        <v>88</v>
      </c>
      <c r="H10" s="8">
        <f t="shared" si="0"/>
        <v>38.766519823788549</v>
      </c>
      <c r="I10" s="15">
        <v>91</v>
      </c>
      <c r="J10" s="8">
        <f t="shared" si="1"/>
        <v>40.08810572687225</v>
      </c>
      <c r="K10" s="15">
        <v>48</v>
      </c>
      <c r="L10" s="8">
        <f t="shared" si="2"/>
        <v>21.145374449339208</v>
      </c>
      <c r="M10" s="15">
        <v>0</v>
      </c>
      <c r="N10" s="8">
        <f t="shared" si="3"/>
        <v>0</v>
      </c>
      <c r="O10" s="15">
        <v>0</v>
      </c>
      <c r="P10" s="8">
        <f t="shared" si="4"/>
        <v>0</v>
      </c>
    </row>
    <row r="11" spans="1:16" ht="23.1" customHeight="1">
      <c r="A11" s="178"/>
      <c r="B11" s="180" t="s">
        <v>45</v>
      </c>
      <c r="C11" s="181"/>
      <c r="D11" s="181"/>
      <c r="E11" s="182"/>
      <c r="F11" s="10">
        <f t="shared" si="5"/>
        <v>75</v>
      </c>
      <c r="G11" s="9">
        <v>31</v>
      </c>
      <c r="H11" s="8">
        <f t="shared" si="0"/>
        <v>41.333333333333336</v>
      </c>
      <c r="I11" s="15">
        <v>14</v>
      </c>
      <c r="J11" s="8">
        <f t="shared" si="1"/>
        <v>18.666666666666668</v>
      </c>
      <c r="K11" s="15">
        <v>26</v>
      </c>
      <c r="L11" s="8">
        <f t="shared" si="2"/>
        <v>34.666666666666671</v>
      </c>
      <c r="M11" s="15">
        <v>4</v>
      </c>
      <c r="N11" s="8">
        <f t="shared" si="3"/>
        <v>5.3333333333333339</v>
      </c>
      <c r="O11" s="15">
        <v>0</v>
      </c>
      <c r="P11" s="8">
        <f t="shared" si="4"/>
        <v>0</v>
      </c>
    </row>
    <row r="12" spans="1:16" ht="23.1" customHeight="1">
      <c r="A12" s="179"/>
      <c r="B12" s="180" t="s">
        <v>44</v>
      </c>
      <c r="C12" s="181"/>
      <c r="D12" s="181"/>
      <c r="E12" s="182"/>
      <c r="F12" s="10">
        <f t="shared" si="5"/>
        <v>205</v>
      </c>
      <c r="G12" s="9">
        <v>99</v>
      </c>
      <c r="H12" s="8">
        <f t="shared" si="0"/>
        <v>48.292682926829265</v>
      </c>
      <c r="I12" s="15">
        <v>53</v>
      </c>
      <c r="J12" s="8">
        <f t="shared" si="1"/>
        <v>25.853658536585368</v>
      </c>
      <c r="K12" s="15">
        <v>42</v>
      </c>
      <c r="L12" s="8">
        <f t="shared" si="2"/>
        <v>20.487804878048781</v>
      </c>
      <c r="M12" s="15">
        <v>5</v>
      </c>
      <c r="N12" s="8">
        <f t="shared" si="3"/>
        <v>2.4390243902439024</v>
      </c>
      <c r="O12" s="15">
        <v>6</v>
      </c>
      <c r="P12" s="8">
        <f t="shared" si="4"/>
        <v>2.9268292682926833</v>
      </c>
    </row>
    <row r="13" spans="1:16" ht="23.1" customHeight="1">
      <c r="A13" s="174" t="s">
        <v>43</v>
      </c>
      <c r="B13" s="174" t="s">
        <v>42</v>
      </c>
      <c r="C13" s="13"/>
      <c r="D13" s="14" t="s">
        <v>16</v>
      </c>
      <c r="E13" s="11"/>
      <c r="F13" s="10">
        <f t="shared" si="5"/>
        <v>230</v>
      </c>
      <c r="G13" s="9">
        <f>SUM(G14:G37)</f>
        <v>78</v>
      </c>
      <c r="H13" s="8">
        <f>IF(G13=0,0,G13/$F13*100)</f>
        <v>33.913043478260867</v>
      </c>
      <c r="I13" s="15">
        <f>SUM(I14:I37)</f>
        <v>65</v>
      </c>
      <c r="J13" s="8">
        <f t="shared" si="1"/>
        <v>28.260869565217391</v>
      </c>
      <c r="K13" s="15">
        <f>SUM(K14:K37)</f>
        <v>74</v>
      </c>
      <c r="L13" s="8">
        <f t="shared" si="2"/>
        <v>32.173913043478258</v>
      </c>
      <c r="M13" s="15">
        <f>SUM(M14:M37)</f>
        <v>9</v>
      </c>
      <c r="N13" s="8">
        <f t="shared" si="3"/>
        <v>3.9130434782608701</v>
      </c>
      <c r="O13" s="15">
        <f>SUM(O14:O37)</f>
        <v>4</v>
      </c>
      <c r="P13" s="8">
        <f t="shared" si="4"/>
        <v>1.7391304347826086</v>
      </c>
    </row>
    <row r="14" spans="1:16" ht="23.1" customHeight="1">
      <c r="A14" s="175"/>
      <c r="B14" s="175"/>
      <c r="C14" s="13"/>
      <c r="D14" s="14" t="s">
        <v>41</v>
      </c>
      <c r="E14" s="11"/>
      <c r="F14" s="10">
        <f t="shared" si="5"/>
        <v>31</v>
      </c>
      <c r="G14" s="9">
        <v>11</v>
      </c>
      <c r="H14" s="8">
        <f t="shared" si="0"/>
        <v>35.483870967741936</v>
      </c>
      <c r="I14" s="15">
        <v>14</v>
      </c>
      <c r="J14" s="8">
        <f t="shared" si="1"/>
        <v>45.161290322580641</v>
      </c>
      <c r="K14" s="15">
        <v>6</v>
      </c>
      <c r="L14" s="8">
        <f t="shared" si="2"/>
        <v>19.35483870967742</v>
      </c>
      <c r="M14" s="15">
        <v>0</v>
      </c>
      <c r="N14" s="8">
        <f t="shared" si="3"/>
        <v>0</v>
      </c>
      <c r="O14" s="15">
        <v>0</v>
      </c>
      <c r="P14" s="8">
        <f t="shared" si="4"/>
        <v>0</v>
      </c>
    </row>
    <row r="15" spans="1:16" ht="23.1" customHeight="1">
      <c r="A15" s="175"/>
      <c r="B15" s="175"/>
      <c r="C15" s="13"/>
      <c r="D15" s="14" t="s">
        <v>40</v>
      </c>
      <c r="E15" s="11"/>
      <c r="F15" s="10">
        <f t="shared" si="5"/>
        <v>4</v>
      </c>
      <c r="G15" s="9">
        <v>3</v>
      </c>
      <c r="H15" s="8">
        <f t="shared" si="0"/>
        <v>75</v>
      </c>
      <c r="I15" s="15">
        <v>0</v>
      </c>
      <c r="J15" s="8">
        <f t="shared" si="1"/>
        <v>0</v>
      </c>
      <c r="K15" s="15">
        <v>1</v>
      </c>
      <c r="L15" s="8">
        <f t="shared" si="2"/>
        <v>25</v>
      </c>
      <c r="M15" s="15">
        <v>0</v>
      </c>
      <c r="N15" s="8">
        <f t="shared" si="3"/>
        <v>0</v>
      </c>
      <c r="O15" s="15">
        <v>0</v>
      </c>
      <c r="P15" s="8">
        <f t="shared" si="4"/>
        <v>0</v>
      </c>
    </row>
    <row r="16" spans="1:16" ht="23.1" customHeight="1">
      <c r="A16" s="175"/>
      <c r="B16" s="175"/>
      <c r="C16" s="13"/>
      <c r="D16" s="14" t="s">
        <v>39</v>
      </c>
      <c r="E16" s="11"/>
      <c r="F16" s="10">
        <f t="shared" si="5"/>
        <v>20</v>
      </c>
      <c r="G16" s="9">
        <v>15</v>
      </c>
      <c r="H16" s="8">
        <f t="shared" si="0"/>
        <v>75</v>
      </c>
      <c r="I16" s="15">
        <v>5</v>
      </c>
      <c r="J16" s="8">
        <f t="shared" si="1"/>
        <v>25</v>
      </c>
      <c r="K16" s="15">
        <v>0</v>
      </c>
      <c r="L16" s="8">
        <f t="shared" si="2"/>
        <v>0</v>
      </c>
      <c r="M16" s="15">
        <v>0</v>
      </c>
      <c r="N16" s="8">
        <f t="shared" si="3"/>
        <v>0</v>
      </c>
      <c r="O16" s="15">
        <v>0</v>
      </c>
      <c r="P16" s="8">
        <f t="shared" si="4"/>
        <v>0</v>
      </c>
    </row>
    <row r="17" spans="1:16" ht="23.1" customHeight="1">
      <c r="A17" s="175"/>
      <c r="B17" s="175"/>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row>
    <row r="18" spans="1:16" ht="23.1" customHeight="1">
      <c r="A18" s="175"/>
      <c r="B18" s="175"/>
      <c r="C18" s="13"/>
      <c r="D18" s="14" t="s">
        <v>37</v>
      </c>
      <c r="E18" s="11"/>
      <c r="F18" s="10">
        <f t="shared" si="5"/>
        <v>6</v>
      </c>
      <c r="G18" s="9">
        <v>2</v>
      </c>
      <c r="H18" s="8">
        <f t="shared" si="0"/>
        <v>33.333333333333329</v>
      </c>
      <c r="I18" s="15">
        <v>2</v>
      </c>
      <c r="J18" s="8">
        <f t="shared" si="1"/>
        <v>33.333333333333329</v>
      </c>
      <c r="K18" s="15">
        <v>2</v>
      </c>
      <c r="L18" s="8">
        <f t="shared" si="2"/>
        <v>33.333333333333329</v>
      </c>
      <c r="M18" s="15">
        <v>0</v>
      </c>
      <c r="N18" s="8">
        <f t="shared" si="3"/>
        <v>0</v>
      </c>
      <c r="O18" s="15">
        <v>0</v>
      </c>
      <c r="P18" s="8">
        <f t="shared" si="4"/>
        <v>0</v>
      </c>
    </row>
    <row r="19" spans="1:16" ht="23.1" customHeight="1">
      <c r="A19" s="175"/>
      <c r="B19" s="175"/>
      <c r="C19" s="13"/>
      <c r="D19" s="14" t="s">
        <v>36</v>
      </c>
      <c r="E19" s="11"/>
      <c r="F19" s="10">
        <f t="shared" si="5"/>
        <v>2</v>
      </c>
      <c r="G19" s="9">
        <v>1</v>
      </c>
      <c r="H19" s="8">
        <f t="shared" si="0"/>
        <v>50</v>
      </c>
      <c r="I19" s="15">
        <v>1</v>
      </c>
      <c r="J19" s="8">
        <f t="shared" si="1"/>
        <v>50</v>
      </c>
      <c r="K19" s="15">
        <v>0</v>
      </c>
      <c r="L19" s="8">
        <f t="shared" si="2"/>
        <v>0</v>
      </c>
      <c r="M19" s="15">
        <v>0</v>
      </c>
      <c r="N19" s="8">
        <f t="shared" si="3"/>
        <v>0</v>
      </c>
      <c r="O19" s="15">
        <v>0</v>
      </c>
      <c r="P19" s="8">
        <f t="shared" si="4"/>
        <v>0</v>
      </c>
    </row>
    <row r="20" spans="1:16" ht="23.1" customHeight="1">
      <c r="A20" s="175"/>
      <c r="B20" s="175"/>
      <c r="C20" s="13"/>
      <c r="D20" s="14" t="s">
        <v>35</v>
      </c>
      <c r="E20" s="11"/>
      <c r="F20" s="10">
        <f t="shared" si="5"/>
        <v>6</v>
      </c>
      <c r="G20" s="9">
        <v>2</v>
      </c>
      <c r="H20" s="8">
        <f t="shared" si="0"/>
        <v>33.333333333333329</v>
      </c>
      <c r="I20" s="15">
        <v>2</v>
      </c>
      <c r="J20" s="8">
        <f t="shared" si="1"/>
        <v>33.333333333333329</v>
      </c>
      <c r="K20" s="15">
        <v>2</v>
      </c>
      <c r="L20" s="8">
        <f t="shared" si="2"/>
        <v>33.333333333333329</v>
      </c>
      <c r="M20" s="15">
        <v>0</v>
      </c>
      <c r="N20" s="8">
        <f t="shared" si="3"/>
        <v>0</v>
      </c>
      <c r="O20" s="15">
        <v>0</v>
      </c>
      <c r="P20" s="8">
        <f t="shared" si="4"/>
        <v>0</v>
      </c>
    </row>
    <row r="21" spans="1:16" ht="23.1" customHeight="1">
      <c r="A21" s="175"/>
      <c r="B21" s="175"/>
      <c r="C21" s="13"/>
      <c r="D21" s="14" t="s">
        <v>34</v>
      </c>
      <c r="E21" s="11"/>
      <c r="F21" s="10">
        <f t="shared" si="5"/>
        <v>9</v>
      </c>
      <c r="G21" s="9">
        <v>1</v>
      </c>
      <c r="H21" s="8">
        <f t="shared" si="0"/>
        <v>11.111111111111111</v>
      </c>
      <c r="I21" s="15">
        <v>4</v>
      </c>
      <c r="J21" s="8">
        <f t="shared" si="1"/>
        <v>44.444444444444443</v>
      </c>
      <c r="K21" s="15">
        <v>4</v>
      </c>
      <c r="L21" s="8">
        <f t="shared" si="2"/>
        <v>44.444444444444443</v>
      </c>
      <c r="M21" s="15">
        <v>0</v>
      </c>
      <c r="N21" s="8">
        <f t="shared" si="3"/>
        <v>0</v>
      </c>
      <c r="O21" s="15">
        <v>0</v>
      </c>
      <c r="P21" s="8">
        <f t="shared" si="4"/>
        <v>0</v>
      </c>
    </row>
    <row r="22" spans="1:16" ht="23.1" customHeight="1">
      <c r="A22" s="175"/>
      <c r="B22" s="175"/>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5"/>
      <c r="B23" s="175"/>
      <c r="C23" s="13"/>
      <c r="D23" s="14" t="s">
        <v>32</v>
      </c>
      <c r="E23" s="11"/>
      <c r="F23" s="10">
        <f t="shared" si="5"/>
        <v>7</v>
      </c>
      <c r="G23" s="9">
        <v>2</v>
      </c>
      <c r="H23" s="8">
        <f t="shared" si="0"/>
        <v>28.571428571428569</v>
      </c>
      <c r="I23" s="15">
        <v>2</v>
      </c>
      <c r="J23" s="8">
        <f t="shared" si="1"/>
        <v>28.571428571428569</v>
      </c>
      <c r="K23" s="15">
        <v>3</v>
      </c>
      <c r="L23" s="8">
        <f t="shared" si="2"/>
        <v>42.857142857142854</v>
      </c>
      <c r="M23" s="15">
        <v>0</v>
      </c>
      <c r="N23" s="8">
        <f t="shared" si="3"/>
        <v>0</v>
      </c>
      <c r="O23" s="15">
        <v>0</v>
      </c>
      <c r="P23" s="8">
        <f t="shared" si="4"/>
        <v>0</v>
      </c>
    </row>
    <row r="24" spans="1:16" ht="23.1" customHeight="1">
      <c r="A24" s="175"/>
      <c r="B24" s="175"/>
      <c r="C24" s="13"/>
      <c r="D24" s="14" t="s">
        <v>31</v>
      </c>
      <c r="E24" s="11"/>
      <c r="F24" s="10">
        <f t="shared" si="5"/>
        <v>0</v>
      </c>
      <c r="G24" s="33" t="s">
        <v>466</v>
      </c>
      <c r="H24" s="80" t="s">
        <v>466</v>
      </c>
      <c r="I24" s="34" t="s">
        <v>466</v>
      </c>
      <c r="J24" s="80" t="s">
        <v>466</v>
      </c>
      <c r="K24" s="34" t="s">
        <v>466</v>
      </c>
      <c r="L24" s="80" t="s">
        <v>466</v>
      </c>
      <c r="M24" s="34" t="s">
        <v>466</v>
      </c>
      <c r="N24" s="80" t="s">
        <v>466</v>
      </c>
      <c r="O24" s="34" t="s">
        <v>466</v>
      </c>
      <c r="P24" s="80" t="s">
        <v>466</v>
      </c>
    </row>
    <row r="25" spans="1:16" ht="23.1" customHeight="1">
      <c r="A25" s="175"/>
      <c r="B25" s="175"/>
      <c r="C25" s="13"/>
      <c r="D25" s="12" t="s">
        <v>30</v>
      </c>
      <c r="E25" s="11"/>
      <c r="F25" s="10">
        <f t="shared" si="5"/>
        <v>1</v>
      </c>
      <c r="G25" s="9">
        <v>0</v>
      </c>
      <c r="H25" s="8">
        <f t="shared" si="0"/>
        <v>0</v>
      </c>
      <c r="I25" s="15">
        <v>0</v>
      </c>
      <c r="J25" s="8">
        <f t="shared" si="1"/>
        <v>0</v>
      </c>
      <c r="K25" s="15">
        <v>1</v>
      </c>
      <c r="L25" s="8">
        <f t="shared" si="2"/>
        <v>100</v>
      </c>
      <c r="M25" s="15">
        <v>0</v>
      </c>
      <c r="N25" s="8">
        <f t="shared" si="3"/>
        <v>0</v>
      </c>
      <c r="O25" s="15">
        <v>0</v>
      </c>
      <c r="P25" s="8">
        <f t="shared" si="4"/>
        <v>0</v>
      </c>
    </row>
    <row r="26" spans="1:16" ht="23.1" customHeight="1">
      <c r="A26" s="175"/>
      <c r="B26" s="175"/>
      <c r="C26" s="13"/>
      <c r="D26" s="120" t="s">
        <v>29</v>
      </c>
      <c r="E26" s="121"/>
      <c r="F26" s="31">
        <f t="shared" si="5"/>
        <v>7</v>
      </c>
      <c r="G26" s="30">
        <v>3</v>
      </c>
      <c r="H26" s="122">
        <f t="shared" si="0"/>
        <v>42.857142857142854</v>
      </c>
      <c r="I26" s="15">
        <v>0</v>
      </c>
      <c r="J26" s="8">
        <f t="shared" si="1"/>
        <v>0</v>
      </c>
      <c r="K26" s="15">
        <v>2</v>
      </c>
      <c r="L26" s="8">
        <f t="shared" si="2"/>
        <v>28.571428571428569</v>
      </c>
      <c r="M26" s="15">
        <v>2</v>
      </c>
      <c r="N26" s="8">
        <f t="shared" si="3"/>
        <v>28.571428571428569</v>
      </c>
      <c r="O26" s="15">
        <v>0</v>
      </c>
      <c r="P26" s="8">
        <f t="shared" si="4"/>
        <v>0</v>
      </c>
    </row>
    <row r="27" spans="1:16" ht="23.1" customHeight="1">
      <c r="A27" s="175"/>
      <c r="B27" s="175"/>
      <c r="C27" s="13"/>
      <c r="D27" s="14" t="s">
        <v>28</v>
      </c>
      <c r="E27" s="11"/>
      <c r="F27" s="10">
        <f t="shared" si="5"/>
        <v>2</v>
      </c>
      <c r="G27" s="9">
        <v>1</v>
      </c>
      <c r="H27" s="8">
        <f t="shared" si="0"/>
        <v>50</v>
      </c>
      <c r="I27" s="15">
        <v>0</v>
      </c>
      <c r="J27" s="8">
        <f t="shared" si="1"/>
        <v>0</v>
      </c>
      <c r="K27" s="15">
        <v>1</v>
      </c>
      <c r="L27" s="8">
        <f t="shared" si="2"/>
        <v>50</v>
      </c>
      <c r="M27" s="15">
        <v>0</v>
      </c>
      <c r="N27" s="8">
        <f t="shared" si="3"/>
        <v>0</v>
      </c>
      <c r="O27" s="15">
        <v>0</v>
      </c>
      <c r="P27" s="8">
        <f t="shared" si="4"/>
        <v>0</v>
      </c>
    </row>
    <row r="28" spans="1:16" ht="23.1" customHeight="1">
      <c r="A28" s="175"/>
      <c r="B28" s="175"/>
      <c r="C28" s="13"/>
      <c r="D28" s="14" t="s">
        <v>27</v>
      </c>
      <c r="E28" s="11"/>
      <c r="F28" s="10">
        <f t="shared" si="5"/>
        <v>3</v>
      </c>
      <c r="G28" s="9">
        <v>1</v>
      </c>
      <c r="H28" s="8">
        <f t="shared" si="0"/>
        <v>33.333333333333329</v>
      </c>
      <c r="I28" s="15">
        <v>0</v>
      </c>
      <c r="J28" s="8">
        <f t="shared" si="1"/>
        <v>0</v>
      </c>
      <c r="K28" s="15">
        <v>1</v>
      </c>
      <c r="L28" s="8">
        <f t="shared" si="2"/>
        <v>33.333333333333329</v>
      </c>
      <c r="M28" s="15">
        <v>1</v>
      </c>
      <c r="N28" s="8">
        <f t="shared" si="3"/>
        <v>33.333333333333329</v>
      </c>
      <c r="O28" s="15">
        <v>0</v>
      </c>
      <c r="P28" s="8">
        <f t="shared" si="4"/>
        <v>0</v>
      </c>
    </row>
    <row r="29" spans="1:16" ht="23.1" customHeight="1">
      <c r="A29" s="175"/>
      <c r="B29" s="175"/>
      <c r="C29" s="13"/>
      <c r="D29" s="14" t="s">
        <v>26</v>
      </c>
      <c r="E29" s="11"/>
      <c r="F29" s="10">
        <f t="shared" si="5"/>
        <v>15</v>
      </c>
      <c r="G29" s="9">
        <v>7</v>
      </c>
      <c r="H29" s="8">
        <f t="shared" si="0"/>
        <v>46.666666666666664</v>
      </c>
      <c r="I29" s="15">
        <v>5</v>
      </c>
      <c r="J29" s="8">
        <f t="shared" si="1"/>
        <v>33.333333333333329</v>
      </c>
      <c r="K29" s="15">
        <v>3</v>
      </c>
      <c r="L29" s="8">
        <f t="shared" si="2"/>
        <v>20</v>
      </c>
      <c r="M29" s="15">
        <v>0</v>
      </c>
      <c r="N29" s="8">
        <f t="shared" si="3"/>
        <v>0</v>
      </c>
      <c r="O29" s="15">
        <v>0</v>
      </c>
      <c r="P29" s="8">
        <f t="shared" si="4"/>
        <v>0</v>
      </c>
    </row>
    <row r="30" spans="1:16" ht="23.1" customHeight="1">
      <c r="A30" s="175"/>
      <c r="B30" s="175"/>
      <c r="C30" s="13"/>
      <c r="D30" s="14" t="s">
        <v>25</v>
      </c>
      <c r="E30" s="11"/>
      <c r="F30" s="10">
        <f t="shared" si="5"/>
        <v>6</v>
      </c>
      <c r="G30" s="9">
        <v>1</v>
      </c>
      <c r="H30" s="8">
        <f t="shared" si="0"/>
        <v>16.666666666666664</v>
      </c>
      <c r="I30" s="15">
        <v>1</v>
      </c>
      <c r="J30" s="8">
        <f t="shared" si="1"/>
        <v>16.666666666666664</v>
      </c>
      <c r="K30" s="15">
        <v>3</v>
      </c>
      <c r="L30" s="8">
        <f t="shared" si="2"/>
        <v>50</v>
      </c>
      <c r="M30" s="15">
        <v>0</v>
      </c>
      <c r="N30" s="8">
        <f t="shared" si="3"/>
        <v>0</v>
      </c>
      <c r="O30" s="15">
        <v>1</v>
      </c>
      <c r="P30" s="8">
        <f t="shared" si="4"/>
        <v>16.666666666666664</v>
      </c>
    </row>
    <row r="31" spans="1:16" ht="23.1" customHeight="1">
      <c r="A31" s="175"/>
      <c r="B31" s="175"/>
      <c r="C31" s="13"/>
      <c r="D31" s="14" t="s">
        <v>24</v>
      </c>
      <c r="E31" s="11"/>
      <c r="F31" s="10">
        <f t="shared" si="5"/>
        <v>31</v>
      </c>
      <c r="G31" s="9">
        <v>12</v>
      </c>
      <c r="H31" s="8">
        <f t="shared" si="0"/>
        <v>38.70967741935484</v>
      </c>
      <c r="I31" s="15">
        <v>8</v>
      </c>
      <c r="J31" s="8">
        <f t="shared" si="1"/>
        <v>25.806451612903224</v>
      </c>
      <c r="K31" s="15">
        <v>11</v>
      </c>
      <c r="L31" s="8">
        <f t="shared" si="2"/>
        <v>35.483870967741936</v>
      </c>
      <c r="M31" s="15">
        <v>0</v>
      </c>
      <c r="N31" s="8">
        <f t="shared" si="3"/>
        <v>0</v>
      </c>
      <c r="O31" s="15">
        <v>0</v>
      </c>
      <c r="P31" s="8">
        <f t="shared" si="4"/>
        <v>0</v>
      </c>
    </row>
    <row r="32" spans="1:16" ht="23.1" customHeight="1">
      <c r="A32" s="175"/>
      <c r="B32" s="175"/>
      <c r="C32" s="13"/>
      <c r="D32" s="14" t="s">
        <v>23</v>
      </c>
      <c r="E32" s="11"/>
      <c r="F32" s="10">
        <f t="shared" si="5"/>
        <v>7</v>
      </c>
      <c r="G32" s="9">
        <v>2</v>
      </c>
      <c r="H32" s="8">
        <f t="shared" si="0"/>
        <v>28.571428571428569</v>
      </c>
      <c r="I32" s="15">
        <v>4</v>
      </c>
      <c r="J32" s="8">
        <f t="shared" si="1"/>
        <v>57.142857142857139</v>
      </c>
      <c r="K32" s="15">
        <v>1</v>
      </c>
      <c r="L32" s="8">
        <f t="shared" si="2"/>
        <v>14.285714285714285</v>
      </c>
      <c r="M32" s="15">
        <v>0</v>
      </c>
      <c r="N32" s="8">
        <f t="shared" si="3"/>
        <v>0</v>
      </c>
      <c r="O32" s="15">
        <v>0</v>
      </c>
      <c r="P32" s="8">
        <f t="shared" si="4"/>
        <v>0</v>
      </c>
    </row>
    <row r="33" spans="1:16" ht="24" customHeight="1">
      <c r="A33" s="175"/>
      <c r="B33" s="175"/>
      <c r="C33" s="13"/>
      <c r="D33" s="14" t="s">
        <v>22</v>
      </c>
      <c r="E33" s="11"/>
      <c r="F33" s="10">
        <f t="shared" si="5"/>
        <v>28</v>
      </c>
      <c r="G33" s="9">
        <v>2</v>
      </c>
      <c r="H33" s="8">
        <f t="shared" si="0"/>
        <v>7.1428571428571423</v>
      </c>
      <c r="I33" s="15">
        <v>9</v>
      </c>
      <c r="J33" s="8">
        <f t="shared" si="1"/>
        <v>32.142857142857146</v>
      </c>
      <c r="K33" s="15">
        <v>13</v>
      </c>
      <c r="L33" s="8">
        <f t="shared" si="2"/>
        <v>46.428571428571431</v>
      </c>
      <c r="M33" s="15">
        <v>3</v>
      </c>
      <c r="N33" s="8">
        <f t="shared" si="3"/>
        <v>10.714285714285714</v>
      </c>
      <c r="O33" s="15">
        <v>1</v>
      </c>
      <c r="P33" s="8">
        <f t="shared" si="4"/>
        <v>3.5714285714285712</v>
      </c>
    </row>
    <row r="34" spans="1:16" ht="23.1" customHeight="1">
      <c r="A34" s="175"/>
      <c r="B34" s="175"/>
      <c r="C34" s="13"/>
      <c r="D34" s="14" t="s">
        <v>21</v>
      </c>
      <c r="E34" s="11"/>
      <c r="F34" s="10">
        <f t="shared" si="5"/>
        <v>14</v>
      </c>
      <c r="G34" s="9">
        <v>3</v>
      </c>
      <c r="H34" s="8">
        <f t="shared" si="0"/>
        <v>21.428571428571427</v>
      </c>
      <c r="I34" s="15">
        <v>4</v>
      </c>
      <c r="J34" s="8">
        <f t="shared" si="1"/>
        <v>28.571428571428569</v>
      </c>
      <c r="K34" s="15">
        <v>6</v>
      </c>
      <c r="L34" s="8">
        <f t="shared" si="2"/>
        <v>42.857142857142854</v>
      </c>
      <c r="M34" s="15">
        <v>1</v>
      </c>
      <c r="N34" s="8">
        <f t="shared" si="3"/>
        <v>7.1428571428571423</v>
      </c>
      <c r="O34" s="15">
        <v>0</v>
      </c>
      <c r="P34" s="8">
        <f t="shared" si="4"/>
        <v>0</v>
      </c>
    </row>
    <row r="35" spans="1:16" ht="23.1" customHeight="1">
      <c r="A35" s="175"/>
      <c r="B35" s="175"/>
      <c r="C35" s="13"/>
      <c r="D35" s="14" t="s">
        <v>20</v>
      </c>
      <c r="E35" s="11"/>
      <c r="F35" s="10">
        <f t="shared" si="5"/>
        <v>7</v>
      </c>
      <c r="G35" s="9">
        <v>0</v>
      </c>
      <c r="H35" s="8">
        <f t="shared" si="0"/>
        <v>0</v>
      </c>
      <c r="I35" s="15">
        <v>2</v>
      </c>
      <c r="J35" s="8">
        <f t="shared" si="1"/>
        <v>28.571428571428569</v>
      </c>
      <c r="K35" s="15">
        <v>5</v>
      </c>
      <c r="L35" s="8">
        <f t="shared" si="2"/>
        <v>71.428571428571431</v>
      </c>
      <c r="M35" s="15">
        <v>0</v>
      </c>
      <c r="N35" s="8">
        <f t="shared" si="3"/>
        <v>0</v>
      </c>
      <c r="O35" s="15">
        <v>0</v>
      </c>
      <c r="P35" s="8">
        <f t="shared" si="4"/>
        <v>0</v>
      </c>
    </row>
    <row r="36" spans="1:16" ht="23.1" customHeight="1">
      <c r="A36" s="175"/>
      <c r="B36" s="175"/>
      <c r="C36" s="13"/>
      <c r="D36" s="14" t="s">
        <v>19</v>
      </c>
      <c r="E36" s="11"/>
      <c r="F36" s="10">
        <f t="shared" si="5"/>
        <v>17</v>
      </c>
      <c r="G36" s="9">
        <v>4</v>
      </c>
      <c r="H36" s="8">
        <f t="shared" si="0"/>
        <v>23.52941176470588</v>
      </c>
      <c r="I36" s="15">
        <v>2</v>
      </c>
      <c r="J36" s="8">
        <f t="shared" si="1"/>
        <v>11.76470588235294</v>
      </c>
      <c r="K36" s="15">
        <v>8</v>
      </c>
      <c r="L36" s="8">
        <f t="shared" si="2"/>
        <v>47.058823529411761</v>
      </c>
      <c r="M36" s="15">
        <v>2</v>
      </c>
      <c r="N36" s="8">
        <f t="shared" si="3"/>
        <v>11.76470588235294</v>
      </c>
      <c r="O36" s="15">
        <v>1</v>
      </c>
      <c r="P36" s="8">
        <f t="shared" si="4"/>
        <v>5.8823529411764701</v>
      </c>
    </row>
    <row r="37" spans="1:16" ht="23.1" customHeight="1">
      <c r="A37" s="175"/>
      <c r="B37" s="176"/>
      <c r="C37" s="13"/>
      <c r="D37" s="14" t="s">
        <v>18</v>
      </c>
      <c r="E37" s="11"/>
      <c r="F37" s="10">
        <f t="shared" si="5"/>
        <v>4</v>
      </c>
      <c r="G37" s="9">
        <v>2</v>
      </c>
      <c r="H37" s="8">
        <f t="shared" si="0"/>
        <v>50</v>
      </c>
      <c r="I37" s="15">
        <v>0</v>
      </c>
      <c r="J37" s="8">
        <f t="shared" si="1"/>
        <v>0</v>
      </c>
      <c r="K37" s="15">
        <v>1</v>
      </c>
      <c r="L37" s="8">
        <f t="shared" si="2"/>
        <v>25</v>
      </c>
      <c r="M37" s="15">
        <v>0</v>
      </c>
      <c r="N37" s="8">
        <f t="shared" si="3"/>
        <v>0</v>
      </c>
      <c r="O37" s="15">
        <v>1</v>
      </c>
      <c r="P37" s="8">
        <f t="shared" si="4"/>
        <v>25</v>
      </c>
    </row>
    <row r="38" spans="1:16" ht="23.1" customHeight="1">
      <c r="A38" s="175"/>
      <c r="B38" s="174" t="s">
        <v>17</v>
      </c>
      <c r="C38" s="13"/>
      <c r="D38" s="14" t="s">
        <v>16</v>
      </c>
      <c r="E38" s="11"/>
      <c r="F38" s="10">
        <f t="shared" si="5"/>
        <v>715</v>
      </c>
      <c r="G38" s="9">
        <f>SUM(G39:G53)</f>
        <v>547</v>
      </c>
      <c r="H38" s="8">
        <f t="shared" si="0"/>
        <v>76.503496503496507</v>
      </c>
      <c r="I38" s="15">
        <f>SUM(I39:I53)</f>
        <v>124</v>
      </c>
      <c r="J38" s="8">
        <f t="shared" si="1"/>
        <v>17.34265734265734</v>
      </c>
      <c r="K38" s="15">
        <f>SUM(K39:K53)</f>
        <v>42</v>
      </c>
      <c r="L38" s="8">
        <f t="shared" si="2"/>
        <v>5.8741258741258742</v>
      </c>
      <c r="M38" s="15">
        <f>SUM(M39:M53)</f>
        <v>0</v>
      </c>
      <c r="N38" s="8">
        <f t="shared" si="3"/>
        <v>0</v>
      </c>
      <c r="O38" s="15">
        <f>SUM(O39:O53)</f>
        <v>2</v>
      </c>
      <c r="P38" s="8">
        <f t="shared" si="4"/>
        <v>0.27972027972027974</v>
      </c>
    </row>
    <row r="39" spans="1:16" ht="23.1" customHeight="1">
      <c r="A39" s="175"/>
      <c r="B39" s="175"/>
      <c r="C39" s="13"/>
      <c r="D39" s="14" t="s">
        <v>15</v>
      </c>
      <c r="E39" s="11"/>
      <c r="F39" s="10">
        <f t="shared" si="5"/>
        <v>7</v>
      </c>
      <c r="G39" s="9">
        <v>6</v>
      </c>
      <c r="H39" s="8">
        <f t="shared" si="0"/>
        <v>85.714285714285708</v>
      </c>
      <c r="I39" s="15">
        <v>1</v>
      </c>
      <c r="J39" s="8">
        <f t="shared" si="1"/>
        <v>14.285714285714285</v>
      </c>
      <c r="K39" s="15">
        <v>0</v>
      </c>
      <c r="L39" s="8">
        <f t="shared" si="2"/>
        <v>0</v>
      </c>
      <c r="M39" s="15">
        <v>0</v>
      </c>
      <c r="N39" s="8">
        <f t="shared" si="3"/>
        <v>0</v>
      </c>
      <c r="O39" s="15">
        <v>0</v>
      </c>
      <c r="P39" s="8">
        <f t="shared" si="4"/>
        <v>0</v>
      </c>
    </row>
    <row r="40" spans="1:16" ht="23.1" customHeight="1">
      <c r="A40" s="175"/>
      <c r="B40" s="175"/>
      <c r="C40" s="13"/>
      <c r="D40" s="14" t="s">
        <v>14</v>
      </c>
      <c r="E40" s="11"/>
      <c r="F40" s="10">
        <f t="shared" si="5"/>
        <v>81</v>
      </c>
      <c r="G40" s="9">
        <v>63</v>
      </c>
      <c r="H40" s="8">
        <f t="shared" si="0"/>
        <v>77.777777777777786</v>
      </c>
      <c r="I40" s="15">
        <v>13</v>
      </c>
      <c r="J40" s="8">
        <f t="shared" si="1"/>
        <v>16.049382716049383</v>
      </c>
      <c r="K40" s="15">
        <v>5</v>
      </c>
      <c r="L40" s="8">
        <f t="shared" si="2"/>
        <v>6.1728395061728394</v>
      </c>
      <c r="M40" s="15">
        <v>0</v>
      </c>
      <c r="N40" s="8">
        <f t="shared" si="3"/>
        <v>0</v>
      </c>
      <c r="O40" s="15">
        <v>0</v>
      </c>
      <c r="P40" s="8">
        <f t="shared" si="4"/>
        <v>0</v>
      </c>
    </row>
    <row r="41" spans="1:16" ht="23.1" customHeight="1">
      <c r="A41" s="175"/>
      <c r="B41" s="175"/>
      <c r="C41" s="13"/>
      <c r="D41" s="14" t="s">
        <v>13</v>
      </c>
      <c r="E41" s="11"/>
      <c r="F41" s="10">
        <f t="shared" si="5"/>
        <v>20</v>
      </c>
      <c r="G41" s="9">
        <v>13</v>
      </c>
      <c r="H41" s="8">
        <f t="shared" si="0"/>
        <v>65</v>
      </c>
      <c r="I41" s="15">
        <v>5</v>
      </c>
      <c r="J41" s="8">
        <f t="shared" si="1"/>
        <v>25</v>
      </c>
      <c r="K41" s="15">
        <v>2</v>
      </c>
      <c r="L41" s="8">
        <f t="shared" si="2"/>
        <v>10</v>
      </c>
      <c r="M41" s="15">
        <v>0</v>
      </c>
      <c r="N41" s="8">
        <f t="shared" si="3"/>
        <v>0</v>
      </c>
      <c r="O41" s="15">
        <v>0</v>
      </c>
      <c r="P41" s="8">
        <f t="shared" si="4"/>
        <v>0</v>
      </c>
    </row>
    <row r="42" spans="1:16" ht="23.1" customHeight="1">
      <c r="A42" s="175"/>
      <c r="B42" s="175"/>
      <c r="C42" s="13"/>
      <c r="D42" s="14" t="s">
        <v>12</v>
      </c>
      <c r="E42" s="11"/>
      <c r="F42" s="10">
        <f t="shared" si="5"/>
        <v>13</v>
      </c>
      <c r="G42" s="9">
        <v>6</v>
      </c>
      <c r="H42" s="8">
        <f t="shared" si="0"/>
        <v>46.153846153846153</v>
      </c>
      <c r="I42" s="15">
        <v>3</v>
      </c>
      <c r="J42" s="8">
        <f t="shared" si="1"/>
        <v>23.076923076923077</v>
      </c>
      <c r="K42" s="15">
        <v>4</v>
      </c>
      <c r="L42" s="8">
        <f t="shared" si="2"/>
        <v>30.76923076923077</v>
      </c>
      <c r="M42" s="15">
        <v>0</v>
      </c>
      <c r="N42" s="8">
        <f t="shared" si="3"/>
        <v>0</v>
      </c>
      <c r="O42" s="15">
        <v>0</v>
      </c>
      <c r="P42" s="8">
        <f t="shared" si="4"/>
        <v>0</v>
      </c>
    </row>
    <row r="43" spans="1:16" ht="23.1" customHeight="1">
      <c r="A43" s="175"/>
      <c r="B43" s="175"/>
      <c r="C43" s="13"/>
      <c r="D43" s="14" t="s">
        <v>11</v>
      </c>
      <c r="E43" s="11"/>
      <c r="F43" s="10">
        <f t="shared" si="5"/>
        <v>35</v>
      </c>
      <c r="G43" s="9">
        <v>18</v>
      </c>
      <c r="H43" s="8">
        <f t="shared" si="0"/>
        <v>51.428571428571423</v>
      </c>
      <c r="I43" s="15">
        <v>12</v>
      </c>
      <c r="J43" s="8">
        <f t="shared" si="1"/>
        <v>34.285714285714285</v>
      </c>
      <c r="K43" s="15">
        <v>5</v>
      </c>
      <c r="L43" s="8">
        <f t="shared" si="2"/>
        <v>14.285714285714285</v>
      </c>
      <c r="M43" s="15">
        <v>0</v>
      </c>
      <c r="N43" s="8">
        <f t="shared" si="3"/>
        <v>0</v>
      </c>
      <c r="O43" s="15">
        <v>0</v>
      </c>
      <c r="P43" s="8">
        <f t="shared" si="4"/>
        <v>0</v>
      </c>
    </row>
    <row r="44" spans="1:16" ht="23.1" customHeight="1">
      <c r="A44" s="175"/>
      <c r="B44" s="175"/>
      <c r="C44" s="13"/>
      <c r="D44" s="14" t="s">
        <v>10</v>
      </c>
      <c r="E44" s="11"/>
      <c r="F44" s="10">
        <f t="shared" si="5"/>
        <v>182</v>
      </c>
      <c r="G44" s="9">
        <v>162</v>
      </c>
      <c r="H44" s="8">
        <f t="shared" si="0"/>
        <v>89.010989010989007</v>
      </c>
      <c r="I44" s="15">
        <v>16</v>
      </c>
      <c r="J44" s="8">
        <f t="shared" si="1"/>
        <v>8.791208791208792</v>
      </c>
      <c r="K44" s="15">
        <v>4</v>
      </c>
      <c r="L44" s="8">
        <f t="shared" si="2"/>
        <v>2.197802197802198</v>
      </c>
      <c r="M44" s="15">
        <v>0</v>
      </c>
      <c r="N44" s="8">
        <f t="shared" si="3"/>
        <v>0</v>
      </c>
      <c r="O44" s="15">
        <v>0</v>
      </c>
      <c r="P44" s="8">
        <f t="shared" si="4"/>
        <v>0</v>
      </c>
    </row>
    <row r="45" spans="1:16" ht="23.1" customHeight="1">
      <c r="A45" s="175"/>
      <c r="B45" s="175"/>
      <c r="C45" s="13"/>
      <c r="D45" s="14" t="s">
        <v>9</v>
      </c>
      <c r="E45" s="11"/>
      <c r="F45" s="10">
        <f t="shared" si="5"/>
        <v>18</v>
      </c>
      <c r="G45" s="9">
        <v>18</v>
      </c>
      <c r="H45" s="8">
        <f t="shared" si="0"/>
        <v>100</v>
      </c>
      <c r="I45" s="15">
        <v>0</v>
      </c>
      <c r="J45" s="8">
        <f t="shared" si="1"/>
        <v>0</v>
      </c>
      <c r="K45" s="15">
        <v>0</v>
      </c>
      <c r="L45" s="8">
        <f t="shared" si="2"/>
        <v>0</v>
      </c>
      <c r="M45" s="15">
        <v>0</v>
      </c>
      <c r="N45" s="8">
        <f t="shared" si="3"/>
        <v>0</v>
      </c>
      <c r="O45" s="15">
        <v>0</v>
      </c>
      <c r="P45" s="8">
        <f t="shared" si="4"/>
        <v>0</v>
      </c>
    </row>
    <row r="46" spans="1:16" ht="23.1" customHeight="1">
      <c r="A46" s="175"/>
      <c r="B46" s="175"/>
      <c r="C46" s="13"/>
      <c r="D46" s="14" t="s">
        <v>8</v>
      </c>
      <c r="E46" s="11"/>
      <c r="F46" s="10">
        <f t="shared" si="5"/>
        <v>11</v>
      </c>
      <c r="G46" s="9">
        <v>11</v>
      </c>
      <c r="H46" s="8">
        <f t="shared" si="0"/>
        <v>100</v>
      </c>
      <c r="I46" s="15">
        <v>0</v>
      </c>
      <c r="J46" s="8">
        <f t="shared" si="1"/>
        <v>0</v>
      </c>
      <c r="K46" s="15">
        <v>0</v>
      </c>
      <c r="L46" s="8">
        <f t="shared" si="2"/>
        <v>0</v>
      </c>
      <c r="M46" s="15">
        <v>0</v>
      </c>
      <c r="N46" s="8">
        <f t="shared" si="3"/>
        <v>0</v>
      </c>
      <c r="O46" s="15">
        <v>0</v>
      </c>
      <c r="P46" s="8">
        <f t="shared" si="4"/>
        <v>0</v>
      </c>
    </row>
    <row r="47" spans="1:16" ht="24" customHeight="1">
      <c r="A47" s="175"/>
      <c r="B47" s="175"/>
      <c r="C47" s="13"/>
      <c r="D47" s="12" t="s">
        <v>7</v>
      </c>
      <c r="E47" s="11"/>
      <c r="F47" s="10">
        <f t="shared" si="5"/>
        <v>16</v>
      </c>
      <c r="G47" s="9">
        <v>14</v>
      </c>
      <c r="H47" s="8">
        <f t="shared" si="0"/>
        <v>87.5</v>
      </c>
      <c r="I47" s="15">
        <v>1</v>
      </c>
      <c r="J47" s="8">
        <f t="shared" si="1"/>
        <v>6.25</v>
      </c>
      <c r="K47" s="15">
        <v>1</v>
      </c>
      <c r="L47" s="8">
        <f t="shared" si="2"/>
        <v>6.25</v>
      </c>
      <c r="M47" s="15">
        <v>0</v>
      </c>
      <c r="N47" s="8">
        <f t="shared" si="3"/>
        <v>0</v>
      </c>
      <c r="O47" s="15">
        <v>0</v>
      </c>
      <c r="P47" s="8">
        <f t="shared" si="4"/>
        <v>0</v>
      </c>
    </row>
    <row r="48" spans="1:16" ht="23.1" customHeight="1">
      <c r="A48" s="175"/>
      <c r="B48" s="175"/>
      <c r="C48" s="13"/>
      <c r="D48" s="14" t="s">
        <v>6</v>
      </c>
      <c r="E48" s="11"/>
      <c r="F48" s="10">
        <f t="shared" si="5"/>
        <v>57</v>
      </c>
      <c r="G48" s="9">
        <v>50</v>
      </c>
      <c r="H48" s="8">
        <f t="shared" si="0"/>
        <v>87.719298245614027</v>
      </c>
      <c r="I48" s="15">
        <v>7</v>
      </c>
      <c r="J48" s="8">
        <f t="shared" si="1"/>
        <v>12.280701754385964</v>
      </c>
      <c r="K48" s="15">
        <v>0</v>
      </c>
      <c r="L48" s="8">
        <f t="shared" si="2"/>
        <v>0</v>
      </c>
      <c r="M48" s="15">
        <v>0</v>
      </c>
      <c r="N48" s="8">
        <f t="shared" si="3"/>
        <v>0</v>
      </c>
      <c r="O48" s="15">
        <v>0</v>
      </c>
      <c r="P48" s="8">
        <f t="shared" si="4"/>
        <v>0</v>
      </c>
    </row>
    <row r="49" spans="1:16" ht="23.1" customHeight="1">
      <c r="A49" s="175"/>
      <c r="B49" s="175"/>
      <c r="C49" s="13"/>
      <c r="D49" s="14" t="s">
        <v>5</v>
      </c>
      <c r="E49" s="11"/>
      <c r="F49" s="10">
        <f t="shared" si="5"/>
        <v>16</v>
      </c>
      <c r="G49" s="9">
        <v>16</v>
      </c>
      <c r="H49" s="8">
        <f t="shared" si="0"/>
        <v>100</v>
      </c>
      <c r="I49" s="15">
        <v>0</v>
      </c>
      <c r="J49" s="8">
        <f t="shared" si="1"/>
        <v>0</v>
      </c>
      <c r="K49" s="15">
        <v>0</v>
      </c>
      <c r="L49" s="8">
        <f t="shared" si="2"/>
        <v>0</v>
      </c>
      <c r="M49" s="15">
        <v>0</v>
      </c>
      <c r="N49" s="8">
        <f t="shared" si="3"/>
        <v>0</v>
      </c>
      <c r="O49" s="15">
        <v>0</v>
      </c>
      <c r="P49" s="8">
        <f t="shared" si="4"/>
        <v>0</v>
      </c>
    </row>
    <row r="50" spans="1:16" ht="23.1" customHeight="1">
      <c r="A50" s="175"/>
      <c r="B50" s="175"/>
      <c r="C50" s="13"/>
      <c r="D50" s="14" t="s">
        <v>4</v>
      </c>
      <c r="E50" s="11"/>
      <c r="F50" s="10">
        <f t="shared" si="5"/>
        <v>21</v>
      </c>
      <c r="G50" s="9">
        <v>13</v>
      </c>
      <c r="H50" s="8">
        <f t="shared" si="0"/>
        <v>61.904761904761905</v>
      </c>
      <c r="I50" s="15">
        <v>5</v>
      </c>
      <c r="J50" s="8">
        <f t="shared" si="1"/>
        <v>23.809523809523807</v>
      </c>
      <c r="K50" s="15">
        <v>1</v>
      </c>
      <c r="L50" s="8">
        <f t="shared" si="2"/>
        <v>4.7619047619047619</v>
      </c>
      <c r="M50" s="15">
        <v>0</v>
      </c>
      <c r="N50" s="8">
        <f t="shared" si="3"/>
        <v>0</v>
      </c>
      <c r="O50" s="15">
        <v>2</v>
      </c>
      <c r="P50" s="8">
        <f t="shared" si="4"/>
        <v>9.5238095238095237</v>
      </c>
    </row>
    <row r="51" spans="1:16" ht="23.1" customHeight="1">
      <c r="A51" s="175"/>
      <c r="B51" s="175"/>
      <c r="C51" s="13"/>
      <c r="D51" s="14" t="s">
        <v>3</v>
      </c>
      <c r="E51" s="11"/>
      <c r="F51" s="10">
        <f t="shared" si="5"/>
        <v>157</v>
      </c>
      <c r="G51" s="9">
        <v>109</v>
      </c>
      <c r="H51" s="8">
        <f t="shared" si="0"/>
        <v>69.42675159235668</v>
      </c>
      <c r="I51" s="15">
        <v>42</v>
      </c>
      <c r="J51" s="8">
        <f t="shared" si="1"/>
        <v>26.751592356687897</v>
      </c>
      <c r="K51" s="15">
        <v>6</v>
      </c>
      <c r="L51" s="8">
        <f t="shared" si="2"/>
        <v>3.8216560509554141</v>
      </c>
      <c r="M51" s="15">
        <v>0</v>
      </c>
      <c r="N51" s="8">
        <f t="shared" si="3"/>
        <v>0</v>
      </c>
      <c r="O51" s="15">
        <v>0</v>
      </c>
      <c r="P51" s="8">
        <f t="shared" si="4"/>
        <v>0</v>
      </c>
    </row>
    <row r="52" spans="1:16" ht="23.1" customHeight="1">
      <c r="A52" s="175"/>
      <c r="B52" s="175"/>
      <c r="C52" s="13"/>
      <c r="D52" s="14" t="s">
        <v>2</v>
      </c>
      <c r="E52" s="11"/>
      <c r="F52" s="10">
        <f t="shared" si="5"/>
        <v>22</v>
      </c>
      <c r="G52" s="9">
        <v>13</v>
      </c>
      <c r="H52" s="8">
        <f t="shared" si="0"/>
        <v>59.090909090909093</v>
      </c>
      <c r="I52" s="15">
        <v>5</v>
      </c>
      <c r="J52" s="8">
        <f t="shared" si="1"/>
        <v>22.727272727272727</v>
      </c>
      <c r="K52" s="15">
        <v>4</v>
      </c>
      <c r="L52" s="8">
        <f t="shared" si="2"/>
        <v>18.181818181818183</v>
      </c>
      <c r="M52" s="15">
        <v>0</v>
      </c>
      <c r="N52" s="8">
        <f t="shared" si="3"/>
        <v>0</v>
      </c>
      <c r="O52" s="15">
        <v>0</v>
      </c>
      <c r="P52" s="8">
        <f t="shared" si="4"/>
        <v>0</v>
      </c>
    </row>
    <row r="53" spans="1:16" ht="24" customHeight="1">
      <c r="A53" s="176"/>
      <c r="B53" s="176"/>
      <c r="C53" s="13"/>
      <c r="D53" s="12" t="s">
        <v>1</v>
      </c>
      <c r="E53" s="11"/>
      <c r="F53" s="10">
        <f t="shared" si="5"/>
        <v>59</v>
      </c>
      <c r="G53" s="9">
        <v>35</v>
      </c>
      <c r="H53" s="8">
        <f t="shared" si="0"/>
        <v>59.322033898305079</v>
      </c>
      <c r="I53" s="15">
        <v>14</v>
      </c>
      <c r="J53" s="8">
        <f t="shared" si="1"/>
        <v>23.728813559322035</v>
      </c>
      <c r="K53" s="15">
        <v>10</v>
      </c>
      <c r="L53" s="8">
        <f t="shared" si="2"/>
        <v>16.949152542372879</v>
      </c>
      <c r="M53" s="15">
        <v>0</v>
      </c>
      <c r="N53" s="8">
        <f t="shared" si="3"/>
        <v>0</v>
      </c>
      <c r="O53" s="15">
        <v>0</v>
      </c>
      <c r="P53" s="8">
        <f t="shared" si="4"/>
        <v>0</v>
      </c>
    </row>
    <row r="55" spans="1:16" ht="12.75" customHeight="1"/>
    <row r="56" spans="1:16" ht="12.75" customHeight="1"/>
    <row r="57" spans="1:16">
      <c r="D57" s="5"/>
    </row>
    <row r="67" spans="4:4">
      <c r="D67" s="5"/>
    </row>
    <row r="71" spans="4:4">
      <c r="D71" s="5"/>
    </row>
    <row r="75" spans="4:4">
      <c r="D75" s="5"/>
    </row>
    <row r="77" spans="4:4">
      <c r="D77" s="5"/>
    </row>
    <row r="79" spans="4:4">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1.625" style="3" customWidth="1"/>
    <col min="14" max="16384" width="9" style="3"/>
  </cols>
  <sheetData>
    <row r="1" spans="1:13" ht="14.25">
      <c r="A1" s="18" t="s">
        <v>544</v>
      </c>
    </row>
    <row r="2" spans="1:13">
      <c r="M2" s="46" t="s">
        <v>173</v>
      </c>
    </row>
    <row r="3" spans="1:13" ht="13.5" customHeight="1">
      <c r="A3" s="230" t="s">
        <v>64</v>
      </c>
      <c r="B3" s="231"/>
      <c r="C3" s="231"/>
      <c r="D3" s="231"/>
      <c r="E3" s="232"/>
      <c r="F3" s="154" t="s">
        <v>330</v>
      </c>
      <c r="G3" s="63"/>
      <c r="H3" s="154" t="s">
        <v>329</v>
      </c>
      <c r="I3" s="63"/>
      <c r="J3" s="154" t="s">
        <v>328</v>
      </c>
      <c r="K3" s="63"/>
      <c r="L3" s="154" t="s">
        <v>327</v>
      </c>
      <c r="M3" s="63"/>
    </row>
    <row r="4" spans="1:13" ht="27.75" customHeight="1">
      <c r="A4" s="233"/>
      <c r="B4" s="234"/>
      <c r="C4" s="234"/>
      <c r="D4" s="234"/>
      <c r="E4" s="235"/>
      <c r="F4" s="250"/>
      <c r="G4" s="299" t="s">
        <v>326</v>
      </c>
      <c r="H4" s="250"/>
      <c r="I4" s="299" t="s">
        <v>326</v>
      </c>
      <c r="J4" s="250"/>
      <c r="K4" s="299" t="s">
        <v>326</v>
      </c>
      <c r="L4" s="250"/>
      <c r="M4" s="299" t="s">
        <v>326</v>
      </c>
    </row>
    <row r="5" spans="1:13" ht="14.25" customHeight="1">
      <c r="A5" s="233"/>
      <c r="B5" s="234"/>
      <c r="C5" s="234"/>
      <c r="D5" s="234"/>
      <c r="E5" s="235"/>
      <c r="F5" s="250"/>
      <c r="G5" s="255"/>
      <c r="H5" s="250"/>
      <c r="I5" s="255"/>
      <c r="J5" s="250"/>
      <c r="K5" s="255"/>
      <c r="L5" s="250"/>
      <c r="M5" s="255"/>
    </row>
    <row r="6" spans="1:13" ht="24.75" customHeight="1">
      <c r="A6" s="236"/>
      <c r="B6" s="237"/>
      <c r="C6" s="237"/>
      <c r="D6" s="237"/>
      <c r="E6" s="238"/>
      <c r="F6" s="155"/>
      <c r="G6" s="256"/>
      <c r="H6" s="155"/>
      <c r="I6" s="256"/>
      <c r="J6" s="155"/>
      <c r="K6" s="256"/>
      <c r="L6" s="155"/>
      <c r="M6" s="256"/>
    </row>
    <row r="7" spans="1:13" ht="12" customHeight="1">
      <c r="A7" s="161" t="s">
        <v>50</v>
      </c>
      <c r="B7" s="162"/>
      <c r="C7" s="162"/>
      <c r="D7" s="162"/>
      <c r="E7" s="163"/>
      <c r="F7" s="41">
        <f t="shared" ref="F7:M7" si="0">SUM(F9,F11,F13,F15,F17)</f>
        <v>1477</v>
      </c>
      <c r="G7" s="41">
        <f t="shared" si="0"/>
        <v>245</v>
      </c>
      <c r="H7" s="41">
        <f t="shared" si="0"/>
        <v>1734</v>
      </c>
      <c r="I7" s="41">
        <f t="shared" si="0"/>
        <v>181</v>
      </c>
      <c r="J7" s="41">
        <f t="shared" si="0"/>
        <v>3683</v>
      </c>
      <c r="K7" s="41">
        <f t="shared" si="0"/>
        <v>578</v>
      </c>
      <c r="L7" s="41">
        <f t="shared" si="0"/>
        <v>4622</v>
      </c>
      <c r="M7" s="41">
        <f t="shared" si="0"/>
        <v>1143</v>
      </c>
    </row>
    <row r="8" spans="1:13" ht="12" customHeight="1">
      <c r="A8" s="164"/>
      <c r="B8" s="165"/>
      <c r="C8" s="165"/>
      <c r="D8" s="165"/>
      <c r="E8" s="166"/>
      <c r="F8" s="44">
        <f>IF(F7=0,0,F7/$F7)</f>
        <v>1</v>
      </c>
      <c r="G8" s="37">
        <f>IF(G7=0,0,G7/$F7)</f>
        <v>0.16587677725118483</v>
      </c>
      <c r="H8" s="37">
        <f>IF(H7=0,0,H7/$H7)</f>
        <v>1</v>
      </c>
      <c r="I8" s="37">
        <f>IF(I7=0,0,I7/$H7)</f>
        <v>0.10438292964244521</v>
      </c>
      <c r="J8" s="37">
        <f>IF(J7=0,0,J7/$J7)</f>
        <v>1</v>
      </c>
      <c r="K8" s="37">
        <f>IF(K7=0,0,K7/$J7)</f>
        <v>0.15693727939180016</v>
      </c>
      <c r="L8" s="37">
        <f>IF(L7=0,0,L7/$L7)</f>
        <v>1</v>
      </c>
      <c r="M8" s="37">
        <f>IF(M7=0,0,M7/$L7)</f>
        <v>0.24729554305495458</v>
      </c>
    </row>
    <row r="9" spans="1:13" ht="12" customHeight="1">
      <c r="A9" s="177" t="s">
        <v>49</v>
      </c>
      <c r="B9" s="239" t="s">
        <v>48</v>
      </c>
      <c r="C9" s="240"/>
      <c r="D9" s="240"/>
      <c r="E9" s="241"/>
      <c r="F9" s="41">
        <v>400</v>
      </c>
      <c r="G9" s="41">
        <v>114</v>
      </c>
      <c r="H9" s="41">
        <v>130</v>
      </c>
      <c r="I9" s="41">
        <v>21</v>
      </c>
      <c r="J9" s="41">
        <v>171</v>
      </c>
      <c r="K9" s="41">
        <v>41</v>
      </c>
      <c r="L9" s="41">
        <v>168</v>
      </c>
      <c r="M9" s="41">
        <v>56</v>
      </c>
    </row>
    <row r="10" spans="1:13" ht="12" customHeight="1">
      <c r="A10" s="178"/>
      <c r="B10" s="242"/>
      <c r="C10" s="243"/>
      <c r="D10" s="243"/>
      <c r="E10" s="244"/>
      <c r="F10" s="44">
        <f>IF(F9=0,0,F9/$F9)</f>
        <v>1</v>
      </c>
      <c r="G10" s="37">
        <f>IF(G9=0,0,G9/$F9)</f>
        <v>0.28499999999999998</v>
      </c>
      <c r="H10" s="37">
        <f>IF(H9=0,0,H9/$H9)</f>
        <v>1</v>
      </c>
      <c r="I10" s="37">
        <f>IF(I9=0,0,I9/$H9)</f>
        <v>0.16153846153846155</v>
      </c>
      <c r="J10" s="37">
        <f>IF(J9=0,0,J9/$J9)</f>
        <v>1</v>
      </c>
      <c r="K10" s="37">
        <f>IF(K9=0,0,K9/$J9)</f>
        <v>0.23976608187134502</v>
      </c>
      <c r="L10" s="37">
        <f>IF(L9=0,0,L9/$L9)</f>
        <v>1</v>
      </c>
      <c r="M10" s="37">
        <f>IF(M9=0,0,M9/$L9)</f>
        <v>0.33333333333333331</v>
      </c>
    </row>
    <row r="11" spans="1:13" ht="12" customHeight="1">
      <c r="A11" s="178"/>
      <c r="B11" s="239" t="s">
        <v>47</v>
      </c>
      <c r="C11" s="240"/>
      <c r="D11" s="240"/>
      <c r="E11" s="241"/>
      <c r="F11" s="41">
        <v>291</v>
      </c>
      <c r="G11" s="41">
        <v>53</v>
      </c>
      <c r="H11" s="41">
        <v>169</v>
      </c>
      <c r="I11" s="41">
        <v>26</v>
      </c>
      <c r="J11" s="41">
        <v>267</v>
      </c>
      <c r="K11" s="41">
        <v>57</v>
      </c>
      <c r="L11" s="41">
        <v>310</v>
      </c>
      <c r="M11" s="41">
        <v>102</v>
      </c>
    </row>
    <row r="12" spans="1:13" ht="12" customHeight="1">
      <c r="A12" s="178"/>
      <c r="B12" s="242"/>
      <c r="C12" s="243"/>
      <c r="D12" s="243"/>
      <c r="E12" s="244"/>
      <c r="F12" s="44">
        <f>IF(F11=0,0,F11/$F11)</f>
        <v>1</v>
      </c>
      <c r="G12" s="37">
        <f>IF(G11=0,0,G11/$F11)</f>
        <v>0.18213058419243985</v>
      </c>
      <c r="H12" s="37">
        <f>IF(H11=0,0,H11/$H11)</f>
        <v>1</v>
      </c>
      <c r="I12" s="37">
        <f>IF(I11=0,0,I11/$H11)</f>
        <v>0.15384615384615385</v>
      </c>
      <c r="J12" s="37">
        <f>IF(J11=0,0,J11/$J11)</f>
        <v>1</v>
      </c>
      <c r="K12" s="37">
        <f>IF(K11=0,0,K11/$J11)</f>
        <v>0.21348314606741572</v>
      </c>
      <c r="L12" s="37">
        <f>IF(L11=0,0,L11/$L11)</f>
        <v>1</v>
      </c>
      <c r="M12" s="37">
        <f>IF(M11=0,0,M11/$L11)</f>
        <v>0.32903225806451614</v>
      </c>
    </row>
    <row r="13" spans="1:13" ht="12" customHeight="1">
      <c r="A13" s="178"/>
      <c r="B13" s="239" t="s">
        <v>46</v>
      </c>
      <c r="C13" s="240"/>
      <c r="D13" s="240"/>
      <c r="E13" s="241"/>
      <c r="F13" s="41">
        <v>518</v>
      </c>
      <c r="G13" s="41">
        <v>60</v>
      </c>
      <c r="H13" s="41">
        <v>667</v>
      </c>
      <c r="I13" s="41">
        <v>55</v>
      </c>
      <c r="J13" s="41">
        <v>1431</v>
      </c>
      <c r="K13" s="41">
        <v>206</v>
      </c>
      <c r="L13" s="41">
        <v>1679</v>
      </c>
      <c r="M13" s="41">
        <v>387</v>
      </c>
    </row>
    <row r="14" spans="1:13" ht="12" customHeight="1">
      <c r="A14" s="178"/>
      <c r="B14" s="242"/>
      <c r="C14" s="243"/>
      <c r="D14" s="243"/>
      <c r="E14" s="244"/>
      <c r="F14" s="44">
        <f>IF(F13=0,0,F13/$F13)</f>
        <v>1</v>
      </c>
      <c r="G14" s="37">
        <f>IF(G13=0,0,G13/$F13)</f>
        <v>0.11583011583011583</v>
      </c>
      <c r="H14" s="37">
        <f>IF(H13=0,0,H13/$H13)</f>
        <v>1</v>
      </c>
      <c r="I14" s="37">
        <f>IF(I13=0,0,I13/$H13)</f>
        <v>8.2458770614692659E-2</v>
      </c>
      <c r="J14" s="37">
        <f>IF(J13=0,0,J13/$J13)</f>
        <v>1</v>
      </c>
      <c r="K14" s="37">
        <f>IF(K13=0,0,K13/$J13)</f>
        <v>0.14395527603074773</v>
      </c>
      <c r="L14" s="37">
        <f>IF(L13=0,0,L13/$L13)</f>
        <v>1</v>
      </c>
      <c r="M14" s="37">
        <f>IF(M13=0,0,M13/$L13)</f>
        <v>0.23049434187016082</v>
      </c>
    </row>
    <row r="15" spans="1:13" ht="12" customHeight="1">
      <c r="A15" s="178"/>
      <c r="B15" s="239" t="s">
        <v>45</v>
      </c>
      <c r="C15" s="240"/>
      <c r="D15" s="240"/>
      <c r="E15" s="241"/>
      <c r="F15" s="41">
        <v>142</v>
      </c>
      <c r="G15" s="41">
        <v>7</v>
      </c>
      <c r="H15" s="41">
        <v>246</v>
      </c>
      <c r="I15" s="41">
        <v>24</v>
      </c>
      <c r="J15" s="41">
        <v>534</v>
      </c>
      <c r="K15" s="41">
        <v>75</v>
      </c>
      <c r="L15" s="41">
        <v>837</v>
      </c>
      <c r="M15" s="41">
        <v>184</v>
      </c>
    </row>
    <row r="16" spans="1:13" ht="12" customHeight="1">
      <c r="A16" s="178"/>
      <c r="B16" s="242"/>
      <c r="C16" s="243"/>
      <c r="D16" s="243"/>
      <c r="E16" s="244"/>
      <c r="F16" s="44">
        <f>IF(F15=0,0,F15/$F15)</f>
        <v>1</v>
      </c>
      <c r="G16" s="37">
        <f>IF(G15=0,0,G15/$F15)</f>
        <v>4.9295774647887321E-2</v>
      </c>
      <c r="H16" s="37">
        <f>IF(H15=0,0,H15/$H15)</f>
        <v>1</v>
      </c>
      <c r="I16" s="37">
        <f>IF(I15=0,0,I15/$H15)</f>
        <v>9.7560975609756101E-2</v>
      </c>
      <c r="J16" s="37">
        <f>IF(J15=0,0,J15/$J15)</f>
        <v>1</v>
      </c>
      <c r="K16" s="37">
        <f>IF(K15=0,0,K15/$J15)</f>
        <v>0.1404494382022472</v>
      </c>
      <c r="L16" s="37">
        <f>IF(L15=0,0,L15/$L15)</f>
        <v>1</v>
      </c>
      <c r="M16" s="37">
        <f>IF(M15=0,0,M15/$L15)</f>
        <v>0.21983273596176822</v>
      </c>
    </row>
    <row r="17" spans="1:13" ht="12" customHeight="1">
      <c r="A17" s="178"/>
      <c r="B17" s="239" t="s">
        <v>44</v>
      </c>
      <c r="C17" s="240"/>
      <c r="D17" s="240"/>
      <c r="E17" s="241"/>
      <c r="F17" s="41">
        <v>126</v>
      </c>
      <c r="G17" s="41">
        <v>11</v>
      </c>
      <c r="H17" s="41">
        <v>522</v>
      </c>
      <c r="I17" s="41">
        <v>55</v>
      </c>
      <c r="J17" s="41">
        <v>1280</v>
      </c>
      <c r="K17" s="41">
        <v>199</v>
      </c>
      <c r="L17" s="41">
        <v>1628</v>
      </c>
      <c r="M17" s="41">
        <v>414</v>
      </c>
    </row>
    <row r="18" spans="1:13" ht="12" customHeight="1">
      <c r="A18" s="179"/>
      <c r="B18" s="242"/>
      <c r="C18" s="243"/>
      <c r="D18" s="243"/>
      <c r="E18" s="244"/>
      <c r="F18" s="44">
        <f>IF(F17=0,0,F17/$F17)</f>
        <v>1</v>
      </c>
      <c r="G18" s="37">
        <f>IF(G17=0,0,G17/$F17)</f>
        <v>8.7301587301587297E-2</v>
      </c>
      <c r="H18" s="37">
        <f>IF(H17=0,0,H17/$H17)</f>
        <v>1</v>
      </c>
      <c r="I18" s="37">
        <f>IF(I17=0,0,I17/$H17)</f>
        <v>0.1053639846743295</v>
      </c>
      <c r="J18" s="37">
        <f>IF(J17=0,0,J17/$J17)</f>
        <v>1</v>
      </c>
      <c r="K18" s="37">
        <f>IF(K17=0,0,K17/$J17)</f>
        <v>0.15546874999999999</v>
      </c>
      <c r="L18" s="37">
        <f>IF(L17=0,0,L17/$L17)</f>
        <v>1</v>
      </c>
      <c r="M18" s="37">
        <f>IF(M17=0,0,M17/$L17)</f>
        <v>0.25429975429975432</v>
      </c>
    </row>
    <row r="19" spans="1:13" ht="12" customHeight="1">
      <c r="A19" s="174" t="s">
        <v>43</v>
      </c>
      <c r="B19" s="174" t="s">
        <v>42</v>
      </c>
      <c r="C19" s="43"/>
      <c r="D19" s="220" t="s">
        <v>16</v>
      </c>
      <c r="E19" s="42"/>
      <c r="F19" s="41">
        <f t="shared" ref="F19:M19" si="1">SUM(F21,F23,F25,F27,F29,F31,F33,F35,F37,F39,F41,F43,F45,F47,F49,F51,F53,F55,F57,F59,F61,F63,F65,F67)</f>
        <v>481</v>
      </c>
      <c r="G19" s="41">
        <f t="shared" si="1"/>
        <v>55</v>
      </c>
      <c r="H19" s="41">
        <f t="shared" si="1"/>
        <v>756</v>
      </c>
      <c r="I19" s="41">
        <f t="shared" si="1"/>
        <v>27</v>
      </c>
      <c r="J19" s="41">
        <f t="shared" si="1"/>
        <v>1757</v>
      </c>
      <c r="K19" s="41">
        <f t="shared" si="1"/>
        <v>109</v>
      </c>
      <c r="L19" s="41">
        <f t="shared" si="1"/>
        <v>2150</v>
      </c>
      <c r="M19" s="41">
        <f t="shared" si="1"/>
        <v>224</v>
      </c>
    </row>
    <row r="20" spans="1:13" ht="12" customHeight="1">
      <c r="A20" s="175"/>
      <c r="B20" s="175"/>
      <c r="C20" s="40"/>
      <c r="D20" s="221"/>
      <c r="E20" s="39"/>
      <c r="F20" s="44">
        <f>IF(F19=0,0,F19/$F19)</f>
        <v>1</v>
      </c>
      <c r="G20" s="37">
        <f>IF(G19=0,0,G19/$F19)</f>
        <v>0.11434511434511435</v>
      </c>
      <c r="H20" s="37">
        <f>IF(H19=0,0,H19/$H19)</f>
        <v>1</v>
      </c>
      <c r="I20" s="37">
        <f>IF(I19=0,0,I19/$H19)</f>
        <v>3.5714285714285712E-2</v>
      </c>
      <c r="J20" s="37">
        <f>IF(J19=0,0,J19/$J19)</f>
        <v>1</v>
      </c>
      <c r="K20" s="37">
        <f>IF(K19=0,0,K19/$J19)</f>
        <v>6.2037564029595905E-2</v>
      </c>
      <c r="L20" s="37">
        <f>IF(L19=0,0,L19/$L19)</f>
        <v>1</v>
      </c>
      <c r="M20" s="37">
        <f>IF(M19=0,0,M19/$L19)</f>
        <v>0.10418604651162791</v>
      </c>
    </row>
    <row r="21" spans="1:13" ht="12" customHeight="1">
      <c r="A21" s="175"/>
      <c r="B21" s="175"/>
      <c r="C21" s="43"/>
      <c r="D21" s="220" t="s">
        <v>467</v>
      </c>
      <c r="E21" s="42"/>
      <c r="F21" s="41">
        <v>54</v>
      </c>
      <c r="G21" s="41">
        <v>4</v>
      </c>
      <c r="H21" s="41">
        <v>82</v>
      </c>
      <c r="I21" s="41">
        <v>2</v>
      </c>
      <c r="J21" s="41">
        <v>179</v>
      </c>
      <c r="K21" s="41">
        <v>29</v>
      </c>
      <c r="L21" s="41">
        <v>166</v>
      </c>
      <c r="M21" s="41">
        <v>49</v>
      </c>
    </row>
    <row r="22" spans="1:13" ht="12" customHeight="1">
      <c r="A22" s="175"/>
      <c r="B22" s="175"/>
      <c r="C22" s="40"/>
      <c r="D22" s="221"/>
      <c r="E22" s="39"/>
      <c r="F22" s="44">
        <f>IF(F21=0,0,F21/$F21)</f>
        <v>1</v>
      </c>
      <c r="G22" s="37">
        <f>IF(G21=0,0,G21/$F21)</f>
        <v>7.407407407407407E-2</v>
      </c>
      <c r="H22" s="37">
        <f>IF(H21=0,0,H21/$H21)</f>
        <v>1</v>
      </c>
      <c r="I22" s="37">
        <f>IF(I21=0,0,I21/$H21)</f>
        <v>2.4390243902439025E-2</v>
      </c>
      <c r="J22" s="37">
        <f>IF(J21=0,0,J21/$J21)</f>
        <v>1</v>
      </c>
      <c r="K22" s="37">
        <f>IF(K21=0,0,K21/$J21)</f>
        <v>0.16201117318435754</v>
      </c>
      <c r="L22" s="37">
        <f>IF(L21=0,0,L21/$L21)</f>
        <v>1</v>
      </c>
      <c r="M22" s="37">
        <f>IF(M21=0,0,M21/$L21)</f>
        <v>0.29518072289156627</v>
      </c>
    </row>
    <row r="23" spans="1:13" ht="12" customHeight="1">
      <c r="A23" s="175"/>
      <c r="B23" s="175"/>
      <c r="C23" s="43"/>
      <c r="D23" s="220" t="s">
        <v>468</v>
      </c>
      <c r="E23" s="42"/>
      <c r="F23" s="41">
        <v>9</v>
      </c>
      <c r="G23" s="41">
        <v>1</v>
      </c>
      <c r="H23" s="41">
        <v>8</v>
      </c>
      <c r="I23" s="41">
        <v>0</v>
      </c>
      <c r="J23" s="41">
        <v>17</v>
      </c>
      <c r="K23" s="41">
        <v>0</v>
      </c>
      <c r="L23" s="41">
        <v>21</v>
      </c>
      <c r="M23" s="41">
        <v>3</v>
      </c>
    </row>
    <row r="24" spans="1:13" ht="12" customHeight="1">
      <c r="A24" s="175"/>
      <c r="B24" s="175"/>
      <c r="C24" s="40"/>
      <c r="D24" s="221"/>
      <c r="E24" s="39"/>
      <c r="F24" s="44">
        <f>IF(F23=0,0,F23/$F23)</f>
        <v>1</v>
      </c>
      <c r="G24" s="37">
        <f>IF(G23=0,0,G23/$F23)</f>
        <v>0.1111111111111111</v>
      </c>
      <c r="H24" s="37">
        <f>IF(H23=0,0,H23/$H23)</f>
        <v>1</v>
      </c>
      <c r="I24" s="37">
        <f>IF(I23=0,0,I23/$H23)</f>
        <v>0</v>
      </c>
      <c r="J24" s="37">
        <f>IF(J23=0,0,J23/$J23)</f>
        <v>1</v>
      </c>
      <c r="K24" s="37">
        <f>IF(K23=0,0,K23/$J23)</f>
        <v>0</v>
      </c>
      <c r="L24" s="37">
        <f>IF(L23=0,0,L23/$L23)</f>
        <v>1</v>
      </c>
      <c r="M24" s="37">
        <f>IF(M23=0,0,M23/$L23)</f>
        <v>0.14285714285714285</v>
      </c>
    </row>
    <row r="25" spans="1:13" ht="12" customHeight="1">
      <c r="A25" s="175"/>
      <c r="B25" s="175"/>
      <c r="C25" s="43"/>
      <c r="D25" s="223" t="s">
        <v>469</v>
      </c>
      <c r="E25" s="126"/>
      <c r="F25" s="112">
        <v>37</v>
      </c>
      <c r="G25" s="112">
        <v>5</v>
      </c>
      <c r="H25" s="112">
        <v>27</v>
      </c>
      <c r="I25" s="41">
        <v>8</v>
      </c>
      <c r="J25" s="41">
        <v>52</v>
      </c>
      <c r="K25" s="41">
        <v>13</v>
      </c>
      <c r="L25" s="41">
        <v>83</v>
      </c>
      <c r="M25" s="41">
        <v>30</v>
      </c>
    </row>
    <row r="26" spans="1:13" ht="12" customHeight="1">
      <c r="A26" s="175"/>
      <c r="B26" s="175"/>
      <c r="C26" s="40"/>
      <c r="D26" s="224"/>
      <c r="E26" s="127"/>
      <c r="F26" s="128">
        <f>IF(F25=0,0,F25/$F25)</f>
        <v>1</v>
      </c>
      <c r="G26" s="115">
        <f>IF(G25=0,0,G25/$F25)</f>
        <v>0.13513513513513514</v>
      </c>
      <c r="H26" s="115">
        <f>IF(H25=0,0,H25/$H25)</f>
        <v>1</v>
      </c>
      <c r="I26" s="37">
        <f>IF(I25=0,0,I25/$H25)</f>
        <v>0.29629629629629628</v>
      </c>
      <c r="J26" s="37">
        <f>IF(J25=0,0,J25/$J25)</f>
        <v>1</v>
      </c>
      <c r="K26" s="37">
        <f>IF(K25=0,0,K25/$J25)</f>
        <v>0.25</v>
      </c>
      <c r="L26" s="37">
        <f>IF(L25=0,0,L25/$L25)</f>
        <v>1</v>
      </c>
      <c r="M26" s="37">
        <f>IF(M25=0,0,M25/$L25)</f>
        <v>0.36144578313253012</v>
      </c>
    </row>
    <row r="27" spans="1:13" ht="12" customHeight="1">
      <c r="A27" s="175"/>
      <c r="B27" s="175"/>
      <c r="C27" s="43"/>
      <c r="D27" s="220" t="s">
        <v>470</v>
      </c>
      <c r="E27" s="42"/>
      <c r="F27" s="41">
        <v>3</v>
      </c>
      <c r="G27" s="41">
        <v>1</v>
      </c>
      <c r="H27" s="41">
        <v>3</v>
      </c>
      <c r="I27" s="41">
        <v>0</v>
      </c>
      <c r="J27" s="41">
        <v>2</v>
      </c>
      <c r="K27" s="41">
        <v>0</v>
      </c>
      <c r="L27" s="41">
        <v>1</v>
      </c>
      <c r="M27" s="41">
        <v>1</v>
      </c>
    </row>
    <row r="28" spans="1:13" ht="12" customHeight="1">
      <c r="A28" s="175"/>
      <c r="B28" s="175"/>
      <c r="C28" s="40"/>
      <c r="D28" s="221"/>
      <c r="E28" s="39"/>
      <c r="F28" s="44">
        <f>IF(F27=0,0,F27/$F27)</f>
        <v>1</v>
      </c>
      <c r="G28" s="37">
        <f>IF(G27=0,0,G27/$F27)</f>
        <v>0.33333333333333331</v>
      </c>
      <c r="H28" s="37">
        <f>IF(H27=0,0,H27/$H27)</f>
        <v>1</v>
      </c>
      <c r="I28" s="37">
        <f>IF(I27=0,0,I27/$H27)</f>
        <v>0</v>
      </c>
      <c r="J28" s="37">
        <f>IF(J27=0,0,J27/$J27)</f>
        <v>1</v>
      </c>
      <c r="K28" s="37">
        <f>IF(K27=0,0,K27/$J27)</f>
        <v>0</v>
      </c>
      <c r="L28" s="37">
        <f>IF(L27=0,0,L27/$L27)</f>
        <v>1</v>
      </c>
      <c r="M28" s="37">
        <f>IF(M27=0,0,M27/$L27)</f>
        <v>1</v>
      </c>
    </row>
    <row r="29" spans="1:13" ht="12" customHeight="1">
      <c r="A29" s="175"/>
      <c r="B29" s="175"/>
      <c r="C29" s="43"/>
      <c r="D29" s="220" t="s">
        <v>471</v>
      </c>
      <c r="E29" s="42"/>
      <c r="F29" s="41">
        <v>8</v>
      </c>
      <c r="G29" s="41">
        <v>0</v>
      </c>
      <c r="H29" s="41">
        <v>6</v>
      </c>
      <c r="I29" s="41">
        <v>0</v>
      </c>
      <c r="J29" s="41">
        <v>40</v>
      </c>
      <c r="K29" s="41">
        <v>4</v>
      </c>
      <c r="L29" s="41">
        <v>55</v>
      </c>
      <c r="M29" s="41">
        <v>8</v>
      </c>
    </row>
    <row r="30" spans="1:13" ht="12" customHeight="1">
      <c r="A30" s="175"/>
      <c r="B30" s="175"/>
      <c r="C30" s="40"/>
      <c r="D30" s="221"/>
      <c r="E30" s="39"/>
      <c r="F30" s="44">
        <f>IF(F29=0,0,F29/$F29)</f>
        <v>1</v>
      </c>
      <c r="G30" s="37">
        <f>IF(G29=0,0,G29/$F29)</f>
        <v>0</v>
      </c>
      <c r="H30" s="37">
        <f>IF(H29=0,0,H29/$H29)</f>
        <v>1</v>
      </c>
      <c r="I30" s="37">
        <f>IF(I29=0,0,I29/$H29)</f>
        <v>0</v>
      </c>
      <c r="J30" s="37">
        <f>IF(J29=0,0,J29/$J29)</f>
        <v>1</v>
      </c>
      <c r="K30" s="37">
        <f>IF(K29=0,0,K29/$J29)</f>
        <v>0.1</v>
      </c>
      <c r="L30" s="37">
        <f>IF(L29=0,0,L29/$L29)</f>
        <v>1</v>
      </c>
      <c r="M30" s="37">
        <f>IF(M29=0,0,M29/$L29)</f>
        <v>0.14545454545454545</v>
      </c>
    </row>
    <row r="31" spans="1:13" ht="12" customHeight="1">
      <c r="A31" s="175"/>
      <c r="B31" s="175"/>
      <c r="C31" s="43"/>
      <c r="D31" s="220" t="s">
        <v>472</v>
      </c>
      <c r="E31" s="42"/>
      <c r="F31" s="41">
        <v>3</v>
      </c>
      <c r="G31" s="41">
        <v>1</v>
      </c>
      <c r="H31" s="41">
        <v>1</v>
      </c>
      <c r="I31" s="41">
        <v>0</v>
      </c>
      <c r="J31" s="41">
        <v>10</v>
      </c>
      <c r="K31" s="41">
        <v>2</v>
      </c>
      <c r="L31" s="41">
        <v>8</v>
      </c>
      <c r="M31" s="41">
        <v>4</v>
      </c>
    </row>
    <row r="32" spans="1:13" ht="12" customHeight="1">
      <c r="A32" s="175"/>
      <c r="B32" s="175"/>
      <c r="C32" s="40"/>
      <c r="D32" s="221"/>
      <c r="E32" s="39"/>
      <c r="F32" s="44">
        <f>IF(F31=0,0,F31/$F31)</f>
        <v>1</v>
      </c>
      <c r="G32" s="37">
        <f>IF(G31=0,0,G31/$F31)</f>
        <v>0.33333333333333331</v>
      </c>
      <c r="H32" s="37">
        <f>IF(H31=0,0,H31/$H31)</f>
        <v>1</v>
      </c>
      <c r="I32" s="37">
        <f>IF(I31=0,0,I31/$H31)</f>
        <v>0</v>
      </c>
      <c r="J32" s="37">
        <f>IF(J31=0,0,J31/$J31)</f>
        <v>1</v>
      </c>
      <c r="K32" s="37">
        <f>IF(K31=0,0,K31/$J31)</f>
        <v>0.2</v>
      </c>
      <c r="L32" s="37">
        <f>IF(L31=0,0,L31/$L31)</f>
        <v>1</v>
      </c>
      <c r="M32" s="37">
        <f>IF(M31=0,0,M31/$L31)</f>
        <v>0.5</v>
      </c>
    </row>
    <row r="33" spans="1:13" ht="12" customHeight="1">
      <c r="A33" s="175"/>
      <c r="B33" s="175"/>
      <c r="C33" s="43"/>
      <c r="D33" s="220" t="s">
        <v>473</v>
      </c>
      <c r="E33" s="42"/>
      <c r="F33" s="41">
        <v>25</v>
      </c>
      <c r="G33" s="41">
        <v>5</v>
      </c>
      <c r="H33" s="41">
        <v>23</v>
      </c>
      <c r="I33" s="41">
        <v>1</v>
      </c>
      <c r="J33" s="41">
        <v>48</v>
      </c>
      <c r="K33" s="41">
        <v>3</v>
      </c>
      <c r="L33" s="41">
        <v>51</v>
      </c>
      <c r="M33" s="41">
        <v>10</v>
      </c>
    </row>
    <row r="34" spans="1:13" ht="12" customHeight="1">
      <c r="A34" s="175"/>
      <c r="B34" s="175"/>
      <c r="C34" s="40"/>
      <c r="D34" s="221"/>
      <c r="E34" s="39"/>
      <c r="F34" s="44">
        <f>IF(F33=0,0,F33/$F33)</f>
        <v>1</v>
      </c>
      <c r="G34" s="37">
        <f>IF(G33=0,0,G33/$F33)</f>
        <v>0.2</v>
      </c>
      <c r="H34" s="37">
        <f>IF(H33=0,0,H33/$H33)</f>
        <v>1</v>
      </c>
      <c r="I34" s="37">
        <f>IF(I33=0,0,I33/$H33)</f>
        <v>4.3478260869565216E-2</v>
      </c>
      <c r="J34" s="37">
        <f>IF(J33=0,0,J33/$J33)</f>
        <v>1</v>
      </c>
      <c r="K34" s="37">
        <f>IF(K33=0,0,K33/$J33)</f>
        <v>6.25E-2</v>
      </c>
      <c r="L34" s="37">
        <f>IF(L33=0,0,L33/$L33)</f>
        <v>1</v>
      </c>
      <c r="M34" s="37">
        <f>IF(M33=0,0,M33/$L33)</f>
        <v>0.19607843137254902</v>
      </c>
    </row>
    <row r="35" spans="1:13" ht="12" customHeight="1">
      <c r="A35" s="175"/>
      <c r="B35" s="175"/>
      <c r="C35" s="43"/>
      <c r="D35" s="220" t="s">
        <v>474</v>
      </c>
      <c r="E35" s="42"/>
      <c r="F35" s="41">
        <v>19</v>
      </c>
      <c r="G35" s="41">
        <v>3</v>
      </c>
      <c r="H35" s="41">
        <v>38</v>
      </c>
      <c r="I35" s="41">
        <v>6</v>
      </c>
      <c r="J35" s="41">
        <v>89</v>
      </c>
      <c r="K35" s="41">
        <v>16</v>
      </c>
      <c r="L35" s="41">
        <v>94</v>
      </c>
      <c r="M35" s="41">
        <v>25</v>
      </c>
    </row>
    <row r="36" spans="1:13" ht="12" customHeight="1">
      <c r="A36" s="175"/>
      <c r="B36" s="175"/>
      <c r="C36" s="40"/>
      <c r="D36" s="221"/>
      <c r="E36" s="39"/>
      <c r="F36" s="44">
        <f>IF(F35=0,0,F35/$F35)</f>
        <v>1</v>
      </c>
      <c r="G36" s="37">
        <f>IF(G35=0,0,G35/$F35)</f>
        <v>0.15789473684210525</v>
      </c>
      <c r="H36" s="37">
        <f>IF(H35=0,0,H35/$H35)</f>
        <v>1</v>
      </c>
      <c r="I36" s="37">
        <f>IF(I35=0,0,I35/$H35)</f>
        <v>0.15789473684210525</v>
      </c>
      <c r="J36" s="37">
        <f>IF(J35=0,0,J35/$J35)</f>
        <v>1</v>
      </c>
      <c r="K36" s="37">
        <f>IF(K35=0,0,K35/$J35)</f>
        <v>0.1797752808988764</v>
      </c>
      <c r="L36" s="37">
        <f>IF(L35=0,0,L35/$L35)</f>
        <v>1</v>
      </c>
      <c r="M36" s="37">
        <f>IF(M35=0,0,M35/$L35)</f>
        <v>0.26595744680851063</v>
      </c>
    </row>
    <row r="37" spans="1:13" ht="12" customHeight="1">
      <c r="A37" s="175"/>
      <c r="B37" s="175"/>
      <c r="C37" s="43"/>
      <c r="D37" s="220" t="s">
        <v>475</v>
      </c>
      <c r="E37" s="42"/>
      <c r="F37" s="41">
        <v>2</v>
      </c>
      <c r="G37" s="41">
        <v>0</v>
      </c>
      <c r="H37" s="41">
        <v>0</v>
      </c>
      <c r="I37" s="41">
        <v>0</v>
      </c>
      <c r="J37" s="41">
        <v>0</v>
      </c>
      <c r="K37" s="41">
        <v>0</v>
      </c>
      <c r="L37" s="41">
        <v>0</v>
      </c>
      <c r="M37" s="41">
        <v>0</v>
      </c>
    </row>
    <row r="38" spans="1:13" ht="12" customHeight="1">
      <c r="A38" s="175"/>
      <c r="B38" s="175"/>
      <c r="C38" s="40"/>
      <c r="D38" s="221"/>
      <c r="E38" s="39"/>
      <c r="F38" s="44">
        <f>IF(F37=0,0,F37/$F37)</f>
        <v>1</v>
      </c>
      <c r="G38" s="37">
        <f>IF(G37=0,0,G37/$F37)</f>
        <v>0</v>
      </c>
      <c r="H38" s="37">
        <f>IF(H37=0,0,H37/$H37)</f>
        <v>0</v>
      </c>
      <c r="I38" s="37">
        <f>IF(I37=0,0,I37/$H37)</f>
        <v>0</v>
      </c>
      <c r="J38" s="37">
        <f>IF(J37=0,0,J37/$J37)</f>
        <v>0</v>
      </c>
      <c r="K38" s="37">
        <f>IF(K37=0,0,K37/$J37)</f>
        <v>0</v>
      </c>
      <c r="L38" s="37">
        <f>IF(L37=0,0,L37/$L37)</f>
        <v>0</v>
      </c>
      <c r="M38" s="37">
        <f>IF(M37=0,0,M37/$L37)</f>
        <v>0</v>
      </c>
    </row>
    <row r="39" spans="1:13" ht="12" customHeight="1">
      <c r="A39" s="175"/>
      <c r="B39" s="175"/>
      <c r="C39" s="43"/>
      <c r="D39" s="220" t="s">
        <v>476</v>
      </c>
      <c r="E39" s="42"/>
      <c r="F39" s="41">
        <v>18</v>
      </c>
      <c r="G39" s="41">
        <v>3</v>
      </c>
      <c r="H39" s="41">
        <v>25</v>
      </c>
      <c r="I39" s="41">
        <v>1</v>
      </c>
      <c r="J39" s="41">
        <v>32</v>
      </c>
      <c r="K39" s="41">
        <v>2</v>
      </c>
      <c r="L39" s="41">
        <v>61</v>
      </c>
      <c r="M39" s="41">
        <v>9</v>
      </c>
    </row>
    <row r="40" spans="1:13" ht="12" customHeight="1">
      <c r="A40" s="175"/>
      <c r="B40" s="175"/>
      <c r="C40" s="40"/>
      <c r="D40" s="221"/>
      <c r="E40" s="39"/>
      <c r="F40" s="44">
        <f>IF(F39=0,0,F39/$F39)</f>
        <v>1</v>
      </c>
      <c r="G40" s="37">
        <f>IF(G39=0,0,G39/$F39)</f>
        <v>0.16666666666666666</v>
      </c>
      <c r="H40" s="37">
        <f>IF(H39=0,0,H39/$H39)</f>
        <v>1</v>
      </c>
      <c r="I40" s="37">
        <f>IF(I39=0,0,I39/$H39)</f>
        <v>0.04</v>
      </c>
      <c r="J40" s="37">
        <f>IF(J39=0,0,J39/$J39)</f>
        <v>1</v>
      </c>
      <c r="K40" s="37">
        <f>IF(K39=0,0,K39/$J39)</f>
        <v>6.25E-2</v>
      </c>
      <c r="L40" s="37">
        <f>IF(L39=0,0,L39/$L39)</f>
        <v>1</v>
      </c>
      <c r="M40" s="37">
        <f>IF(M39=0,0,M39/$L39)</f>
        <v>0.14754098360655737</v>
      </c>
    </row>
    <row r="41" spans="1:13" ht="12" customHeight="1">
      <c r="A41" s="175"/>
      <c r="B41" s="175"/>
      <c r="C41" s="43"/>
      <c r="D41" s="220" t="s">
        <v>477</v>
      </c>
      <c r="E41" s="42"/>
      <c r="F41" s="105" t="s">
        <v>497</v>
      </c>
      <c r="G41" s="105" t="s">
        <v>497</v>
      </c>
      <c r="H41" s="105" t="s">
        <v>497</v>
      </c>
      <c r="I41" s="105" t="s">
        <v>497</v>
      </c>
      <c r="J41" s="105" t="s">
        <v>497</v>
      </c>
      <c r="K41" s="105" t="s">
        <v>497</v>
      </c>
      <c r="L41" s="105" t="s">
        <v>497</v>
      </c>
      <c r="M41" s="105" t="s">
        <v>497</v>
      </c>
    </row>
    <row r="42" spans="1:13" ht="12" customHeight="1">
      <c r="A42" s="175"/>
      <c r="B42" s="175"/>
      <c r="C42" s="40"/>
      <c r="D42" s="221"/>
      <c r="E42" s="39"/>
      <c r="F42" s="50" t="s">
        <v>497</v>
      </c>
      <c r="G42" s="48" t="s">
        <v>497</v>
      </c>
      <c r="H42" s="48" t="s">
        <v>497</v>
      </c>
      <c r="I42" s="48" t="s">
        <v>497</v>
      </c>
      <c r="J42" s="48" t="s">
        <v>497</v>
      </c>
      <c r="K42" s="48" t="s">
        <v>497</v>
      </c>
      <c r="L42" s="48" t="s">
        <v>497</v>
      </c>
      <c r="M42" s="48" t="s">
        <v>497</v>
      </c>
    </row>
    <row r="43" spans="1:13" ht="12" customHeight="1">
      <c r="A43" s="175"/>
      <c r="B43" s="175"/>
      <c r="C43" s="43"/>
      <c r="D43" s="220" t="s">
        <v>478</v>
      </c>
      <c r="E43" s="42"/>
      <c r="F43" s="41">
        <v>16</v>
      </c>
      <c r="G43" s="41">
        <v>1</v>
      </c>
      <c r="H43" s="41">
        <v>24</v>
      </c>
      <c r="I43" s="41">
        <v>0</v>
      </c>
      <c r="J43" s="41">
        <v>21</v>
      </c>
      <c r="K43" s="41">
        <v>1</v>
      </c>
      <c r="L43" s="41">
        <v>0</v>
      </c>
      <c r="M43" s="41">
        <v>0</v>
      </c>
    </row>
    <row r="44" spans="1:13" ht="12" customHeight="1">
      <c r="A44" s="175"/>
      <c r="B44" s="175"/>
      <c r="C44" s="40"/>
      <c r="D44" s="221"/>
      <c r="E44" s="39"/>
      <c r="F44" s="44">
        <f>IF(F43=0,0,F43/$F43)</f>
        <v>1</v>
      </c>
      <c r="G44" s="37">
        <f>IF(G43=0,0,G43/$F43)</f>
        <v>6.25E-2</v>
      </c>
      <c r="H44" s="37">
        <f>IF(H43=0,0,H43/$H43)</f>
        <v>1</v>
      </c>
      <c r="I44" s="37">
        <f>IF(I43=0,0,I43/$H43)</f>
        <v>0</v>
      </c>
      <c r="J44" s="37">
        <f>IF(J43=0,0,J43/$J43)</f>
        <v>1</v>
      </c>
      <c r="K44" s="37">
        <f>IF(K43=0,0,K43/$J43)</f>
        <v>4.7619047619047616E-2</v>
      </c>
      <c r="L44" s="37">
        <f>IF(L43=0,0,L43/$L43)</f>
        <v>0</v>
      </c>
      <c r="M44" s="37">
        <f>IF(M43=0,0,M43/$L43)</f>
        <v>0</v>
      </c>
    </row>
    <row r="45" spans="1:13" ht="12" customHeight="1">
      <c r="A45" s="175"/>
      <c r="B45" s="175"/>
      <c r="C45" s="43"/>
      <c r="D45" s="220" t="s">
        <v>479</v>
      </c>
      <c r="E45" s="42"/>
      <c r="F45" s="41">
        <v>14</v>
      </c>
      <c r="G45" s="41">
        <v>1</v>
      </c>
      <c r="H45" s="41">
        <v>13</v>
      </c>
      <c r="I45" s="41">
        <v>2</v>
      </c>
      <c r="J45" s="41">
        <v>83</v>
      </c>
      <c r="K45" s="41">
        <v>3</v>
      </c>
      <c r="L45" s="41">
        <v>96</v>
      </c>
      <c r="M45" s="41">
        <v>3</v>
      </c>
    </row>
    <row r="46" spans="1:13" ht="12" customHeight="1">
      <c r="A46" s="175"/>
      <c r="B46" s="175"/>
      <c r="C46" s="40"/>
      <c r="D46" s="221"/>
      <c r="E46" s="39"/>
      <c r="F46" s="44">
        <f>IF(F45=0,0,F45/$F45)</f>
        <v>1</v>
      </c>
      <c r="G46" s="37">
        <f>IF(G45=0,0,G45/$F45)</f>
        <v>7.1428571428571425E-2</v>
      </c>
      <c r="H46" s="37">
        <f>IF(H45=0,0,H45/$H45)</f>
        <v>1</v>
      </c>
      <c r="I46" s="37">
        <f>IF(I45=0,0,I45/$H45)</f>
        <v>0.15384615384615385</v>
      </c>
      <c r="J46" s="37">
        <f>IF(J45=0,0,J45/$J45)</f>
        <v>1</v>
      </c>
      <c r="K46" s="37">
        <f>IF(K45=0,0,K45/$J45)</f>
        <v>3.614457831325301E-2</v>
      </c>
      <c r="L46" s="37">
        <f>IF(L45=0,0,L45/$L45)</f>
        <v>1</v>
      </c>
      <c r="M46" s="37">
        <f>IF(M45=0,0,M45/$L45)</f>
        <v>3.125E-2</v>
      </c>
    </row>
    <row r="47" spans="1:13" ht="12" customHeight="1">
      <c r="A47" s="175"/>
      <c r="B47" s="175"/>
      <c r="C47" s="43"/>
      <c r="D47" s="220" t="s">
        <v>480</v>
      </c>
      <c r="E47" s="42"/>
      <c r="F47" s="41">
        <v>7</v>
      </c>
      <c r="G47" s="41">
        <v>0</v>
      </c>
      <c r="H47" s="41">
        <v>6</v>
      </c>
      <c r="I47" s="41">
        <v>0</v>
      </c>
      <c r="J47" s="41">
        <v>8</v>
      </c>
      <c r="K47" s="41">
        <v>0</v>
      </c>
      <c r="L47" s="41">
        <v>6</v>
      </c>
      <c r="M47" s="41">
        <v>2</v>
      </c>
    </row>
    <row r="48" spans="1:13" ht="12" customHeight="1">
      <c r="A48" s="175"/>
      <c r="B48" s="175"/>
      <c r="C48" s="40"/>
      <c r="D48" s="221"/>
      <c r="E48" s="39"/>
      <c r="F48" s="44">
        <f>IF(F47=0,0,F47/$F47)</f>
        <v>1</v>
      </c>
      <c r="G48" s="37">
        <f>IF(G47=0,0,G47/$F47)</f>
        <v>0</v>
      </c>
      <c r="H48" s="37">
        <f>IF(H47=0,0,H47/$H47)</f>
        <v>1</v>
      </c>
      <c r="I48" s="37">
        <f>IF(I47=0,0,I47/$H47)</f>
        <v>0</v>
      </c>
      <c r="J48" s="37">
        <f>IF(J47=0,0,J47/$J47)</f>
        <v>1</v>
      </c>
      <c r="K48" s="37">
        <f>IF(K47=0,0,K47/$J47)</f>
        <v>0</v>
      </c>
      <c r="L48" s="37">
        <f>IF(L47=0,0,L47/$L47)</f>
        <v>1</v>
      </c>
      <c r="M48" s="37">
        <f>IF(M47=0,0,M47/$L47)</f>
        <v>0.33333333333333331</v>
      </c>
    </row>
    <row r="49" spans="1:13" ht="12" customHeight="1">
      <c r="A49" s="175"/>
      <c r="B49" s="175"/>
      <c r="C49" s="43"/>
      <c r="D49" s="220" t="s">
        <v>481</v>
      </c>
      <c r="E49" s="42"/>
      <c r="F49" s="41">
        <v>2</v>
      </c>
      <c r="G49" s="41">
        <v>1</v>
      </c>
      <c r="H49" s="41">
        <v>12</v>
      </c>
      <c r="I49" s="41">
        <v>0</v>
      </c>
      <c r="J49" s="41">
        <v>40</v>
      </c>
      <c r="K49" s="41">
        <v>0</v>
      </c>
      <c r="L49" s="41">
        <v>16</v>
      </c>
      <c r="M49" s="41">
        <v>1</v>
      </c>
    </row>
    <row r="50" spans="1:13" ht="12" customHeight="1">
      <c r="A50" s="175"/>
      <c r="B50" s="175"/>
      <c r="C50" s="40"/>
      <c r="D50" s="221"/>
      <c r="E50" s="39"/>
      <c r="F50" s="44">
        <f>IF(F49=0,0,F49/$F49)</f>
        <v>1</v>
      </c>
      <c r="G50" s="37">
        <f>IF(G49=0,0,G49/$F49)</f>
        <v>0.5</v>
      </c>
      <c r="H50" s="37">
        <f>IF(H49=0,0,H49/$H49)</f>
        <v>1</v>
      </c>
      <c r="I50" s="37">
        <f>IF(I49=0,0,I49/$H49)</f>
        <v>0</v>
      </c>
      <c r="J50" s="37">
        <f>IF(J49=0,0,J49/$J49)</f>
        <v>1</v>
      </c>
      <c r="K50" s="37">
        <f>IF(K49=0,0,K49/$J49)</f>
        <v>0</v>
      </c>
      <c r="L50" s="37">
        <f>IF(L49=0,0,L49/$L49)</f>
        <v>1</v>
      </c>
      <c r="M50" s="37">
        <f>IF(M49=0,0,M49/$L49)</f>
        <v>6.25E-2</v>
      </c>
    </row>
    <row r="51" spans="1:13" ht="12" customHeight="1">
      <c r="A51" s="175"/>
      <c r="B51" s="175"/>
      <c r="C51" s="43"/>
      <c r="D51" s="220" t="s">
        <v>482</v>
      </c>
      <c r="E51" s="42"/>
      <c r="F51" s="41">
        <v>28</v>
      </c>
      <c r="G51" s="41">
        <v>5</v>
      </c>
      <c r="H51" s="41">
        <v>27</v>
      </c>
      <c r="I51" s="41">
        <v>0</v>
      </c>
      <c r="J51" s="41">
        <v>43</v>
      </c>
      <c r="K51" s="41">
        <v>0</v>
      </c>
      <c r="L51" s="41">
        <v>49</v>
      </c>
      <c r="M51" s="41">
        <v>2</v>
      </c>
    </row>
    <row r="52" spans="1:13" ht="12" customHeight="1">
      <c r="A52" s="175"/>
      <c r="B52" s="175"/>
      <c r="C52" s="40"/>
      <c r="D52" s="221"/>
      <c r="E52" s="39"/>
      <c r="F52" s="44">
        <f>IF(F51=0,0,F51/$F51)</f>
        <v>1</v>
      </c>
      <c r="G52" s="37">
        <f>IF(G51=0,0,G51/$F51)</f>
        <v>0.17857142857142858</v>
      </c>
      <c r="H52" s="37">
        <f>IF(H51=0,0,H51/$H51)</f>
        <v>1</v>
      </c>
      <c r="I52" s="37">
        <f>IF(I51=0,0,I51/$H51)</f>
        <v>0</v>
      </c>
      <c r="J52" s="37">
        <f>IF(J51=0,0,J51/$J51)</f>
        <v>1</v>
      </c>
      <c r="K52" s="37">
        <f>IF(K51=0,0,K51/$J51)</f>
        <v>0</v>
      </c>
      <c r="L52" s="37">
        <f>IF(L51=0,0,L51/$L51)</f>
        <v>1</v>
      </c>
      <c r="M52" s="37">
        <f>IF(M51=0,0,M51/$L51)</f>
        <v>4.0816326530612242E-2</v>
      </c>
    </row>
    <row r="53" spans="1:13" ht="12" customHeight="1">
      <c r="A53" s="175"/>
      <c r="B53" s="175"/>
      <c r="C53" s="43"/>
      <c r="D53" s="220" t="s">
        <v>483</v>
      </c>
      <c r="E53" s="42"/>
      <c r="F53" s="41">
        <v>19</v>
      </c>
      <c r="G53" s="41">
        <v>1</v>
      </c>
      <c r="H53" s="41">
        <v>37</v>
      </c>
      <c r="I53" s="41">
        <v>1</v>
      </c>
      <c r="J53" s="41">
        <v>75</v>
      </c>
      <c r="K53" s="41">
        <v>2</v>
      </c>
      <c r="L53" s="41">
        <v>61</v>
      </c>
      <c r="M53" s="41">
        <v>6</v>
      </c>
    </row>
    <row r="54" spans="1:13" ht="12" customHeight="1">
      <c r="A54" s="175"/>
      <c r="B54" s="175"/>
      <c r="C54" s="40"/>
      <c r="D54" s="221"/>
      <c r="E54" s="39"/>
      <c r="F54" s="44">
        <f>IF(F53=0,0,F53/$F53)</f>
        <v>1</v>
      </c>
      <c r="G54" s="37">
        <f>IF(G53=0,0,G53/$F53)</f>
        <v>5.2631578947368418E-2</v>
      </c>
      <c r="H54" s="37">
        <f>IF(H53=0,0,H53/$H53)</f>
        <v>1</v>
      </c>
      <c r="I54" s="37">
        <f>IF(I53=0,0,I53/$H53)</f>
        <v>2.7027027027027029E-2</v>
      </c>
      <c r="J54" s="37">
        <f>IF(J53=0,0,J53/$J53)</f>
        <v>1</v>
      </c>
      <c r="K54" s="37">
        <f>IF(K53=0,0,K53/$J53)</f>
        <v>2.6666666666666668E-2</v>
      </c>
      <c r="L54" s="37">
        <f>IF(L53=0,0,L53/$L53)</f>
        <v>1</v>
      </c>
      <c r="M54" s="37">
        <f>IF(M53=0,0,M53/$L53)</f>
        <v>9.8360655737704916E-2</v>
      </c>
    </row>
    <row r="55" spans="1:13" ht="12" customHeight="1">
      <c r="A55" s="175"/>
      <c r="B55" s="175"/>
      <c r="C55" s="43"/>
      <c r="D55" s="220" t="s">
        <v>484</v>
      </c>
      <c r="E55" s="42"/>
      <c r="F55" s="41">
        <v>76</v>
      </c>
      <c r="G55" s="41">
        <v>9</v>
      </c>
      <c r="H55" s="41">
        <v>94</v>
      </c>
      <c r="I55" s="41">
        <v>2</v>
      </c>
      <c r="J55" s="41">
        <v>150</v>
      </c>
      <c r="K55" s="41">
        <v>4</v>
      </c>
      <c r="L55" s="41">
        <v>258</v>
      </c>
      <c r="M55" s="41">
        <v>12</v>
      </c>
    </row>
    <row r="56" spans="1:13" ht="12" customHeight="1">
      <c r="A56" s="175"/>
      <c r="B56" s="175"/>
      <c r="C56" s="40"/>
      <c r="D56" s="221"/>
      <c r="E56" s="39"/>
      <c r="F56" s="44">
        <f>IF(F55=0,0,F55/$F55)</f>
        <v>1</v>
      </c>
      <c r="G56" s="37">
        <f>IF(G55=0,0,G55/$F55)</f>
        <v>0.11842105263157894</v>
      </c>
      <c r="H56" s="37">
        <f>IF(H55=0,0,H55/$H55)</f>
        <v>1</v>
      </c>
      <c r="I56" s="37">
        <f>IF(I55=0,0,I55/$H55)</f>
        <v>2.1276595744680851E-2</v>
      </c>
      <c r="J56" s="37">
        <f>IF(J55=0,0,J55/$J55)</f>
        <v>1</v>
      </c>
      <c r="K56" s="37">
        <f>IF(K55=0,0,K55/$J55)</f>
        <v>2.6666666666666668E-2</v>
      </c>
      <c r="L56" s="37">
        <f>IF(L55=0,0,L55/$L55)</f>
        <v>1</v>
      </c>
      <c r="M56" s="37">
        <f>IF(M55=0,0,M55/$L55)</f>
        <v>4.6511627906976744E-2</v>
      </c>
    </row>
    <row r="57" spans="1:13" ht="12" customHeight="1">
      <c r="A57" s="175"/>
      <c r="B57" s="175"/>
      <c r="C57" s="43"/>
      <c r="D57" s="220" t="s">
        <v>485</v>
      </c>
      <c r="E57" s="42"/>
      <c r="F57" s="41">
        <v>16</v>
      </c>
      <c r="G57" s="41">
        <v>4</v>
      </c>
      <c r="H57" s="41">
        <v>21</v>
      </c>
      <c r="I57" s="41">
        <v>0</v>
      </c>
      <c r="J57" s="41">
        <v>60</v>
      </c>
      <c r="K57" s="41">
        <v>1</v>
      </c>
      <c r="L57" s="41">
        <v>65</v>
      </c>
      <c r="M57" s="41">
        <v>9</v>
      </c>
    </row>
    <row r="58" spans="1:13" ht="12" customHeight="1">
      <c r="A58" s="175"/>
      <c r="B58" s="175"/>
      <c r="C58" s="40"/>
      <c r="D58" s="221"/>
      <c r="E58" s="39"/>
      <c r="F58" s="44">
        <f>IF(F57=0,0,F57/$F57)</f>
        <v>1</v>
      </c>
      <c r="G58" s="37">
        <f>IF(G57=0,0,G57/$F57)</f>
        <v>0.25</v>
      </c>
      <c r="H58" s="37">
        <f>IF(H57=0,0,H57/$H57)</f>
        <v>1</v>
      </c>
      <c r="I58" s="37">
        <f>IF(I57=0,0,I57/$H57)</f>
        <v>0</v>
      </c>
      <c r="J58" s="37">
        <f>IF(J57=0,0,J57/$J57)</f>
        <v>1</v>
      </c>
      <c r="K58" s="37">
        <f>IF(K57=0,0,K57/$J57)</f>
        <v>1.6666666666666666E-2</v>
      </c>
      <c r="L58" s="37">
        <f>IF(L57=0,0,L57/$L57)</f>
        <v>1</v>
      </c>
      <c r="M58" s="37">
        <f>IF(M57=0,0,M57/$L57)</f>
        <v>0.13846153846153847</v>
      </c>
    </row>
    <row r="59" spans="1:13" ht="12.75" customHeight="1">
      <c r="A59" s="175"/>
      <c r="B59" s="175"/>
      <c r="C59" s="43"/>
      <c r="D59" s="220" t="s">
        <v>486</v>
      </c>
      <c r="E59" s="42"/>
      <c r="F59" s="41">
        <v>48</v>
      </c>
      <c r="G59" s="41">
        <v>2</v>
      </c>
      <c r="H59" s="41">
        <v>106</v>
      </c>
      <c r="I59" s="41">
        <v>0</v>
      </c>
      <c r="J59" s="41">
        <v>324</v>
      </c>
      <c r="K59" s="41">
        <v>7</v>
      </c>
      <c r="L59" s="41">
        <v>490</v>
      </c>
      <c r="M59" s="41">
        <v>14</v>
      </c>
    </row>
    <row r="60" spans="1:13" ht="12.75" customHeight="1">
      <c r="A60" s="175"/>
      <c r="B60" s="175"/>
      <c r="C60" s="40"/>
      <c r="D60" s="221"/>
      <c r="E60" s="39"/>
      <c r="F60" s="44">
        <f>IF(F59=0,0,F59/$F59)</f>
        <v>1</v>
      </c>
      <c r="G60" s="37">
        <f>IF(G59=0,0,G59/$F59)</f>
        <v>4.1666666666666664E-2</v>
      </c>
      <c r="H60" s="37">
        <f>IF(H59=0,0,H59/$H59)</f>
        <v>1</v>
      </c>
      <c r="I60" s="37">
        <f>IF(I59=0,0,I59/$H59)</f>
        <v>0</v>
      </c>
      <c r="J60" s="37">
        <f>IF(J59=0,0,J59/$J59)</f>
        <v>1</v>
      </c>
      <c r="K60" s="37">
        <f>IF(K59=0,0,K59/$J59)</f>
        <v>2.1604938271604937E-2</v>
      </c>
      <c r="L60" s="37">
        <f>IF(L59=0,0,L59/$L59)</f>
        <v>1</v>
      </c>
      <c r="M60" s="37">
        <f>IF(M59=0,0,M59/$L59)</f>
        <v>2.8571428571428571E-2</v>
      </c>
    </row>
    <row r="61" spans="1:13" ht="12" customHeight="1">
      <c r="A61" s="175"/>
      <c r="B61" s="175"/>
      <c r="C61" s="43"/>
      <c r="D61" s="220" t="s">
        <v>21</v>
      </c>
      <c r="E61" s="42"/>
      <c r="F61" s="41">
        <v>18</v>
      </c>
      <c r="G61" s="41">
        <v>2</v>
      </c>
      <c r="H61" s="41">
        <v>75</v>
      </c>
      <c r="I61" s="41">
        <v>2</v>
      </c>
      <c r="J61" s="41">
        <v>140</v>
      </c>
      <c r="K61" s="41">
        <v>5</v>
      </c>
      <c r="L61" s="41">
        <v>120</v>
      </c>
      <c r="M61" s="41">
        <v>5</v>
      </c>
    </row>
    <row r="62" spans="1:13" ht="12" customHeight="1">
      <c r="A62" s="175"/>
      <c r="B62" s="175"/>
      <c r="C62" s="40"/>
      <c r="D62" s="221"/>
      <c r="E62" s="39"/>
      <c r="F62" s="44">
        <f>IF(F61=0,0,F61/$F61)</f>
        <v>1</v>
      </c>
      <c r="G62" s="37">
        <f>IF(G61=0,0,G61/$F61)</f>
        <v>0.1111111111111111</v>
      </c>
      <c r="H62" s="37">
        <f>IF(H61=0,0,H61/$H61)</f>
        <v>1</v>
      </c>
      <c r="I62" s="37">
        <f>IF(I61=0,0,I61/$H61)</f>
        <v>2.6666666666666668E-2</v>
      </c>
      <c r="J62" s="37">
        <f>IF(J61=0,0,J61/$J61)</f>
        <v>1</v>
      </c>
      <c r="K62" s="37">
        <f>IF(K61=0,0,K61/$J61)</f>
        <v>3.5714285714285712E-2</v>
      </c>
      <c r="L62" s="37">
        <f>IF(L61=0,0,L61/$L61)</f>
        <v>1</v>
      </c>
      <c r="M62" s="37">
        <f>IF(M61=0,0,M61/$L61)</f>
        <v>4.1666666666666664E-2</v>
      </c>
    </row>
    <row r="63" spans="1:13" ht="12" customHeight="1">
      <c r="A63" s="175"/>
      <c r="B63" s="175"/>
      <c r="C63" s="43"/>
      <c r="D63" s="220" t="s">
        <v>487</v>
      </c>
      <c r="E63" s="42"/>
      <c r="F63" s="41">
        <v>22</v>
      </c>
      <c r="G63" s="41">
        <v>0</v>
      </c>
      <c r="H63" s="41">
        <v>71</v>
      </c>
      <c r="I63" s="41">
        <v>0</v>
      </c>
      <c r="J63" s="41">
        <v>165</v>
      </c>
      <c r="K63" s="41">
        <v>6</v>
      </c>
      <c r="L63" s="41">
        <v>301</v>
      </c>
      <c r="M63" s="41">
        <v>12</v>
      </c>
    </row>
    <row r="64" spans="1:13" ht="12" customHeight="1">
      <c r="A64" s="175"/>
      <c r="B64" s="175"/>
      <c r="C64" s="40"/>
      <c r="D64" s="221"/>
      <c r="E64" s="39"/>
      <c r="F64" s="44">
        <f>IF(F63=0,0,F63/$F63)</f>
        <v>1</v>
      </c>
      <c r="G64" s="37">
        <f>IF(G63=0,0,G63/$F63)</f>
        <v>0</v>
      </c>
      <c r="H64" s="37">
        <f>IF(H63=0,0,H63/$H63)</f>
        <v>1</v>
      </c>
      <c r="I64" s="37">
        <f>IF(I63=0,0,I63/$H63)</f>
        <v>0</v>
      </c>
      <c r="J64" s="37">
        <f>IF(J63=0,0,J63/$J63)</f>
        <v>1</v>
      </c>
      <c r="K64" s="37">
        <f>IF(K63=0,0,K63/$J63)</f>
        <v>3.6363636363636362E-2</v>
      </c>
      <c r="L64" s="37">
        <f>IF(L63=0,0,L63/$L63)</f>
        <v>1</v>
      </c>
      <c r="M64" s="37">
        <f>IF(M63=0,0,M63/$L63)</f>
        <v>3.9867109634551492E-2</v>
      </c>
    </row>
    <row r="65" spans="1:13" ht="12" customHeight="1">
      <c r="A65" s="175"/>
      <c r="B65" s="175"/>
      <c r="C65" s="43"/>
      <c r="D65" s="220" t="s">
        <v>488</v>
      </c>
      <c r="E65" s="42"/>
      <c r="F65" s="41">
        <v>34</v>
      </c>
      <c r="G65" s="41">
        <v>5</v>
      </c>
      <c r="H65" s="41">
        <v>36</v>
      </c>
      <c r="I65" s="41">
        <v>1</v>
      </c>
      <c r="J65" s="41">
        <v>94</v>
      </c>
      <c r="K65" s="41">
        <v>5</v>
      </c>
      <c r="L65" s="41">
        <v>114</v>
      </c>
      <c r="M65" s="41">
        <v>5</v>
      </c>
    </row>
    <row r="66" spans="1:13" ht="12" customHeight="1">
      <c r="A66" s="175"/>
      <c r="B66" s="175"/>
      <c r="C66" s="40"/>
      <c r="D66" s="221"/>
      <c r="E66" s="39"/>
      <c r="F66" s="44">
        <f>IF(F65=0,0,F65/$F65)</f>
        <v>1</v>
      </c>
      <c r="G66" s="37">
        <f>IF(G65=0,0,G65/$F65)</f>
        <v>0.14705882352941177</v>
      </c>
      <c r="H66" s="37">
        <f>IF(H65=0,0,H65/$H65)</f>
        <v>1</v>
      </c>
      <c r="I66" s="37">
        <f>IF(I65=0,0,I65/$H65)</f>
        <v>2.7777777777777776E-2</v>
      </c>
      <c r="J66" s="37">
        <f>IF(J65=0,0,J65/$J65)</f>
        <v>1</v>
      </c>
      <c r="K66" s="37">
        <f>IF(K65=0,0,K65/$J65)</f>
        <v>5.3191489361702128E-2</v>
      </c>
      <c r="L66" s="37">
        <f>IF(L65=0,0,L65/$L65)</f>
        <v>1</v>
      </c>
      <c r="M66" s="37">
        <f>IF(M65=0,0,M65/$L65)</f>
        <v>4.3859649122807015E-2</v>
      </c>
    </row>
    <row r="67" spans="1:13" ht="12" customHeight="1">
      <c r="A67" s="175"/>
      <c r="B67" s="175"/>
      <c r="C67" s="43"/>
      <c r="D67" s="220" t="s">
        <v>489</v>
      </c>
      <c r="E67" s="42"/>
      <c r="F67" s="41">
        <v>3</v>
      </c>
      <c r="G67" s="41">
        <v>1</v>
      </c>
      <c r="H67" s="41">
        <v>21</v>
      </c>
      <c r="I67" s="41">
        <v>1</v>
      </c>
      <c r="J67" s="41">
        <v>85</v>
      </c>
      <c r="K67" s="41">
        <v>6</v>
      </c>
      <c r="L67" s="41">
        <v>34</v>
      </c>
      <c r="M67" s="41">
        <v>14</v>
      </c>
    </row>
    <row r="68" spans="1:13" ht="12" customHeight="1">
      <c r="A68" s="175"/>
      <c r="B68" s="176"/>
      <c r="C68" s="40"/>
      <c r="D68" s="221"/>
      <c r="E68" s="39"/>
      <c r="F68" s="44">
        <f>IF(F67=0,0,F67/$F67)</f>
        <v>1</v>
      </c>
      <c r="G68" s="37">
        <f>IF(G67=0,0,G67/$F67)</f>
        <v>0.33333333333333331</v>
      </c>
      <c r="H68" s="37">
        <f>IF(H67=0,0,H67/$H67)</f>
        <v>1</v>
      </c>
      <c r="I68" s="37">
        <f>IF(I67=0,0,I67/$H67)</f>
        <v>4.7619047619047616E-2</v>
      </c>
      <c r="J68" s="37">
        <f>IF(J67=0,0,J67/$J67)</f>
        <v>1</v>
      </c>
      <c r="K68" s="37">
        <f>IF(K67=0,0,K67/$J67)</f>
        <v>7.0588235294117646E-2</v>
      </c>
      <c r="L68" s="37">
        <f>IF(L67=0,0,L67/$L67)</f>
        <v>1</v>
      </c>
      <c r="M68" s="37">
        <f>IF(M67=0,0,M67/$L67)</f>
        <v>0.41176470588235292</v>
      </c>
    </row>
    <row r="69" spans="1:13" ht="12" customHeight="1">
      <c r="A69" s="175"/>
      <c r="B69" s="174" t="s">
        <v>17</v>
      </c>
      <c r="C69" s="43"/>
      <c r="D69" s="220" t="s">
        <v>16</v>
      </c>
      <c r="E69" s="42"/>
      <c r="F69" s="41">
        <f t="shared" ref="F69:M69" si="2">SUM(F71,F73,F75,F77,F79,F81,F83,F85,F87,F89,F91,F93,F95,F97,F99)</f>
        <v>996</v>
      </c>
      <c r="G69" s="41">
        <f t="shared" si="2"/>
        <v>190</v>
      </c>
      <c r="H69" s="41">
        <f t="shared" si="2"/>
        <v>978</v>
      </c>
      <c r="I69" s="41">
        <f t="shared" si="2"/>
        <v>154</v>
      </c>
      <c r="J69" s="41">
        <f t="shared" si="2"/>
        <v>1926</v>
      </c>
      <c r="K69" s="41">
        <f t="shared" si="2"/>
        <v>469</v>
      </c>
      <c r="L69" s="41">
        <f t="shared" si="2"/>
        <v>2472</v>
      </c>
      <c r="M69" s="41">
        <f t="shared" si="2"/>
        <v>919</v>
      </c>
    </row>
    <row r="70" spans="1:13" ht="12" customHeight="1">
      <c r="A70" s="175"/>
      <c r="B70" s="175"/>
      <c r="C70" s="40"/>
      <c r="D70" s="221"/>
      <c r="E70" s="39"/>
      <c r="F70" s="44">
        <f>IF(F69=0,0,F69/$F69)</f>
        <v>1</v>
      </c>
      <c r="G70" s="37">
        <f>IF(G69=0,0,G69/$F69)</f>
        <v>0.19076305220883535</v>
      </c>
      <c r="H70" s="37">
        <f>IF(H69=0,0,H69/$H69)</f>
        <v>1</v>
      </c>
      <c r="I70" s="37">
        <f>IF(I69=0,0,I69/$H69)</f>
        <v>0.15746421267893659</v>
      </c>
      <c r="J70" s="37">
        <f>IF(J69=0,0,J69/$J69)</f>
        <v>1</v>
      </c>
      <c r="K70" s="37">
        <f>IF(K69=0,0,K69/$J69)</f>
        <v>0.24350986500519212</v>
      </c>
      <c r="L70" s="37">
        <f>IF(L69=0,0,L69/$L69)</f>
        <v>1</v>
      </c>
      <c r="M70" s="37">
        <f>IF(M69=0,0,M69/$L69)</f>
        <v>0.37176375404530743</v>
      </c>
    </row>
    <row r="71" spans="1:13" ht="12" customHeight="1">
      <c r="A71" s="175"/>
      <c r="B71" s="175"/>
      <c r="C71" s="43"/>
      <c r="D71" s="220" t="s">
        <v>273</v>
      </c>
      <c r="E71" s="42"/>
      <c r="F71" s="41">
        <v>9</v>
      </c>
      <c r="G71" s="41">
        <v>0</v>
      </c>
      <c r="H71" s="41">
        <v>5</v>
      </c>
      <c r="I71" s="41">
        <v>0</v>
      </c>
      <c r="J71" s="41">
        <v>4</v>
      </c>
      <c r="K71" s="41">
        <v>1</v>
      </c>
      <c r="L71" s="41">
        <v>9</v>
      </c>
      <c r="M71" s="41">
        <v>1</v>
      </c>
    </row>
    <row r="72" spans="1:13" ht="12" customHeight="1">
      <c r="A72" s="175"/>
      <c r="B72" s="175"/>
      <c r="C72" s="40"/>
      <c r="D72" s="221"/>
      <c r="E72" s="39"/>
      <c r="F72" s="44">
        <f>IF(F71=0,0,F71/$F71)</f>
        <v>1</v>
      </c>
      <c r="G72" s="37">
        <f>IF(G71=0,0,G71/$F71)</f>
        <v>0</v>
      </c>
      <c r="H72" s="37">
        <f>IF(H71=0,0,H71/$H71)</f>
        <v>1</v>
      </c>
      <c r="I72" s="37">
        <f>IF(I71=0,0,I71/$H71)</f>
        <v>0</v>
      </c>
      <c r="J72" s="37">
        <f>IF(J71=0,0,J71/$J71)</f>
        <v>1</v>
      </c>
      <c r="K72" s="37">
        <f>IF(K71=0,0,K71/$J71)</f>
        <v>0.25</v>
      </c>
      <c r="L72" s="37">
        <f>IF(L71=0,0,L71/$L71)</f>
        <v>1</v>
      </c>
      <c r="M72" s="37">
        <f>IF(M71=0,0,M71/$L71)</f>
        <v>0.1111111111111111</v>
      </c>
    </row>
    <row r="73" spans="1:13" ht="12" customHeight="1">
      <c r="A73" s="175"/>
      <c r="B73" s="175"/>
      <c r="C73" s="43"/>
      <c r="D73" s="220" t="s">
        <v>272</v>
      </c>
      <c r="E73" s="42"/>
      <c r="F73" s="41">
        <v>171</v>
      </c>
      <c r="G73" s="41">
        <v>25</v>
      </c>
      <c r="H73" s="41">
        <v>130</v>
      </c>
      <c r="I73" s="41">
        <v>1</v>
      </c>
      <c r="J73" s="41">
        <v>237</v>
      </c>
      <c r="K73" s="41">
        <v>7</v>
      </c>
      <c r="L73" s="41">
        <v>239</v>
      </c>
      <c r="M73" s="41">
        <v>17</v>
      </c>
    </row>
    <row r="74" spans="1:13" ht="12" customHeight="1">
      <c r="A74" s="175"/>
      <c r="B74" s="175"/>
      <c r="C74" s="40"/>
      <c r="D74" s="221"/>
      <c r="E74" s="39"/>
      <c r="F74" s="44">
        <f>IF(F73=0,0,F73/$F73)</f>
        <v>1</v>
      </c>
      <c r="G74" s="37">
        <f>IF(G73=0,0,G73/$F73)</f>
        <v>0.14619883040935672</v>
      </c>
      <c r="H74" s="37">
        <f>IF(H73=0,0,H73/$H73)</f>
        <v>1</v>
      </c>
      <c r="I74" s="37">
        <f>IF(I73=0,0,I73/$H73)</f>
        <v>7.6923076923076927E-3</v>
      </c>
      <c r="J74" s="37">
        <f>IF(J73=0,0,J73/$J73)</f>
        <v>1</v>
      </c>
      <c r="K74" s="37">
        <f>IF(K73=0,0,K73/$J73)</f>
        <v>2.9535864978902954E-2</v>
      </c>
      <c r="L74" s="37">
        <f>IF(L73=0,0,L73/$L73)</f>
        <v>1</v>
      </c>
      <c r="M74" s="37">
        <f>IF(M73=0,0,M73/$L73)</f>
        <v>7.1129707112970716E-2</v>
      </c>
    </row>
    <row r="75" spans="1:13" ht="12" customHeight="1">
      <c r="A75" s="175"/>
      <c r="B75" s="175"/>
      <c r="C75" s="43"/>
      <c r="D75" s="220" t="s">
        <v>13</v>
      </c>
      <c r="E75" s="42"/>
      <c r="F75" s="41">
        <v>30</v>
      </c>
      <c r="G75" s="41">
        <v>1</v>
      </c>
      <c r="H75" s="41">
        <v>50</v>
      </c>
      <c r="I75" s="41">
        <v>1</v>
      </c>
      <c r="J75" s="41">
        <v>88</v>
      </c>
      <c r="K75" s="41">
        <v>2</v>
      </c>
      <c r="L75" s="41">
        <v>131</v>
      </c>
      <c r="M75" s="41">
        <v>5</v>
      </c>
    </row>
    <row r="76" spans="1:13" ht="12" customHeight="1">
      <c r="A76" s="175"/>
      <c r="B76" s="175"/>
      <c r="C76" s="40"/>
      <c r="D76" s="221"/>
      <c r="E76" s="39"/>
      <c r="F76" s="44">
        <f>IF(F75=0,0,F75/$F75)</f>
        <v>1</v>
      </c>
      <c r="G76" s="37">
        <f>IF(G75=0,0,G75/$F75)</f>
        <v>3.3333333333333333E-2</v>
      </c>
      <c r="H76" s="37">
        <f>IF(H75=0,0,H75/$H75)</f>
        <v>1</v>
      </c>
      <c r="I76" s="37">
        <f>IF(I75=0,0,I75/$H75)</f>
        <v>0.02</v>
      </c>
      <c r="J76" s="37">
        <f>IF(J75=0,0,J75/$J75)</f>
        <v>1</v>
      </c>
      <c r="K76" s="37">
        <f>IF(K75=0,0,K75/$J75)</f>
        <v>2.2727272727272728E-2</v>
      </c>
      <c r="L76" s="37">
        <f>IF(L75=0,0,L75/$L75)</f>
        <v>1</v>
      </c>
      <c r="M76" s="37">
        <f>IF(M75=0,0,M75/$L75)</f>
        <v>3.8167938931297711E-2</v>
      </c>
    </row>
    <row r="77" spans="1:13" ht="12" customHeight="1">
      <c r="A77" s="175"/>
      <c r="B77" s="175"/>
      <c r="C77" s="43"/>
      <c r="D77" s="220" t="s">
        <v>207</v>
      </c>
      <c r="E77" s="42"/>
      <c r="F77" s="41">
        <v>44</v>
      </c>
      <c r="G77" s="41">
        <v>1</v>
      </c>
      <c r="H77" s="41">
        <v>81</v>
      </c>
      <c r="I77" s="41">
        <v>7</v>
      </c>
      <c r="J77" s="41">
        <v>167</v>
      </c>
      <c r="K77" s="41">
        <v>14</v>
      </c>
      <c r="L77" s="41">
        <v>164</v>
      </c>
      <c r="M77" s="41">
        <v>23</v>
      </c>
    </row>
    <row r="78" spans="1:13" ht="12" customHeight="1">
      <c r="A78" s="175"/>
      <c r="B78" s="175"/>
      <c r="C78" s="40"/>
      <c r="D78" s="221"/>
      <c r="E78" s="39"/>
      <c r="F78" s="44">
        <f>IF(F77=0,0,F77/$F77)</f>
        <v>1</v>
      </c>
      <c r="G78" s="37">
        <f>IF(G77=0,0,G77/$F77)</f>
        <v>2.2727272727272728E-2</v>
      </c>
      <c r="H78" s="37">
        <f>IF(H77=0,0,H77/$H77)</f>
        <v>1</v>
      </c>
      <c r="I78" s="37">
        <f>IF(I77=0,0,I77/$H77)</f>
        <v>8.6419753086419748E-2</v>
      </c>
      <c r="J78" s="37">
        <f>IF(J77=0,0,J77/$J77)</f>
        <v>1</v>
      </c>
      <c r="K78" s="37">
        <f>IF(K77=0,0,K77/$J77)</f>
        <v>8.3832335329341312E-2</v>
      </c>
      <c r="L78" s="37">
        <f>IF(L77=0,0,L77/$L77)</f>
        <v>1</v>
      </c>
      <c r="M78" s="37">
        <f>IF(M77=0,0,M77/$L77)</f>
        <v>0.1402439024390244</v>
      </c>
    </row>
    <row r="79" spans="1:13" ht="12" customHeight="1">
      <c r="A79" s="175"/>
      <c r="B79" s="175"/>
      <c r="C79" s="43"/>
      <c r="D79" s="220" t="s">
        <v>325</v>
      </c>
      <c r="E79" s="42"/>
      <c r="F79" s="41">
        <v>50</v>
      </c>
      <c r="G79" s="41">
        <v>11</v>
      </c>
      <c r="H79" s="41">
        <v>33</v>
      </c>
      <c r="I79" s="41">
        <v>2</v>
      </c>
      <c r="J79" s="41">
        <v>34</v>
      </c>
      <c r="K79" s="41">
        <v>1</v>
      </c>
      <c r="L79" s="41">
        <v>69</v>
      </c>
      <c r="M79" s="41">
        <v>5</v>
      </c>
    </row>
    <row r="80" spans="1:13" ht="12" customHeight="1">
      <c r="A80" s="175"/>
      <c r="B80" s="175"/>
      <c r="C80" s="40"/>
      <c r="D80" s="221"/>
      <c r="E80" s="39"/>
      <c r="F80" s="44">
        <f>IF(F79=0,0,F79/$F79)</f>
        <v>1</v>
      </c>
      <c r="G80" s="37">
        <f>IF(G79=0,0,G79/$F79)</f>
        <v>0.22</v>
      </c>
      <c r="H80" s="37">
        <f>IF(H79=0,0,H79/$H79)</f>
        <v>1</v>
      </c>
      <c r="I80" s="37">
        <f>IF(I79=0,0,I79/$H79)</f>
        <v>6.0606060606060608E-2</v>
      </c>
      <c r="J80" s="37">
        <f>IF(J79=0,0,J79/$J79)</f>
        <v>1</v>
      </c>
      <c r="K80" s="37">
        <f>IF(K79=0,0,K79/$J79)</f>
        <v>2.9411764705882353E-2</v>
      </c>
      <c r="L80" s="37">
        <f>IF(L79=0,0,L79/$L79)</f>
        <v>1</v>
      </c>
      <c r="M80" s="37">
        <f>IF(M79=0,0,M79/$L79)</f>
        <v>7.2463768115942032E-2</v>
      </c>
    </row>
    <row r="81" spans="1:13" ht="12" customHeight="1">
      <c r="A81" s="175"/>
      <c r="B81" s="175"/>
      <c r="C81" s="43"/>
      <c r="D81" s="220" t="s">
        <v>10</v>
      </c>
      <c r="E81" s="42"/>
      <c r="F81" s="41">
        <v>178</v>
      </c>
      <c r="G81" s="41">
        <v>33</v>
      </c>
      <c r="H81" s="41">
        <v>155</v>
      </c>
      <c r="I81" s="41">
        <v>13</v>
      </c>
      <c r="J81" s="41">
        <v>395</v>
      </c>
      <c r="K81" s="41">
        <v>46</v>
      </c>
      <c r="L81" s="41">
        <v>375</v>
      </c>
      <c r="M81" s="41">
        <v>90</v>
      </c>
    </row>
    <row r="82" spans="1:13" ht="12" customHeight="1">
      <c r="A82" s="175"/>
      <c r="B82" s="175"/>
      <c r="C82" s="40"/>
      <c r="D82" s="221"/>
      <c r="E82" s="39"/>
      <c r="F82" s="44">
        <f>IF(F81=0,0,F81/$F81)</f>
        <v>1</v>
      </c>
      <c r="G82" s="37">
        <f>IF(G81=0,0,G81/$F81)</f>
        <v>0.1853932584269663</v>
      </c>
      <c r="H82" s="37">
        <f>IF(H81=0,0,H81/$H81)</f>
        <v>1</v>
      </c>
      <c r="I82" s="37">
        <f>IF(I81=0,0,I81/$H81)</f>
        <v>8.387096774193549E-2</v>
      </c>
      <c r="J82" s="37">
        <f>IF(J81=0,0,J81/$J81)</f>
        <v>1</v>
      </c>
      <c r="K82" s="37">
        <f>IF(K81=0,0,K81/$J81)</f>
        <v>0.11645569620253164</v>
      </c>
      <c r="L82" s="37">
        <f>IF(L81=0,0,L81/$L81)</f>
        <v>1</v>
      </c>
      <c r="M82" s="37">
        <f>IF(M81=0,0,M81/$L81)</f>
        <v>0.24</v>
      </c>
    </row>
    <row r="83" spans="1:13" ht="12" customHeight="1">
      <c r="A83" s="175"/>
      <c r="B83" s="175"/>
      <c r="C83" s="43"/>
      <c r="D83" s="220" t="s">
        <v>9</v>
      </c>
      <c r="E83" s="42"/>
      <c r="F83" s="41">
        <v>0</v>
      </c>
      <c r="G83" s="41">
        <v>0</v>
      </c>
      <c r="H83" s="41">
        <v>15</v>
      </c>
      <c r="I83" s="41">
        <v>1</v>
      </c>
      <c r="J83" s="41">
        <v>23</v>
      </c>
      <c r="K83" s="41">
        <v>5</v>
      </c>
      <c r="L83" s="41">
        <v>19</v>
      </c>
      <c r="M83" s="41">
        <v>9</v>
      </c>
    </row>
    <row r="84" spans="1:13" ht="12" customHeight="1">
      <c r="A84" s="175"/>
      <c r="B84" s="175"/>
      <c r="C84" s="40"/>
      <c r="D84" s="221"/>
      <c r="E84" s="39"/>
      <c r="F84" s="44">
        <f>IF(F83=0,0,F83/$F83)</f>
        <v>0</v>
      </c>
      <c r="G84" s="37">
        <f>IF(G83=0,0,G83/$F83)</f>
        <v>0</v>
      </c>
      <c r="H84" s="37">
        <f>IF(H83=0,0,H83/$H83)</f>
        <v>1</v>
      </c>
      <c r="I84" s="37">
        <f>IF(I83=0,0,I83/$H83)</f>
        <v>6.6666666666666666E-2</v>
      </c>
      <c r="J84" s="37">
        <f>IF(J83=0,0,J83/$J83)</f>
        <v>1</v>
      </c>
      <c r="K84" s="37">
        <f>IF(K83=0,0,K83/$J83)</f>
        <v>0.21739130434782608</v>
      </c>
      <c r="L84" s="37">
        <f>IF(L83=0,0,L83/$L83)</f>
        <v>1</v>
      </c>
      <c r="M84" s="37">
        <f>IF(M83=0,0,M83/$L83)</f>
        <v>0.47368421052631576</v>
      </c>
    </row>
    <row r="85" spans="1:13" ht="12" customHeight="1">
      <c r="A85" s="175"/>
      <c r="B85" s="175"/>
      <c r="C85" s="43"/>
      <c r="D85" s="220" t="s">
        <v>324</v>
      </c>
      <c r="E85" s="42"/>
      <c r="F85" s="41">
        <v>8</v>
      </c>
      <c r="G85" s="41">
        <v>2</v>
      </c>
      <c r="H85" s="41">
        <v>13</v>
      </c>
      <c r="I85" s="41">
        <v>2</v>
      </c>
      <c r="J85" s="41">
        <v>11</v>
      </c>
      <c r="K85" s="41">
        <v>3</v>
      </c>
      <c r="L85" s="41">
        <v>14</v>
      </c>
      <c r="M85" s="41">
        <v>7</v>
      </c>
    </row>
    <row r="86" spans="1:13" ht="12" customHeight="1">
      <c r="A86" s="175"/>
      <c r="B86" s="175"/>
      <c r="C86" s="40"/>
      <c r="D86" s="221"/>
      <c r="E86" s="39"/>
      <c r="F86" s="44">
        <f>IF(F85=0,0,F85/$F85)</f>
        <v>1</v>
      </c>
      <c r="G86" s="37">
        <f>IF(G85=0,0,G85/$F85)</f>
        <v>0.25</v>
      </c>
      <c r="H86" s="37">
        <f>IF(H85=0,0,H85/$H85)</f>
        <v>1</v>
      </c>
      <c r="I86" s="37">
        <f>IF(I85=0,0,I85/$H85)</f>
        <v>0.15384615384615385</v>
      </c>
      <c r="J86" s="37">
        <f>IF(J85=0,0,J85/$J85)</f>
        <v>1</v>
      </c>
      <c r="K86" s="37">
        <f>IF(K85=0,0,K85/$J85)</f>
        <v>0.27272727272727271</v>
      </c>
      <c r="L86" s="37">
        <f>IF(L85=0,0,L85/$L85)</f>
        <v>1</v>
      </c>
      <c r="M86" s="37">
        <f>IF(M85=0,0,M85/$L85)</f>
        <v>0.5</v>
      </c>
    </row>
    <row r="87" spans="1:13" ht="13.5" customHeight="1">
      <c r="A87" s="175"/>
      <c r="B87" s="175"/>
      <c r="C87" s="43"/>
      <c r="D87" s="222" t="s">
        <v>323</v>
      </c>
      <c r="E87" s="42"/>
      <c r="F87" s="41">
        <v>32</v>
      </c>
      <c r="G87" s="41">
        <v>4</v>
      </c>
      <c r="H87" s="41">
        <v>26</v>
      </c>
      <c r="I87" s="41">
        <v>1</v>
      </c>
      <c r="J87" s="41">
        <v>28</v>
      </c>
      <c r="K87" s="41">
        <v>2</v>
      </c>
      <c r="L87" s="41">
        <v>37</v>
      </c>
      <c r="M87" s="41">
        <v>7</v>
      </c>
    </row>
    <row r="88" spans="1:13" ht="13.5" customHeight="1">
      <c r="A88" s="175"/>
      <c r="B88" s="175"/>
      <c r="C88" s="40"/>
      <c r="D88" s="221"/>
      <c r="E88" s="39"/>
      <c r="F88" s="44">
        <f>IF(F87=0,0,F87/$F87)</f>
        <v>1</v>
      </c>
      <c r="G88" s="37">
        <f>IF(G87=0,0,G87/$F87)</f>
        <v>0.125</v>
      </c>
      <c r="H88" s="37">
        <f>IF(H87=0,0,H87/$H87)</f>
        <v>1</v>
      </c>
      <c r="I88" s="37">
        <f>IF(I87=0,0,I87/$H87)</f>
        <v>3.8461538461538464E-2</v>
      </c>
      <c r="J88" s="37">
        <f>IF(J87=0,0,J87/$J87)</f>
        <v>1</v>
      </c>
      <c r="K88" s="37">
        <f>IF(K87=0,0,K87/$J87)</f>
        <v>7.1428571428571425E-2</v>
      </c>
      <c r="L88" s="37">
        <f>IF(L87=0,0,L87/$L87)</f>
        <v>1</v>
      </c>
      <c r="M88" s="37">
        <f>IF(M87=0,0,M87/$L87)</f>
        <v>0.1891891891891892</v>
      </c>
    </row>
    <row r="89" spans="1:13" ht="12" customHeight="1">
      <c r="A89" s="175"/>
      <c r="B89" s="175"/>
      <c r="C89" s="43"/>
      <c r="D89" s="220" t="s">
        <v>322</v>
      </c>
      <c r="E89" s="42"/>
      <c r="F89" s="41">
        <v>56</v>
      </c>
      <c r="G89" s="41">
        <v>18</v>
      </c>
      <c r="H89" s="41">
        <v>60</v>
      </c>
      <c r="I89" s="41">
        <v>11</v>
      </c>
      <c r="J89" s="41">
        <v>69</v>
      </c>
      <c r="K89" s="41">
        <v>19</v>
      </c>
      <c r="L89" s="41">
        <v>70</v>
      </c>
      <c r="M89" s="41">
        <v>30</v>
      </c>
    </row>
    <row r="90" spans="1:13" ht="12" customHeight="1">
      <c r="A90" s="175"/>
      <c r="B90" s="175"/>
      <c r="C90" s="40"/>
      <c r="D90" s="221"/>
      <c r="E90" s="39"/>
      <c r="F90" s="44">
        <f>IF(F89=0,0,F89/$F89)</f>
        <v>1</v>
      </c>
      <c r="G90" s="37">
        <f>IF(G89=0,0,G89/$F89)</f>
        <v>0.32142857142857145</v>
      </c>
      <c r="H90" s="37">
        <f>IF(H89=0,0,H89/$H89)</f>
        <v>1</v>
      </c>
      <c r="I90" s="37">
        <f>IF(I89=0,0,I89/$H89)</f>
        <v>0.18333333333333332</v>
      </c>
      <c r="J90" s="37">
        <f>IF(J89=0,0,J89/$J89)</f>
        <v>1</v>
      </c>
      <c r="K90" s="37">
        <f>IF(K89=0,0,K89/$J89)</f>
        <v>0.27536231884057971</v>
      </c>
      <c r="L90" s="37">
        <f>IF(L89=0,0,L89/$L89)</f>
        <v>1</v>
      </c>
      <c r="M90" s="37">
        <f>IF(M89=0,0,M89/$L89)</f>
        <v>0.42857142857142855</v>
      </c>
    </row>
    <row r="91" spans="1:13" ht="12" customHeight="1">
      <c r="A91" s="175"/>
      <c r="B91" s="175"/>
      <c r="C91" s="43"/>
      <c r="D91" s="220" t="s">
        <v>203</v>
      </c>
      <c r="E91" s="42"/>
      <c r="F91" s="41">
        <v>8</v>
      </c>
      <c r="G91" s="41">
        <v>4</v>
      </c>
      <c r="H91" s="41">
        <v>5</v>
      </c>
      <c r="I91" s="41">
        <v>2</v>
      </c>
      <c r="J91" s="41">
        <v>5</v>
      </c>
      <c r="K91" s="41">
        <v>3</v>
      </c>
      <c r="L91" s="41">
        <v>8</v>
      </c>
      <c r="M91" s="41">
        <v>1</v>
      </c>
    </row>
    <row r="92" spans="1:13" ht="12" customHeight="1">
      <c r="A92" s="175"/>
      <c r="B92" s="175"/>
      <c r="C92" s="40"/>
      <c r="D92" s="221"/>
      <c r="E92" s="39"/>
      <c r="F92" s="44">
        <f>IF(F91=0,0,F91/$F91)</f>
        <v>1</v>
      </c>
      <c r="G92" s="37">
        <f>IF(G91=0,0,G91/$F91)</f>
        <v>0.5</v>
      </c>
      <c r="H92" s="37">
        <f>IF(H91=0,0,H91/$H91)</f>
        <v>1</v>
      </c>
      <c r="I92" s="37">
        <f>IF(I91=0,0,I91/$H91)</f>
        <v>0.4</v>
      </c>
      <c r="J92" s="37">
        <f>IF(J91=0,0,J91/$J91)</f>
        <v>1</v>
      </c>
      <c r="K92" s="37">
        <f>IF(K91=0,0,K91/$J91)</f>
        <v>0.6</v>
      </c>
      <c r="L92" s="37">
        <f>IF(L91=0,0,L91/$L91)</f>
        <v>1</v>
      </c>
      <c r="M92" s="37">
        <f>IF(M91=0,0,M91/$L91)</f>
        <v>0.125</v>
      </c>
    </row>
    <row r="93" spans="1:13" ht="12" customHeight="1">
      <c r="A93" s="175"/>
      <c r="B93" s="175"/>
      <c r="C93" s="43"/>
      <c r="D93" s="220" t="s">
        <v>321</v>
      </c>
      <c r="E93" s="42"/>
      <c r="F93" s="41">
        <v>37</v>
      </c>
      <c r="G93" s="41">
        <v>13</v>
      </c>
      <c r="H93" s="41">
        <v>72</v>
      </c>
      <c r="I93" s="41">
        <v>13</v>
      </c>
      <c r="J93" s="41">
        <v>90</v>
      </c>
      <c r="K93" s="41">
        <v>23</v>
      </c>
      <c r="L93" s="41">
        <v>160</v>
      </c>
      <c r="M93" s="41">
        <v>56</v>
      </c>
    </row>
    <row r="94" spans="1:13" ht="12" customHeight="1">
      <c r="A94" s="175"/>
      <c r="B94" s="175"/>
      <c r="C94" s="40"/>
      <c r="D94" s="221"/>
      <c r="E94" s="39"/>
      <c r="F94" s="44">
        <f>IF(F93=0,0,F93/$F93)</f>
        <v>1</v>
      </c>
      <c r="G94" s="37">
        <f>IF(G93=0,0,G93/$F93)</f>
        <v>0.35135135135135137</v>
      </c>
      <c r="H94" s="37">
        <f>IF(H93=0,0,H93/$H93)</f>
        <v>1</v>
      </c>
      <c r="I94" s="37">
        <f>IF(I93=0,0,I93/$H93)</f>
        <v>0.18055555555555555</v>
      </c>
      <c r="J94" s="37">
        <f>IF(J93=0,0,J93/$J93)</f>
        <v>1</v>
      </c>
      <c r="K94" s="37">
        <f>IF(K93=0,0,K93/$J93)</f>
        <v>0.25555555555555554</v>
      </c>
      <c r="L94" s="37">
        <f>IF(L93=0,0,L93/$L93)</f>
        <v>1</v>
      </c>
      <c r="M94" s="37">
        <f>IF(M93=0,0,M93/$L93)</f>
        <v>0.35</v>
      </c>
    </row>
    <row r="95" spans="1:13" ht="12" customHeight="1">
      <c r="A95" s="175"/>
      <c r="B95" s="175"/>
      <c r="C95" s="43"/>
      <c r="D95" s="220" t="s">
        <v>320</v>
      </c>
      <c r="E95" s="42"/>
      <c r="F95" s="41">
        <v>234</v>
      </c>
      <c r="G95" s="41">
        <v>59</v>
      </c>
      <c r="H95" s="41">
        <v>236</v>
      </c>
      <c r="I95" s="41">
        <v>94</v>
      </c>
      <c r="J95" s="41">
        <v>570</v>
      </c>
      <c r="K95" s="41">
        <v>318</v>
      </c>
      <c r="L95" s="41">
        <v>948</v>
      </c>
      <c r="M95" s="41">
        <v>626</v>
      </c>
    </row>
    <row r="96" spans="1:13" ht="12" customHeight="1">
      <c r="A96" s="175"/>
      <c r="B96" s="175"/>
      <c r="C96" s="40"/>
      <c r="D96" s="221"/>
      <c r="E96" s="39"/>
      <c r="F96" s="44">
        <f>IF(F95=0,0,F95/$F95)</f>
        <v>1</v>
      </c>
      <c r="G96" s="37">
        <f>IF(G95=0,0,G95/$F95)</f>
        <v>0.25213675213675213</v>
      </c>
      <c r="H96" s="37">
        <f>IF(H95=0,0,H95/$H95)</f>
        <v>1</v>
      </c>
      <c r="I96" s="37">
        <f>IF(I95=0,0,I95/$H95)</f>
        <v>0.39830508474576271</v>
      </c>
      <c r="J96" s="37">
        <f>IF(J95=0,0,J95/$J95)</f>
        <v>1</v>
      </c>
      <c r="K96" s="37">
        <f>IF(K95=0,0,K95/$J95)</f>
        <v>0.55789473684210522</v>
      </c>
      <c r="L96" s="37">
        <f>IF(L95=0,0,L95/$L95)</f>
        <v>1</v>
      </c>
      <c r="M96" s="37">
        <f>IF(M95=0,0,M95/$L95)</f>
        <v>0.66033755274261607</v>
      </c>
    </row>
    <row r="97" spans="1:13" ht="12" customHeight="1">
      <c r="A97" s="175"/>
      <c r="B97" s="175"/>
      <c r="C97" s="43"/>
      <c r="D97" s="220" t="s">
        <v>319</v>
      </c>
      <c r="E97" s="42"/>
      <c r="F97" s="41">
        <v>51</v>
      </c>
      <c r="G97" s="41">
        <v>2</v>
      </c>
      <c r="H97" s="41">
        <v>50</v>
      </c>
      <c r="I97" s="41">
        <v>2</v>
      </c>
      <c r="J97" s="41">
        <v>111</v>
      </c>
      <c r="K97" s="41">
        <v>16</v>
      </c>
      <c r="L97" s="41">
        <v>114</v>
      </c>
      <c r="M97" s="41">
        <v>18</v>
      </c>
    </row>
    <row r="98" spans="1:13" ht="12" customHeight="1">
      <c r="A98" s="175"/>
      <c r="B98" s="175"/>
      <c r="C98" s="40"/>
      <c r="D98" s="221"/>
      <c r="E98" s="39"/>
      <c r="F98" s="44">
        <f>IF(F97=0,0,F97/$F97)</f>
        <v>1</v>
      </c>
      <c r="G98" s="37">
        <f>IF(G97=0,0,G97/$F97)</f>
        <v>3.9215686274509803E-2</v>
      </c>
      <c r="H98" s="37">
        <f>IF(H97=0,0,H97/$H97)</f>
        <v>1</v>
      </c>
      <c r="I98" s="37">
        <f>IF(I97=0,0,I97/$H97)</f>
        <v>0.04</v>
      </c>
      <c r="J98" s="37">
        <f>IF(J97=0,0,J97/$J97)</f>
        <v>1</v>
      </c>
      <c r="K98" s="37">
        <f>IF(K97=0,0,K97/$J97)</f>
        <v>0.14414414414414414</v>
      </c>
      <c r="L98" s="37">
        <f>IF(L97=0,0,L97/$L97)</f>
        <v>1</v>
      </c>
      <c r="M98" s="37">
        <f>IF(M97=0,0,M97/$L97)</f>
        <v>0.15789473684210525</v>
      </c>
    </row>
    <row r="99" spans="1:13" ht="12.75" customHeight="1">
      <c r="A99" s="175"/>
      <c r="B99" s="175"/>
      <c r="C99" s="43"/>
      <c r="D99" s="220" t="s">
        <v>318</v>
      </c>
      <c r="E99" s="42"/>
      <c r="F99" s="41">
        <v>88</v>
      </c>
      <c r="G99" s="41">
        <v>17</v>
      </c>
      <c r="H99" s="41">
        <v>47</v>
      </c>
      <c r="I99" s="41">
        <v>4</v>
      </c>
      <c r="J99" s="41">
        <v>94</v>
      </c>
      <c r="K99" s="41">
        <v>9</v>
      </c>
      <c r="L99" s="41">
        <v>115</v>
      </c>
      <c r="M99" s="41">
        <v>24</v>
      </c>
    </row>
    <row r="100" spans="1:13" ht="12.75" customHeight="1">
      <c r="A100" s="176"/>
      <c r="B100" s="176"/>
      <c r="C100" s="40"/>
      <c r="D100" s="221"/>
      <c r="E100" s="39"/>
      <c r="F100" s="38">
        <f>IF(F99=0,0,F99/$F99)</f>
        <v>1</v>
      </c>
      <c r="G100" s="37">
        <f>IF(G99=0,0,G99/$F99)</f>
        <v>0.19318181818181818</v>
      </c>
      <c r="H100" s="37">
        <f>IF(H99=0,0,H99/$H99)</f>
        <v>1</v>
      </c>
      <c r="I100" s="37">
        <f>IF(I99=0,0,I99/$H99)</f>
        <v>8.5106382978723402E-2</v>
      </c>
      <c r="J100" s="37">
        <f>IF(J99=0,0,J99/$J99)</f>
        <v>1</v>
      </c>
      <c r="K100" s="37">
        <f>IF(K99=0,0,K99/$J99)</f>
        <v>9.5744680851063829E-2</v>
      </c>
      <c r="L100" s="37">
        <f>IF(L99=0,0,L99/$L99)</f>
        <v>1</v>
      </c>
      <c r="M100" s="37">
        <f>IF(M99=0,0,M99/$L99)</f>
        <v>0.20869565217391303</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4:M6"/>
    <mergeCell ref="G4:G6"/>
    <mergeCell ref="H3:H6"/>
    <mergeCell ref="I4:I6"/>
    <mergeCell ref="J3:J6"/>
    <mergeCell ref="K4: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19:M20 F69:M70"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7" width="8.875" style="3" customWidth="1"/>
    <col min="18" max="16384" width="9" style="3"/>
  </cols>
  <sheetData>
    <row r="1" spans="1:17" ht="14.25">
      <c r="A1" s="18" t="s">
        <v>559</v>
      </c>
    </row>
    <row r="2" spans="1:17" ht="14.25">
      <c r="F2" s="62"/>
      <c r="G2" s="62"/>
      <c r="H2" s="62"/>
      <c r="I2" s="62"/>
      <c r="J2" s="62"/>
      <c r="K2" s="62"/>
      <c r="L2" s="62"/>
      <c r="M2" s="62"/>
      <c r="N2" s="46"/>
      <c r="O2" s="46"/>
      <c r="P2" s="62"/>
      <c r="Q2" s="61" t="s">
        <v>317</v>
      </c>
    </row>
    <row r="3" spans="1:17" ht="15" customHeight="1">
      <c r="A3" s="230" t="s">
        <v>64</v>
      </c>
      <c r="B3" s="231"/>
      <c r="C3" s="231"/>
      <c r="D3" s="231"/>
      <c r="E3" s="232"/>
      <c r="F3" s="154" t="s">
        <v>316</v>
      </c>
      <c r="G3" s="254" t="s">
        <v>315</v>
      </c>
      <c r="H3" s="322"/>
      <c r="I3" s="322"/>
      <c r="J3" s="322"/>
      <c r="K3" s="322"/>
      <c r="L3" s="322"/>
      <c r="M3" s="322"/>
      <c r="N3" s="322"/>
      <c r="O3" s="323"/>
      <c r="P3" s="251" t="s">
        <v>314</v>
      </c>
      <c r="Q3" s="251" t="s">
        <v>174</v>
      </c>
    </row>
    <row r="4" spans="1:17" ht="15" customHeight="1">
      <c r="A4" s="233"/>
      <c r="B4" s="234"/>
      <c r="C4" s="234"/>
      <c r="D4" s="234"/>
      <c r="E4" s="235"/>
      <c r="F4" s="250"/>
      <c r="G4" s="329"/>
      <c r="H4" s="254" t="s">
        <v>313</v>
      </c>
      <c r="I4" s="60"/>
      <c r="J4" s="154" t="s">
        <v>312</v>
      </c>
      <c r="K4" s="60"/>
      <c r="L4" s="154" t="s">
        <v>311</v>
      </c>
      <c r="M4" s="60"/>
      <c r="N4" s="154" t="s">
        <v>310</v>
      </c>
      <c r="O4" s="60"/>
      <c r="P4" s="252"/>
      <c r="Q4" s="252"/>
    </row>
    <row r="5" spans="1:17" ht="55.5" customHeight="1">
      <c r="A5" s="236"/>
      <c r="B5" s="237"/>
      <c r="C5" s="237"/>
      <c r="D5" s="237"/>
      <c r="E5" s="238"/>
      <c r="F5" s="155"/>
      <c r="G5" s="330"/>
      <c r="H5" s="330"/>
      <c r="I5" s="59" t="s">
        <v>309</v>
      </c>
      <c r="J5" s="155"/>
      <c r="K5" s="59" t="s">
        <v>308</v>
      </c>
      <c r="L5" s="155"/>
      <c r="M5" s="59" t="s">
        <v>307</v>
      </c>
      <c r="N5" s="155"/>
      <c r="O5" s="59" t="s">
        <v>306</v>
      </c>
      <c r="P5" s="253"/>
      <c r="Q5" s="253"/>
    </row>
    <row r="6" spans="1:17" ht="12" customHeight="1">
      <c r="A6" s="161" t="s">
        <v>50</v>
      </c>
      <c r="B6" s="162"/>
      <c r="C6" s="162"/>
      <c r="D6" s="162"/>
      <c r="E6" s="163"/>
      <c r="F6" s="41">
        <f t="shared" ref="F6:F37" si="0">SUM(G6,P6,Q6)</f>
        <v>945</v>
      </c>
      <c r="G6" s="41">
        <f t="shared" ref="G6:Q6" si="1">SUM(G8,G10,G12,G14,G16)</f>
        <v>842</v>
      </c>
      <c r="H6" s="41">
        <f t="shared" si="1"/>
        <v>530</v>
      </c>
      <c r="I6" s="41">
        <f t="shared" si="1"/>
        <v>188</v>
      </c>
      <c r="J6" s="41">
        <f t="shared" si="1"/>
        <v>490</v>
      </c>
      <c r="K6" s="41">
        <f t="shared" si="1"/>
        <v>119</v>
      </c>
      <c r="L6" s="41">
        <f t="shared" si="1"/>
        <v>570</v>
      </c>
      <c r="M6" s="41">
        <f t="shared" si="1"/>
        <v>219</v>
      </c>
      <c r="N6" s="41">
        <f t="shared" si="1"/>
        <v>543</v>
      </c>
      <c r="O6" s="41">
        <f t="shared" si="1"/>
        <v>298</v>
      </c>
      <c r="P6" s="41">
        <f t="shared" si="1"/>
        <v>55</v>
      </c>
      <c r="Q6" s="41">
        <f t="shared" si="1"/>
        <v>48</v>
      </c>
    </row>
    <row r="7" spans="1:17" ht="12" customHeight="1">
      <c r="A7" s="164"/>
      <c r="B7" s="165"/>
      <c r="C7" s="165"/>
      <c r="D7" s="165"/>
      <c r="E7" s="166"/>
      <c r="F7" s="44">
        <f t="shared" si="0"/>
        <v>1</v>
      </c>
      <c r="G7" s="37">
        <f>IF(G6=0,0,G6/$F6)</f>
        <v>0.89100529100529102</v>
      </c>
      <c r="H7" s="37">
        <f>IF(H6=0,0,H6/H6)</f>
        <v>1</v>
      </c>
      <c r="I7" s="37">
        <f>IF(I6=0,0,I6/H6)</f>
        <v>0.35471698113207545</v>
      </c>
      <c r="J7" s="37">
        <f>IF(J6=0,0,J6/J6)</f>
        <v>1</v>
      </c>
      <c r="K7" s="37">
        <f>IF(K6=0,0,K6/J6)</f>
        <v>0.24285714285714285</v>
      </c>
      <c r="L7" s="37">
        <f>IF(L6=0,0,L6/L6)</f>
        <v>1</v>
      </c>
      <c r="M7" s="37">
        <f>IF(M6=0,0,M6/L6)</f>
        <v>0.38421052631578945</v>
      </c>
      <c r="N7" s="37">
        <f>IF(N6=0,0,N6/N6)</f>
        <v>1</v>
      </c>
      <c r="O7" s="37">
        <f>IF(O6=0,0,O6/N6)</f>
        <v>0.54880294659300188</v>
      </c>
      <c r="P7" s="37">
        <f>IF(P6=0,0,P6/$F6)</f>
        <v>5.8201058201058198E-2</v>
      </c>
      <c r="Q7" s="37">
        <f>IF(Q6=0,0,Q6/$F6)</f>
        <v>5.0793650793650794E-2</v>
      </c>
    </row>
    <row r="8" spans="1:17" ht="12" customHeight="1">
      <c r="A8" s="177" t="s">
        <v>49</v>
      </c>
      <c r="B8" s="239" t="s">
        <v>48</v>
      </c>
      <c r="C8" s="240"/>
      <c r="D8" s="240"/>
      <c r="E8" s="241"/>
      <c r="F8" s="41">
        <f t="shared" si="0"/>
        <v>295</v>
      </c>
      <c r="G8" s="41">
        <v>243</v>
      </c>
      <c r="H8" s="41">
        <v>191</v>
      </c>
      <c r="I8" s="41">
        <v>98</v>
      </c>
      <c r="J8" s="41">
        <v>84</v>
      </c>
      <c r="K8" s="41">
        <v>21</v>
      </c>
      <c r="L8" s="41">
        <v>98</v>
      </c>
      <c r="M8" s="41">
        <v>32</v>
      </c>
      <c r="N8" s="41">
        <v>92</v>
      </c>
      <c r="O8" s="41">
        <v>37</v>
      </c>
      <c r="P8" s="41">
        <v>24</v>
      </c>
      <c r="Q8" s="41">
        <v>28</v>
      </c>
    </row>
    <row r="9" spans="1:17" ht="12" customHeight="1">
      <c r="A9" s="178"/>
      <c r="B9" s="242"/>
      <c r="C9" s="243"/>
      <c r="D9" s="243"/>
      <c r="E9" s="244"/>
      <c r="F9" s="44">
        <f t="shared" si="0"/>
        <v>1</v>
      </c>
      <c r="G9" s="37">
        <f>IF(G8=0,0,G8/$F8)</f>
        <v>0.82372881355932204</v>
      </c>
      <c r="H9" s="37">
        <f>IF(H8=0,0,H8/H8)</f>
        <v>1</v>
      </c>
      <c r="I9" s="37">
        <f>IF(I8=0,0,I8/H8)</f>
        <v>0.51308900523560208</v>
      </c>
      <c r="J9" s="37">
        <f>IF(J8=0,0,J8/J8)</f>
        <v>1</v>
      </c>
      <c r="K9" s="37">
        <f>IF(K8=0,0,K8/J8)</f>
        <v>0.25</v>
      </c>
      <c r="L9" s="37">
        <f>IF(L8=0,0,L8/L8)</f>
        <v>1</v>
      </c>
      <c r="M9" s="37">
        <f>IF(M8=0,0,M8/L8)</f>
        <v>0.32653061224489793</v>
      </c>
      <c r="N9" s="37">
        <f>IF(N8=0,0,N8/N8)</f>
        <v>1</v>
      </c>
      <c r="O9" s="37">
        <f>IF(O8=0,0,O8/N8)</f>
        <v>0.40217391304347827</v>
      </c>
      <c r="P9" s="37">
        <f>IF(P8=0,0,P8/$F8)</f>
        <v>8.1355932203389825E-2</v>
      </c>
      <c r="Q9" s="37">
        <f>IF(Q8=0,0,Q8/$F8)</f>
        <v>9.4915254237288138E-2</v>
      </c>
    </row>
    <row r="10" spans="1:17" ht="12" customHeight="1">
      <c r="A10" s="178"/>
      <c r="B10" s="239" t="s">
        <v>47</v>
      </c>
      <c r="C10" s="240"/>
      <c r="D10" s="240"/>
      <c r="E10" s="241"/>
      <c r="F10" s="41">
        <f t="shared" si="0"/>
        <v>143</v>
      </c>
      <c r="G10" s="41">
        <v>132</v>
      </c>
      <c r="H10" s="41">
        <v>97</v>
      </c>
      <c r="I10" s="41">
        <v>40</v>
      </c>
      <c r="J10" s="41">
        <v>74</v>
      </c>
      <c r="K10" s="41">
        <v>20</v>
      </c>
      <c r="L10" s="41">
        <v>83</v>
      </c>
      <c r="M10" s="41">
        <v>31</v>
      </c>
      <c r="N10" s="41">
        <v>82</v>
      </c>
      <c r="O10" s="41">
        <v>41</v>
      </c>
      <c r="P10" s="41">
        <v>6</v>
      </c>
      <c r="Q10" s="41">
        <v>5</v>
      </c>
    </row>
    <row r="11" spans="1:17" ht="12" customHeight="1">
      <c r="A11" s="178"/>
      <c r="B11" s="242"/>
      <c r="C11" s="243"/>
      <c r="D11" s="243"/>
      <c r="E11" s="244"/>
      <c r="F11" s="44">
        <f t="shared" si="0"/>
        <v>1</v>
      </c>
      <c r="G11" s="37">
        <f>IF(G10=0,0,G10/$F10)</f>
        <v>0.92307692307692313</v>
      </c>
      <c r="H11" s="37">
        <f>IF(H10=0,0,H10/H10)</f>
        <v>1</v>
      </c>
      <c r="I11" s="37">
        <f>IF(I10=0,0,I10/H10)</f>
        <v>0.41237113402061853</v>
      </c>
      <c r="J11" s="37">
        <f>IF(J10=0,0,J10/J10)</f>
        <v>1</v>
      </c>
      <c r="K11" s="37">
        <f>IF(K10=0,0,K10/J10)</f>
        <v>0.27027027027027029</v>
      </c>
      <c r="L11" s="37">
        <f>IF(L10=0,0,L10/L10)</f>
        <v>1</v>
      </c>
      <c r="M11" s="37">
        <f>IF(M10=0,0,M10/L10)</f>
        <v>0.37349397590361444</v>
      </c>
      <c r="N11" s="37">
        <f>IF(N10=0,0,N10/N10)</f>
        <v>1</v>
      </c>
      <c r="O11" s="37">
        <f>IF(O10=0,0,O10/N10)</f>
        <v>0.5</v>
      </c>
      <c r="P11" s="37">
        <f>IF(P10=0,0,P10/$F10)</f>
        <v>4.195804195804196E-2</v>
      </c>
      <c r="Q11" s="37">
        <f>IF(Q10=0,0,Q10/$F10)</f>
        <v>3.4965034965034968E-2</v>
      </c>
    </row>
    <row r="12" spans="1:17" ht="12" customHeight="1">
      <c r="A12" s="178"/>
      <c r="B12" s="239" t="s">
        <v>46</v>
      </c>
      <c r="C12" s="240"/>
      <c r="D12" s="240"/>
      <c r="E12" s="241"/>
      <c r="F12" s="41">
        <f t="shared" si="0"/>
        <v>227</v>
      </c>
      <c r="G12" s="41">
        <v>215</v>
      </c>
      <c r="H12" s="41">
        <v>143</v>
      </c>
      <c r="I12" s="41">
        <v>36</v>
      </c>
      <c r="J12" s="41">
        <v>166</v>
      </c>
      <c r="K12" s="41">
        <v>36</v>
      </c>
      <c r="L12" s="41">
        <v>183</v>
      </c>
      <c r="M12" s="41">
        <v>80</v>
      </c>
      <c r="N12" s="41">
        <v>178</v>
      </c>
      <c r="O12" s="41">
        <v>111</v>
      </c>
      <c r="P12" s="41">
        <v>8</v>
      </c>
      <c r="Q12" s="41">
        <v>4</v>
      </c>
    </row>
    <row r="13" spans="1:17" ht="12" customHeight="1">
      <c r="A13" s="178"/>
      <c r="B13" s="242"/>
      <c r="C13" s="243"/>
      <c r="D13" s="243"/>
      <c r="E13" s="244"/>
      <c r="F13" s="44">
        <f t="shared" si="0"/>
        <v>1</v>
      </c>
      <c r="G13" s="37">
        <f>IF(G12=0,0,G12/$F12)</f>
        <v>0.94713656387665202</v>
      </c>
      <c r="H13" s="37">
        <f>IF(H12=0,0,H12/H12)</f>
        <v>1</v>
      </c>
      <c r="I13" s="37">
        <f>IF(I12=0,0,I12/H12)</f>
        <v>0.25174825174825177</v>
      </c>
      <c r="J13" s="37">
        <f>IF(J12=0,0,J12/J12)</f>
        <v>1</v>
      </c>
      <c r="K13" s="37">
        <f>IF(K12=0,0,K12/J12)</f>
        <v>0.21686746987951808</v>
      </c>
      <c r="L13" s="37">
        <f>IF(L12=0,0,L12/L12)</f>
        <v>1</v>
      </c>
      <c r="M13" s="37">
        <f>IF(M12=0,0,M12/L12)</f>
        <v>0.43715846994535518</v>
      </c>
      <c r="N13" s="37">
        <f>IF(N12=0,0,N12/N12)</f>
        <v>1</v>
      </c>
      <c r="O13" s="37">
        <f>IF(O12=0,0,O12/N12)</f>
        <v>0.6235955056179775</v>
      </c>
      <c r="P13" s="37">
        <f>IF(P12=0,0,P12/$F12)</f>
        <v>3.5242290748898682E-2</v>
      </c>
      <c r="Q13" s="37">
        <f>IF(Q12=0,0,Q12/$F12)</f>
        <v>1.7621145374449341E-2</v>
      </c>
    </row>
    <row r="14" spans="1:17" ht="12" customHeight="1">
      <c r="A14" s="178"/>
      <c r="B14" s="239" t="s">
        <v>45</v>
      </c>
      <c r="C14" s="240"/>
      <c r="D14" s="240"/>
      <c r="E14" s="241"/>
      <c r="F14" s="41">
        <f t="shared" si="0"/>
        <v>75</v>
      </c>
      <c r="G14" s="41">
        <v>65</v>
      </c>
      <c r="H14" s="41">
        <v>40</v>
      </c>
      <c r="I14" s="41">
        <v>5</v>
      </c>
      <c r="J14" s="41">
        <v>52</v>
      </c>
      <c r="K14" s="41">
        <v>13</v>
      </c>
      <c r="L14" s="41">
        <v>57</v>
      </c>
      <c r="M14" s="41">
        <v>24</v>
      </c>
      <c r="N14" s="41">
        <v>54</v>
      </c>
      <c r="O14" s="41">
        <v>32</v>
      </c>
      <c r="P14" s="41">
        <v>6</v>
      </c>
      <c r="Q14" s="41">
        <v>4</v>
      </c>
    </row>
    <row r="15" spans="1:17" ht="12" customHeight="1">
      <c r="A15" s="178"/>
      <c r="B15" s="242"/>
      <c r="C15" s="243"/>
      <c r="D15" s="243"/>
      <c r="E15" s="244"/>
      <c r="F15" s="44">
        <f t="shared" si="0"/>
        <v>1</v>
      </c>
      <c r="G15" s="37">
        <f>IF(G14=0,0,G14/$F14)</f>
        <v>0.8666666666666667</v>
      </c>
      <c r="H15" s="37">
        <f>IF(H14=0,0,H14/H14)</f>
        <v>1</v>
      </c>
      <c r="I15" s="37">
        <f>IF(I14=0,0,I14/H14)</f>
        <v>0.125</v>
      </c>
      <c r="J15" s="37">
        <f>IF(J14=0,0,J14/J14)</f>
        <v>1</v>
      </c>
      <c r="K15" s="37">
        <f>IF(K14=0,0,K14/J14)</f>
        <v>0.25</v>
      </c>
      <c r="L15" s="37">
        <f>IF(L14=0,0,L14/L14)</f>
        <v>1</v>
      </c>
      <c r="M15" s="37">
        <f>IF(M14=0,0,M14/L14)</f>
        <v>0.42105263157894735</v>
      </c>
      <c r="N15" s="37">
        <f>IF(N14=0,0,N14/N14)</f>
        <v>1</v>
      </c>
      <c r="O15" s="37">
        <f>IF(O14=0,0,O14/N14)</f>
        <v>0.59259259259259256</v>
      </c>
      <c r="P15" s="37">
        <f>IF(P14=0,0,P14/$F14)</f>
        <v>0.08</v>
      </c>
      <c r="Q15" s="37">
        <f>IF(Q14=0,0,Q14/$F14)</f>
        <v>5.3333333333333337E-2</v>
      </c>
    </row>
    <row r="16" spans="1:17" ht="12" customHeight="1">
      <c r="A16" s="178"/>
      <c r="B16" s="239" t="s">
        <v>44</v>
      </c>
      <c r="C16" s="240"/>
      <c r="D16" s="240"/>
      <c r="E16" s="241"/>
      <c r="F16" s="41">
        <f t="shared" si="0"/>
        <v>205</v>
      </c>
      <c r="G16" s="41">
        <v>187</v>
      </c>
      <c r="H16" s="41">
        <v>59</v>
      </c>
      <c r="I16" s="41">
        <v>9</v>
      </c>
      <c r="J16" s="41">
        <v>114</v>
      </c>
      <c r="K16" s="41">
        <v>29</v>
      </c>
      <c r="L16" s="41">
        <v>149</v>
      </c>
      <c r="M16" s="41">
        <v>52</v>
      </c>
      <c r="N16" s="41">
        <v>137</v>
      </c>
      <c r="O16" s="41">
        <v>77</v>
      </c>
      <c r="P16" s="41">
        <v>11</v>
      </c>
      <c r="Q16" s="41">
        <v>7</v>
      </c>
    </row>
    <row r="17" spans="1:17" ht="12" customHeight="1">
      <c r="A17" s="179"/>
      <c r="B17" s="242"/>
      <c r="C17" s="243"/>
      <c r="D17" s="243"/>
      <c r="E17" s="244"/>
      <c r="F17" s="44">
        <f t="shared" si="0"/>
        <v>1</v>
      </c>
      <c r="G17" s="37">
        <f>IF(G16=0,0,G16/$F16)</f>
        <v>0.91219512195121955</v>
      </c>
      <c r="H17" s="37">
        <f>IF(H16=0,0,H16/H16)</f>
        <v>1</v>
      </c>
      <c r="I17" s="37">
        <f>IF(I16=0,0,I16/H16)</f>
        <v>0.15254237288135594</v>
      </c>
      <c r="J17" s="37">
        <f>IF(J16=0,0,J16/J16)</f>
        <v>1</v>
      </c>
      <c r="K17" s="37">
        <f>IF(K16=0,0,K16/J16)</f>
        <v>0.25438596491228072</v>
      </c>
      <c r="L17" s="37">
        <f>IF(L16=0,0,L16/L16)</f>
        <v>1</v>
      </c>
      <c r="M17" s="37">
        <f>IF(M16=0,0,M16/L16)</f>
        <v>0.34899328859060402</v>
      </c>
      <c r="N17" s="37">
        <f>IF(N16=0,0,N16/N16)</f>
        <v>1</v>
      </c>
      <c r="O17" s="37">
        <f>IF(O16=0,0,O16/N16)</f>
        <v>0.56204379562043794</v>
      </c>
      <c r="P17" s="37">
        <f>IF(P16=0,0,P16/$F16)</f>
        <v>5.3658536585365853E-2</v>
      </c>
      <c r="Q17" s="37">
        <f>IF(Q16=0,0,Q16/$F16)</f>
        <v>3.4146341463414637E-2</v>
      </c>
    </row>
    <row r="18" spans="1:17" ht="12" customHeight="1">
      <c r="A18" s="174" t="s">
        <v>43</v>
      </c>
      <c r="B18" s="174" t="s">
        <v>42</v>
      </c>
      <c r="C18" s="43"/>
      <c r="D18" s="220" t="s">
        <v>16</v>
      </c>
      <c r="E18" s="42"/>
      <c r="F18" s="41">
        <f t="shared" si="0"/>
        <v>230</v>
      </c>
      <c r="G18" s="41">
        <f t="shared" ref="G18:Q18" si="2">SUM(G20,G22,G24,G26,G28,G30,G32,G34,G36,G38,G40,G42,G44,G46,G48,G50,G52,G54,G56,G58,G60,G62,G64,G66)</f>
        <v>218</v>
      </c>
      <c r="H18" s="112">
        <f t="shared" si="2"/>
        <v>162</v>
      </c>
      <c r="I18" s="41">
        <f t="shared" si="2"/>
        <v>41</v>
      </c>
      <c r="J18" s="41">
        <f t="shared" si="2"/>
        <v>161</v>
      </c>
      <c r="K18" s="41">
        <f t="shared" si="2"/>
        <v>21</v>
      </c>
      <c r="L18" s="41">
        <f t="shared" si="2"/>
        <v>183</v>
      </c>
      <c r="M18" s="41">
        <f t="shared" si="2"/>
        <v>58</v>
      </c>
      <c r="N18" s="41">
        <f t="shared" si="2"/>
        <v>165</v>
      </c>
      <c r="O18" s="41">
        <f t="shared" si="2"/>
        <v>87</v>
      </c>
      <c r="P18" s="41">
        <f t="shared" si="2"/>
        <v>8</v>
      </c>
      <c r="Q18" s="41">
        <f t="shared" si="2"/>
        <v>4</v>
      </c>
    </row>
    <row r="19" spans="1:17" ht="12" customHeight="1">
      <c r="A19" s="175"/>
      <c r="B19" s="175"/>
      <c r="C19" s="40"/>
      <c r="D19" s="221"/>
      <c r="E19" s="39"/>
      <c r="F19" s="44">
        <f t="shared" si="0"/>
        <v>1</v>
      </c>
      <c r="G19" s="37">
        <f>IF(G18=0,0,G18/$F18)</f>
        <v>0.94782608695652171</v>
      </c>
      <c r="H19" s="37">
        <f>IF(H18=0,0,H18/H18)</f>
        <v>1</v>
      </c>
      <c r="I19" s="37">
        <f>IF(I18=0,0,I18/H18)</f>
        <v>0.25308641975308643</v>
      </c>
      <c r="J19" s="37">
        <f>IF(J18=0,0,J18/J18)</f>
        <v>1</v>
      </c>
      <c r="K19" s="37">
        <f>IF(K18=0,0,K18/J18)</f>
        <v>0.13043478260869565</v>
      </c>
      <c r="L19" s="37">
        <f>IF(L18=0,0,L18/L18)</f>
        <v>1</v>
      </c>
      <c r="M19" s="37">
        <f>IF(M18=0,0,M18/L18)</f>
        <v>0.31693989071038253</v>
      </c>
      <c r="N19" s="37">
        <f>IF(N18=0,0,N18/N18)</f>
        <v>1</v>
      </c>
      <c r="O19" s="37">
        <f>IF(O18=0,0,O18/N18)</f>
        <v>0.52727272727272723</v>
      </c>
      <c r="P19" s="37">
        <f>IF(P18=0,0,P18/$F18)</f>
        <v>3.4782608695652174E-2</v>
      </c>
      <c r="Q19" s="37">
        <f>IF(Q18=0,0,Q18/$F18)</f>
        <v>1.7391304347826087E-2</v>
      </c>
    </row>
    <row r="20" spans="1:17" ht="12" customHeight="1">
      <c r="A20" s="175"/>
      <c r="B20" s="175"/>
      <c r="C20" s="43"/>
      <c r="D20" s="220" t="s">
        <v>467</v>
      </c>
      <c r="E20" s="42"/>
      <c r="F20" s="41">
        <f t="shared" si="0"/>
        <v>31</v>
      </c>
      <c r="G20" s="41">
        <v>28</v>
      </c>
      <c r="H20" s="41">
        <v>20</v>
      </c>
      <c r="I20" s="41">
        <v>3</v>
      </c>
      <c r="J20" s="41">
        <v>19</v>
      </c>
      <c r="K20" s="41">
        <v>2</v>
      </c>
      <c r="L20" s="41">
        <v>23</v>
      </c>
      <c r="M20" s="41">
        <v>14</v>
      </c>
      <c r="N20" s="41">
        <v>21</v>
      </c>
      <c r="O20" s="41">
        <v>15</v>
      </c>
      <c r="P20" s="41">
        <v>1</v>
      </c>
      <c r="Q20" s="41">
        <v>2</v>
      </c>
    </row>
    <row r="21" spans="1:17" ht="12" customHeight="1">
      <c r="A21" s="175"/>
      <c r="B21" s="175"/>
      <c r="C21" s="40"/>
      <c r="D21" s="221"/>
      <c r="E21" s="39"/>
      <c r="F21" s="44">
        <f t="shared" si="0"/>
        <v>1</v>
      </c>
      <c r="G21" s="37">
        <f>IF(G20=0,0,G20/$F20)</f>
        <v>0.90322580645161288</v>
      </c>
      <c r="H21" s="37">
        <f>IF(H20=0,0,H20/H20)</f>
        <v>1</v>
      </c>
      <c r="I21" s="37">
        <f>IF(I20=0,0,I20/H20)</f>
        <v>0.15</v>
      </c>
      <c r="J21" s="37">
        <f>IF(J20=0,0,J20/J20)</f>
        <v>1</v>
      </c>
      <c r="K21" s="37">
        <f>IF(K20=0,0,K20/J20)</f>
        <v>0.10526315789473684</v>
      </c>
      <c r="L21" s="37">
        <f>IF(L20=0,0,L20/L20)</f>
        <v>1</v>
      </c>
      <c r="M21" s="37">
        <f>IF(M20=0,0,M20/L20)</f>
        <v>0.60869565217391308</v>
      </c>
      <c r="N21" s="37">
        <f>IF(N20=0,0,N20/N20)</f>
        <v>1</v>
      </c>
      <c r="O21" s="37">
        <f>IF(O20=0,0,O20/N20)</f>
        <v>0.7142857142857143</v>
      </c>
      <c r="P21" s="37">
        <f>IF(P20=0,0,P20/$F20)</f>
        <v>3.2258064516129031E-2</v>
      </c>
      <c r="Q21" s="37">
        <f>IF(Q20=0,0,Q20/$F20)</f>
        <v>6.4516129032258063E-2</v>
      </c>
    </row>
    <row r="22" spans="1:17" ht="12" customHeight="1">
      <c r="A22" s="175"/>
      <c r="B22" s="175"/>
      <c r="C22" s="43"/>
      <c r="D22" s="220" t="s">
        <v>468</v>
      </c>
      <c r="E22" s="42"/>
      <c r="F22" s="41">
        <f t="shared" si="0"/>
        <v>4</v>
      </c>
      <c r="G22" s="41">
        <v>4</v>
      </c>
      <c r="H22" s="41">
        <v>4</v>
      </c>
      <c r="I22" s="41">
        <v>1</v>
      </c>
      <c r="J22" s="41">
        <v>2</v>
      </c>
      <c r="K22" s="41">
        <v>0</v>
      </c>
      <c r="L22" s="41">
        <v>3</v>
      </c>
      <c r="M22" s="41">
        <v>0</v>
      </c>
      <c r="N22" s="41">
        <v>3</v>
      </c>
      <c r="O22" s="41">
        <v>2</v>
      </c>
      <c r="P22" s="41">
        <v>0</v>
      </c>
      <c r="Q22" s="41">
        <v>0</v>
      </c>
    </row>
    <row r="23" spans="1:17" ht="12" customHeight="1">
      <c r="A23" s="175"/>
      <c r="B23" s="175"/>
      <c r="C23" s="40"/>
      <c r="D23" s="221"/>
      <c r="E23" s="39"/>
      <c r="F23" s="44">
        <f t="shared" si="0"/>
        <v>1</v>
      </c>
      <c r="G23" s="37">
        <f>IF(G22=0,0,G22/$F22)</f>
        <v>1</v>
      </c>
      <c r="H23" s="37">
        <f>IF(H22=0,0,H22/H22)</f>
        <v>1</v>
      </c>
      <c r="I23" s="37">
        <f>IF(I22=0,0,I22/H22)</f>
        <v>0.25</v>
      </c>
      <c r="J23" s="37">
        <f>IF(J22=0,0,J22/J22)</f>
        <v>1</v>
      </c>
      <c r="K23" s="37">
        <f>IF(K22=0,0,K22/J22)</f>
        <v>0</v>
      </c>
      <c r="L23" s="37">
        <f>IF(L22=0,0,L22/L22)</f>
        <v>1</v>
      </c>
      <c r="M23" s="37">
        <f>IF(M22=0,0,M22/L22)</f>
        <v>0</v>
      </c>
      <c r="N23" s="37">
        <f>IF(N22=0,0,N22/N22)</f>
        <v>1</v>
      </c>
      <c r="O23" s="37">
        <f>IF(O22=0,0,O22/N22)</f>
        <v>0.66666666666666663</v>
      </c>
      <c r="P23" s="37">
        <f>IF(P22=0,0,P22/$F22)</f>
        <v>0</v>
      </c>
      <c r="Q23" s="37">
        <f>IF(Q22=0,0,Q22/$F22)</f>
        <v>0</v>
      </c>
    </row>
    <row r="24" spans="1:17" ht="12" customHeight="1">
      <c r="A24" s="175"/>
      <c r="B24" s="175"/>
      <c r="C24" s="43"/>
      <c r="D24" s="220" t="s">
        <v>469</v>
      </c>
      <c r="E24" s="42"/>
      <c r="F24" s="41">
        <f t="shared" si="0"/>
        <v>20</v>
      </c>
      <c r="G24" s="41">
        <v>18</v>
      </c>
      <c r="H24" s="41">
        <v>14</v>
      </c>
      <c r="I24" s="41">
        <v>3</v>
      </c>
      <c r="J24" s="41">
        <v>10</v>
      </c>
      <c r="K24" s="41">
        <v>5</v>
      </c>
      <c r="L24" s="41">
        <v>14</v>
      </c>
      <c r="M24" s="41">
        <v>6</v>
      </c>
      <c r="N24" s="41">
        <v>11</v>
      </c>
      <c r="O24" s="41">
        <v>8</v>
      </c>
      <c r="P24" s="41">
        <v>2</v>
      </c>
      <c r="Q24" s="41">
        <v>0</v>
      </c>
    </row>
    <row r="25" spans="1:17" ht="12" customHeight="1">
      <c r="A25" s="175"/>
      <c r="B25" s="175"/>
      <c r="C25" s="40"/>
      <c r="D25" s="221"/>
      <c r="E25" s="39"/>
      <c r="F25" s="44">
        <f t="shared" si="0"/>
        <v>1</v>
      </c>
      <c r="G25" s="37">
        <f>IF(G24=0,0,G24/$F24)</f>
        <v>0.9</v>
      </c>
      <c r="H25" s="37">
        <f>IF(H24=0,0,H24/H24)</f>
        <v>1</v>
      </c>
      <c r="I25" s="37">
        <f>IF(I24=0,0,I24/H24)</f>
        <v>0.21428571428571427</v>
      </c>
      <c r="J25" s="37">
        <f>IF(J24=0,0,J24/J24)</f>
        <v>1</v>
      </c>
      <c r="K25" s="37">
        <f>IF(K24=0,0,K24/J24)</f>
        <v>0.5</v>
      </c>
      <c r="L25" s="37">
        <f>IF(L24=0,0,L24/L24)</f>
        <v>1</v>
      </c>
      <c r="M25" s="37">
        <f>IF(M24=0,0,M24/L24)</f>
        <v>0.42857142857142855</v>
      </c>
      <c r="N25" s="37">
        <f>IF(N24=0,0,N24/N24)</f>
        <v>1</v>
      </c>
      <c r="O25" s="37">
        <f>IF(O24=0,0,O24/N24)</f>
        <v>0.72727272727272729</v>
      </c>
      <c r="P25" s="37">
        <f>IF(P24=0,0,P24/$F24)</f>
        <v>0.1</v>
      </c>
      <c r="Q25" s="37">
        <f>IF(Q24=0,0,Q24/$F24)</f>
        <v>0</v>
      </c>
    </row>
    <row r="26" spans="1:17" ht="12" customHeight="1">
      <c r="A26" s="175"/>
      <c r="B26" s="175"/>
      <c r="C26" s="43"/>
      <c r="D26" s="223" t="s">
        <v>470</v>
      </c>
      <c r="E26" s="42"/>
      <c r="F26" s="41">
        <f t="shared" si="0"/>
        <v>2</v>
      </c>
      <c r="G26" s="41">
        <v>1</v>
      </c>
      <c r="H26" s="112">
        <v>1</v>
      </c>
      <c r="I26" s="112">
        <v>1</v>
      </c>
      <c r="J26" s="112">
        <v>1</v>
      </c>
      <c r="K26" s="41">
        <v>0</v>
      </c>
      <c r="L26" s="41">
        <v>1</v>
      </c>
      <c r="M26" s="41">
        <v>0</v>
      </c>
      <c r="N26" s="41">
        <v>1</v>
      </c>
      <c r="O26" s="41">
        <v>1</v>
      </c>
      <c r="P26" s="41">
        <v>1</v>
      </c>
      <c r="Q26" s="41">
        <v>0</v>
      </c>
    </row>
    <row r="27" spans="1:17" ht="12" customHeight="1">
      <c r="A27" s="175"/>
      <c r="B27" s="175"/>
      <c r="C27" s="40"/>
      <c r="D27" s="224"/>
      <c r="E27" s="39"/>
      <c r="F27" s="44">
        <f t="shared" si="0"/>
        <v>1</v>
      </c>
      <c r="G27" s="37">
        <f>IF(G26=0,0,G26/$F26)</f>
        <v>0.5</v>
      </c>
      <c r="H27" s="115">
        <f>IF(H26=0,0,H26/H26)</f>
        <v>1</v>
      </c>
      <c r="I27" s="115">
        <f>IF(I26=0,0,I26/H26)</f>
        <v>1</v>
      </c>
      <c r="J27" s="115">
        <f>IF(J26=0,0,J26/J26)</f>
        <v>1</v>
      </c>
      <c r="K27" s="37">
        <f>IF(K26=0,0,K26/J26)</f>
        <v>0</v>
      </c>
      <c r="L27" s="37">
        <f>IF(L26=0,0,L26/L26)</f>
        <v>1</v>
      </c>
      <c r="M27" s="37">
        <f>IF(M26=0,0,M26/L26)</f>
        <v>0</v>
      </c>
      <c r="N27" s="37">
        <f>IF(N26=0,0,N26/N26)</f>
        <v>1</v>
      </c>
      <c r="O27" s="37">
        <f>IF(O26=0,0,O26/N26)</f>
        <v>1</v>
      </c>
      <c r="P27" s="37">
        <f>IF(P26=0,0,P26/$F26)</f>
        <v>0.5</v>
      </c>
      <c r="Q27" s="37">
        <f>IF(Q26=0,0,Q26/$F26)</f>
        <v>0</v>
      </c>
    </row>
    <row r="28" spans="1:17" ht="12" customHeight="1">
      <c r="A28" s="175"/>
      <c r="B28" s="175"/>
      <c r="C28" s="43"/>
      <c r="D28" s="220" t="s">
        <v>471</v>
      </c>
      <c r="E28" s="42"/>
      <c r="F28" s="41">
        <f t="shared" si="0"/>
        <v>6</v>
      </c>
      <c r="G28" s="41">
        <v>5</v>
      </c>
      <c r="H28" s="41">
        <v>2</v>
      </c>
      <c r="I28" s="41">
        <v>0</v>
      </c>
      <c r="J28" s="41">
        <v>2</v>
      </c>
      <c r="K28" s="41">
        <v>0</v>
      </c>
      <c r="L28" s="41">
        <v>5</v>
      </c>
      <c r="M28" s="41">
        <v>2</v>
      </c>
      <c r="N28" s="41">
        <v>4</v>
      </c>
      <c r="O28" s="41">
        <v>2</v>
      </c>
      <c r="P28" s="41">
        <v>1</v>
      </c>
      <c r="Q28" s="41">
        <v>0</v>
      </c>
    </row>
    <row r="29" spans="1:17" ht="12" customHeight="1">
      <c r="A29" s="175"/>
      <c r="B29" s="175"/>
      <c r="C29" s="40"/>
      <c r="D29" s="221"/>
      <c r="E29" s="39"/>
      <c r="F29" s="44">
        <f t="shared" si="0"/>
        <v>1</v>
      </c>
      <c r="G29" s="37">
        <f>IF(G28=0,0,G28/$F28)</f>
        <v>0.83333333333333337</v>
      </c>
      <c r="H29" s="37">
        <f>IF(H28=0,0,H28/H28)</f>
        <v>1</v>
      </c>
      <c r="I29" s="37">
        <f>IF(I28=0,0,I28/H28)</f>
        <v>0</v>
      </c>
      <c r="J29" s="37">
        <f>IF(J28=0,0,J28/J28)</f>
        <v>1</v>
      </c>
      <c r="K29" s="37">
        <f>IF(K28=0,0,K28/J28)</f>
        <v>0</v>
      </c>
      <c r="L29" s="37">
        <f>IF(L28=0,0,L28/L28)</f>
        <v>1</v>
      </c>
      <c r="M29" s="37">
        <f>IF(M28=0,0,M28/L28)</f>
        <v>0.4</v>
      </c>
      <c r="N29" s="37">
        <f>IF(N28=0,0,N28/N28)</f>
        <v>1</v>
      </c>
      <c r="O29" s="37">
        <f>IF(O28=0,0,O28/N28)</f>
        <v>0.5</v>
      </c>
      <c r="P29" s="37">
        <f>IF(P28=0,0,P28/$F28)</f>
        <v>0.16666666666666666</v>
      </c>
      <c r="Q29" s="37">
        <f>IF(Q28=0,0,Q28/$F28)</f>
        <v>0</v>
      </c>
    </row>
    <row r="30" spans="1:17" ht="12" customHeight="1">
      <c r="A30" s="175"/>
      <c r="B30" s="175"/>
      <c r="C30" s="43"/>
      <c r="D30" s="220" t="s">
        <v>472</v>
      </c>
      <c r="E30" s="42"/>
      <c r="F30" s="41">
        <f t="shared" si="0"/>
        <v>2</v>
      </c>
      <c r="G30" s="41">
        <v>2</v>
      </c>
      <c r="H30" s="41">
        <v>1</v>
      </c>
      <c r="I30" s="41">
        <v>1</v>
      </c>
      <c r="J30" s="41">
        <v>1</v>
      </c>
      <c r="K30" s="41">
        <v>0</v>
      </c>
      <c r="L30" s="41">
        <v>1</v>
      </c>
      <c r="M30" s="41">
        <v>1</v>
      </c>
      <c r="N30" s="41">
        <v>1</v>
      </c>
      <c r="O30" s="41">
        <v>1</v>
      </c>
      <c r="P30" s="41">
        <v>0</v>
      </c>
      <c r="Q30" s="41">
        <v>0</v>
      </c>
    </row>
    <row r="31" spans="1:17" ht="12" customHeight="1">
      <c r="A31" s="175"/>
      <c r="B31" s="175"/>
      <c r="C31" s="40"/>
      <c r="D31" s="221"/>
      <c r="E31" s="39"/>
      <c r="F31" s="44">
        <f t="shared" si="0"/>
        <v>1</v>
      </c>
      <c r="G31" s="37">
        <f>IF(G30=0,0,G30/$F30)</f>
        <v>1</v>
      </c>
      <c r="H31" s="37">
        <f>IF(H30=0,0,H30/H30)</f>
        <v>1</v>
      </c>
      <c r="I31" s="37">
        <f>IF(I30=0,0,I30/H30)</f>
        <v>1</v>
      </c>
      <c r="J31" s="37">
        <f>IF(J30=0,0,J30/J30)</f>
        <v>1</v>
      </c>
      <c r="K31" s="37">
        <f>IF(K30=0,0,K30/J30)</f>
        <v>0</v>
      </c>
      <c r="L31" s="37">
        <f>IF(L30=0,0,L30/L30)</f>
        <v>1</v>
      </c>
      <c r="M31" s="37">
        <f>IF(M30=0,0,M30/L30)</f>
        <v>1</v>
      </c>
      <c r="N31" s="37">
        <f>IF(N30=0,0,N30/N30)</f>
        <v>1</v>
      </c>
      <c r="O31" s="37">
        <f>IF(O30=0,0,O30/N30)</f>
        <v>1</v>
      </c>
      <c r="P31" s="37">
        <f>IF(P30=0,0,P30/$F30)</f>
        <v>0</v>
      </c>
      <c r="Q31" s="37">
        <f>IF(Q30=0,0,Q30/$F30)</f>
        <v>0</v>
      </c>
    </row>
    <row r="32" spans="1:17" ht="12" customHeight="1">
      <c r="A32" s="175"/>
      <c r="B32" s="175"/>
      <c r="C32" s="43"/>
      <c r="D32" s="220" t="s">
        <v>473</v>
      </c>
      <c r="E32" s="42"/>
      <c r="F32" s="41">
        <f t="shared" si="0"/>
        <v>6</v>
      </c>
      <c r="G32" s="41">
        <v>6</v>
      </c>
      <c r="H32" s="41">
        <v>6</v>
      </c>
      <c r="I32" s="41">
        <v>2</v>
      </c>
      <c r="J32" s="41">
        <v>4</v>
      </c>
      <c r="K32" s="41">
        <v>1</v>
      </c>
      <c r="L32" s="41">
        <v>4</v>
      </c>
      <c r="M32" s="41">
        <v>1</v>
      </c>
      <c r="N32" s="41">
        <v>5</v>
      </c>
      <c r="O32" s="41">
        <v>3</v>
      </c>
      <c r="P32" s="41">
        <v>0</v>
      </c>
      <c r="Q32" s="41">
        <v>0</v>
      </c>
    </row>
    <row r="33" spans="1:17" ht="12" customHeight="1">
      <c r="A33" s="175"/>
      <c r="B33" s="175"/>
      <c r="C33" s="40"/>
      <c r="D33" s="221"/>
      <c r="E33" s="39"/>
      <c r="F33" s="44">
        <f t="shared" si="0"/>
        <v>1</v>
      </c>
      <c r="G33" s="37">
        <f>IF(G32=0,0,G32/$F32)</f>
        <v>1</v>
      </c>
      <c r="H33" s="37">
        <f>IF(H32=0,0,H32/H32)</f>
        <v>1</v>
      </c>
      <c r="I33" s="37">
        <f>IF(I32=0,0,I32/H32)</f>
        <v>0.33333333333333331</v>
      </c>
      <c r="J33" s="37">
        <f>IF(J32=0,0,J32/J32)</f>
        <v>1</v>
      </c>
      <c r="K33" s="37">
        <f>IF(K32=0,0,K32/J32)</f>
        <v>0.25</v>
      </c>
      <c r="L33" s="37">
        <f>IF(L32=0,0,L32/L32)</f>
        <v>1</v>
      </c>
      <c r="M33" s="37">
        <f>IF(M32=0,0,M32/L32)</f>
        <v>0.25</v>
      </c>
      <c r="N33" s="37">
        <f>IF(N32=0,0,N32/N32)</f>
        <v>1</v>
      </c>
      <c r="O33" s="37">
        <f>IF(O32=0,0,O32/N32)</f>
        <v>0.6</v>
      </c>
      <c r="P33" s="37">
        <f>IF(P32=0,0,P32/$F32)</f>
        <v>0</v>
      </c>
      <c r="Q33" s="37">
        <f>IF(Q32=0,0,Q32/$F32)</f>
        <v>0</v>
      </c>
    </row>
    <row r="34" spans="1:17" ht="12" customHeight="1">
      <c r="A34" s="175"/>
      <c r="B34" s="175"/>
      <c r="C34" s="43"/>
      <c r="D34" s="220" t="s">
        <v>474</v>
      </c>
      <c r="E34" s="42"/>
      <c r="F34" s="41">
        <f t="shared" si="0"/>
        <v>9</v>
      </c>
      <c r="G34" s="41">
        <v>9</v>
      </c>
      <c r="H34" s="41">
        <v>6</v>
      </c>
      <c r="I34" s="41">
        <v>2</v>
      </c>
      <c r="J34" s="41">
        <v>9</v>
      </c>
      <c r="K34" s="41">
        <v>3</v>
      </c>
      <c r="L34" s="41">
        <v>9</v>
      </c>
      <c r="M34" s="41">
        <v>7</v>
      </c>
      <c r="N34" s="41">
        <v>8</v>
      </c>
      <c r="O34" s="41">
        <v>6</v>
      </c>
      <c r="P34" s="41">
        <v>0</v>
      </c>
      <c r="Q34" s="41">
        <v>0</v>
      </c>
    </row>
    <row r="35" spans="1:17" ht="12" customHeight="1">
      <c r="A35" s="175"/>
      <c r="B35" s="175"/>
      <c r="C35" s="40"/>
      <c r="D35" s="221"/>
      <c r="E35" s="39"/>
      <c r="F35" s="44">
        <f t="shared" si="0"/>
        <v>1</v>
      </c>
      <c r="G35" s="37">
        <f>IF(G34=0,0,G34/$F34)</f>
        <v>1</v>
      </c>
      <c r="H35" s="37">
        <f>IF(H34=0,0,H34/H34)</f>
        <v>1</v>
      </c>
      <c r="I35" s="37">
        <f>IF(I34=0,0,I34/H34)</f>
        <v>0.33333333333333331</v>
      </c>
      <c r="J35" s="37">
        <f>IF(J34=0,0,J34/J34)</f>
        <v>1</v>
      </c>
      <c r="K35" s="37">
        <f>IF(K34=0,0,K34/J34)</f>
        <v>0.33333333333333331</v>
      </c>
      <c r="L35" s="37">
        <f>IF(L34=0,0,L34/L34)</f>
        <v>1</v>
      </c>
      <c r="M35" s="37">
        <f>IF(M34=0,0,M34/L34)</f>
        <v>0.77777777777777779</v>
      </c>
      <c r="N35" s="37">
        <f>IF(N34=0,0,N34/N34)</f>
        <v>1</v>
      </c>
      <c r="O35" s="37">
        <f>IF(O34=0,0,O34/N34)</f>
        <v>0.75</v>
      </c>
      <c r="P35" s="37">
        <f>IF(P34=0,0,P34/$F34)</f>
        <v>0</v>
      </c>
      <c r="Q35" s="37">
        <f>IF(Q34=0,0,Q34/$F34)</f>
        <v>0</v>
      </c>
    </row>
    <row r="36" spans="1:17" ht="12" customHeight="1">
      <c r="A36" s="175"/>
      <c r="B36" s="175"/>
      <c r="C36" s="43"/>
      <c r="D36" s="220" t="s">
        <v>475</v>
      </c>
      <c r="E36" s="42"/>
      <c r="F36" s="41">
        <f t="shared" si="0"/>
        <v>1</v>
      </c>
      <c r="G36" s="41">
        <v>1</v>
      </c>
      <c r="H36" s="41">
        <v>1</v>
      </c>
      <c r="I36" s="41">
        <v>0</v>
      </c>
      <c r="J36" s="41">
        <v>0</v>
      </c>
      <c r="K36" s="41">
        <v>0</v>
      </c>
      <c r="L36" s="41">
        <v>0</v>
      </c>
      <c r="M36" s="41">
        <v>0</v>
      </c>
      <c r="N36" s="41">
        <v>0</v>
      </c>
      <c r="O36" s="41">
        <v>0</v>
      </c>
      <c r="P36" s="41">
        <v>0</v>
      </c>
      <c r="Q36" s="41">
        <v>0</v>
      </c>
    </row>
    <row r="37" spans="1:17" ht="12" customHeight="1">
      <c r="A37" s="175"/>
      <c r="B37" s="175"/>
      <c r="C37" s="40"/>
      <c r="D37" s="221"/>
      <c r="E37" s="39"/>
      <c r="F37" s="44">
        <f t="shared" si="0"/>
        <v>1</v>
      </c>
      <c r="G37" s="37">
        <f>IF(G36=0,0,G36/$F36)</f>
        <v>1</v>
      </c>
      <c r="H37" s="37">
        <f>IF(H36=0,0,H36/H36)</f>
        <v>1</v>
      </c>
      <c r="I37" s="37">
        <f>IF(I36=0,0,I36/H36)</f>
        <v>0</v>
      </c>
      <c r="J37" s="37">
        <f>IF(J36=0,0,J36/J36)</f>
        <v>0</v>
      </c>
      <c r="K37" s="37">
        <f>IF(K36=0,0,K36/J36)</f>
        <v>0</v>
      </c>
      <c r="L37" s="37">
        <f>IF(L36=0,0,L36/L36)</f>
        <v>0</v>
      </c>
      <c r="M37" s="37">
        <f>IF(M36=0,0,M36/L36)</f>
        <v>0</v>
      </c>
      <c r="N37" s="37">
        <f>IF(N36=0,0,N36/N36)</f>
        <v>0</v>
      </c>
      <c r="O37" s="37">
        <f>IF(O36=0,0,O36/N36)</f>
        <v>0</v>
      </c>
      <c r="P37" s="37">
        <f>IF(P36=0,0,P36/$F36)</f>
        <v>0</v>
      </c>
      <c r="Q37" s="37">
        <f>IF(Q36=0,0,Q36/$F36)</f>
        <v>0</v>
      </c>
    </row>
    <row r="38" spans="1:17" ht="12" customHeight="1">
      <c r="A38" s="175"/>
      <c r="B38" s="175"/>
      <c r="C38" s="43"/>
      <c r="D38" s="220" t="s">
        <v>476</v>
      </c>
      <c r="E38" s="42"/>
      <c r="F38" s="41">
        <f t="shared" ref="F38:F69" si="3">SUM(G38,P38,Q38)</f>
        <v>7</v>
      </c>
      <c r="G38" s="41">
        <v>7</v>
      </c>
      <c r="H38" s="41">
        <v>5</v>
      </c>
      <c r="I38" s="41">
        <v>2</v>
      </c>
      <c r="J38" s="41">
        <v>6</v>
      </c>
      <c r="K38" s="41">
        <v>1</v>
      </c>
      <c r="L38" s="41">
        <v>6</v>
      </c>
      <c r="M38" s="41">
        <v>2</v>
      </c>
      <c r="N38" s="41">
        <v>6</v>
      </c>
      <c r="O38" s="41">
        <v>5</v>
      </c>
      <c r="P38" s="41">
        <v>0</v>
      </c>
      <c r="Q38" s="41">
        <v>0</v>
      </c>
    </row>
    <row r="39" spans="1:17" ht="12" customHeight="1">
      <c r="A39" s="175"/>
      <c r="B39" s="175"/>
      <c r="C39" s="40"/>
      <c r="D39" s="221"/>
      <c r="E39" s="39"/>
      <c r="F39" s="44">
        <f t="shared" si="3"/>
        <v>1</v>
      </c>
      <c r="G39" s="37">
        <f>IF(G38=0,0,G38/$F38)</f>
        <v>1</v>
      </c>
      <c r="H39" s="37">
        <f>IF(H38=0,0,H38/H38)</f>
        <v>1</v>
      </c>
      <c r="I39" s="37">
        <f>IF(I38=0,0,I38/H38)</f>
        <v>0.4</v>
      </c>
      <c r="J39" s="37">
        <f>IF(J38=0,0,J38/J38)</f>
        <v>1</v>
      </c>
      <c r="K39" s="37">
        <f>IF(K38=0,0,K38/J38)</f>
        <v>0.16666666666666666</v>
      </c>
      <c r="L39" s="37">
        <f>IF(L38=0,0,L38/L38)</f>
        <v>1</v>
      </c>
      <c r="M39" s="37">
        <f>IF(M38=0,0,M38/L38)</f>
        <v>0.33333333333333331</v>
      </c>
      <c r="N39" s="37">
        <f>IF(N38=0,0,N38/N38)</f>
        <v>1</v>
      </c>
      <c r="O39" s="37">
        <f>IF(O38=0,0,O38/N38)</f>
        <v>0.83333333333333337</v>
      </c>
      <c r="P39" s="37">
        <f>IF(P38=0,0,P38/$F38)</f>
        <v>0</v>
      </c>
      <c r="Q39" s="37">
        <f>IF(Q38=0,0,Q38/$F38)</f>
        <v>0</v>
      </c>
    </row>
    <row r="40" spans="1:17" ht="12" customHeight="1">
      <c r="A40" s="175"/>
      <c r="B40" s="175"/>
      <c r="C40" s="43"/>
      <c r="D40" s="220" t="s">
        <v>477</v>
      </c>
      <c r="E40" s="42"/>
      <c r="F40" s="41">
        <f t="shared" si="3"/>
        <v>0</v>
      </c>
      <c r="G40" s="105" t="s">
        <v>497</v>
      </c>
      <c r="H40" s="105" t="s">
        <v>497</v>
      </c>
      <c r="I40" s="105" t="s">
        <v>497</v>
      </c>
      <c r="J40" s="105" t="s">
        <v>497</v>
      </c>
      <c r="K40" s="105" t="s">
        <v>497</v>
      </c>
      <c r="L40" s="105" t="s">
        <v>497</v>
      </c>
      <c r="M40" s="105" t="s">
        <v>497</v>
      </c>
      <c r="N40" s="105" t="s">
        <v>497</v>
      </c>
      <c r="O40" s="105" t="s">
        <v>497</v>
      </c>
      <c r="P40" s="105" t="s">
        <v>497</v>
      </c>
      <c r="Q40" s="105" t="s">
        <v>497</v>
      </c>
    </row>
    <row r="41" spans="1:17" ht="12" customHeight="1">
      <c r="A41" s="175"/>
      <c r="B41" s="175"/>
      <c r="C41" s="40"/>
      <c r="D41" s="221"/>
      <c r="E41" s="39"/>
      <c r="F41" s="44">
        <f t="shared" si="3"/>
        <v>0</v>
      </c>
      <c r="G41" s="48" t="s">
        <v>497</v>
      </c>
      <c r="H41" s="48" t="s">
        <v>497</v>
      </c>
      <c r="I41" s="48" t="s">
        <v>497</v>
      </c>
      <c r="J41" s="48" t="s">
        <v>497</v>
      </c>
      <c r="K41" s="48" t="s">
        <v>497</v>
      </c>
      <c r="L41" s="48" t="s">
        <v>497</v>
      </c>
      <c r="M41" s="48" t="s">
        <v>497</v>
      </c>
      <c r="N41" s="48" t="s">
        <v>497</v>
      </c>
      <c r="O41" s="48" t="s">
        <v>497</v>
      </c>
      <c r="P41" s="48" t="s">
        <v>497</v>
      </c>
      <c r="Q41" s="48" t="s">
        <v>497</v>
      </c>
    </row>
    <row r="42" spans="1:17" ht="12" customHeight="1">
      <c r="A42" s="175"/>
      <c r="B42" s="175"/>
      <c r="C42" s="43"/>
      <c r="D42" s="220" t="s">
        <v>478</v>
      </c>
      <c r="E42" s="42"/>
      <c r="F42" s="41">
        <f t="shared" si="3"/>
        <v>1</v>
      </c>
      <c r="G42" s="41">
        <v>1</v>
      </c>
      <c r="H42" s="41">
        <v>1</v>
      </c>
      <c r="I42" s="41">
        <v>1</v>
      </c>
      <c r="J42" s="41">
        <v>1</v>
      </c>
      <c r="K42" s="41">
        <v>0</v>
      </c>
      <c r="L42" s="41">
        <v>1</v>
      </c>
      <c r="M42" s="41">
        <v>1</v>
      </c>
      <c r="N42" s="41">
        <v>0</v>
      </c>
      <c r="O42" s="41">
        <v>0</v>
      </c>
      <c r="P42" s="41">
        <v>0</v>
      </c>
      <c r="Q42" s="41">
        <v>0</v>
      </c>
    </row>
    <row r="43" spans="1:17" ht="12" customHeight="1">
      <c r="A43" s="175"/>
      <c r="B43" s="175"/>
      <c r="C43" s="40"/>
      <c r="D43" s="221"/>
      <c r="E43" s="39"/>
      <c r="F43" s="44">
        <f t="shared" si="3"/>
        <v>1</v>
      </c>
      <c r="G43" s="37">
        <f>IF(G42=0,0,G42/$F42)</f>
        <v>1</v>
      </c>
      <c r="H43" s="37">
        <f>IF(H42=0,0,H42/H42)</f>
        <v>1</v>
      </c>
      <c r="I43" s="37">
        <f>IF(I42=0,0,I42/H42)</f>
        <v>1</v>
      </c>
      <c r="J43" s="37">
        <f>IF(J42=0,0,J42/J42)</f>
        <v>1</v>
      </c>
      <c r="K43" s="37">
        <f>IF(K42=0,0,K42/J42)</f>
        <v>0</v>
      </c>
      <c r="L43" s="37">
        <f>IF(L42=0,0,L42/L42)</f>
        <v>1</v>
      </c>
      <c r="M43" s="37">
        <f>IF(M42=0,0,M42/L42)</f>
        <v>1</v>
      </c>
      <c r="N43" s="37">
        <f>IF(N42=0,0,N42/N42)</f>
        <v>0</v>
      </c>
      <c r="O43" s="37">
        <f>IF(O42=0,0,O42/N42)</f>
        <v>0</v>
      </c>
      <c r="P43" s="37">
        <f>IF(P42=0,0,P42/$F42)</f>
        <v>0</v>
      </c>
      <c r="Q43" s="37">
        <f>IF(Q42=0,0,Q42/$F42)</f>
        <v>0</v>
      </c>
    </row>
    <row r="44" spans="1:17" ht="12" customHeight="1">
      <c r="A44" s="175"/>
      <c r="B44" s="175"/>
      <c r="C44" s="43"/>
      <c r="D44" s="220" t="s">
        <v>479</v>
      </c>
      <c r="E44" s="42"/>
      <c r="F44" s="41">
        <f t="shared" si="3"/>
        <v>7</v>
      </c>
      <c r="G44" s="41">
        <v>7</v>
      </c>
      <c r="H44" s="41">
        <v>4</v>
      </c>
      <c r="I44" s="41">
        <v>1</v>
      </c>
      <c r="J44" s="41">
        <v>7</v>
      </c>
      <c r="K44" s="41">
        <v>2</v>
      </c>
      <c r="L44" s="41">
        <v>6</v>
      </c>
      <c r="M44" s="41">
        <v>3</v>
      </c>
      <c r="N44" s="41">
        <v>5</v>
      </c>
      <c r="O44" s="41">
        <v>2</v>
      </c>
      <c r="P44" s="41">
        <v>0</v>
      </c>
      <c r="Q44" s="41">
        <v>0</v>
      </c>
    </row>
    <row r="45" spans="1:17" ht="12" customHeight="1">
      <c r="A45" s="175"/>
      <c r="B45" s="175"/>
      <c r="C45" s="40"/>
      <c r="D45" s="221"/>
      <c r="E45" s="39"/>
      <c r="F45" s="44">
        <f t="shared" si="3"/>
        <v>1</v>
      </c>
      <c r="G45" s="37">
        <f>IF(G44=0,0,G44/$F44)</f>
        <v>1</v>
      </c>
      <c r="H45" s="37">
        <f>IF(H44=0,0,H44/H44)</f>
        <v>1</v>
      </c>
      <c r="I45" s="37">
        <f>IF(I44=0,0,I44/H44)</f>
        <v>0.25</v>
      </c>
      <c r="J45" s="37">
        <f>IF(J44=0,0,J44/J44)</f>
        <v>1</v>
      </c>
      <c r="K45" s="37">
        <f>IF(K44=0,0,K44/J44)</f>
        <v>0.2857142857142857</v>
      </c>
      <c r="L45" s="37">
        <f>IF(L44=0,0,L44/L44)</f>
        <v>1</v>
      </c>
      <c r="M45" s="37">
        <f>IF(M44=0,0,M44/L44)</f>
        <v>0.5</v>
      </c>
      <c r="N45" s="37">
        <f>IF(N44=0,0,N44/N44)</f>
        <v>1</v>
      </c>
      <c r="O45" s="37">
        <f>IF(O44=0,0,O44/N44)</f>
        <v>0.4</v>
      </c>
      <c r="P45" s="37">
        <f>IF(P44=0,0,P44/$F44)</f>
        <v>0</v>
      </c>
      <c r="Q45" s="37">
        <f>IF(Q44=0,0,Q44/$F44)</f>
        <v>0</v>
      </c>
    </row>
    <row r="46" spans="1:17" ht="12" customHeight="1">
      <c r="A46" s="175"/>
      <c r="B46" s="175"/>
      <c r="C46" s="43"/>
      <c r="D46" s="220" t="s">
        <v>480</v>
      </c>
      <c r="E46" s="42"/>
      <c r="F46" s="41">
        <f t="shared" si="3"/>
        <v>2</v>
      </c>
      <c r="G46" s="41">
        <v>2</v>
      </c>
      <c r="H46" s="41">
        <v>1</v>
      </c>
      <c r="I46" s="41">
        <v>0</v>
      </c>
      <c r="J46" s="41">
        <v>2</v>
      </c>
      <c r="K46" s="41">
        <v>0</v>
      </c>
      <c r="L46" s="41">
        <v>1</v>
      </c>
      <c r="M46" s="41">
        <v>0</v>
      </c>
      <c r="N46" s="41">
        <v>2</v>
      </c>
      <c r="O46" s="41">
        <v>2</v>
      </c>
      <c r="P46" s="41">
        <v>0</v>
      </c>
      <c r="Q46" s="41">
        <v>0</v>
      </c>
    </row>
    <row r="47" spans="1:17" ht="12" customHeight="1">
      <c r="A47" s="175"/>
      <c r="B47" s="175"/>
      <c r="C47" s="40"/>
      <c r="D47" s="221"/>
      <c r="E47" s="39"/>
      <c r="F47" s="44">
        <f t="shared" si="3"/>
        <v>1</v>
      </c>
      <c r="G47" s="37">
        <f>IF(G46=0,0,G46/$F46)</f>
        <v>1</v>
      </c>
      <c r="H47" s="37">
        <f>IF(H46=0,0,H46/H46)</f>
        <v>1</v>
      </c>
      <c r="I47" s="37">
        <f>IF(I46=0,0,I46/H46)</f>
        <v>0</v>
      </c>
      <c r="J47" s="37">
        <f>IF(J46=0,0,J46/J46)</f>
        <v>1</v>
      </c>
      <c r="K47" s="37">
        <f>IF(K46=0,0,K46/J46)</f>
        <v>0</v>
      </c>
      <c r="L47" s="37">
        <f>IF(L46=0,0,L46/L46)</f>
        <v>1</v>
      </c>
      <c r="M47" s="37">
        <f>IF(M46=0,0,M46/L46)</f>
        <v>0</v>
      </c>
      <c r="N47" s="37">
        <f>IF(N46=0,0,N46/N46)</f>
        <v>1</v>
      </c>
      <c r="O47" s="37">
        <f>IF(O46=0,0,O46/N46)</f>
        <v>1</v>
      </c>
      <c r="P47" s="37">
        <f>IF(P46=0,0,P46/$F46)</f>
        <v>0</v>
      </c>
      <c r="Q47" s="37">
        <f>IF(Q46=0,0,Q46/$F46)</f>
        <v>0</v>
      </c>
    </row>
    <row r="48" spans="1:17" ht="12" customHeight="1">
      <c r="A48" s="175"/>
      <c r="B48" s="175"/>
      <c r="C48" s="43"/>
      <c r="D48" s="220" t="s">
        <v>481</v>
      </c>
      <c r="E48" s="42"/>
      <c r="F48" s="41">
        <f t="shared" si="3"/>
        <v>3</v>
      </c>
      <c r="G48" s="41">
        <v>3</v>
      </c>
      <c r="H48" s="41">
        <v>2</v>
      </c>
      <c r="I48" s="41">
        <v>1</v>
      </c>
      <c r="J48" s="41">
        <v>2</v>
      </c>
      <c r="K48" s="41">
        <v>0</v>
      </c>
      <c r="L48" s="41">
        <v>3</v>
      </c>
      <c r="M48" s="41">
        <v>0</v>
      </c>
      <c r="N48" s="41">
        <v>2</v>
      </c>
      <c r="O48" s="41">
        <v>1</v>
      </c>
      <c r="P48" s="41">
        <v>0</v>
      </c>
      <c r="Q48" s="41">
        <v>0</v>
      </c>
    </row>
    <row r="49" spans="1:17" ht="12" customHeight="1">
      <c r="A49" s="175"/>
      <c r="B49" s="175"/>
      <c r="C49" s="40"/>
      <c r="D49" s="221"/>
      <c r="E49" s="39"/>
      <c r="F49" s="44">
        <f t="shared" si="3"/>
        <v>1</v>
      </c>
      <c r="G49" s="37">
        <f>IF(G48=0,0,G48/$F48)</f>
        <v>1</v>
      </c>
      <c r="H49" s="37">
        <f>IF(H48=0,0,H48/H48)</f>
        <v>1</v>
      </c>
      <c r="I49" s="37">
        <f>IF(I48=0,0,I48/H48)</f>
        <v>0.5</v>
      </c>
      <c r="J49" s="37">
        <f>IF(J48=0,0,J48/J48)</f>
        <v>1</v>
      </c>
      <c r="K49" s="37">
        <f>IF(K48=0,0,K48/J48)</f>
        <v>0</v>
      </c>
      <c r="L49" s="37">
        <f>IF(L48=0,0,L48/L48)</f>
        <v>1</v>
      </c>
      <c r="M49" s="37">
        <f>IF(M48=0,0,M48/L48)</f>
        <v>0</v>
      </c>
      <c r="N49" s="37">
        <f>IF(N48=0,0,N48/N48)</f>
        <v>1</v>
      </c>
      <c r="O49" s="37">
        <f>IF(O48=0,0,O48/N48)</f>
        <v>0.5</v>
      </c>
      <c r="P49" s="37">
        <f>IF(P48=0,0,P48/$F48)</f>
        <v>0</v>
      </c>
      <c r="Q49" s="37">
        <f>IF(Q48=0,0,Q48/$F48)</f>
        <v>0</v>
      </c>
    </row>
    <row r="50" spans="1:17" ht="12" customHeight="1">
      <c r="A50" s="175"/>
      <c r="B50" s="175"/>
      <c r="C50" s="43"/>
      <c r="D50" s="220" t="s">
        <v>482</v>
      </c>
      <c r="E50" s="42"/>
      <c r="F50" s="41">
        <f t="shared" si="3"/>
        <v>15</v>
      </c>
      <c r="G50" s="41">
        <v>15</v>
      </c>
      <c r="H50" s="41">
        <v>11</v>
      </c>
      <c r="I50" s="41">
        <v>4</v>
      </c>
      <c r="J50" s="41">
        <v>10</v>
      </c>
      <c r="K50" s="41">
        <v>0</v>
      </c>
      <c r="L50" s="41">
        <v>11</v>
      </c>
      <c r="M50" s="41">
        <v>0</v>
      </c>
      <c r="N50" s="41">
        <v>9</v>
      </c>
      <c r="O50" s="41">
        <v>2</v>
      </c>
      <c r="P50" s="41">
        <v>0</v>
      </c>
      <c r="Q50" s="41">
        <v>0</v>
      </c>
    </row>
    <row r="51" spans="1:17" ht="12" customHeight="1">
      <c r="A51" s="175"/>
      <c r="B51" s="175"/>
      <c r="C51" s="40"/>
      <c r="D51" s="221"/>
      <c r="E51" s="39"/>
      <c r="F51" s="44">
        <f t="shared" si="3"/>
        <v>1</v>
      </c>
      <c r="G51" s="37">
        <f>IF(G50=0,0,G50/$F50)</f>
        <v>1</v>
      </c>
      <c r="H51" s="37">
        <f>IF(H50=0,0,H50/H50)</f>
        <v>1</v>
      </c>
      <c r="I51" s="37">
        <f>IF(I50=0,0,I50/H50)</f>
        <v>0.36363636363636365</v>
      </c>
      <c r="J51" s="37">
        <f>IF(J50=0,0,J50/J50)</f>
        <v>1</v>
      </c>
      <c r="K51" s="37">
        <f>IF(K50=0,0,K50/J50)</f>
        <v>0</v>
      </c>
      <c r="L51" s="37">
        <f>IF(L50=0,0,L50/L50)</f>
        <v>1</v>
      </c>
      <c r="M51" s="37">
        <f>IF(M50=0,0,M50/L50)</f>
        <v>0</v>
      </c>
      <c r="N51" s="37">
        <f>IF(N50=0,0,N50/N50)</f>
        <v>1</v>
      </c>
      <c r="O51" s="37">
        <f>IF(O50=0,0,O50/N50)</f>
        <v>0.22222222222222221</v>
      </c>
      <c r="P51" s="37">
        <f>IF(P50=0,0,P50/$F50)</f>
        <v>0</v>
      </c>
      <c r="Q51" s="37">
        <f>IF(Q50=0,0,Q50/$F50)</f>
        <v>0</v>
      </c>
    </row>
    <row r="52" spans="1:17" ht="12" customHeight="1">
      <c r="A52" s="175"/>
      <c r="B52" s="175"/>
      <c r="C52" s="43"/>
      <c r="D52" s="220" t="s">
        <v>483</v>
      </c>
      <c r="E52" s="42"/>
      <c r="F52" s="41">
        <f t="shared" si="3"/>
        <v>6</v>
      </c>
      <c r="G52" s="41">
        <v>6</v>
      </c>
      <c r="H52" s="41">
        <v>4</v>
      </c>
      <c r="I52" s="41">
        <v>1</v>
      </c>
      <c r="J52" s="41">
        <v>6</v>
      </c>
      <c r="K52" s="41">
        <v>1</v>
      </c>
      <c r="L52" s="41">
        <v>6</v>
      </c>
      <c r="M52" s="41">
        <v>1</v>
      </c>
      <c r="N52" s="41">
        <v>6</v>
      </c>
      <c r="O52" s="41">
        <v>3</v>
      </c>
      <c r="P52" s="41">
        <v>0</v>
      </c>
      <c r="Q52" s="41">
        <v>0</v>
      </c>
    </row>
    <row r="53" spans="1:17" ht="12" customHeight="1">
      <c r="A53" s="175"/>
      <c r="B53" s="175"/>
      <c r="C53" s="40"/>
      <c r="D53" s="221"/>
      <c r="E53" s="39"/>
      <c r="F53" s="44">
        <f t="shared" si="3"/>
        <v>1</v>
      </c>
      <c r="G53" s="37">
        <f>IF(G52=0,0,G52/$F52)</f>
        <v>1</v>
      </c>
      <c r="H53" s="37">
        <f>IF(H52=0,0,H52/H52)</f>
        <v>1</v>
      </c>
      <c r="I53" s="37">
        <f>IF(I52=0,0,I52/H52)</f>
        <v>0.25</v>
      </c>
      <c r="J53" s="37">
        <f>IF(J52=0,0,J52/J52)</f>
        <v>1</v>
      </c>
      <c r="K53" s="37">
        <f>IF(K52=0,0,K52/J52)</f>
        <v>0.16666666666666666</v>
      </c>
      <c r="L53" s="37">
        <f>IF(L52=0,0,L52/L52)</f>
        <v>1</v>
      </c>
      <c r="M53" s="37">
        <f>IF(M52=0,0,M52/L52)</f>
        <v>0.16666666666666666</v>
      </c>
      <c r="N53" s="37">
        <f>IF(N52=0,0,N52/N52)</f>
        <v>1</v>
      </c>
      <c r="O53" s="37">
        <f>IF(O52=0,0,O52/N52)</f>
        <v>0.5</v>
      </c>
      <c r="P53" s="37">
        <f>IF(P52=0,0,P52/$F52)</f>
        <v>0</v>
      </c>
      <c r="Q53" s="37">
        <f>IF(Q52=0,0,Q52/$F52)</f>
        <v>0</v>
      </c>
    </row>
    <row r="54" spans="1:17" ht="12" customHeight="1">
      <c r="A54" s="175"/>
      <c r="B54" s="175"/>
      <c r="C54" s="43"/>
      <c r="D54" s="220" t="s">
        <v>484</v>
      </c>
      <c r="E54" s="42"/>
      <c r="F54" s="41">
        <f t="shared" si="3"/>
        <v>31</v>
      </c>
      <c r="G54" s="41">
        <v>29</v>
      </c>
      <c r="H54" s="41">
        <v>24</v>
      </c>
      <c r="I54" s="41">
        <v>7</v>
      </c>
      <c r="J54" s="41">
        <v>19</v>
      </c>
      <c r="K54" s="41">
        <v>2</v>
      </c>
      <c r="L54" s="41">
        <v>22</v>
      </c>
      <c r="M54" s="41">
        <v>2</v>
      </c>
      <c r="N54" s="41">
        <v>21</v>
      </c>
      <c r="O54" s="41">
        <v>7</v>
      </c>
      <c r="P54" s="41">
        <v>2</v>
      </c>
      <c r="Q54" s="41">
        <v>0</v>
      </c>
    </row>
    <row r="55" spans="1:17" ht="12" customHeight="1">
      <c r="A55" s="175"/>
      <c r="B55" s="175"/>
      <c r="C55" s="40"/>
      <c r="D55" s="221"/>
      <c r="E55" s="39"/>
      <c r="F55" s="44">
        <f t="shared" si="3"/>
        <v>1</v>
      </c>
      <c r="G55" s="37">
        <f>IF(G54=0,0,G54/$F54)</f>
        <v>0.93548387096774188</v>
      </c>
      <c r="H55" s="37">
        <f>IF(H54=0,0,H54/H54)</f>
        <v>1</v>
      </c>
      <c r="I55" s="37">
        <f>IF(I54=0,0,I54/H54)</f>
        <v>0.29166666666666669</v>
      </c>
      <c r="J55" s="37">
        <f>IF(J54=0,0,J54/J54)</f>
        <v>1</v>
      </c>
      <c r="K55" s="37">
        <f>IF(K54=0,0,K54/J54)</f>
        <v>0.10526315789473684</v>
      </c>
      <c r="L55" s="37">
        <f>IF(L54=0,0,L54/L54)</f>
        <v>1</v>
      </c>
      <c r="M55" s="37">
        <f>IF(M54=0,0,M54/L54)</f>
        <v>9.0909090909090912E-2</v>
      </c>
      <c r="N55" s="37">
        <f>IF(N54=0,0,N54/N54)</f>
        <v>1</v>
      </c>
      <c r="O55" s="37">
        <f>IF(O54=0,0,O54/N54)</f>
        <v>0.33333333333333331</v>
      </c>
      <c r="P55" s="37">
        <f>IF(P54=0,0,P54/$F54)</f>
        <v>6.4516129032258063E-2</v>
      </c>
      <c r="Q55" s="37">
        <f>IF(Q54=0,0,Q54/$F54)</f>
        <v>0</v>
      </c>
    </row>
    <row r="56" spans="1:17" ht="12" customHeight="1">
      <c r="A56" s="175"/>
      <c r="B56" s="175"/>
      <c r="C56" s="43"/>
      <c r="D56" s="220" t="s">
        <v>485</v>
      </c>
      <c r="E56" s="42"/>
      <c r="F56" s="41">
        <f t="shared" si="3"/>
        <v>7</v>
      </c>
      <c r="G56" s="41">
        <v>7</v>
      </c>
      <c r="H56" s="41">
        <v>6</v>
      </c>
      <c r="I56" s="41">
        <v>3</v>
      </c>
      <c r="J56" s="41">
        <v>6</v>
      </c>
      <c r="K56" s="41">
        <v>0</v>
      </c>
      <c r="L56" s="41">
        <v>5</v>
      </c>
      <c r="M56" s="41">
        <v>1</v>
      </c>
      <c r="N56" s="41">
        <v>5</v>
      </c>
      <c r="O56" s="41">
        <v>4</v>
      </c>
      <c r="P56" s="41">
        <v>0</v>
      </c>
      <c r="Q56" s="41">
        <v>0</v>
      </c>
    </row>
    <row r="57" spans="1:17" ht="12" customHeight="1">
      <c r="A57" s="175"/>
      <c r="B57" s="175"/>
      <c r="C57" s="40"/>
      <c r="D57" s="221"/>
      <c r="E57" s="39"/>
      <c r="F57" s="44">
        <f t="shared" si="3"/>
        <v>1</v>
      </c>
      <c r="G57" s="37">
        <f>IF(G56=0,0,G56/$F56)</f>
        <v>1</v>
      </c>
      <c r="H57" s="37">
        <f>IF(H56=0,0,H56/H56)</f>
        <v>1</v>
      </c>
      <c r="I57" s="37">
        <f>IF(I56=0,0,I56/H56)</f>
        <v>0.5</v>
      </c>
      <c r="J57" s="37">
        <f>IF(J56=0,0,J56/J56)</f>
        <v>1</v>
      </c>
      <c r="K57" s="37">
        <f>IF(K56=0,0,K56/J56)</f>
        <v>0</v>
      </c>
      <c r="L57" s="37">
        <f>IF(L56=0,0,L56/L56)</f>
        <v>1</v>
      </c>
      <c r="M57" s="37">
        <f>IF(M56=0,0,M56/L56)</f>
        <v>0.2</v>
      </c>
      <c r="N57" s="37">
        <f>IF(N56=0,0,N56/N56)</f>
        <v>1</v>
      </c>
      <c r="O57" s="37">
        <f>IF(O56=0,0,O56/N56)</f>
        <v>0.8</v>
      </c>
      <c r="P57" s="37">
        <f>IF(P56=0,0,P56/$F56)</f>
        <v>0</v>
      </c>
      <c r="Q57" s="37">
        <f>IF(Q56=0,0,Q56/$F56)</f>
        <v>0</v>
      </c>
    </row>
    <row r="58" spans="1:17" ht="12.75" customHeight="1">
      <c r="A58" s="175"/>
      <c r="B58" s="175"/>
      <c r="C58" s="43"/>
      <c r="D58" s="220" t="s">
        <v>486</v>
      </c>
      <c r="E58" s="42"/>
      <c r="F58" s="41">
        <f t="shared" si="3"/>
        <v>28</v>
      </c>
      <c r="G58" s="41">
        <v>28</v>
      </c>
      <c r="H58" s="41">
        <v>20</v>
      </c>
      <c r="I58" s="41">
        <v>2</v>
      </c>
      <c r="J58" s="41">
        <v>21</v>
      </c>
      <c r="K58" s="41">
        <v>0</v>
      </c>
      <c r="L58" s="41">
        <v>26</v>
      </c>
      <c r="M58" s="41">
        <v>4</v>
      </c>
      <c r="N58" s="41">
        <v>24</v>
      </c>
      <c r="O58" s="41">
        <v>9</v>
      </c>
      <c r="P58" s="41">
        <v>0</v>
      </c>
      <c r="Q58" s="41">
        <v>0</v>
      </c>
    </row>
    <row r="59" spans="1:17" ht="12.75" customHeight="1">
      <c r="A59" s="175"/>
      <c r="B59" s="175"/>
      <c r="C59" s="40"/>
      <c r="D59" s="221"/>
      <c r="E59" s="39"/>
      <c r="F59" s="44">
        <f t="shared" si="3"/>
        <v>1</v>
      </c>
      <c r="G59" s="37">
        <f>IF(G58=0,0,G58/$F58)</f>
        <v>1</v>
      </c>
      <c r="H59" s="37">
        <f>IF(H58=0,0,H58/H58)</f>
        <v>1</v>
      </c>
      <c r="I59" s="37">
        <f>IF(I58=0,0,I58/H58)</f>
        <v>0.1</v>
      </c>
      <c r="J59" s="37">
        <f>IF(J58=0,0,J58/J58)</f>
        <v>1</v>
      </c>
      <c r="K59" s="37">
        <f>IF(K58=0,0,K58/J58)</f>
        <v>0</v>
      </c>
      <c r="L59" s="37">
        <f>IF(L58=0,0,L58/L58)</f>
        <v>1</v>
      </c>
      <c r="M59" s="37">
        <f>IF(M58=0,0,M58/L58)</f>
        <v>0.15384615384615385</v>
      </c>
      <c r="N59" s="37">
        <f>IF(N58=0,0,N58/N58)</f>
        <v>1</v>
      </c>
      <c r="O59" s="37">
        <f>IF(O58=0,0,O58/N58)</f>
        <v>0.375</v>
      </c>
      <c r="P59" s="37">
        <f>IF(P58=0,0,P58/$F58)</f>
        <v>0</v>
      </c>
      <c r="Q59" s="37">
        <f>IF(Q58=0,0,Q58/$F58)</f>
        <v>0</v>
      </c>
    </row>
    <row r="60" spans="1:17" ht="12" customHeight="1">
      <c r="A60" s="175"/>
      <c r="B60" s="175"/>
      <c r="C60" s="43"/>
      <c r="D60" s="220" t="s">
        <v>21</v>
      </c>
      <c r="E60" s="42"/>
      <c r="F60" s="41">
        <f t="shared" si="3"/>
        <v>14</v>
      </c>
      <c r="G60" s="41">
        <v>14</v>
      </c>
      <c r="H60" s="41">
        <v>9</v>
      </c>
      <c r="I60" s="41">
        <v>2</v>
      </c>
      <c r="J60" s="41">
        <v>12</v>
      </c>
      <c r="K60" s="41">
        <v>2</v>
      </c>
      <c r="L60" s="41">
        <v>13</v>
      </c>
      <c r="M60" s="41">
        <v>4</v>
      </c>
      <c r="N60" s="41">
        <v>12</v>
      </c>
      <c r="O60" s="41">
        <v>4</v>
      </c>
      <c r="P60" s="41">
        <v>0</v>
      </c>
      <c r="Q60" s="41">
        <v>0</v>
      </c>
    </row>
    <row r="61" spans="1:17" ht="12" customHeight="1">
      <c r="A61" s="175"/>
      <c r="B61" s="175"/>
      <c r="C61" s="40"/>
      <c r="D61" s="221"/>
      <c r="E61" s="39"/>
      <c r="F61" s="44">
        <f t="shared" si="3"/>
        <v>1</v>
      </c>
      <c r="G61" s="37">
        <f>IF(G60=0,0,G60/$F60)</f>
        <v>1</v>
      </c>
      <c r="H61" s="37">
        <f>IF(H60=0,0,H60/H60)</f>
        <v>1</v>
      </c>
      <c r="I61" s="37">
        <f>IF(I60=0,0,I60/H60)</f>
        <v>0.22222222222222221</v>
      </c>
      <c r="J61" s="37">
        <f>IF(J60=0,0,J60/J60)</f>
        <v>1</v>
      </c>
      <c r="K61" s="37">
        <f>IF(K60=0,0,K60/J60)</f>
        <v>0.16666666666666666</v>
      </c>
      <c r="L61" s="37">
        <f>IF(L60=0,0,L60/L60)</f>
        <v>1</v>
      </c>
      <c r="M61" s="37">
        <f>IF(M60=0,0,M60/L60)</f>
        <v>0.30769230769230771</v>
      </c>
      <c r="N61" s="37">
        <f>IF(N60=0,0,N60/N60)</f>
        <v>1</v>
      </c>
      <c r="O61" s="37">
        <f>IF(O60=0,0,O60/N60)</f>
        <v>0.33333333333333331</v>
      </c>
      <c r="P61" s="37">
        <f>IF(P60=0,0,P60/$F60)</f>
        <v>0</v>
      </c>
      <c r="Q61" s="37">
        <f>IF(Q60=0,0,Q60/$F60)</f>
        <v>0</v>
      </c>
    </row>
    <row r="62" spans="1:17" ht="12" customHeight="1">
      <c r="A62" s="175"/>
      <c r="B62" s="175"/>
      <c r="C62" s="43"/>
      <c r="D62" s="220" t="s">
        <v>487</v>
      </c>
      <c r="E62" s="42"/>
      <c r="F62" s="41">
        <f t="shared" si="3"/>
        <v>7</v>
      </c>
      <c r="G62" s="41">
        <v>6</v>
      </c>
      <c r="H62" s="41">
        <v>6</v>
      </c>
      <c r="I62" s="41">
        <v>0</v>
      </c>
      <c r="J62" s="41">
        <v>6</v>
      </c>
      <c r="K62" s="41">
        <v>0</v>
      </c>
      <c r="L62" s="41">
        <v>6</v>
      </c>
      <c r="M62" s="41">
        <v>3</v>
      </c>
      <c r="N62" s="41">
        <v>6</v>
      </c>
      <c r="O62" s="41">
        <v>5</v>
      </c>
      <c r="P62" s="41">
        <v>1</v>
      </c>
      <c r="Q62" s="41">
        <v>0</v>
      </c>
    </row>
    <row r="63" spans="1:17" ht="12" customHeight="1">
      <c r="A63" s="175"/>
      <c r="B63" s="175"/>
      <c r="C63" s="40"/>
      <c r="D63" s="221"/>
      <c r="E63" s="39"/>
      <c r="F63" s="44">
        <f t="shared" si="3"/>
        <v>1</v>
      </c>
      <c r="G63" s="37">
        <f>IF(G62=0,0,G62/$F62)</f>
        <v>0.8571428571428571</v>
      </c>
      <c r="H63" s="37">
        <f>IF(H62=0,0,H62/H62)</f>
        <v>1</v>
      </c>
      <c r="I63" s="37">
        <f>IF(I62=0,0,I62/H62)</f>
        <v>0</v>
      </c>
      <c r="J63" s="37">
        <f>IF(J62=0,0,J62/J62)</f>
        <v>1</v>
      </c>
      <c r="K63" s="37">
        <f>IF(K62=0,0,K62/J62)</f>
        <v>0</v>
      </c>
      <c r="L63" s="37">
        <f>IF(L62=0,0,L62/L62)</f>
        <v>1</v>
      </c>
      <c r="M63" s="37">
        <f>IF(M62=0,0,M62/L62)</f>
        <v>0.5</v>
      </c>
      <c r="N63" s="37">
        <f>IF(N62=0,0,N62/N62)</f>
        <v>1</v>
      </c>
      <c r="O63" s="37">
        <f>IF(O62=0,0,O62/N62)</f>
        <v>0.83333333333333337</v>
      </c>
      <c r="P63" s="37">
        <f>IF(P62=0,0,P62/$F62)</f>
        <v>0.14285714285714285</v>
      </c>
      <c r="Q63" s="37">
        <f>IF(Q62=0,0,Q62/$F62)</f>
        <v>0</v>
      </c>
    </row>
    <row r="64" spans="1:17" ht="12" customHeight="1">
      <c r="A64" s="175"/>
      <c r="B64" s="175"/>
      <c r="C64" s="43"/>
      <c r="D64" s="220" t="s">
        <v>488</v>
      </c>
      <c r="E64" s="42"/>
      <c r="F64" s="41">
        <f t="shared" si="3"/>
        <v>17</v>
      </c>
      <c r="G64" s="41">
        <v>15</v>
      </c>
      <c r="H64" s="41">
        <v>12</v>
      </c>
      <c r="I64" s="41">
        <v>3</v>
      </c>
      <c r="J64" s="41">
        <v>14</v>
      </c>
      <c r="K64" s="41">
        <v>1</v>
      </c>
      <c r="L64" s="41">
        <v>14</v>
      </c>
      <c r="M64" s="41">
        <v>4</v>
      </c>
      <c r="N64" s="41">
        <v>11</v>
      </c>
      <c r="O64" s="41">
        <v>4</v>
      </c>
      <c r="P64" s="41">
        <v>0</v>
      </c>
      <c r="Q64" s="41">
        <v>2</v>
      </c>
    </row>
    <row r="65" spans="1:17" ht="12" customHeight="1">
      <c r="A65" s="175"/>
      <c r="B65" s="175"/>
      <c r="C65" s="40"/>
      <c r="D65" s="221"/>
      <c r="E65" s="39"/>
      <c r="F65" s="44">
        <f t="shared" si="3"/>
        <v>1</v>
      </c>
      <c r="G65" s="37">
        <f>IF(G64=0,0,G64/$F64)</f>
        <v>0.88235294117647056</v>
      </c>
      <c r="H65" s="37">
        <f>IF(H64=0,0,H64/H64)</f>
        <v>1</v>
      </c>
      <c r="I65" s="37">
        <f>IF(I64=0,0,I64/H64)</f>
        <v>0.25</v>
      </c>
      <c r="J65" s="37">
        <f>IF(J64=0,0,J64/J64)</f>
        <v>1</v>
      </c>
      <c r="K65" s="37">
        <f>IF(K64=0,0,K64/J64)</f>
        <v>7.1428571428571425E-2</v>
      </c>
      <c r="L65" s="37">
        <f>IF(L64=0,0,L64/L64)</f>
        <v>1</v>
      </c>
      <c r="M65" s="37">
        <f>IF(M64=0,0,M64/L64)</f>
        <v>0.2857142857142857</v>
      </c>
      <c r="N65" s="37">
        <f>IF(N64=0,0,N64/N64)</f>
        <v>1</v>
      </c>
      <c r="O65" s="37">
        <f>IF(O64=0,0,O64/N64)</f>
        <v>0.36363636363636365</v>
      </c>
      <c r="P65" s="37">
        <f>IF(P64=0,0,P64/$F64)</f>
        <v>0</v>
      </c>
      <c r="Q65" s="37">
        <f>IF(Q64=0,0,Q64/$F64)</f>
        <v>0.11764705882352941</v>
      </c>
    </row>
    <row r="66" spans="1:17" ht="12" customHeight="1">
      <c r="A66" s="175"/>
      <c r="B66" s="175"/>
      <c r="C66" s="43"/>
      <c r="D66" s="220" t="s">
        <v>489</v>
      </c>
      <c r="E66" s="42"/>
      <c r="F66" s="41">
        <f t="shared" si="3"/>
        <v>4</v>
      </c>
      <c r="G66" s="41">
        <v>4</v>
      </c>
      <c r="H66" s="41">
        <v>2</v>
      </c>
      <c r="I66" s="41">
        <v>1</v>
      </c>
      <c r="J66" s="41">
        <v>1</v>
      </c>
      <c r="K66" s="41">
        <v>1</v>
      </c>
      <c r="L66" s="41">
        <v>3</v>
      </c>
      <c r="M66" s="41">
        <v>2</v>
      </c>
      <c r="N66" s="41">
        <v>2</v>
      </c>
      <c r="O66" s="41">
        <v>1</v>
      </c>
      <c r="P66" s="41">
        <v>0</v>
      </c>
      <c r="Q66" s="41">
        <v>0</v>
      </c>
    </row>
    <row r="67" spans="1:17" ht="12" customHeight="1">
      <c r="A67" s="175"/>
      <c r="B67" s="176"/>
      <c r="C67" s="40"/>
      <c r="D67" s="221"/>
      <c r="E67" s="39"/>
      <c r="F67" s="44">
        <f t="shared" si="3"/>
        <v>1</v>
      </c>
      <c r="G67" s="37">
        <f>IF(G66=0,0,G66/$F66)</f>
        <v>1</v>
      </c>
      <c r="H67" s="37">
        <f>IF(H66=0,0,H66/H66)</f>
        <v>1</v>
      </c>
      <c r="I67" s="37">
        <f>IF(I66=0,0,I66/H66)</f>
        <v>0.5</v>
      </c>
      <c r="J67" s="37">
        <f>IF(J66=0,0,J66/J66)</f>
        <v>1</v>
      </c>
      <c r="K67" s="37">
        <f>IF(K66=0,0,K66/J66)</f>
        <v>1</v>
      </c>
      <c r="L67" s="37">
        <f>IF(L66=0,0,L66/L66)</f>
        <v>1</v>
      </c>
      <c r="M67" s="37">
        <f>IF(M66=0,0,M66/L66)</f>
        <v>0.66666666666666663</v>
      </c>
      <c r="N67" s="37">
        <f>IF(N66=0,0,N66/N66)</f>
        <v>1</v>
      </c>
      <c r="O67" s="37">
        <f>IF(O66=0,0,O66/N66)</f>
        <v>0.5</v>
      </c>
      <c r="P67" s="37">
        <f>IF(P66=0,0,P66/$F66)</f>
        <v>0</v>
      </c>
      <c r="Q67" s="37">
        <f>IF(Q66=0,0,Q66/$F66)</f>
        <v>0</v>
      </c>
    </row>
    <row r="68" spans="1:17" ht="12" customHeight="1">
      <c r="A68" s="175"/>
      <c r="B68" s="174" t="s">
        <v>17</v>
      </c>
      <c r="C68" s="43"/>
      <c r="D68" s="220" t="s">
        <v>16</v>
      </c>
      <c r="E68" s="42"/>
      <c r="F68" s="41">
        <f t="shared" si="3"/>
        <v>715</v>
      </c>
      <c r="G68" s="41">
        <f>SUM(G70,G72,G74,G76,G78,G80,G82,G84,G86,G88,G90,G92,G94,G96,G98)</f>
        <v>624</v>
      </c>
      <c r="H68" s="41">
        <f t="shared" ref="H68:Q68" si="4">SUM(H70,H72,H74,H76,H78,H80,H82,H84,H86,H88,H90,H92,H94,H96,H98)</f>
        <v>368</v>
      </c>
      <c r="I68" s="41">
        <f t="shared" si="4"/>
        <v>147</v>
      </c>
      <c r="J68" s="41">
        <f t="shared" si="4"/>
        <v>329</v>
      </c>
      <c r="K68" s="41">
        <f t="shared" si="4"/>
        <v>98</v>
      </c>
      <c r="L68" s="41">
        <f t="shared" si="4"/>
        <v>387</v>
      </c>
      <c r="M68" s="41">
        <f t="shared" si="4"/>
        <v>161</v>
      </c>
      <c r="N68" s="41">
        <f t="shared" si="4"/>
        <v>378</v>
      </c>
      <c r="O68" s="41">
        <f t="shared" si="4"/>
        <v>211</v>
      </c>
      <c r="P68" s="41">
        <f t="shared" si="4"/>
        <v>47</v>
      </c>
      <c r="Q68" s="41">
        <f t="shared" si="4"/>
        <v>44</v>
      </c>
    </row>
    <row r="69" spans="1:17" ht="12" customHeight="1">
      <c r="A69" s="175"/>
      <c r="B69" s="175"/>
      <c r="C69" s="40"/>
      <c r="D69" s="221"/>
      <c r="E69" s="39"/>
      <c r="F69" s="44">
        <f t="shared" si="3"/>
        <v>1</v>
      </c>
      <c r="G69" s="37">
        <f>IF(G68=0,0,G68/$F68)</f>
        <v>0.87272727272727268</v>
      </c>
      <c r="H69" s="37">
        <f>IF(H68=0,0,H68/H68)</f>
        <v>1</v>
      </c>
      <c r="I69" s="37">
        <f>IF(I68=0,0,I68/H68)</f>
        <v>0.39945652173913043</v>
      </c>
      <c r="J69" s="37">
        <f>IF(J68=0,0,J68/J68)</f>
        <v>1</v>
      </c>
      <c r="K69" s="37">
        <f>IF(K68=0,0,K68/J68)</f>
        <v>0.2978723404255319</v>
      </c>
      <c r="L69" s="37">
        <f>IF(L68=0,0,L68/L68)</f>
        <v>1</v>
      </c>
      <c r="M69" s="37">
        <f>IF(M68=0,0,M68/L68)</f>
        <v>0.41602067183462532</v>
      </c>
      <c r="N69" s="37">
        <f>IF(N68=0,0,N68/N68)</f>
        <v>1</v>
      </c>
      <c r="O69" s="37">
        <f>IF(O68=0,0,O68/N68)</f>
        <v>0.55820105820105825</v>
      </c>
      <c r="P69" s="37">
        <f>IF(P68=0,0,P68/$F68)</f>
        <v>6.5734265734265732E-2</v>
      </c>
      <c r="Q69" s="37">
        <f>IF(Q68=0,0,Q68/$F68)</f>
        <v>6.1538461538461542E-2</v>
      </c>
    </row>
    <row r="70" spans="1:17" ht="12" customHeight="1">
      <c r="A70" s="175"/>
      <c r="B70" s="175"/>
      <c r="C70" s="43"/>
      <c r="D70" s="220" t="s">
        <v>140</v>
      </c>
      <c r="E70" s="42"/>
      <c r="F70" s="41">
        <f t="shared" ref="F70:F99" si="5">SUM(G70,P70,Q70)</f>
        <v>7</v>
      </c>
      <c r="G70" s="41">
        <v>6</v>
      </c>
      <c r="H70" s="41">
        <v>5</v>
      </c>
      <c r="I70" s="41">
        <v>0</v>
      </c>
      <c r="J70" s="41">
        <v>3</v>
      </c>
      <c r="K70" s="41">
        <v>0</v>
      </c>
      <c r="L70" s="41">
        <v>2</v>
      </c>
      <c r="M70" s="41">
        <v>1</v>
      </c>
      <c r="N70" s="41">
        <v>5</v>
      </c>
      <c r="O70" s="41">
        <v>1</v>
      </c>
      <c r="P70" s="41">
        <v>1</v>
      </c>
      <c r="Q70" s="41">
        <v>0</v>
      </c>
    </row>
    <row r="71" spans="1:17" ht="12" customHeight="1">
      <c r="A71" s="175"/>
      <c r="B71" s="175"/>
      <c r="C71" s="40"/>
      <c r="D71" s="221"/>
      <c r="E71" s="39"/>
      <c r="F71" s="44">
        <f t="shared" si="5"/>
        <v>1</v>
      </c>
      <c r="G71" s="37">
        <f>IF(G70=0,0,G70/$F70)</f>
        <v>0.8571428571428571</v>
      </c>
      <c r="H71" s="37">
        <f>IF(H70=0,0,H70/H70)</f>
        <v>1</v>
      </c>
      <c r="I71" s="37">
        <f>IF(I70=0,0,I70/H70)</f>
        <v>0</v>
      </c>
      <c r="J71" s="37">
        <f>IF(J70=0,0,J70/J70)</f>
        <v>1</v>
      </c>
      <c r="K71" s="37">
        <f>IF(K70=0,0,K70/J70)</f>
        <v>0</v>
      </c>
      <c r="L71" s="37">
        <f>IF(L70=0,0,L70/L70)</f>
        <v>1</v>
      </c>
      <c r="M71" s="37">
        <f>IF(M70=0,0,M70/L70)</f>
        <v>0.5</v>
      </c>
      <c r="N71" s="37">
        <f>IF(N70=0,0,N70/N70)</f>
        <v>1</v>
      </c>
      <c r="O71" s="37">
        <f>IF(O70=0,0,O70/N70)</f>
        <v>0.2</v>
      </c>
      <c r="P71" s="37">
        <f>IF(P70=0,0,P70/$F70)</f>
        <v>0.14285714285714285</v>
      </c>
      <c r="Q71" s="37">
        <f>IF(Q70=0,0,Q70/$F70)</f>
        <v>0</v>
      </c>
    </row>
    <row r="72" spans="1:17" ht="12" customHeight="1">
      <c r="A72" s="175"/>
      <c r="B72" s="175"/>
      <c r="C72" s="43"/>
      <c r="D72" s="220" t="s">
        <v>14</v>
      </c>
      <c r="E72" s="42"/>
      <c r="F72" s="41">
        <f t="shared" si="5"/>
        <v>81</v>
      </c>
      <c r="G72" s="41">
        <v>75</v>
      </c>
      <c r="H72" s="41">
        <v>59</v>
      </c>
      <c r="I72" s="41">
        <v>23</v>
      </c>
      <c r="J72" s="41">
        <v>43</v>
      </c>
      <c r="K72" s="41">
        <v>1</v>
      </c>
      <c r="L72" s="41">
        <v>43</v>
      </c>
      <c r="M72" s="41">
        <v>6</v>
      </c>
      <c r="N72" s="41">
        <v>41</v>
      </c>
      <c r="O72" s="41">
        <v>12</v>
      </c>
      <c r="P72" s="41">
        <v>3</v>
      </c>
      <c r="Q72" s="41">
        <v>3</v>
      </c>
    </row>
    <row r="73" spans="1:17" ht="12" customHeight="1">
      <c r="A73" s="175"/>
      <c r="B73" s="175"/>
      <c r="C73" s="40"/>
      <c r="D73" s="221"/>
      <c r="E73" s="39"/>
      <c r="F73" s="44">
        <f t="shared" si="5"/>
        <v>1</v>
      </c>
      <c r="G73" s="37">
        <f>IF(G72=0,0,G72/$F72)</f>
        <v>0.92592592592592593</v>
      </c>
      <c r="H73" s="37">
        <f>IF(H72=0,0,H72/H72)</f>
        <v>1</v>
      </c>
      <c r="I73" s="37">
        <f>IF(I72=0,0,I72/H72)</f>
        <v>0.38983050847457629</v>
      </c>
      <c r="J73" s="37">
        <f>IF(J72=0,0,J72/J72)</f>
        <v>1</v>
      </c>
      <c r="K73" s="37">
        <f>IF(K72=0,0,K72/J72)</f>
        <v>2.3255813953488372E-2</v>
      </c>
      <c r="L73" s="37">
        <f>IF(L72=0,0,L72/L72)</f>
        <v>1</v>
      </c>
      <c r="M73" s="37">
        <f>IF(M72=0,0,M72/L72)</f>
        <v>0.13953488372093023</v>
      </c>
      <c r="N73" s="37">
        <f>IF(N72=0,0,N72/N72)</f>
        <v>1</v>
      </c>
      <c r="O73" s="37">
        <f>IF(O72=0,0,O72/N72)</f>
        <v>0.29268292682926828</v>
      </c>
      <c r="P73" s="37">
        <f>IF(P72=0,0,P72/$F72)</f>
        <v>3.7037037037037035E-2</v>
      </c>
      <c r="Q73" s="37">
        <f>IF(Q72=0,0,Q72/$F72)</f>
        <v>3.7037037037037035E-2</v>
      </c>
    </row>
    <row r="74" spans="1:17" ht="12" customHeight="1">
      <c r="A74" s="175"/>
      <c r="B74" s="175"/>
      <c r="C74" s="43"/>
      <c r="D74" s="220" t="s">
        <v>13</v>
      </c>
      <c r="E74" s="42"/>
      <c r="F74" s="41">
        <f t="shared" si="5"/>
        <v>20</v>
      </c>
      <c r="G74" s="41">
        <v>20</v>
      </c>
      <c r="H74" s="41">
        <v>10</v>
      </c>
      <c r="I74" s="41">
        <v>1</v>
      </c>
      <c r="J74" s="41">
        <v>16</v>
      </c>
      <c r="K74" s="41">
        <v>1</v>
      </c>
      <c r="L74" s="41">
        <v>18</v>
      </c>
      <c r="M74" s="41">
        <v>2</v>
      </c>
      <c r="N74" s="41">
        <v>19</v>
      </c>
      <c r="O74" s="41">
        <v>4</v>
      </c>
      <c r="P74" s="41">
        <v>0</v>
      </c>
      <c r="Q74" s="41">
        <v>0</v>
      </c>
    </row>
    <row r="75" spans="1:17" ht="12" customHeight="1">
      <c r="A75" s="175"/>
      <c r="B75" s="175"/>
      <c r="C75" s="40"/>
      <c r="D75" s="221"/>
      <c r="E75" s="39"/>
      <c r="F75" s="44">
        <f t="shared" si="5"/>
        <v>1</v>
      </c>
      <c r="G75" s="37">
        <f>IF(G74=0,0,G74/$F74)</f>
        <v>1</v>
      </c>
      <c r="H75" s="37">
        <f>IF(H74=0,0,H74/H74)</f>
        <v>1</v>
      </c>
      <c r="I75" s="37">
        <f>IF(I74=0,0,I74/H74)</f>
        <v>0.1</v>
      </c>
      <c r="J75" s="37">
        <f>IF(J74=0,0,J74/J74)</f>
        <v>1</v>
      </c>
      <c r="K75" s="37">
        <f>IF(K74=0,0,K74/J74)</f>
        <v>6.25E-2</v>
      </c>
      <c r="L75" s="37">
        <f>IF(L74=0,0,L74/L74)</f>
        <v>1</v>
      </c>
      <c r="M75" s="37">
        <f>IF(M74=0,0,M74/L74)</f>
        <v>0.1111111111111111</v>
      </c>
      <c r="N75" s="37">
        <f>IF(N74=0,0,N74/N74)</f>
        <v>1</v>
      </c>
      <c r="O75" s="37">
        <f>IF(O74=0,0,O74/N74)</f>
        <v>0.21052631578947367</v>
      </c>
      <c r="P75" s="37">
        <f>IF(P74=0,0,P74/$F74)</f>
        <v>0</v>
      </c>
      <c r="Q75" s="37">
        <f>IF(Q74=0,0,Q74/$F74)</f>
        <v>0</v>
      </c>
    </row>
    <row r="76" spans="1:17" ht="12" customHeight="1">
      <c r="A76" s="175"/>
      <c r="B76" s="175"/>
      <c r="C76" s="43"/>
      <c r="D76" s="220" t="s">
        <v>12</v>
      </c>
      <c r="E76" s="42"/>
      <c r="F76" s="41">
        <f t="shared" si="5"/>
        <v>13</v>
      </c>
      <c r="G76" s="41">
        <v>13</v>
      </c>
      <c r="H76" s="41">
        <v>9</v>
      </c>
      <c r="I76" s="41">
        <v>1</v>
      </c>
      <c r="J76" s="41">
        <v>12</v>
      </c>
      <c r="K76" s="41">
        <v>4</v>
      </c>
      <c r="L76" s="41">
        <v>12</v>
      </c>
      <c r="M76" s="41">
        <v>5</v>
      </c>
      <c r="N76" s="41">
        <v>7</v>
      </c>
      <c r="O76" s="41">
        <v>5</v>
      </c>
      <c r="P76" s="41">
        <v>0</v>
      </c>
      <c r="Q76" s="41">
        <v>0</v>
      </c>
    </row>
    <row r="77" spans="1:17" ht="12" customHeight="1">
      <c r="A77" s="175"/>
      <c r="B77" s="175"/>
      <c r="C77" s="40"/>
      <c r="D77" s="221"/>
      <c r="E77" s="39"/>
      <c r="F77" s="44">
        <f t="shared" si="5"/>
        <v>1</v>
      </c>
      <c r="G77" s="37">
        <f>IF(G76=0,0,G76/$F76)</f>
        <v>1</v>
      </c>
      <c r="H77" s="37">
        <f>IF(H76=0,0,H76/H76)</f>
        <v>1</v>
      </c>
      <c r="I77" s="37">
        <f>IF(I76=0,0,I76/H76)</f>
        <v>0.1111111111111111</v>
      </c>
      <c r="J77" s="37">
        <f>IF(J76=0,0,J76/J76)</f>
        <v>1</v>
      </c>
      <c r="K77" s="37">
        <f>IF(K76=0,0,K76/J76)</f>
        <v>0.33333333333333331</v>
      </c>
      <c r="L77" s="37">
        <f>IF(L76=0,0,L76/L76)</f>
        <v>1</v>
      </c>
      <c r="M77" s="37">
        <f>IF(M76=0,0,M76/L76)</f>
        <v>0.41666666666666669</v>
      </c>
      <c r="N77" s="37">
        <f>IF(N76=0,0,N76/N76)</f>
        <v>1</v>
      </c>
      <c r="O77" s="37">
        <f>IF(O76=0,0,O76/N76)</f>
        <v>0.7142857142857143</v>
      </c>
      <c r="P77" s="37">
        <f>IF(P76=0,0,P76/$F76)</f>
        <v>0</v>
      </c>
      <c r="Q77" s="37">
        <f>IF(Q76=0,0,Q76/$F76)</f>
        <v>0</v>
      </c>
    </row>
    <row r="78" spans="1:17" ht="12" customHeight="1">
      <c r="A78" s="175"/>
      <c r="B78" s="175"/>
      <c r="C78" s="43"/>
      <c r="D78" s="220" t="s">
        <v>11</v>
      </c>
      <c r="E78" s="42"/>
      <c r="F78" s="41">
        <f t="shared" si="5"/>
        <v>35</v>
      </c>
      <c r="G78" s="41">
        <v>33</v>
      </c>
      <c r="H78" s="41">
        <v>18</v>
      </c>
      <c r="I78" s="41">
        <v>8</v>
      </c>
      <c r="J78" s="41">
        <v>17</v>
      </c>
      <c r="K78" s="41">
        <v>2</v>
      </c>
      <c r="L78" s="41">
        <v>17</v>
      </c>
      <c r="M78" s="41">
        <v>1</v>
      </c>
      <c r="N78" s="41">
        <v>16</v>
      </c>
      <c r="O78" s="41">
        <v>4</v>
      </c>
      <c r="P78" s="41">
        <v>0</v>
      </c>
      <c r="Q78" s="41">
        <v>2</v>
      </c>
    </row>
    <row r="79" spans="1:17" ht="12" customHeight="1">
      <c r="A79" s="175"/>
      <c r="B79" s="175"/>
      <c r="C79" s="40"/>
      <c r="D79" s="221"/>
      <c r="E79" s="39"/>
      <c r="F79" s="44">
        <f t="shared" si="5"/>
        <v>1</v>
      </c>
      <c r="G79" s="37">
        <f>IF(G78=0,0,G78/$F78)</f>
        <v>0.94285714285714284</v>
      </c>
      <c r="H79" s="37">
        <f>IF(H78=0,0,H78/H78)</f>
        <v>1</v>
      </c>
      <c r="I79" s="37">
        <f>IF(I78=0,0,I78/H78)</f>
        <v>0.44444444444444442</v>
      </c>
      <c r="J79" s="37">
        <f>IF(J78=0,0,J78/J78)</f>
        <v>1</v>
      </c>
      <c r="K79" s="37">
        <f>IF(K78=0,0,K78/J78)</f>
        <v>0.11764705882352941</v>
      </c>
      <c r="L79" s="37">
        <f>IF(L78=0,0,L78/L78)</f>
        <v>1</v>
      </c>
      <c r="M79" s="37">
        <f>IF(M78=0,0,M78/L78)</f>
        <v>5.8823529411764705E-2</v>
      </c>
      <c r="N79" s="37">
        <f>IF(N78=0,0,N78/N78)</f>
        <v>1</v>
      </c>
      <c r="O79" s="37">
        <f>IF(O78=0,0,O78/N78)</f>
        <v>0.25</v>
      </c>
      <c r="P79" s="37">
        <f>IF(P78=0,0,P78/$F78)</f>
        <v>0</v>
      </c>
      <c r="Q79" s="37">
        <f>IF(Q78=0,0,Q78/$F78)</f>
        <v>5.7142857142857141E-2</v>
      </c>
    </row>
    <row r="80" spans="1:17" ht="12" customHeight="1">
      <c r="A80" s="175"/>
      <c r="B80" s="175"/>
      <c r="C80" s="43"/>
      <c r="D80" s="220" t="s">
        <v>10</v>
      </c>
      <c r="E80" s="42"/>
      <c r="F80" s="41">
        <f t="shared" si="5"/>
        <v>182</v>
      </c>
      <c r="G80" s="41">
        <v>150</v>
      </c>
      <c r="H80" s="41">
        <v>67</v>
      </c>
      <c r="I80" s="41">
        <v>30</v>
      </c>
      <c r="J80" s="41">
        <v>57</v>
      </c>
      <c r="K80" s="41">
        <v>9</v>
      </c>
      <c r="L80" s="41">
        <v>94</v>
      </c>
      <c r="M80" s="41">
        <v>27</v>
      </c>
      <c r="N80" s="41">
        <v>80</v>
      </c>
      <c r="O80" s="41">
        <v>32</v>
      </c>
      <c r="P80" s="41">
        <v>19</v>
      </c>
      <c r="Q80" s="41">
        <v>13</v>
      </c>
    </row>
    <row r="81" spans="1:17" ht="12" customHeight="1">
      <c r="A81" s="175"/>
      <c r="B81" s="175"/>
      <c r="C81" s="40"/>
      <c r="D81" s="221"/>
      <c r="E81" s="39"/>
      <c r="F81" s="44">
        <f t="shared" si="5"/>
        <v>0.99999999999999989</v>
      </c>
      <c r="G81" s="37">
        <f>IF(G80=0,0,G80/$F80)</f>
        <v>0.82417582417582413</v>
      </c>
      <c r="H81" s="37">
        <f>IF(H80=0,0,H80/H80)</f>
        <v>1</v>
      </c>
      <c r="I81" s="37">
        <f>IF(I80=0,0,I80/H80)</f>
        <v>0.44776119402985076</v>
      </c>
      <c r="J81" s="37">
        <f>IF(J80=0,0,J80/J80)</f>
        <v>1</v>
      </c>
      <c r="K81" s="37">
        <f>IF(K80=0,0,K80/J80)</f>
        <v>0.15789473684210525</v>
      </c>
      <c r="L81" s="37">
        <f>IF(L80=0,0,L80/L80)</f>
        <v>1</v>
      </c>
      <c r="M81" s="37">
        <f>IF(M80=0,0,M80/L80)</f>
        <v>0.28723404255319152</v>
      </c>
      <c r="N81" s="37">
        <f>IF(N80=0,0,N80/N80)</f>
        <v>1</v>
      </c>
      <c r="O81" s="37">
        <f>IF(O80=0,0,O80/N80)</f>
        <v>0.4</v>
      </c>
      <c r="P81" s="37">
        <f>IF(P80=0,0,P80/$F80)</f>
        <v>0.1043956043956044</v>
      </c>
      <c r="Q81" s="37">
        <f>IF(Q80=0,0,Q80/$F80)</f>
        <v>7.1428571428571425E-2</v>
      </c>
    </row>
    <row r="82" spans="1:17" ht="12" customHeight="1">
      <c r="A82" s="175"/>
      <c r="B82" s="175"/>
      <c r="C82" s="43"/>
      <c r="D82" s="220" t="s">
        <v>9</v>
      </c>
      <c r="E82" s="42"/>
      <c r="F82" s="41">
        <f t="shared" si="5"/>
        <v>18</v>
      </c>
      <c r="G82" s="41">
        <v>16</v>
      </c>
      <c r="H82" s="41">
        <v>0</v>
      </c>
      <c r="I82" s="41">
        <v>0</v>
      </c>
      <c r="J82" s="41">
        <v>13</v>
      </c>
      <c r="K82" s="41">
        <v>1</v>
      </c>
      <c r="L82" s="41">
        <v>12</v>
      </c>
      <c r="M82" s="41">
        <v>5</v>
      </c>
      <c r="N82" s="41">
        <v>9</v>
      </c>
      <c r="O82" s="41">
        <v>7</v>
      </c>
      <c r="P82" s="41">
        <v>1</v>
      </c>
      <c r="Q82" s="41">
        <v>1</v>
      </c>
    </row>
    <row r="83" spans="1:17" ht="12" customHeight="1">
      <c r="A83" s="175"/>
      <c r="B83" s="175"/>
      <c r="C83" s="40"/>
      <c r="D83" s="221"/>
      <c r="E83" s="39"/>
      <c r="F83" s="44">
        <f t="shared" si="5"/>
        <v>1</v>
      </c>
      <c r="G83" s="37">
        <f>IF(G82=0,0,G82/$F82)</f>
        <v>0.88888888888888884</v>
      </c>
      <c r="H83" s="37">
        <f>IF(H82=0,0,H82/H82)</f>
        <v>0</v>
      </c>
      <c r="I83" s="37">
        <f>IF(I82=0,0,I82/H82)</f>
        <v>0</v>
      </c>
      <c r="J83" s="37">
        <f>IF(J82=0,0,J82/J82)</f>
        <v>1</v>
      </c>
      <c r="K83" s="37">
        <f>IF(K82=0,0,K82/J82)</f>
        <v>7.6923076923076927E-2</v>
      </c>
      <c r="L83" s="37">
        <f>IF(L82=0,0,L82/L82)</f>
        <v>1</v>
      </c>
      <c r="M83" s="37">
        <f>IF(M82=0,0,M82/L82)</f>
        <v>0.41666666666666669</v>
      </c>
      <c r="N83" s="37">
        <f>IF(N82=0,0,N82/N82)</f>
        <v>1</v>
      </c>
      <c r="O83" s="37">
        <f>IF(O82=0,0,O82/N82)</f>
        <v>0.77777777777777779</v>
      </c>
      <c r="P83" s="37">
        <f>IF(P82=0,0,P82/$F82)</f>
        <v>5.5555555555555552E-2</v>
      </c>
      <c r="Q83" s="37">
        <f>IF(Q82=0,0,Q82/$F82)</f>
        <v>5.5555555555555552E-2</v>
      </c>
    </row>
    <row r="84" spans="1:17" ht="12" customHeight="1">
      <c r="A84" s="175"/>
      <c r="B84" s="175"/>
      <c r="C84" s="43"/>
      <c r="D84" s="220" t="s">
        <v>8</v>
      </c>
      <c r="E84" s="42"/>
      <c r="F84" s="41">
        <f t="shared" si="5"/>
        <v>11</v>
      </c>
      <c r="G84" s="41">
        <v>11</v>
      </c>
      <c r="H84" s="41">
        <v>7</v>
      </c>
      <c r="I84" s="41">
        <v>2</v>
      </c>
      <c r="J84" s="41">
        <v>4</v>
      </c>
      <c r="K84" s="41">
        <v>2</v>
      </c>
      <c r="L84" s="41">
        <v>6</v>
      </c>
      <c r="M84" s="41">
        <v>1</v>
      </c>
      <c r="N84" s="41">
        <v>6</v>
      </c>
      <c r="O84" s="41">
        <v>1</v>
      </c>
      <c r="P84" s="41">
        <v>0</v>
      </c>
      <c r="Q84" s="41">
        <v>0</v>
      </c>
    </row>
    <row r="85" spans="1:17" ht="12" customHeight="1">
      <c r="A85" s="175"/>
      <c r="B85" s="175"/>
      <c r="C85" s="40"/>
      <c r="D85" s="221"/>
      <c r="E85" s="39"/>
      <c r="F85" s="44">
        <f t="shared" si="5"/>
        <v>1</v>
      </c>
      <c r="G85" s="37">
        <f>IF(G84=0,0,G84/$F84)</f>
        <v>1</v>
      </c>
      <c r="H85" s="37">
        <f>IF(H84=0,0,H84/H84)</f>
        <v>1</v>
      </c>
      <c r="I85" s="37">
        <f>IF(I84=0,0,I84/H84)</f>
        <v>0.2857142857142857</v>
      </c>
      <c r="J85" s="37">
        <f>IF(J84=0,0,J84/J84)</f>
        <v>1</v>
      </c>
      <c r="K85" s="37">
        <f>IF(K84=0,0,K84/J84)</f>
        <v>0.5</v>
      </c>
      <c r="L85" s="37">
        <f>IF(L84=0,0,L84/L84)</f>
        <v>1</v>
      </c>
      <c r="M85" s="37">
        <f>IF(M84=0,0,M84/L84)</f>
        <v>0.16666666666666666</v>
      </c>
      <c r="N85" s="37">
        <f>IF(N84=0,0,N84/N84)</f>
        <v>1</v>
      </c>
      <c r="O85" s="37">
        <f>IF(O84=0,0,O84/N84)</f>
        <v>0.16666666666666666</v>
      </c>
      <c r="P85" s="37">
        <f>IF(P84=0,0,P84/$F84)</f>
        <v>0</v>
      </c>
      <c r="Q85" s="37">
        <f>IF(Q84=0,0,Q84/$F84)</f>
        <v>0</v>
      </c>
    </row>
    <row r="86" spans="1:17" ht="13.5" customHeight="1">
      <c r="A86" s="175"/>
      <c r="B86" s="175"/>
      <c r="C86" s="43"/>
      <c r="D86" s="222" t="s">
        <v>139</v>
      </c>
      <c r="E86" s="42"/>
      <c r="F86" s="41">
        <f t="shared" si="5"/>
        <v>16</v>
      </c>
      <c r="G86" s="41">
        <v>15</v>
      </c>
      <c r="H86" s="41">
        <v>11</v>
      </c>
      <c r="I86" s="41">
        <v>3</v>
      </c>
      <c r="J86" s="41">
        <v>7</v>
      </c>
      <c r="K86" s="41">
        <v>1</v>
      </c>
      <c r="L86" s="41">
        <v>10</v>
      </c>
      <c r="M86" s="41">
        <v>2</v>
      </c>
      <c r="N86" s="41">
        <v>10</v>
      </c>
      <c r="O86" s="41">
        <v>5</v>
      </c>
      <c r="P86" s="41">
        <v>0</v>
      </c>
      <c r="Q86" s="41">
        <v>1</v>
      </c>
    </row>
    <row r="87" spans="1:17" ht="13.5" customHeight="1">
      <c r="A87" s="175"/>
      <c r="B87" s="175"/>
      <c r="C87" s="40"/>
      <c r="D87" s="221"/>
      <c r="E87" s="39"/>
      <c r="F87" s="44">
        <f t="shared" si="5"/>
        <v>1</v>
      </c>
      <c r="G87" s="37">
        <f>IF(G86=0,0,G86/$F86)</f>
        <v>0.9375</v>
      </c>
      <c r="H87" s="37">
        <f>IF(H86=0,0,H86/H86)</f>
        <v>1</v>
      </c>
      <c r="I87" s="37">
        <f>IF(I86=0,0,I86/H86)</f>
        <v>0.27272727272727271</v>
      </c>
      <c r="J87" s="37">
        <f>IF(J86=0,0,J86/J86)</f>
        <v>1</v>
      </c>
      <c r="K87" s="37">
        <f>IF(K86=0,0,K86/J86)</f>
        <v>0.14285714285714285</v>
      </c>
      <c r="L87" s="37">
        <f>IF(L86=0,0,L86/L86)</f>
        <v>1</v>
      </c>
      <c r="M87" s="37">
        <f>IF(M86=0,0,M86/L86)</f>
        <v>0.2</v>
      </c>
      <c r="N87" s="37">
        <f>IF(N86=0,0,N86/N86)</f>
        <v>1</v>
      </c>
      <c r="O87" s="37">
        <f>IF(O86=0,0,O86/N86)</f>
        <v>0.5</v>
      </c>
      <c r="P87" s="37">
        <f>IF(P86=0,0,P86/$F86)</f>
        <v>0</v>
      </c>
      <c r="Q87" s="37">
        <f>IF(Q86=0,0,Q86/$F86)</f>
        <v>6.25E-2</v>
      </c>
    </row>
    <row r="88" spans="1:17" ht="12" customHeight="1">
      <c r="A88" s="175"/>
      <c r="B88" s="175"/>
      <c r="C88" s="43"/>
      <c r="D88" s="220" t="s">
        <v>6</v>
      </c>
      <c r="E88" s="42"/>
      <c r="F88" s="41">
        <f t="shared" si="5"/>
        <v>57</v>
      </c>
      <c r="G88" s="41">
        <v>41</v>
      </c>
      <c r="H88" s="41">
        <v>24</v>
      </c>
      <c r="I88" s="41">
        <v>13</v>
      </c>
      <c r="J88" s="41">
        <v>21</v>
      </c>
      <c r="K88" s="41">
        <v>9</v>
      </c>
      <c r="L88" s="41">
        <v>20</v>
      </c>
      <c r="M88" s="41">
        <v>12</v>
      </c>
      <c r="N88" s="41">
        <v>20</v>
      </c>
      <c r="O88" s="41">
        <v>11</v>
      </c>
      <c r="P88" s="41">
        <v>6</v>
      </c>
      <c r="Q88" s="41">
        <v>10</v>
      </c>
    </row>
    <row r="89" spans="1:17" ht="12" customHeight="1">
      <c r="A89" s="175"/>
      <c r="B89" s="175"/>
      <c r="C89" s="40"/>
      <c r="D89" s="221"/>
      <c r="E89" s="39"/>
      <c r="F89" s="44">
        <f t="shared" si="5"/>
        <v>1</v>
      </c>
      <c r="G89" s="37">
        <f>IF(G88=0,0,G88/$F88)</f>
        <v>0.7192982456140351</v>
      </c>
      <c r="H89" s="37">
        <f>IF(H88=0,0,H88/H88)</f>
        <v>1</v>
      </c>
      <c r="I89" s="37">
        <f>IF(I88=0,0,I88/H88)</f>
        <v>0.54166666666666663</v>
      </c>
      <c r="J89" s="37">
        <f>IF(J88=0,0,J88/J88)</f>
        <v>1</v>
      </c>
      <c r="K89" s="37">
        <f>IF(K88=0,0,K88/J88)</f>
        <v>0.42857142857142855</v>
      </c>
      <c r="L89" s="37">
        <f>IF(L88=0,0,L88/L88)</f>
        <v>1</v>
      </c>
      <c r="M89" s="37">
        <f>IF(M88=0,0,M88/L88)</f>
        <v>0.6</v>
      </c>
      <c r="N89" s="37">
        <f>IF(N88=0,0,N88/N88)</f>
        <v>1</v>
      </c>
      <c r="O89" s="37">
        <f>IF(O88=0,0,O88/N88)</f>
        <v>0.55000000000000004</v>
      </c>
      <c r="P89" s="37">
        <f>IF(P88=0,0,P88/$F88)</f>
        <v>0.10526315789473684</v>
      </c>
      <c r="Q89" s="37">
        <f>IF(Q88=0,0,Q88/$F88)</f>
        <v>0.17543859649122806</v>
      </c>
    </row>
    <row r="90" spans="1:17" ht="12" customHeight="1">
      <c r="A90" s="175"/>
      <c r="B90" s="175"/>
      <c r="C90" s="43"/>
      <c r="D90" s="220" t="s">
        <v>5</v>
      </c>
      <c r="E90" s="42"/>
      <c r="F90" s="41">
        <f t="shared" si="5"/>
        <v>16</v>
      </c>
      <c r="G90" s="41">
        <v>13</v>
      </c>
      <c r="H90" s="41">
        <v>4</v>
      </c>
      <c r="I90" s="41">
        <v>3</v>
      </c>
      <c r="J90" s="41">
        <v>5</v>
      </c>
      <c r="K90" s="41">
        <v>2</v>
      </c>
      <c r="L90" s="41">
        <v>4</v>
      </c>
      <c r="M90" s="41">
        <v>3</v>
      </c>
      <c r="N90" s="41">
        <v>7</v>
      </c>
      <c r="O90" s="41">
        <v>1</v>
      </c>
      <c r="P90" s="41">
        <v>2</v>
      </c>
      <c r="Q90" s="41">
        <v>1</v>
      </c>
    </row>
    <row r="91" spans="1:17" ht="12" customHeight="1">
      <c r="A91" s="175"/>
      <c r="B91" s="175"/>
      <c r="C91" s="40"/>
      <c r="D91" s="221"/>
      <c r="E91" s="39"/>
      <c r="F91" s="44">
        <f t="shared" si="5"/>
        <v>1</v>
      </c>
      <c r="G91" s="37">
        <f>IF(G90=0,0,G90/$F90)</f>
        <v>0.8125</v>
      </c>
      <c r="H91" s="37">
        <f>IF(H90=0,0,H90/H90)</f>
        <v>1</v>
      </c>
      <c r="I91" s="37">
        <f>IF(I90=0,0,I90/H90)</f>
        <v>0.75</v>
      </c>
      <c r="J91" s="37">
        <f>IF(J90=0,0,J90/J90)</f>
        <v>1</v>
      </c>
      <c r="K91" s="37">
        <f>IF(K90=0,0,K90/J90)</f>
        <v>0.4</v>
      </c>
      <c r="L91" s="37">
        <f>IF(L90=0,0,L90/L90)</f>
        <v>1</v>
      </c>
      <c r="M91" s="37">
        <f>IF(M90=0,0,M90/L90)</f>
        <v>0.75</v>
      </c>
      <c r="N91" s="37">
        <f>IF(N90=0,0,N90/N90)</f>
        <v>1</v>
      </c>
      <c r="O91" s="37">
        <f>IF(O90=0,0,O90/N90)</f>
        <v>0.14285714285714285</v>
      </c>
      <c r="P91" s="37">
        <f>IF(P90=0,0,P90/$F90)</f>
        <v>0.125</v>
      </c>
      <c r="Q91" s="37">
        <f>IF(Q90=0,0,Q90/$F90)</f>
        <v>6.25E-2</v>
      </c>
    </row>
    <row r="92" spans="1:17" ht="12" customHeight="1">
      <c r="A92" s="175"/>
      <c r="B92" s="175"/>
      <c r="C92" s="43"/>
      <c r="D92" s="220" t="s">
        <v>4</v>
      </c>
      <c r="E92" s="42"/>
      <c r="F92" s="41">
        <f t="shared" si="5"/>
        <v>21</v>
      </c>
      <c r="G92" s="41">
        <v>19</v>
      </c>
      <c r="H92" s="41">
        <v>15</v>
      </c>
      <c r="I92" s="41">
        <v>10</v>
      </c>
      <c r="J92" s="41">
        <v>11</v>
      </c>
      <c r="K92" s="41">
        <v>5</v>
      </c>
      <c r="L92" s="41">
        <v>11</v>
      </c>
      <c r="M92" s="41">
        <v>6</v>
      </c>
      <c r="N92" s="41">
        <v>10</v>
      </c>
      <c r="O92" s="41">
        <v>9</v>
      </c>
      <c r="P92" s="41">
        <v>0</v>
      </c>
      <c r="Q92" s="41">
        <v>2</v>
      </c>
    </row>
    <row r="93" spans="1:17" ht="12" customHeight="1">
      <c r="A93" s="175"/>
      <c r="B93" s="175"/>
      <c r="C93" s="40"/>
      <c r="D93" s="221"/>
      <c r="E93" s="39"/>
      <c r="F93" s="44">
        <f t="shared" si="5"/>
        <v>1</v>
      </c>
      <c r="G93" s="37">
        <f>IF(G92=0,0,G92/$F92)</f>
        <v>0.90476190476190477</v>
      </c>
      <c r="H93" s="37">
        <f>IF(H92=0,0,H92/H92)</f>
        <v>1</v>
      </c>
      <c r="I93" s="37">
        <f>IF(I92=0,0,I92/H92)</f>
        <v>0.66666666666666663</v>
      </c>
      <c r="J93" s="37">
        <f>IF(J92=0,0,J92/J92)</f>
        <v>1</v>
      </c>
      <c r="K93" s="37">
        <f>IF(K92=0,0,K92/J92)</f>
        <v>0.45454545454545453</v>
      </c>
      <c r="L93" s="37">
        <f>IF(L92=0,0,L92/L92)</f>
        <v>1</v>
      </c>
      <c r="M93" s="37">
        <f>IF(M92=0,0,M92/L92)</f>
        <v>0.54545454545454541</v>
      </c>
      <c r="N93" s="37">
        <f>IF(N92=0,0,N92/N92)</f>
        <v>1</v>
      </c>
      <c r="O93" s="37">
        <f>IF(O92=0,0,O92/N92)</f>
        <v>0.9</v>
      </c>
      <c r="P93" s="37">
        <f>IF(P92=0,0,P92/$F92)</f>
        <v>0</v>
      </c>
      <c r="Q93" s="37">
        <f>IF(Q92=0,0,Q92/$F92)</f>
        <v>9.5238095238095233E-2</v>
      </c>
    </row>
    <row r="94" spans="1:17" ht="12" customHeight="1">
      <c r="A94" s="175"/>
      <c r="B94" s="175"/>
      <c r="C94" s="43"/>
      <c r="D94" s="220" t="s">
        <v>3</v>
      </c>
      <c r="E94" s="42"/>
      <c r="F94" s="41">
        <f t="shared" si="5"/>
        <v>157</v>
      </c>
      <c r="G94" s="41">
        <v>138</v>
      </c>
      <c r="H94" s="41">
        <v>90</v>
      </c>
      <c r="I94" s="41">
        <v>40</v>
      </c>
      <c r="J94" s="41">
        <v>83</v>
      </c>
      <c r="K94" s="41">
        <v>55</v>
      </c>
      <c r="L94" s="41">
        <v>89</v>
      </c>
      <c r="M94" s="41">
        <v>76</v>
      </c>
      <c r="N94" s="41">
        <v>98</v>
      </c>
      <c r="O94" s="41">
        <v>92</v>
      </c>
      <c r="P94" s="41">
        <v>10</v>
      </c>
      <c r="Q94" s="41">
        <v>9</v>
      </c>
    </row>
    <row r="95" spans="1:17" ht="12" customHeight="1">
      <c r="A95" s="175"/>
      <c r="B95" s="175"/>
      <c r="C95" s="40"/>
      <c r="D95" s="221"/>
      <c r="E95" s="39"/>
      <c r="F95" s="44">
        <f t="shared" si="5"/>
        <v>1</v>
      </c>
      <c r="G95" s="37">
        <f>IF(G94=0,0,G94/$F94)</f>
        <v>0.87898089171974525</v>
      </c>
      <c r="H95" s="37">
        <f>IF(H94=0,0,H94/H94)</f>
        <v>1</v>
      </c>
      <c r="I95" s="37">
        <f>IF(I94=0,0,I94/H94)</f>
        <v>0.44444444444444442</v>
      </c>
      <c r="J95" s="37">
        <f>IF(J94=0,0,J94/J94)</f>
        <v>1</v>
      </c>
      <c r="K95" s="37">
        <f>IF(K94=0,0,K94/J94)</f>
        <v>0.66265060240963858</v>
      </c>
      <c r="L95" s="37">
        <f>IF(L94=0,0,L94/L94)</f>
        <v>1</v>
      </c>
      <c r="M95" s="37">
        <f>IF(M94=0,0,M94/L94)</f>
        <v>0.8539325842696629</v>
      </c>
      <c r="N95" s="37">
        <f>IF(N94=0,0,N94/N94)</f>
        <v>1</v>
      </c>
      <c r="O95" s="37">
        <f>IF(O94=0,0,O94/N94)</f>
        <v>0.93877551020408168</v>
      </c>
      <c r="P95" s="37">
        <f>IF(P94=0,0,P94/$F94)</f>
        <v>6.3694267515923567E-2</v>
      </c>
      <c r="Q95" s="37">
        <f>IF(Q94=0,0,Q94/$F94)</f>
        <v>5.7324840764331211E-2</v>
      </c>
    </row>
    <row r="96" spans="1:17" ht="12" customHeight="1">
      <c r="A96" s="175"/>
      <c r="B96" s="175"/>
      <c r="C96" s="43"/>
      <c r="D96" s="220" t="s">
        <v>2</v>
      </c>
      <c r="E96" s="42"/>
      <c r="F96" s="41">
        <f t="shared" si="5"/>
        <v>22</v>
      </c>
      <c r="G96" s="41">
        <v>20</v>
      </c>
      <c r="H96" s="41">
        <v>12</v>
      </c>
      <c r="I96" s="41">
        <v>1</v>
      </c>
      <c r="J96" s="41">
        <v>12</v>
      </c>
      <c r="K96" s="41">
        <v>2</v>
      </c>
      <c r="L96" s="41">
        <v>14</v>
      </c>
      <c r="M96" s="41">
        <v>6</v>
      </c>
      <c r="N96" s="41">
        <v>13</v>
      </c>
      <c r="O96" s="41">
        <v>8</v>
      </c>
      <c r="P96" s="41">
        <v>0</v>
      </c>
      <c r="Q96" s="41">
        <v>2</v>
      </c>
    </row>
    <row r="97" spans="1:17" ht="12" customHeight="1">
      <c r="A97" s="175"/>
      <c r="B97" s="175"/>
      <c r="C97" s="40"/>
      <c r="D97" s="221"/>
      <c r="E97" s="39"/>
      <c r="F97" s="44">
        <f t="shared" si="5"/>
        <v>1</v>
      </c>
      <c r="G97" s="37">
        <f>IF(G96=0,0,G96/$F96)</f>
        <v>0.90909090909090906</v>
      </c>
      <c r="H97" s="37">
        <f>IF(H96=0,0,H96/H96)</f>
        <v>1</v>
      </c>
      <c r="I97" s="37">
        <f>IF(I96=0,0,I96/H96)</f>
        <v>8.3333333333333329E-2</v>
      </c>
      <c r="J97" s="37">
        <f>IF(J96=0,0,J96/J96)</f>
        <v>1</v>
      </c>
      <c r="K97" s="37">
        <f>IF(K96=0,0,K96/J96)</f>
        <v>0.16666666666666666</v>
      </c>
      <c r="L97" s="37">
        <f>IF(L96=0,0,L96/L96)</f>
        <v>1</v>
      </c>
      <c r="M97" s="37">
        <f>IF(M96=0,0,M96/L96)</f>
        <v>0.42857142857142855</v>
      </c>
      <c r="N97" s="37">
        <f>IF(N96=0,0,N96/N96)</f>
        <v>1</v>
      </c>
      <c r="O97" s="37">
        <f>IF(O96=0,0,O96/N96)</f>
        <v>0.61538461538461542</v>
      </c>
      <c r="P97" s="37">
        <f>IF(P96=0,0,P96/$F96)</f>
        <v>0</v>
      </c>
      <c r="Q97" s="37">
        <f>IF(Q96=0,0,Q96/$F96)</f>
        <v>9.0909090909090912E-2</v>
      </c>
    </row>
    <row r="98" spans="1:17" ht="12.75" customHeight="1">
      <c r="A98" s="175"/>
      <c r="B98" s="175"/>
      <c r="C98" s="43"/>
      <c r="D98" s="220" t="s">
        <v>1</v>
      </c>
      <c r="E98" s="42"/>
      <c r="F98" s="41">
        <f t="shared" si="5"/>
        <v>59</v>
      </c>
      <c r="G98" s="41">
        <v>54</v>
      </c>
      <c r="H98" s="41">
        <v>37</v>
      </c>
      <c r="I98" s="41">
        <v>12</v>
      </c>
      <c r="J98" s="41">
        <v>25</v>
      </c>
      <c r="K98" s="41">
        <v>4</v>
      </c>
      <c r="L98" s="41">
        <v>35</v>
      </c>
      <c r="M98" s="41">
        <v>8</v>
      </c>
      <c r="N98" s="41">
        <v>37</v>
      </c>
      <c r="O98" s="41">
        <v>19</v>
      </c>
      <c r="P98" s="41">
        <v>5</v>
      </c>
      <c r="Q98" s="41">
        <v>0</v>
      </c>
    </row>
    <row r="99" spans="1:17" ht="12.75" customHeight="1">
      <c r="A99" s="176"/>
      <c r="B99" s="176"/>
      <c r="C99" s="40"/>
      <c r="D99" s="221"/>
      <c r="E99" s="39"/>
      <c r="F99" s="38">
        <f t="shared" si="5"/>
        <v>1</v>
      </c>
      <c r="G99" s="37">
        <f>IF(G98=0,0,G98/$F98)</f>
        <v>0.9152542372881356</v>
      </c>
      <c r="H99" s="37">
        <f>IF(H98=0,0,H98/H98)</f>
        <v>1</v>
      </c>
      <c r="I99" s="37">
        <f>IF(I98=0,0,I98/H98)</f>
        <v>0.32432432432432434</v>
      </c>
      <c r="J99" s="37">
        <f>IF(J98=0,0,J98/J98)</f>
        <v>1</v>
      </c>
      <c r="K99" s="37">
        <f>IF(K98=0,0,K98/J98)</f>
        <v>0.16</v>
      </c>
      <c r="L99" s="37">
        <f>IF(L98=0,0,L98/L98)</f>
        <v>1</v>
      </c>
      <c r="M99" s="37">
        <f>IF(M98=0,0,M98/L98)</f>
        <v>0.22857142857142856</v>
      </c>
      <c r="N99" s="37">
        <f>IF(N98=0,0,N98/N98)</f>
        <v>1</v>
      </c>
      <c r="O99" s="37">
        <f>IF(O98=0,0,O98/N98)</f>
        <v>0.51351351351351349</v>
      </c>
      <c r="P99" s="37">
        <f>IF(P98=0,0,P98/$F98)</f>
        <v>8.4745762711864403E-2</v>
      </c>
      <c r="Q99" s="37">
        <f>IF(Q98=0,0,Q98/$F98)</f>
        <v>0</v>
      </c>
    </row>
    <row r="100" spans="1:17">
      <c r="F100" s="57"/>
    </row>
  </sheetData>
  <mergeCells count="61">
    <mergeCell ref="A18:A99"/>
    <mergeCell ref="B18:B67"/>
    <mergeCell ref="D18:D19"/>
    <mergeCell ref="D20:D21"/>
    <mergeCell ref="D22:D23"/>
    <mergeCell ref="D24:D25"/>
    <mergeCell ref="D26:D27"/>
    <mergeCell ref="D28:D29"/>
    <mergeCell ref="D30:D31"/>
    <mergeCell ref="D32:D33"/>
    <mergeCell ref="D46:D47"/>
    <mergeCell ref="D48:D49"/>
    <mergeCell ref="D34:D35"/>
    <mergeCell ref="D36:D37"/>
    <mergeCell ref="D38:D39"/>
    <mergeCell ref="D40:D41"/>
    <mergeCell ref="B68:B99"/>
    <mergeCell ref="D68:D69"/>
    <mergeCell ref="D70:D71"/>
    <mergeCell ref="D72:D73"/>
    <mergeCell ref="D74:D75"/>
    <mergeCell ref="D98:D99"/>
    <mergeCell ref="D76:D77"/>
    <mergeCell ref="D78:D79"/>
    <mergeCell ref="D96:D97"/>
    <mergeCell ref="D90:D91"/>
    <mergeCell ref="D92:D93"/>
    <mergeCell ref="D94:D95"/>
    <mergeCell ref="D58:D59"/>
    <mergeCell ref="D60:D61"/>
    <mergeCell ref="D62:D63"/>
    <mergeCell ref="D64:D65"/>
    <mergeCell ref="D88:D89"/>
    <mergeCell ref="D82:D83"/>
    <mergeCell ref="D80:D81"/>
    <mergeCell ref="D66:D67"/>
    <mergeCell ref="D84:D85"/>
    <mergeCell ref="D86:D87"/>
    <mergeCell ref="D56:D57"/>
    <mergeCell ref="D42:D43"/>
    <mergeCell ref="P3:P5"/>
    <mergeCell ref="Q3:Q5"/>
    <mergeCell ref="H3:O3"/>
    <mergeCell ref="H4:H5"/>
    <mergeCell ref="L4:L5"/>
    <mergeCell ref="N4:N5"/>
    <mergeCell ref="J4:J5"/>
    <mergeCell ref="A3:E5"/>
    <mergeCell ref="F3:F5"/>
    <mergeCell ref="A6:E7"/>
    <mergeCell ref="A8:A17"/>
    <mergeCell ref="B8:E9"/>
    <mergeCell ref="B10:E11"/>
    <mergeCell ref="B12:E13"/>
    <mergeCell ref="G3:G5"/>
    <mergeCell ref="D44:D45"/>
    <mergeCell ref="D50:D51"/>
    <mergeCell ref="D52:D53"/>
    <mergeCell ref="D54:D55"/>
    <mergeCell ref="B14:E15"/>
    <mergeCell ref="B16:E17"/>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I7:Q99 G18:H19 G68:H68" formula="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11.625" style="3" customWidth="1"/>
    <col min="15" max="16384" width="9" style="3"/>
  </cols>
  <sheetData>
    <row r="1" spans="1:14" ht="14.25">
      <c r="A1" s="18" t="s">
        <v>545</v>
      </c>
    </row>
    <row r="2" spans="1:14">
      <c r="G2" s="54"/>
      <c r="I2" s="54"/>
      <c r="K2" s="54"/>
      <c r="M2" s="54"/>
      <c r="N2" s="46" t="s">
        <v>153</v>
      </c>
    </row>
    <row r="3" spans="1:14" ht="22.5" customHeight="1">
      <c r="A3" s="230" t="s">
        <v>64</v>
      </c>
      <c r="B3" s="231"/>
      <c r="C3" s="231"/>
      <c r="D3" s="231"/>
      <c r="E3" s="232"/>
      <c r="F3" s="251" t="s">
        <v>355</v>
      </c>
      <c r="G3" s="260" t="s">
        <v>354</v>
      </c>
      <c r="H3" s="285"/>
      <c r="I3" s="216" t="s">
        <v>353</v>
      </c>
      <c r="J3" s="313"/>
      <c r="K3" s="216" t="s">
        <v>352</v>
      </c>
      <c r="L3" s="313"/>
      <c r="M3" s="216" t="s">
        <v>351</v>
      </c>
      <c r="N3" s="313"/>
    </row>
    <row r="4" spans="1:14" ht="24" customHeight="1">
      <c r="A4" s="233"/>
      <c r="B4" s="234"/>
      <c r="C4" s="234"/>
      <c r="D4" s="234"/>
      <c r="E4" s="235"/>
      <c r="F4" s="252"/>
      <c r="G4" s="225" t="s">
        <v>350</v>
      </c>
      <c r="H4" s="217" t="s">
        <v>326</v>
      </c>
      <c r="I4" s="225" t="s">
        <v>350</v>
      </c>
      <c r="J4" s="217" t="s">
        <v>326</v>
      </c>
      <c r="K4" s="225" t="s">
        <v>350</v>
      </c>
      <c r="L4" s="217" t="s">
        <v>326</v>
      </c>
      <c r="M4" s="225" t="s">
        <v>350</v>
      </c>
      <c r="N4" s="217" t="s">
        <v>326</v>
      </c>
    </row>
    <row r="5" spans="1:14" ht="14.25" customHeight="1">
      <c r="A5" s="233"/>
      <c r="B5" s="234"/>
      <c r="C5" s="234"/>
      <c r="D5" s="234"/>
      <c r="E5" s="235"/>
      <c r="F5" s="252"/>
      <c r="G5" s="226"/>
      <c r="H5" s="228"/>
      <c r="I5" s="226"/>
      <c r="J5" s="228"/>
      <c r="K5" s="226"/>
      <c r="L5" s="228"/>
      <c r="M5" s="226"/>
      <c r="N5" s="228"/>
    </row>
    <row r="6" spans="1:14" ht="24.75" customHeight="1">
      <c r="A6" s="236"/>
      <c r="B6" s="237"/>
      <c r="C6" s="237"/>
      <c r="D6" s="237"/>
      <c r="E6" s="238"/>
      <c r="F6" s="253"/>
      <c r="G6" s="227"/>
      <c r="H6" s="229"/>
      <c r="I6" s="227"/>
      <c r="J6" s="229"/>
      <c r="K6" s="227"/>
      <c r="L6" s="229"/>
      <c r="M6" s="227"/>
      <c r="N6" s="229"/>
    </row>
    <row r="7" spans="1:14" ht="12" customHeight="1">
      <c r="A7" s="161" t="s">
        <v>50</v>
      </c>
      <c r="B7" s="162"/>
      <c r="C7" s="162"/>
      <c r="D7" s="162"/>
      <c r="E7" s="163"/>
      <c r="F7" s="41">
        <f t="shared" ref="F7:N7" si="0">SUM(F9,F11,F13,F15,F17)</f>
        <v>75517</v>
      </c>
      <c r="G7" s="41">
        <f t="shared" si="0"/>
        <v>1477</v>
      </c>
      <c r="H7" s="41">
        <f t="shared" si="0"/>
        <v>245</v>
      </c>
      <c r="I7" s="41">
        <f t="shared" si="0"/>
        <v>1734</v>
      </c>
      <c r="J7" s="41">
        <f t="shared" si="0"/>
        <v>181</v>
      </c>
      <c r="K7" s="41">
        <f t="shared" si="0"/>
        <v>3683</v>
      </c>
      <c r="L7" s="41">
        <f t="shared" si="0"/>
        <v>578</v>
      </c>
      <c r="M7" s="41">
        <f t="shared" si="0"/>
        <v>4622</v>
      </c>
      <c r="N7" s="41">
        <f t="shared" si="0"/>
        <v>1143</v>
      </c>
    </row>
    <row r="8" spans="1:14" ht="12" customHeight="1">
      <c r="A8" s="164"/>
      <c r="B8" s="165"/>
      <c r="C8" s="165"/>
      <c r="D8" s="165"/>
      <c r="E8" s="166"/>
      <c r="F8" s="37">
        <f t="shared" ref="F8:N8" si="1">IF(F7=0,0,F7/$F7)</f>
        <v>1</v>
      </c>
      <c r="G8" s="37">
        <f>IF(G7=0,0,G7/$F7)</f>
        <v>1.9558510004369877E-2</v>
      </c>
      <c r="H8" s="37">
        <f t="shared" si="1"/>
        <v>3.244302607359932E-3</v>
      </c>
      <c r="I8" s="37">
        <f t="shared" si="1"/>
        <v>2.2961717229233153E-2</v>
      </c>
      <c r="J8" s="37">
        <f t="shared" si="1"/>
        <v>2.396811314008766E-3</v>
      </c>
      <c r="K8" s="37">
        <f t="shared" si="1"/>
        <v>4.8770475522067876E-2</v>
      </c>
      <c r="L8" s="37">
        <f t="shared" si="1"/>
        <v>7.6539057430777173E-3</v>
      </c>
      <c r="M8" s="37">
        <f t="shared" si="1"/>
        <v>6.1204761841704515E-2</v>
      </c>
      <c r="N8" s="37">
        <f t="shared" si="1"/>
        <v>1.513566481719348E-2</v>
      </c>
    </row>
    <row r="9" spans="1:14" ht="12" customHeight="1">
      <c r="A9" s="177" t="s">
        <v>49</v>
      </c>
      <c r="B9" s="239" t="s">
        <v>48</v>
      </c>
      <c r="C9" s="240"/>
      <c r="D9" s="240"/>
      <c r="E9" s="241"/>
      <c r="F9" s="41">
        <v>3241</v>
      </c>
      <c r="G9" s="41">
        <v>400</v>
      </c>
      <c r="H9" s="41">
        <v>114</v>
      </c>
      <c r="I9" s="41">
        <v>130</v>
      </c>
      <c r="J9" s="41">
        <v>21</v>
      </c>
      <c r="K9" s="41">
        <v>171</v>
      </c>
      <c r="L9" s="41">
        <v>41</v>
      </c>
      <c r="M9" s="41">
        <v>168</v>
      </c>
      <c r="N9" s="41">
        <v>56</v>
      </c>
    </row>
    <row r="10" spans="1:14" ht="12" customHeight="1">
      <c r="A10" s="178"/>
      <c r="B10" s="242"/>
      <c r="C10" s="243"/>
      <c r="D10" s="243"/>
      <c r="E10" s="244"/>
      <c r="F10" s="37">
        <f t="shared" ref="F10:N10" si="2">IF(F9=0,0,F9/$F9)</f>
        <v>1</v>
      </c>
      <c r="G10" s="37">
        <f>IF(G9=0,0,G9/$F9)</f>
        <v>0.12341869793273681</v>
      </c>
      <c r="H10" s="37">
        <f t="shared" si="2"/>
        <v>3.5174328910829993E-2</v>
      </c>
      <c r="I10" s="37">
        <f t="shared" si="2"/>
        <v>4.0111076828139462E-2</v>
      </c>
      <c r="J10" s="37">
        <f>IF(J9=0,0,J9/$F9)</f>
        <v>6.4794816414686825E-3</v>
      </c>
      <c r="K10" s="37">
        <f t="shared" si="2"/>
        <v>5.2761493366244985E-2</v>
      </c>
      <c r="L10" s="37">
        <f t="shared" si="2"/>
        <v>1.2650416538105523E-2</v>
      </c>
      <c r="M10" s="37">
        <f t="shared" si="2"/>
        <v>5.183585313174946E-2</v>
      </c>
      <c r="N10" s="37">
        <f t="shared" si="2"/>
        <v>1.7278617710583154E-2</v>
      </c>
    </row>
    <row r="11" spans="1:14" ht="12" customHeight="1">
      <c r="A11" s="178"/>
      <c r="B11" s="239" t="s">
        <v>47</v>
      </c>
      <c r="C11" s="240"/>
      <c r="D11" s="240"/>
      <c r="E11" s="241"/>
      <c r="F11" s="41">
        <v>4323</v>
      </c>
      <c r="G11" s="41">
        <v>291</v>
      </c>
      <c r="H11" s="41">
        <v>53</v>
      </c>
      <c r="I11" s="41">
        <v>169</v>
      </c>
      <c r="J11" s="41">
        <v>26</v>
      </c>
      <c r="K11" s="41">
        <v>267</v>
      </c>
      <c r="L11" s="41">
        <v>57</v>
      </c>
      <c r="M11" s="41">
        <v>310</v>
      </c>
      <c r="N11" s="41">
        <v>102</v>
      </c>
    </row>
    <row r="12" spans="1:14" ht="12" customHeight="1">
      <c r="A12" s="178"/>
      <c r="B12" s="242"/>
      <c r="C12" s="243"/>
      <c r="D12" s="243"/>
      <c r="E12" s="244"/>
      <c r="F12" s="37">
        <f t="shared" ref="F12:N12" si="3">IF(F11=0,0,F11/$F11)</f>
        <v>1</v>
      </c>
      <c r="G12" s="37">
        <f t="shared" si="3"/>
        <v>6.7314365024288683E-2</v>
      </c>
      <c r="H12" s="37">
        <f t="shared" si="3"/>
        <v>1.226000462641684E-2</v>
      </c>
      <c r="I12" s="37">
        <f t="shared" si="3"/>
        <v>3.9093222299329169E-2</v>
      </c>
      <c r="J12" s="37">
        <f t="shared" si="3"/>
        <v>6.0143418922044877E-3</v>
      </c>
      <c r="K12" s="37">
        <f t="shared" si="3"/>
        <v>6.1762664816099933E-2</v>
      </c>
      <c r="L12" s="37">
        <f t="shared" si="3"/>
        <v>1.31852879944483E-2</v>
      </c>
      <c r="M12" s="37">
        <f t="shared" si="3"/>
        <v>7.1709461022438123E-2</v>
      </c>
      <c r="N12" s="37">
        <f t="shared" si="3"/>
        <v>2.3594725884802221E-2</v>
      </c>
    </row>
    <row r="13" spans="1:14" ht="12" customHeight="1">
      <c r="A13" s="178"/>
      <c r="B13" s="239" t="s">
        <v>46</v>
      </c>
      <c r="C13" s="240"/>
      <c r="D13" s="240"/>
      <c r="E13" s="241"/>
      <c r="F13" s="41">
        <v>24192</v>
      </c>
      <c r="G13" s="41">
        <v>518</v>
      </c>
      <c r="H13" s="41">
        <v>60</v>
      </c>
      <c r="I13" s="41">
        <v>667</v>
      </c>
      <c r="J13" s="41">
        <v>55</v>
      </c>
      <c r="K13" s="41">
        <v>1431</v>
      </c>
      <c r="L13" s="41">
        <v>206</v>
      </c>
      <c r="M13" s="41">
        <v>1679</v>
      </c>
      <c r="N13" s="41">
        <v>387</v>
      </c>
    </row>
    <row r="14" spans="1:14" ht="12" customHeight="1">
      <c r="A14" s="178"/>
      <c r="B14" s="242"/>
      <c r="C14" s="243"/>
      <c r="D14" s="243"/>
      <c r="E14" s="244"/>
      <c r="F14" s="37">
        <f t="shared" ref="F14:N14" si="4">IF(F13=0,0,F13/$F13)</f>
        <v>1</v>
      </c>
      <c r="G14" s="37">
        <f t="shared" si="4"/>
        <v>2.1412037037037038E-2</v>
      </c>
      <c r="H14" s="37">
        <f t="shared" si="4"/>
        <v>2.48015873015873E-3</v>
      </c>
      <c r="I14" s="37">
        <f t="shared" si="4"/>
        <v>2.7571097883597885E-2</v>
      </c>
      <c r="J14" s="37">
        <f t="shared" si="4"/>
        <v>2.2734788359788359E-3</v>
      </c>
      <c r="K14" s="37">
        <f t="shared" si="4"/>
        <v>5.9151785714285712E-2</v>
      </c>
      <c r="L14" s="37">
        <f t="shared" si="4"/>
        <v>8.5152116402116406E-3</v>
      </c>
      <c r="M14" s="37">
        <f t="shared" si="4"/>
        <v>6.940310846560846E-2</v>
      </c>
      <c r="N14" s="37">
        <f t="shared" si="4"/>
        <v>1.5997023809523808E-2</v>
      </c>
    </row>
    <row r="15" spans="1:14" ht="12" customHeight="1">
      <c r="A15" s="178"/>
      <c r="B15" s="239" t="s">
        <v>45</v>
      </c>
      <c r="C15" s="240"/>
      <c r="D15" s="240"/>
      <c r="E15" s="241"/>
      <c r="F15" s="41">
        <v>11749</v>
      </c>
      <c r="G15" s="41">
        <v>142</v>
      </c>
      <c r="H15" s="41">
        <v>7</v>
      </c>
      <c r="I15" s="41">
        <v>246</v>
      </c>
      <c r="J15" s="41">
        <v>24</v>
      </c>
      <c r="K15" s="41">
        <v>534</v>
      </c>
      <c r="L15" s="41">
        <v>75</v>
      </c>
      <c r="M15" s="41">
        <v>837</v>
      </c>
      <c r="N15" s="41">
        <v>184</v>
      </c>
    </row>
    <row r="16" spans="1:14" ht="12" customHeight="1">
      <c r="A16" s="178"/>
      <c r="B16" s="242"/>
      <c r="C16" s="243"/>
      <c r="D16" s="243"/>
      <c r="E16" s="244"/>
      <c r="F16" s="37">
        <f t="shared" ref="F16:N16" si="5">IF(F15=0,0,F15/$F15)</f>
        <v>1</v>
      </c>
      <c r="G16" s="37">
        <f t="shared" si="5"/>
        <v>1.2086134990211933E-2</v>
      </c>
      <c r="H16" s="37">
        <f t="shared" si="5"/>
        <v>5.9579538684143333E-4</v>
      </c>
      <c r="I16" s="37">
        <f t="shared" si="5"/>
        <v>2.0937952166141801E-2</v>
      </c>
      <c r="J16" s="37">
        <f t="shared" si="5"/>
        <v>2.0427270405992E-3</v>
      </c>
      <c r="K16" s="37">
        <f t="shared" si="5"/>
        <v>4.5450676653332196E-2</v>
      </c>
      <c r="L16" s="37">
        <f t="shared" si="5"/>
        <v>6.3835220018724995E-3</v>
      </c>
      <c r="M16" s="37">
        <f t="shared" si="5"/>
        <v>7.1240105540897103E-2</v>
      </c>
      <c r="N16" s="37">
        <f t="shared" si="5"/>
        <v>1.5660907311260533E-2</v>
      </c>
    </row>
    <row r="17" spans="1:14" ht="12" customHeight="1">
      <c r="A17" s="178"/>
      <c r="B17" s="239" t="s">
        <v>44</v>
      </c>
      <c r="C17" s="240"/>
      <c r="D17" s="240"/>
      <c r="E17" s="241"/>
      <c r="F17" s="41">
        <v>32012</v>
      </c>
      <c r="G17" s="41">
        <v>126</v>
      </c>
      <c r="H17" s="41">
        <v>11</v>
      </c>
      <c r="I17" s="41">
        <v>522</v>
      </c>
      <c r="J17" s="41">
        <v>55</v>
      </c>
      <c r="K17" s="41">
        <v>1280</v>
      </c>
      <c r="L17" s="41">
        <v>199</v>
      </c>
      <c r="M17" s="41">
        <v>1628</v>
      </c>
      <c r="N17" s="41">
        <v>414</v>
      </c>
    </row>
    <row r="18" spans="1:14" ht="12" customHeight="1">
      <c r="A18" s="179"/>
      <c r="B18" s="242"/>
      <c r="C18" s="243"/>
      <c r="D18" s="243"/>
      <c r="E18" s="244"/>
      <c r="F18" s="37">
        <f t="shared" ref="F18:N18" si="6">IF(F17=0,0,F17/$F17)</f>
        <v>1</v>
      </c>
      <c r="G18" s="37">
        <f t="shared" si="6"/>
        <v>3.9360239910033734E-3</v>
      </c>
      <c r="H18" s="37">
        <f t="shared" si="6"/>
        <v>3.436211420717231E-4</v>
      </c>
      <c r="I18" s="37">
        <f t="shared" si="6"/>
        <v>1.6306385105585405E-2</v>
      </c>
      <c r="J18" s="37">
        <f t="shared" si="6"/>
        <v>1.7181057103586156E-3</v>
      </c>
      <c r="K18" s="37">
        <f t="shared" si="6"/>
        <v>3.9985005622891416E-2</v>
      </c>
      <c r="L18" s="37">
        <f t="shared" si="6"/>
        <v>6.2164188429338994E-3</v>
      </c>
      <c r="M18" s="37">
        <f t="shared" si="6"/>
        <v>5.0855929026615017E-2</v>
      </c>
      <c r="N18" s="37">
        <f t="shared" si="6"/>
        <v>1.2932650256153942E-2</v>
      </c>
    </row>
    <row r="19" spans="1:14" ht="12" customHeight="1">
      <c r="A19" s="174" t="s">
        <v>43</v>
      </c>
      <c r="B19" s="174" t="s">
        <v>42</v>
      </c>
      <c r="C19" s="43"/>
      <c r="D19" s="220" t="s">
        <v>16</v>
      </c>
      <c r="E19" s="42"/>
      <c r="F19" s="41">
        <f t="shared" ref="F19:N19" si="7">SUM(F21,F23,F25,F27,F29,F31,F33,F35,F37,F39,F41,F43,F45,F47,F49,F51,F53,F55,F57,F59,F61,F63,F65,F67)</f>
        <v>36219</v>
      </c>
      <c r="G19" s="41">
        <f t="shared" si="7"/>
        <v>481</v>
      </c>
      <c r="H19" s="41">
        <f t="shared" si="7"/>
        <v>55</v>
      </c>
      <c r="I19" s="41">
        <f t="shared" si="7"/>
        <v>756</v>
      </c>
      <c r="J19" s="41">
        <f t="shared" si="7"/>
        <v>27</v>
      </c>
      <c r="K19" s="41">
        <f t="shared" si="7"/>
        <v>1757</v>
      </c>
      <c r="L19" s="41">
        <f t="shared" si="7"/>
        <v>109</v>
      </c>
      <c r="M19" s="41">
        <f t="shared" si="7"/>
        <v>2150</v>
      </c>
      <c r="N19" s="41">
        <f t="shared" si="7"/>
        <v>224</v>
      </c>
    </row>
    <row r="20" spans="1:14" ht="12" customHeight="1">
      <c r="A20" s="175"/>
      <c r="B20" s="175"/>
      <c r="C20" s="40"/>
      <c r="D20" s="221"/>
      <c r="E20" s="39"/>
      <c r="F20" s="37">
        <f t="shared" ref="F20:N20" si="8">IF(F19=0,0,F19/$F19)</f>
        <v>1</v>
      </c>
      <c r="G20" s="37">
        <f t="shared" si="8"/>
        <v>1.328032248267484E-2</v>
      </c>
      <c r="H20" s="37">
        <f t="shared" si="8"/>
        <v>1.5185399928214474E-3</v>
      </c>
      <c r="I20" s="37">
        <f t="shared" si="8"/>
        <v>2.0873022446782075E-2</v>
      </c>
      <c r="J20" s="37">
        <f t="shared" si="8"/>
        <v>7.4546508738507417E-4</v>
      </c>
      <c r="K20" s="37">
        <f t="shared" si="8"/>
        <v>4.8510450316132415E-2</v>
      </c>
      <c r="L20" s="37">
        <f t="shared" si="8"/>
        <v>3.0094701675915957E-3</v>
      </c>
      <c r="M20" s="37">
        <f t="shared" si="8"/>
        <v>5.936110881029294E-2</v>
      </c>
      <c r="N20" s="37">
        <f t="shared" si="8"/>
        <v>6.184599243490985E-3</v>
      </c>
    </row>
    <row r="21" spans="1:14" ht="12" customHeight="1">
      <c r="A21" s="175"/>
      <c r="B21" s="175"/>
      <c r="C21" s="43"/>
      <c r="D21" s="220" t="s">
        <v>467</v>
      </c>
      <c r="E21" s="42"/>
      <c r="F21" s="41">
        <v>4796</v>
      </c>
      <c r="G21" s="41">
        <v>54</v>
      </c>
      <c r="H21" s="41">
        <v>4</v>
      </c>
      <c r="I21" s="41">
        <v>82</v>
      </c>
      <c r="J21" s="41">
        <v>2</v>
      </c>
      <c r="K21" s="41">
        <v>179</v>
      </c>
      <c r="L21" s="41">
        <v>29</v>
      </c>
      <c r="M21" s="41">
        <v>166</v>
      </c>
      <c r="N21" s="41">
        <v>49</v>
      </c>
    </row>
    <row r="22" spans="1:14" ht="12" customHeight="1">
      <c r="A22" s="175"/>
      <c r="B22" s="175"/>
      <c r="C22" s="40"/>
      <c r="D22" s="221"/>
      <c r="E22" s="39"/>
      <c r="F22" s="37">
        <f t="shared" ref="F22:N22" si="9">IF(F21=0,0,F21/$F21)</f>
        <v>1</v>
      </c>
      <c r="G22" s="37">
        <f t="shared" si="9"/>
        <v>1.1259382819015847E-2</v>
      </c>
      <c r="H22" s="37">
        <f t="shared" si="9"/>
        <v>8.3402835696413675E-4</v>
      </c>
      <c r="I22" s="37">
        <f t="shared" si="9"/>
        <v>1.7097581317764805E-2</v>
      </c>
      <c r="J22" s="37">
        <f t="shared" si="9"/>
        <v>4.1701417848206837E-4</v>
      </c>
      <c r="K22" s="37">
        <f t="shared" si="9"/>
        <v>3.7322768974145118E-2</v>
      </c>
      <c r="L22" s="37">
        <f t="shared" si="9"/>
        <v>6.0467055879899921E-3</v>
      </c>
      <c r="M22" s="37">
        <f t="shared" si="9"/>
        <v>3.4612176814011679E-2</v>
      </c>
      <c r="N22" s="37">
        <f t="shared" si="9"/>
        <v>1.0216847372810676E-2</v>
      </c>
    </row>
    <row r="23" spans="1:14" ht="12" customHeight="1">
      <c r="A23" s="175"/>
      <c r="B23" s="175"/>
      <c r="C23" s="43"/>
      <c r="D23" s="220" t="s">
        <v>468</v>
      </c>
      <c r="E23" s="42"/>
      <c r="F23" s="41">
        <v>197</v>
      </c>
      <c r="G23" s="41">
        <v>9</v>
      </c>
      <c r="H23" s="41">
        <v>1</v>
      </c>
      <c r="I23" s="41">
        <v>8</v>
      </c>
      <c r="J23" s="41">
        <v>0</v>
      </c>
      <c r="K23" s="41">
        <v>17</v>
      </c>
      <c r="L23" s="41">
        <v>0</v>
      </c>
      <c r="M23" s="41">
        <v>21</v>
      </c>
      <c r="N23" s="41">
        <v>3</v>
      </c>
    </row>
    <row r="24" spans="1:14" ht="12" customHeight="1">
      <c r="A24" s="175"/>
      <c r="B24" s="175"/>
      <c r="C24" s="40"/>
      <c r="D24" s="221"/>
      <c r="E24" s="39"/>
      <c r="F24" s="37">
        <f t="shared" ref="F24:N24" si="10">IF(F23=0,0,F23/$F23)</f>
        <v>1</v>
      </c>
      <c r="G24" s="37">
        <f t="shared" si="10"/>
        <v>4.5685279187817257E-2</v>
      </c>
      <c r="H24" s="37">
        <f t="shared" si="10"/>
        <v>5.076142131979695E-3</v>
      </c>
      <c r="I24" s="37">
        <f t="shared" si="10"/>
        <v>4.060913705583756E-2</v>
      </c>
      <c r="J24" s="37">
        <f t="shared" si="10"/>
        <v>0</v>
      </c>
      <c r="K24" s="37">
        <f t="shared" si="10"/>
        <v>8.6294416243654817E-2</v>
      </c>
      <c r="L24" s="37">
        <f t="shared" si="10"/>
        <v>0</v>
      </c>
      <c r="M24" s="37">
        <f t="shared" si="10"/>
        <v>0.1065989847715736</v>
      </c>
      <c r="N24" s="37">
        <f t="shared" si="10"/>
        <v>1.5228426395939087E-2</v>
      </c>
    </row>
    <row r="25" spans="1:14" ht="12" customHeight="1">
      <c r="A25" s="175"/>
      <c r="B25" s="175"/>
      <c r="C25" s="43"/>
      <c r="D25" s="223" t="s">
        <v>469</v>
      </c>
      <c r="E25" s="126"/>
      <c r="F25" s="112">
        <v>1705</v>
      </c>
      <c r="G25" s="112">
        <v>37</v>
      </c>
      <c r="H25" s="112">
        <v>5</v>
      </c>
      <c r="I25" s="41">
        <v>27</v>
      </c>
      <c r="J25" s="41">
        <v>8</v>
      </c>
      <c r="K25" s="41">
        <v>52</v>
      </c>
      <c r="L25" s="41">
        <v>13</v>
      </c>
      <c r="M25" s="41">
        <v>83</v>
      </c>
      <c r="N25" s="41">
        <v>30</v>
      </c>
    </row>
    <row r="26" spans="1:14" ht="12" customHeight="1">
      <c r="A26" s="175"/>
      <c r="B26" s="175"/>
      <c r="C26" s="40"/>
      <c r="D26" s="224"/>
      <c r="E26" s="127"/>
      <c r="F26" s="115">
        <f t="shared" ref="F26:N26" si="11">IF(F25=0,0,F25/$F25)</f>
        <v>1</v>
      </c>
      <c r="G26" s="115">
        <f t="shared" si="11"/>
        <v>2.1700879765395895E-2</v>
      </c>
      <c r="H26" s="115">
        <f>IF(H25=0,0,H25/$F25)</f>
        <v>2.9325513196480938E-3</v>
      </c>
      <c r="I26" s="37">
        <f t="shared" si="11"/>
        <v>1.5835777126099706E-2</v>
      </c>
      <c r="J26" s="37">
        <f t="shared" si="11"/>
        <v>4.6920821114369501E-3</v>
      </c>
      <c r="K26" s="37">
        <f t="shared" si="11"/>
        <v>3.0498533724340176E-2</v>
      </c>
      <c r="L26" s="37">
        <f t="shared" si="11"/>
        <v>7.624633431085044E-3</v>
      </c>
      <c r="M26" s="37">
        <f t="shared" si="11"/>
        <v>4.868035190615836E-2</v>
      </c>
      <c r="N26" s="37">
        <f t="shared" si="11"/>
        <v>1.7595307917888565E-2</v>
      </c>
    </row>
    <row r="27" spans="1:14" ht="12" customHeight="1">
      <c r="A27" s="175"/>
      <c r="B27" s="175"/>
      <c r="C27" s="43"/>
      <c r="D27" s="220" t="s">
        <v>470</v>
      </c>
      <c r="E27" s="42"/>
      <c r="F27" s="41">
        <v>43</v>
      </c>
      <c r="G27" s="41">
        <v>3</v>
      </c>
      <c r="H27" s="41">
        <v>1</v>
      </c>
      <c r="I27" s="41">
        <v>3</v>
      </c>
      <c r="J27" s="41">
        <v>0</v>
      </c>
      <c r="K27" s="41">
        <v>2</v>
      </c>
      <c r="L27" s="41">
        <v>0</v>
      </c>
      <c r="M27" s="41">
        <v>1</v>
      </c>
      <c r="N27" s="41">
        <v>1</v>
      </c>
    </row>
    <row r="28" spans="1:14" ht="12" customHeight="1">
      <c r="A28" s="175"/>
      <c r="B28" s="175"/>
      <c r="C28" s="40"/>
      <c r="D28" s="221"/>
      <c r="E28" s="39"/>
      <c r="F28" s="37">
        <f t="shared" ref="F28:N28" si="12">IF(F27=0,0,F27/$F27)</f>
        <v>1</v>
      </c>
      <c r="G28" s="37">
        <f t="shared" si="12"/>
        <v>6.9767441860465115E-2</v>
      </c>
      <c r="H28" s="37">
        <f>IF(H27=0,0,H27/$F27)</f>
        <v>2.3255813953488372E-2</v>
      </c>
      <c r="I28" s="37">
        <f t="shared" si="12"/>
        <v>6.9767441860465115E-2</v>
      </c>
      <c r="J28" s="37">
        <f t="shared" si="12"/>
        <v>0</v>
      </c>
      <c r="K28" s="37">
        <f t="shared" si="12"/>
        <v>4.6511627906976744E-2</v>
      </c>
      <c r="L28" s="37">
        <f t="shared" si="12"/>
        <v>0</v>
      </c>
      <c r="M28" s="37">
        <f t="shared" si="12"/>
        <v>2.3255813953488372E-2</v>
      </c>
      <c r="N28" s="37">
        <f t="shared" si="12"/>
        <v>2.3255813953488372E-2</v>
      </c>
    </row>
    <row r="29" spans="1:14" ht="12" customHeight="1">
      <c r="A29" s="175"/>
      <c r="B29" s="175"/>
      <c r="C29" s="43"/>
      <c r="D29" s="220" t="s">
        <v>471</v>
      </c>
      <c r="E29" s="42"/>
      <c r="F29" s="41">
        <v>641</v>
      </c>
      <c r="G29" s="41">
        <v>8</v>
      </c>
      <c r="H29" s="41">
        <v>0</v>
      </c>
      <c r="I29" s="41">
        <v>6</v>
      </c>
      <c r="J29" s="41">
        <v>0</v>
      </c>
      <c r="K29" s="41">
        <v>40</v>
      </c>
      <c r="L29" s="41">
        <v>4</v>
      </c>
      <c r="M29" s="41">
        <v>55</v>
      </c>
      <c r="N29" s="41">
        <v>8</v>
      </c>
    </row>
    <row r="30" spans="1:14" ht="12" customHeight="1">
      <c r="A30" s="175"/>
      <c r="B30" s="175"/>
      <c r="C30" s="40"/>
      <c r="D30" s="221"/>
      <c r="E30" s="39"/>
      <c r="F30" s="37">
        <f t="shared" ref="F30:N30" si="13">IF(F29=0,0,F29/$F29)</f>
        <v>1</v>
      </c>
      <c r="G30" s="37">
        <f t="shared" si="13"/>
        <v>1.2480499219968799E-2</v>
      </c>
      <c r="H30" s="37">
        <f t="shared" si="13"/>
        <v>0</v>
      </c>
      <c r="I30" s="37">
        <f t="shared" si="13"/>
        <v>9.3603744149765994E-3</v>
      </c>
      <c r="J30" s="37">
        <f t="shared" si="13"/>
        <v>0</v>
      </c>
      <c r="K30" s="37">
        <f t="shared" si="13"/>
        <v>6.2402496099843996E-2</v>
      </c>
      <c r="L30" s="37">
        <f t="shared" si="13"/>
        <v>6.2402496099843996E-3</v>
      </c>
      <c r="M30" s="37">
        <f t="shared" si="13"/>
        <v>8.5803432137285487E-2</v>
      </c>
      <c r="N30" s="37">
        <f t="shared" si="13"/>
        <v>1.2480499219968799E-2</v>
      </c>
    </row>
    <row r="31" spans="1:14" ht="12" customHeight="1">
      <c r="A31" s="175"/>
      <c r="B31" s="175"/>
      <c r="C31" s="43"/>
      <c r="D31" s="220" t="s">
        <v>472</v>
      </c>
      <c r="E31" s="42"/>
      <c r="F31" s="41">
        <v>127</v>
      </c>
      <c r="G31" s="41">
        <v>3</v>
      </c>
      <c r="H31" s="41">
        <v>1</v>
      </c>
      <c r="I31" s="41">
        <v>1</v>
      </c>
      <c r="J31" s="41">
        <v>0</v>
      </c>
      <c r="K31" s="41">
        <v>10</v>
      </c>
      <c r="L31" s="41">
        <v>2</v>
      </c>
      <c r="M31" s="41">
        <v>8</v>
      </c>
      <c r="N31" s="41">
        <v>4</v>
      </c>
    </row>
    <row r="32" spans="1:14" ht="12" customHeight="1">
      <c r="A32" s="175"/>
      <c r="B32" s="175"/>
      <c r="C32" s="40"/>
      <c r="D32" s="221"/>
      <c r="E32" s="39"/>
      <c r="F32" s="37">
        <f t="shared" ref="F32:N32" si="14">IF(F31=0,0,F31/$F31)</f>
        <v>1</v>
      </c>
      <c r="G32" s="37">
        <f t="shared" si="14"/>
        <v>2.3622047244094488E-2</v>
      </c>
      <c r="H32" s="37">
        <f t="shared" si="14"/>
        <v>7.874015748031496E-3</v>
      </c>
      <c r="I32" s="37">
        <f t="shared" si="14"/>
        <v>7.874015748031496E-3</v>
      </c>
      <c r="J32" s="37">
        <f t="shared" si="14"/>
        <v>0</v>
      </c>
      <c r="K32" s="37">
        <f t="shared" si="14"/>
        <v>7.874015748031496E-2</v>
      </c>
      <c r="L32" s="37">
        <f t="shared" si="14"/>
        <v>1.5748031496062992E-2</v>
      </c>
      <c r="M32" s="37">
        <f t="shared" si="14"/>
        <v>6.2992125984251968E-2</v>
      </c>
      <c r="N32" s="37">
        <f t="shared" si="14"/>
        <v>3.1496062992125984E-2</v>
      </c>
    </row>
    <row r="33" spans="1:14" ht="12" customHeight="1">
      <c r="A33" s="175"/>
      <c r="B33" s="175"/>
      <c r="C33" s="43"/>
      <c r="D33" s="220" t="s">
        <v>473</v>
      </c>
      <c r="E33" s="42"/>
      <c r="F33" s="41">
        <v>575</v>
      </c>
      <c r="G33" s="41">
        <v>25</v>
      </c>
      <c r="H33" s="41">
        <v>5</v>
      </c>
      <c r="I33" s="41">
        <v>23</v>
      </c>
      <c r="J33" s="41">
        <v>1</v>
      </c>
      <c r="K33" s="41">
        <v>48</v>
      </c>
      <c r="L33" s="41">
        <v>3</v>
      </c>
      <c r="M33" s="41">
        <v>51</v>
      </c>
      <c r="N33" s="41">
        <v>10</v>
      </c>
    </row>
    <row r="34" spans="1:14" ht="12" customHeight="1">
      <c r="A34" s="175"/>
      <c r="B34" s="175"/>
      <c r="C34" s="40"/>
      <c r="D34" s="221"/>
      <c r="E34" s="39"/>
      <c r="F34" s="37">
        <f t="shared" ref="F34:N34" si="15">IF(F33=0,0,F33/$F33)</f>
        <v>1</v>
      </c>
      <c r="G34" s="37">
        <f t="shared" si="15"/>
        <v>4.3478260869565216E-2</v>
      </c>
      <c r="H34" s="37">
        <f t="shared" si="15"/>
        <v>8.6956521739130436E-3</v>
      </c>
      <c r="I34" s="37">
        <f t="shared" si="15"/>
        <v>0.04</v>
      </c>
      <c r="J34" s="37">
        <f t="shared" si="15"/>
        <v>1.7391304347826088E-3</v>
      </c>
      <c r="K34" s="37">
        <f t="shared" si="15"/>
        <v>8.3478260869565224E-2</v>
      </c>
      <c r="L34" s="37">
        <f t="shared" si="15"/>
        <v>5.2173913043478265E-3</v>
      </c>
      <c r="M34" s="37">
        <f t="shared" si="15"/>
        <v>8.8695652173913037E-2</v>
      </c>
      <c r="N34" s="37">
        <f t="shared" si="15"/>
        <v>1.7391304347826087E-2</v>
      </c>
    </row>
    <row r="35" spans="1:14" ht="12" customHeight="1">
      <c r="A35" s="175"/>
      <c r="B35" s="175"/>
      <c r="C35" s="43"/>
      <c r="D35" s="220" t="s">
        <v>474</v>
      </c>
      <c r="E35" s="42"/>
      <c r="F35" s="41">
        <v>2110</v>
      </c>
      <c r="G35" s="41">
        <v>19</v>
      </c>
      <c r="H35" s="41">
        <v>3</v>
      </c>
      <c r="I35" s="41">
        <v>38</v>
      </c>
      <c r="J35" s="41">
        <v>6</v>
      </c>
      <c r="K35" s="41">
        <v>89</v>
      </c>
      <c r="L35" s="41">
        <v>16</v>
      </c>
      <c r="M35" s="41">
        <v>94</v>
      </c>
      <c r="N35" s="41">
        <v>25</v>
      </c>
    </row>
    <row r="36" spans="1:14" ht="12" customHeight="1">
      <c r="A36" s="175"/>
      <c r="B36" s="175"/>
      <c r="C36" s="40"/>
      <c r="D36" s="221"/>
      <c r="E36" s="39"/>
      <c r="F36" s="37">
        <f t="shared" ref="F36:N36" si="16">IF(F35=0,0,F35/$F35)</f>
        <v>1</v>
      </c>
      <c r="G36" s="37">
        <f t="shared" si="16"/>
        <v>9.0047393364928903E-3</v>
      </c>
      <c r="H36" s="37">
        <f t="shared" si="16"/>
        <v>1.4218009478672985E-3</v>
      </c>
      <c r="I36" s="37">
        <f t="shared" si="16"/>
        <v>1.8009478672985781E-2</v>
      </c>
      <c r="J36" s="37">
        <f t="shared" si="16"/>
        <v>2.843601895734597E-3</v>
      </c>
      <c r="K36" s="37">
        <f t="shared" si="16"/>
        <v>4.2180094786729856E-2</v>
      </c>
      <c r="L36" s="37">
        <f t="shared" si="16"/>
        <v>7.5829383886255926E-3</v>
      </c>
      <c r="M36" s="37">
        <f t="shared" si="16"/>
        <v>4.4549763033175357E-2</v>
      </c>
      <c r="N36" s="37">
        <f t="shared" si="16"/>
        <v>1.1848341232227487E-2</v>
      </c>
    </row>
    <row r="37" spans="1:14" ht="12" customHeight="1">
      <c r="A37" s="175"/>
      <c r="B37" s="175"/>
      <c r="C37" s="43"/>
      <c r="D37" s="220" t="s">
        <v>475</v>
      </c>
      <c r="E37" s="42"/>
      <c r="F37" s="41">
        <v>7</v>
      </c>
      <c r="G37" s="41">
        <v>2</v>
      </c>
      <c r="H37" s="41">
        <v>0</v>
      </c>
      <c r="I37" s="41">
        <v>0</v>
      </c>
      <c r="J37" s="41">
        <v>0</v>
      </c>
      <c r="K37" s="41">
        <v>0</v>
      </c>
      <c r="L37" s="41">
        <v>0</v>
      </c>
      <c r="M37" s="41">
        <v>0</v>
      </c>
      <c r="N37" s="41">
        <v>0</v>
      </c>
    </row>
    <row r="38" spans="1:14" ht="12" customHeight="1">
      <c r="A38" s="175"/>
      <c r="B38" s="175"/>
      <c r="C38" s="40"/>
      <c r="D38" s="221"/>
      <c r="E38" s="39"/>
      <c r="F38" s="37">
        <f t="shared" ref="F38:N38" si="17">IF(F37=0,0,F37/$F37)</f>
        <v>1</v>
      </c>
      <c r="G38" s="37">
        <f t="shared" si="17"/>
        <v>0.2857142857142857</v>
      </c>
      <c r="H38" s="37">
        <f t="shared" si="17"/>
        <v>0</v>
      </c>
      <c r="I38" s="37">
        <f t="shared" si="17"/>
        <v>0</v>
      </c>
      <c r="J38" s="37">
        <f t="shared" si="17"/>
        <v>0</v>
      </c>
      <c r="K38" s="37">
        <f t="shared" si="17"/>
        <v>0</v>
      </c>
      <c r="L38" s="37">
        <f t="shared" si="17"/>
        <v>0</v>
      </c>
      <c r="M38" s="37">
        <f t="shared" si="17"/>
        <v>0</v>
      </c>
      <c r="N38" s="37">
        <f t="shared" si="17"/>
        <v>0</v>
      </c>
    </row>
    <row r="39" spans="1:14" ht="12" customHeight="1">
      <c r="A39" s="175"/>
      <c r="B39" s="175"/>
      <c r="C39" s="43"/>
      <c r="D39" s="220" t="s">
        <v>476</v>
      </c>
      <c r="E39" s="42"/>
      <c r="F39" s="41">
        <v>1000</v>
      </c>
      <c r="G39" s="41">
        <v>18</v>
      </c>
      <c r="H39" s="41">
        <v>3</v>
      </c>
      <c r="I39" s="41">
        <v>25</v>
      </c>
      <c r="J39" s="41">
        <v>1</v>
      </c>
      <c r="K39" s="41">
        <v>32</v>
      </c>
      <c r="L39" s="41">
        <v>2</v>
      </c>
      <c r="M39" s="41">
        <v>61</v>
      </c>
      <c r="N39" s="41">
        <v>9</v>
      </c>
    </row>
    <row r="40" spans="1:14" ht="12" customHeight="1">
      <c r="A40" s="175"/>
      <c r="B40" s="175"/>
      <c r="C40" s="40"/>
      <c r="D40" s="221"/>
      <c r="E40" s="39"/>
      <c r="F40" s="37">
        <f t="shared" ref="F40:N40" si="18">IF(F39=0,0,F39/$F39)</f>
        <v>1</v>
      </c>
      <c r="G40" s="37">
        <f t="shared" si="18"/>
        <v>1.7999999999999999E-2</v>
      </c>
      <c r="H40" s="37">
        <f t="shared" si="18"/>
        <v>3.0000000000000001E-3</v>
      </c>
      <c r="I40" s="37">
        <f t="shared" si="18"/>
        <v>2.5000000000000001E-2</v>
      </c>
      <c r="J40" s="37">
        <f t="shared" si="18"/>
        <v>1E-3</v>
      </c>
      <c r="K40" s="37">
        <f t="shared" si="18"/>
        <v>3.2000000000000001E-2</v>
      </c>
      <c r="L40" s="37">
        <f t="shared" si="18"/>
        <v>2E-3</v>
      </c>
      <c r="M40" s="37">
        <f t="shared" si="18"/>
        <v>6.0999999999999999E-2</v>
      </c>
      <c r="N40" s="37">
        <f t="shared" si="18"/>
        <v>8.9999999999999993E-3</v>
      </c>
    </row>
    <row r="41" spans="1:14" ht="12" customHeight="1">
      <c r="A41" s="175"/>
      <c r="B41" s="175"/>
      <c r="C41" s="43"/>
      <c r="D41" s="220" t="s">
        <v>477</v>
      </c>
      <c r="E41" s="42"/>
      <c r="F41" s="41">
        <v>0</v>
      </c>
      <c r="G41" s="105" t="s">
        <v>497</v>
      </c>
      <c r="H41" s="105" t="s">
        <v>497</v>
      </c>
      <c r="I41" s="105" t="s">
        <v>497</v>
      </c>
      <c r="J41" s="105" t="s">
        <v>497</v>
      </c>
      <c r="K41" s="105" t="s">
        <v>497</v>
      </c>
      <c r="L41" s="105" t="s">
        <v>497</v>
      </c>
      <c r="M41" s="105" t="s">
        <v>497</v>
      </c>
      <c r="N41" s="105" t="s">
        <v>497</v>
      </c>
    </row>
    <row r="42" spans="1:14" ht="12" customHeight="1">
      <c r="A42" s="175"/>
      <c r="B42" s="175"/>
      <c r="C42" s="40"/>
      <c r="D42" s="221"/>
      <c r="E42" s="39"/>
      <c r="F42" s="37">
        <f t="shared" ref="F42" si="19">IF(F41=0,0,F41/$F41)</f>
        <v>0</v>
      </c>
      <c r="G42" s="48" t="s">
        <v>497</v>
      </c>
      <c r="H42" s="48" t="s">
        <v>497</v>
      </c>
      <c r="I42" s="48" t="s">
        <v>497</v>
      </c>
      <c r="J42" s="48" t="s">
        <v>497</v>
      </c>
      <c r="K42" s="48" t="s">
        <v>497</v>
      </c>
      <c r="L42" s="48" t="s">
        <v>497</v>
      </c>
      <c r="M42" s="48" t="s">
        <v>497</v>
      </c>
      <c r="N42" s="48" t="s">
        <v>497</v>
      </c>
    </row>
    <row r="43" spans="1:14" ht="12" customHeight="1">
      <c r="A43" s="175"/>
      <c r="B43" s="175"/>
      <c r="C43" s="43"/>
      <c r="D43" s="220" t="s">
        <v>478</v>
      </c>
      <c r="E43" s="42"/>
      <c r="F43" s="41">
        <v>202</v>
      </c>
      <c r="G43" s="41">
        <v>16</v>
      </c>
      <c r="H43" s="41">
        <v>1</v>
      </c>
      <c r="I43" s="41">
        <v>24</v>
      </c>
      <c r="J43" s="41">
        <v>0</v>
      </c>
      <c r="K43" s="41">
        <v>21</v>
      </c>
      <c r="L43" s="41">
        <v>1</v>
      </c>
      <c r="M43" s="41">
        <v>0</v>
      </c>
      <c r="N43" s="41">
        <v>0</v>
      </c>
    </row>
    <row r="44" spans="1:14" ht="12" customHeight="1">
      <c r="A44" s="175"/>
      <c r="B44" s="175"/>
      <c r="C44" s="40"/>
      <c r="D44" s="221"/>
      <c r="E44" s="39"/>
      <c r="F44" s="37">
        <f t="shared" ref="F44:N44" si="20">IF(F43=0,0,F43/$F43)</f>
        <v>1</v>
      </c>
      <c r="G44" s="37">
        <f t="shared" si="20"/>
        <v>7.9207920792079209E-2</v>
      </c>
      <c r="H44" s="37">
        <f t="shared" si="20"/>
        <v>4.9504950495049506E-3</v>
      </c>
      <c r="I44" s="37">
        <f t="shared" si="20"/>
        <v>0.11881188118811881</v>
      </c>
      <c r="J44" s="37">
        <f t="shared" si="20"/>
        <v>0</v>
      </c>
      <c r="K44" s="37">
        <f t="shared" si="20"/>
        <v>0.10396039603960396</v>
      </c>
      <c r="L44" s="37">
        <f t="shared" si="20"/>
        <v>4.9504950495049506E-3</v>
      </c>
      <c r="M44" s="37">
        <f t="shared" si="20"/>
        <v>0</v>
      </c>
      <c r="N44" s="37">
        <f t="shared" si="20"/>
        <v>0</v>
      </c>
    </row>
    <row r="45" spans="1:14" ht="12" customHeight="1">
      <c r="A45" s="175"/>
      <c r="B45" s="175"/>
      <c r="C45" s="43"/>
      <c r="D45" s="220" t="s">
        <v>479</v>
      </c>
      <c r="E45" s="42"/>
      <c r="F45" s="41">
        <v>1540</v>
      </c>
      <c r="G45" s="41">
        <v>14</v>
      </c>
      <c r="H45" s="41">
        <v>1</v>
      </c>
      <c r="I45" s="41">
        <v>13</v>
      </c>
      <c r="J45" s="41">
        <v>2</v>
      </c>
      <c r="K45" s="41">
        <v>83</v>
      </c>
      <c r="L45" s="41">
        <v>3</v>
      </c>
      <c r="M45" s="41">
        <v>96</v>
      </c>
      <c r="N45" s="41">
        <v>3</v>
      </c>
    </row>
    <row r="46" spans="1:14" ht="12" customHeight="1">
      <c r="A46" s="175"/>
      <c r="B46" s="175"/>
      <c r="C46" s="40"/>
      <c r="D46" s="221"/>
      <c r="E46" s="39"/>
      <c r="F46" s="37">
        <f t="shared" ref="F46:N46" si="21">IF(F45=0,0,F45/$F45)</f>
        <v>1</v>
      </c>
      <c r="G46" s="37">
        <f t="shared" si="21"/>
        <v>9.0909090909090905E-3</v>
      </c>
      <c r="H46" s="37">
        <f t="shared" si="21"/>
        <v>6.4935064935064935E-4</v>
      </c>
      <c r="I46" s="37">
        <f t="shared" si="21"/>
        <v>8.4415584415584409E-3</v>
      </c>
      <c r="J46" s="37">
        <f t="shared" si="21"/>
        <v>1.2987012987012987E-3</v>
      </c>
      <c r="K46" s="37">
        <f t="shared" si="21"/>
        <v>5.3896103896103893E-2</v>
      </c>
      <c r="L46" s="37">
        <f t="shared" si="21"/>
        <v>1.9480519480519481E-3</v>
      </c>
      <c r="M46" s="37">
        <f t="shared" si="21"/>
        <v>6.2337662337662338E-2</v>
      </c>
      <c r="N46" s="37">
        <f t="shared" si="21"/>
        <v>1.9480519480519481E-3</v>
      </c>
    </row>
    <row r="47" spans="1:14" ht="12" customHeight="1">
      <c r="A47" s="175"/>
      <c r="B47" s="175"/>
      <c r="C47" s="43"/>
      <c r="D47" s="220" t="s">
        <v>480</v>
      </c>
      <c r="E47" s="42"/>
      <c r="F47" s="41">
        <v>195</v>
      </c>
      <c r="G47" s="41">
        <v>7</v>
      </c>
      <c r="H47" s="41">
        <v>0</v>
      </c>
      <c r="I47" s="41">
        <v>6</v>
      </c>
      <c r="J47" s="41">
        <v>0</v>
      </c>
      <c r="K47" s="41">
        <v>8</v>
      </c>
      <c r="L47" s="41">
        <v>0</v>
      </c>
      <c r="M47" s="41">
        <v>6</v>
      </c>
      <c r="N47" s="41">
        <v>2</v>
      </c>
    </row>
    <row r="48" spans="1:14" ht="12" customHeight="1">
      <c r="A48" s="175"/>
      <c r="B48" s="175"/>
      <c r="C48" s="40"/>
      <c r="D48" s="221"/>
      <c r="E48" s="39"/>
      <c r="F48" s="37">
        <f t="shared" ref="F48:N48" si="22">IF(F47=0,0,F47/$F47)</f>
        <v>1</v>
      </c>
      <c r="G48" s="37">
        <f t="shared" si="22"/>
        <v>3.5897435897435895E-2</v>
      </c>
      <c r="H48" s="37">
        <f t="shared" si="22"/>
        <v>0</v>
      </c>
      <c r="I48" s="37">
        <f t="shared" si="22"/>
        <v>3.0769230769230771E-2</v>
      </c>
      <c r="J48" s="37">
        <f t="shared" si="22"/>
        <v>0</v>
      </c>
      <c r="K48" s="37">
        <f t="shared" si="22"/>
        <v>4.1025641025641026E-2</v>
      </c>
      <c r="L48" s="37">
        <f t="shared" si="22"/>
        <v>0</v>
      </c>
      <c r="M48" s="37">
        <f t="shared" si="22"/>
        <v>3.0769230769230771E-2</v>
      </c>
      <c r="N48" s="37">
        <f t="shared" si="22"/>
        <v>1.0256410256410256E-2</v>
      </c>
    </row>
    <row r="49" spans="1:14" ht="12" customHeight="1">
      <c r="A49" s="175"/>
      <c r="B49" s="175"/>
      <c r="C49" s="43"/>
      <c r="D49" s="220" t="s">
        <v>481</v>
      </c>
      <c r="E49" s="42"/>
      <c r="F49" s="41">
        <v>530</v>
      </c>
      <c r="G49" s="41">
        <v>2</v>
      </c>
      <c r="H49" s="41">
        <v>1</v>
      </c>
      <c r="I49" s="41">
        <v>12</v>
      </c>
      <c r="J49" s="41">
        <v>0</v>
      </c>
      <c r="K49" s="41">
        <v>40</v>
      </c>
      <c r="L49" s="41">
        <v>0</v>
      </c>
      <c r="M49" s="41">
        <v>16</v>
      </c>
      <c r="N49" s="41">
        <v>1</v>
      </c>
    </row>
    <row r="50" spans="1:14" ht="12" customHeight="1">
      <c r="A50" s="175"/>
      <c r="B50" s="175"/>
      <c r="C50" s="40"/>
      <c r="D50" s="221"/>
      <c r="E50" s="39"/>
      <c r="F50" s="37">
        <f t="shared" ref="F50:N50" si="23">IF(F49=0,0,F49/$F49)</f>
        <v>1</v>
      </c>
      <c r="G50" s="37">
        <f t="shared" si="23"/>
        <v>3.7735849056603774E-3</v>
      </c>
      <c r="H50" s="37">
        <f t="shared" si="23"/>
        <v>1.8867924528301887E-3</v>
      </c>
      <c r="I50" s="37">
        <f t="shared" si="23"/>
        <v>2.2641509433962263E-2</v>
      </c>
      <c r="J50" s="37">
        <f t="shared" si="23"/>
        <v>0</v>
      </c>
      <c r="K50" s="37">
        <f t="shared" si="23"/>
        <v>7.5471698113207544E-2</v>
      </c>
      <c r="L50" s="37">
        <f t="shared" si="23"/>
        <v>0</v>
      </c>
      <c r="M50" s="37">
        <f t="shared" si="23"/>
        <v>3.0188679245283019E-2</v>
      </c>
      <c r="N50" s="37">
        <f t="shared" si="23"/>
        <v>1.8867924528301887E-3</v>
      </c>
    </row>
    <row r="51" spans="1:14" ht="12" customHeight="1">
      <c r="A51" s="175"/>
      <c r="B51" s="175"/>
      <c r="C51" s="43"/>
      <c r="D51" s="220" t="s">
        <v>482</v>
      </c>
      <c r="E51" s="42"/>
      <c r="F51" s="41">
        <v>925</v>
      </c>
      <c r="G51" s="41">
        <v>28</v>
      </c>
      <c r="H51" s="41">
        <v>5</v>
      </c>
      <c r="I51" s="41">
        <v>27</v>
      </c>
      <c r="J51" s="41">
        <v>0</v>
      </c>
      <c r="K51" s="41">
        <v>43</v>
      </c>
      <c r="L51" s="41">
        <v>0</v>
      </c>
      <c r="M51" s="41">
        <v>49</v>
      </c>
      <c r="N51" s="41">
        <v>2</v>
      </c>
    </row>
    <row r="52" spans="1:14" ht="12" customHeight="1">
      <c r="A52" s="175"/>
      <c r="B52" s="175"/>
      <c r="C52" s="40"/>
      <c r="D52" s="221"/>
      <c r="E52" s="39"/>
      <c r="F52" s="37">
        <f t="shared" ref="F52:N52" si="24">IF(F51=0,0,F51/$F51)</f>
        <v>1</v>
      </c>
      <c r="G52" s="37">
        <f t="shared" si="24"/>
        <v>3.027027027027027E-2</v>
      </c>
      <c r="H52" s="37">
        <f t="shared" si="24"/>
        <v>5.4054054054054057E-3</v>
      </c>
      <c r="I52" s="37">
        <f t="shared" si="24"/>
        <v>2.9189189189189189E-2</v>
      </c>
      <c r="J52" s="37">
        <f t="shared" si="24"/>
        <v>0</v>
      </c>
      <c r="K52" s="37">
        <f t="shared" si="24"/>
        <v>4.6486486486486484E-2</v>
      </c>
      <c r="L52" s="37">
        <f t="shared" si="24"/>
        <v>0</v>
      </c>
      <c r="M52" s="37">
        <f t="shared" si="24"/>
        <v>5.2972972972972973E-2</v>
      </c>
      <c r="N52" s="37">
        <f t="shared" si="24"/>
        <v>2.1621621621621622E-3</v>
      </c>
    </row>
    <row r="53" spans="1:14" ht="12" customHeight="1">
      <c r="A53" s="175"/>
      <c r="B53" s="175"/>
      <c r="C53" s="43"/>
      <c r="D53" s="220" t="s">
        <v>483</v>
      </c>
      <c r="E53" s="42"/>
      <c r="F53" s="41">
        <v>1345</v>
      </c>
      <c r="G53" s="41">
        <v>19</v>
      </c>
      <c r="H53" s="41">
        <v>1</v>
      </c>
      <c r="I53" s="41">
        <v>37</v>
      </c>
      <c r="J53" s="41">
        <v>1</v>
      </c>
      <c r="K53" s="41">
        <v>75</v>
      </c>
      <c r="L53" s="41">
        <v>2</v>
      </c>
      <c r="M53" s="41">
        <v>61</v>
      </c>
      <c r="N53" s="41">
        <v>6</v>
      </c>
    </row>
    <row r="54" spans="1:14" ht="12" customHeight="1">
      <c r="A54" s="175"/>
      <c r="B54" s="175"/>
      <c r="C54" s="40"/>
      <c r="D54" s="221"/>
      <c r="E54" s="39"/>
      <c r="F54" s="37">
        <f t="shared" ref="F54:N54" si="25">IF(F53=0,0,F53/$F53)</f>
        <v>1</v>
      </c>
      <c r="G54" s="37">
        <f t="shared" si="25"/>
        <v>1.412639405204461E-2</v>
      </c>
      <c r="H54" s="37">
        <f t="shared" si="25"/>
        <v>7.4349442379182155E-4</v>
      </c>
      <c r="I54" s="37">
        <f t="shared" si="25"/>
        <v>2.7509293680297399E-2</v>
      </c>
      <c r="J54" s="37">
        <f t="shared" si="25"/>
        <v>7.4349442379182155E-4</v>
      </c>
      <c r="K54" s="37">
        <f t="shared" si="25"/>
        <v>5.5762081784386616E-2</v>
      </c>
      <c r="L54" s="37">
        <f t="shared" si="25"/>
        <v>1.4869888475836431E-3</v>
      </c>
      <c r="M54" s="37">
        <f t="shared" si="25"/>
        <v>4.5353159851301117E-2</v>
      </c>
      <c r="N54" s="37">
        <f t="shared" si="25"/>
        <v>4.4609665427509295E-3</v>
      </c>
    </row>
    <row r="55" spans="1:14" ht="12" customHeight="1">
      <c r="A55" s="175"/>
      <c r="B55" s="175"/>
      <c r="C55" s="43"/>
      <c r="D55" s="220" t="s">
        <v>484</v>
      </c>
      <c r="E55" s="42"/>
      <c r="F55" s="41">
        <v>3164</v>
      </c>
      <c r="G55" s="41">
        <v>76</v>
      </c>
      <c r="H55" s="41">
        <v>9</v>
      </c>
      <c r="I55" s="41">
        <v>94</v>
      </c>
      <c r="J55" s="41">
        <v>2</v>
      </c>
      <c r="K55" s="41">
        <v>150</v>
      </c>
      <c r="L55" s="41">
        <v>4</v>
      </c>
      <c r="M55" s="41">
        <v>258</v>
      </c>
      <c r="N55" s="41">
        <v>12</v>
      </c>
    </row>
    <row r="56" spans="1:14" ht="12" customHeight="1">
      <c r="A56" s="175"/>
      <c r="B56" s="175"/>
      <c r="C56" s="40"/>
      <c r="D56" s="221"/>
      <c r="E56" s="39"/>
      <c r="F56" s="37">
        <f t="shared" ref="F56:N56" si="26">IF(F55=0,0,F55/$F55)</f>
        <v>1</v>
      </c>
      <c r="G56" s="37">
        <f t="shared" si="26"/>
        <v>2.402022756005057E-2</v>
      </c>
      <c r="H56" s="37">
        <f t="shared" si="26"/>
        <v>2.8445006321112516E-3</v>
      </c>
      <c r="I56" s="37">
        <f t="shared" si="26"/>
        <v>2.9709228824273071E-2</v>
      </c>
      <c r="J56" s="37">
        <f t="shared" si="26"/>
        <v>6.3211125158027818E-4</v>
      </c>
      <c r="K56" s="37">
        <f t="shared" si="26"/>
        <v>4.7408343868520858E-2</v>
      </c>
      <c r="L56" s="37">
        <f t="shared" si="26"/>
        <v>1.2642225031605564E-3</v>
      </c>
      <c r="M56" s="37">
        <f t="shared" si="26"/>
        <v>8.1542351453855882E-2</v>
      </c>
      <c r="N56" s="37">
        <f t="shared" si="26"/>
        <v>3.7926675094816687E-3</v>
      </c>
    </row>
    <row r="57" spans="1:14" ht="12" customHeight="1">
      <c r="A57" s="175"/>
      <c r="B57" s="175"/>
      <c r="C57" s="43"/>
      <c r="D57" s="220" t="s">
        <v>485</v>
      </c>
      <c r="E57" s="42"/>
      <c r="F57" s="41">
        <v>832</v>
      </c>
      <c r="G57" s="41">
        <v>16</v>
      </c>
      <c r="H57" s="41">
        <v>4</v>
      </c>
      <c r="I57" s="41">
        <v>21</v>
      </c>
      <c r="J57" s="41">
        <v>0</v>
      </c>
      <c r="K57" s="41">
        <v>60</v>
      </c>
      <c r="L57" s="41">
        <v>1</v>
      </c>
      <c r="M57" s="41">
        <v>65</v>
      </c>
      <c r="N57" s="41">
        <v>9</v>
      </c>
    </row>
    <row r="58" spans="1:14" ht="12" customHeight="1">
      <c r="A58" s="175"/>
      <c r="B58" s="175"/>
      <c r="C58" s="40"/>
      <c r="D58" s="221"/>
      <c r="E58" s="39"/>
      <c r="F58" s="37">
        <f t="shared" ref="F58:N58" si="27">IF(F57=0,0,F57/$F57)</f>
        <v>1</v>
      </c>
      <c r="G58" s="37">
        <f t="shared" si="27"/>
        <v>1.9230769230769232E-2</v>
      </c>
      <c r="H58" s="37">
        <f t="shared" si="27"/>
        <v>4.807692307692308E-3</v>
      </c>
      <c r="I58" s="37">
        <f t="shared" si="27"/>
        <v>2.5240384615384616E-2</v>
      </c>
      <c r="J58" s="37">
        <f t="shared" si="27"/>
        <v>0</v>
      </c>
      <c r="K58" s="37">
        <f t="shared" si="27"/>
        <v>7.2115384615384609E-2</v>
      </c>
      <c r="L58" s="37">
        <f t="shared" si="27"/>
        <v>1.201923076923077E-3</v>
      </c>
      <c r="M58" s="37">
        <f t="shared" si="27"/>
        <v>7.8125E-2</v>
      </c>
      <c r="N58" s="37">
        <f t="shared" si="27"/>
        <v>1.0817307692307692E-2</v>
      </c>
    </row>
    <row r="59" spans="1:14" ht="12.75" customHeight="1">
      <c r="A59" s="175"/>
      <c r="B59" s="175"/>
      <c r="C59" s="43"/>
      <c r="D59" s="220" t="s">
        <v>486</v>
      </c>
      <c r="E59" s="42"/>
      <c r="F59" s="41">
        <v>7828</v>
      </c>
      <c r="G59" s="41">
        <v>48</v>
      </c>
      <c r="H59" s="41">
        <v>2</v>
      </c>
      <c r="I59" s="41">
        <v>106</v>
      </c>
      <c r="J59" s="41">
        <v>0</v>
      </c>
      <c r="K59" s="41">
        <v>324</v>
      </c>
      <c r="L59" s="41">
        <v>7</v>
      </c>
      <c r="M59" s="41">
        <v>490</v>
      </c>
      <c r="N59" s="41">
        <v>14</v>
      </c>
    </row>
    <row r="60" spans="1:14" ht="12.75" customHeight="1">
      <c r="A60" s="175"/>
      <c r="B60" s="175"/>
      <c r="C60" s="40"/>
      <c r="D60" s="221"/>
      <c r="E60" s="39"/>
      <c r="F60" s="37">
        <f t="shared" ref="F60:N60" si="28">IF(F59=0,0,F59/$F59)</f>
        <v>1</v>
      </c>
      <c r="G60" s="37">
        <f t="shared" si="28"/>
        <v>6.1318344404701075E-3</v>
      </c>
      <c r="H60" s="37">
        <f t="shared" si="28"/>
        <v>2.554931016862545E-4</v>
      </c>
      <c r="I60" s="37">
        <f t="shared" si="28"/>
        <v>1.3541134389371486E-2</v>
      </c>
      <c r="J60" s="37">
        <f t="shared" si="28"/>
        <v>0</v>
      </c>
      <c r="K60" s="37">
        <f t="shared" si="28"/>
        <v>4.1389882473173226E-2</v>
      </c>
      <c r="L60" s="37">
        <f t="shared" si="28"/>
        <v>8.9422585590189061E-4</v>
      </c>
      <c r="M60" s="37">
        <f t="shared" si="28"/>
        <v>6.259580991313235E-2</v>
      </c>
      <c r="N60" s="37">
        <f t="shared" si="28"/>
        <v>1.7884517118037812E-3</v>
      </c>
    </row>
    <row r="61" spans="1:14" ht="12" customHeight="1">
      <c r="A61" s="175"/>
      <c r="B61" s="175"/>
      <c r="C61" s="43"/>
      <c r="D61" s="220" t="s">
        <v>21</v>
      </c>
      <c r="E61" s="42"/>
      <c r="F61" s="41">
        <v>2570</v>
      </c>
      <c r="G61" s="41">
        <v>18</v>
      </c>
      <c r="H61" s="41">
        <v>2</v>
      </c>
      <c r="I61" s="41">
        <v>75</v>
      </c>
      <c r="J61" s="41">
        <v>2</v>
      </c>
      <c r="K61" s="41">
        <v>140</v>
      </c>
      <c r="L61" s="41">
        <v>5</v>
      </c>
      <c r="M61" s="41">
        <v>120</v>
      </c>
      <c r="N61" s="41">
        <v>5</v>
      </c>
    </row>
    <row r="62" spans="1:14" ht="12" customHeight="1">
      <c r="A62" s="175"/>
      <c r="B62" s="175"/>
      <c r="C62" s="40"/>
      <c r="D62" s="221"/>
      <c r="E62" s="39"/>
      <c r="F62" s="37">
        <f t="shared" ref="F62:N62" si="29">IF(F61=0,0,F61/$F61)</f>
        <v>1</v>
      </c>
      <c r="G62" s="37">
        <f t="shared" si="29"/>
        <v>7.0038910505836579E-3</v>
      </c>
      <c r="H62" s="37">
        <f t="shared" si="29"/>
        <v>7.7821011673151756E-4</v>
      </c>
      <c r="I62" s="37">
        <f t="shared" si="29"/>
        <v>2.9182879377431907E-2</v>
      </c>
      <c r="J62" s="37">
        <f t="shared" si="29"/>
        <v>7.7821011673151756E-4</v>
      </c>
      <c r="K62" s="37">
        <f t="shared" si="29"/>
        <v>5.4474708171206226E-2</v>
      </c>
      <c r="L62" s="37">
        <f t="shared" si="29"/>
        <v>1.9455252918287938E-3</v>
      </c>
      <c r="M62" s="37">
        <f t="shared" si="29"/>
        <v>4.6692607003891051E-2</v>
      </c>
      <c r="N62" s="37">
        <f t="shared" si="29"/>
        <v>1.9455252918287938E-3</v>
      </c>
    </row>
    <row r="63" spans="1:14" ht="12" customHeight="1">
      <c r="A63" s="175"/>
      <c r="B63" s="175"/>
      <c r="C63" s="43"/>
      <c r="D63" s="220" t="s">
        <v>487</v>
      </c>
      <c r="E63" s="42"/>
      <c r="F63" s="41">
        <v>1521</v>
      </c>
      <c r="G63" s="41">
        <v>22</v>
      </c>
      <c r="H63" s="41">
        <v>0</v>
      </c>
      <c r="I63" s="41">
        <v>71</v>
      </c>
      <c r="J63" s="41">
        <v>0</v>
      </c>
      <c r="K63" s="41">
        <v>165</v>
      </c>
      <c r="L63" s="41">
        <v>6</v>
      </c>
      <c r="M63" s="41">
        <v>301</v>
      </c>
      <c r="N63" s="41">
        <v>12</v>
      </c>
    </row>
    <row r="64" spans="1:14" ht="12" customHeight="1">
      <c r="A64" s="175"/>
      <c r="B64" s="175"/>
      <c r="C64" s="40"/>
      <c r="D64" s="221"/>
      <c r="E64" s="39"/>
      <c r="F64" s="37">
        <f t="shared" ref="F64:N64" si="30">IF(F63=0,0,F63/$F63)</f>
        <v>1</v>
      </c>
      <c r="G64" s="37">
        <f t="shared" si="30"/>
        <v>1.4464168310322156E-2</v>
      </c>
      <c r="H64" s="37">
        <f t="shared" si="30"/>
        <v>0</v>
      </c>
      <c r="I64" s="37">
        <f t="shared" si="30"/>
        <v>4.6679815910585142E-2</v>
      </c>
      <c r="J64" s="37">
        <f t="shared" si="30"/>
        <v>0</v>
      </c>
      <c r="K64" s="37">
        <f t="shared" si="30"/>
        <v>0.10848126232741617</v>
      </c>
      <c r="L64" s="37">
        <f t="shared" si="30"/>
        <v>3.9447731755424065E-3</v>
      </c>
      <c r="M64" s="37">
        <f t="shared" si="30"/>
        <v>0.19789612097304404</v>
      </c>
      <c r="N64" s="37">
        <f t="shared" si="30"/>
        <v>7.889546351084813E-3</v>
      </c>
    </row>
    <row r="65" spans="1:14" ht="12" customHeight="1">
      <c r="A65" s="175"/>
      <c r="B65" s="175"/>
      <c r="C65" s="43"/>
      <c r="D65" s="220" t="s">
        <v>488</v>
      </c>
      <c r="E65" s="42"/>
      <c r="F65" s="41">
        <v>3447</v>
      </c>
      <c r="G65" s="41">
        <v>34</v>
      </c>
      <c r="H65" s="41">
        <v>5</v>
      </c>
      <c r="I65" s="41">
        <v>36</v>
      </c>
      <c r="J65" s="41">
        <v>1</v>
      </c>
      <c r="K65" s="41">
        <v>94</v>
      </c>
      <c r="L65" s="41">
        <v>5</v>
      </c>
      <c r="M65" s="41">
        <v>114</v>
      </c>
      <c r="N65" s="41">
        <v>5</v>
      </c>
    </row>
    <row r="66" spans="1:14" ht="12" customHeight="1">
      <c r="A66" s="175"/>
      <c r="B66" s="175"/>
      <c r="C66" s="40"/>
      <c r="D66" s="221"/>
      <c r="E66" s="39"/>
      <c r="F66" s="37">
        <f t="shared" ref="F66:N66" si="31">IF(F65=0,0,F65/$F65)</f>
        <v>1</v>
      </c>
      <c r="G66" s="37">
        <f t="shared" si="31"/>
        <v>9.8636495503336228E-3</v>
      </c>
      <c r="H66" s="37">
        <f t="shared" si="31"/>
        <v>1.450536698578474E-3</v>
      </c>
      <c r="I66" s="37">
        <f t="shared" si="31"/>
        <v>1.0443864229765013E-2</v>
      </c>
      <c r="J66" s="37">
        <f t="shared" si="31"/>
        <v>2.9010733971569482E-4</v>
      </c>
      <c r="K66" s="37">
        <f t="shared" si="31"/>
        <v>2.7270089933275312E-2</v>
      </c>
      <c r="L66" s="37">
        <f t="shared" si="31"/>
        <v>1.450536698578474E-3</v>
      </c>
      <c r="M66" s="37">
        <f t="shared" si="31"/>
        <v>3.3072236727589209E-2</v>
      </c>
      <c r="N66" s="37">
        <f t="shared" si="31"/>
        <v>1.450536698578474E-3</v>
      </c>
    </row>
    <row r="67" spans="1:14" ht="12" customHeight="1">
      <c r="A67" s="175"/>
      <c r="B67" s="175"/>
      <c r="C67" s="43"/>
      <c r="D67" s="220" t="s">
        <v>489</v>
      </c>
      <c r="E67" s="42"/>
      <c r="F67" s="41">
        <v>919</v>
      </c>
      <c r="G67" s="41">
        <v>3</v>
      </c>
      <c r="H67" s="41">
        <v>1</v>
      </c>
      <c r="I67" s="41">
        <v>21</v>
      </c>
      <c r="J67" s="41">
        <v>1</v>
      </c>
      <c r="K67" s="41">
        <v>85</v>
      </c>
      <c r="L67" s="41">
        <v>6</v>
      </c>
      <c r="M67" s="41">
        <v>34</v>
      </c>
      <c r="N67" s="41">
        <v>14</v>
      </c>
    </row>
    <row r="68" spans="1:14" ht="12" customHeight="1">
      <c r="A68" s="175"/>
      <c r="B68" s="176"/>
      <c r="C68" s="40"/>
      <c r="D68" s="221"/>
      <c r="E68" s="39"/>
      <c r="F68" s="37">
        <f t="shared" ref="F68:N68" si="32">IF(F67=0,0,F67/$F67)</f>
        <v>1</v>
      </c>
      <c r="G68" s="37">
        <f t="shared" si="32"/>
        <v>3.2644178454842221E-3</v>
      </c>
      <c r="H68" s="37">
        <f t="shared" si="32"/>
        <v>1.088139281828074E-3</v>
      </c>
      <c r="I68" s="37">
        <f t="shared" si="32"/>
        <v>2.2850924918389554E-2</v>
      </c>
      <c r="J68" s="37">
        <f t="shared" si="32"/>
        <v>1.088139281828074E-3</v>
      </c>
      <c r="K68" s="37">
        <f t="shared" si="32"/>
        <v>9.2491838955386291E-2</v>
      </c>
      <c r="L68" s="37">
        <f t="shared" si="32"/>
        <v>6.5288356909684441E-3</v>
      </c>
      <c r="M68" s="37">
        <f t="shared" si="32"/>
        <v>3.6996735582154515E-2</v>
      </c>
      <c r="N68" s="37">
        <f t="shared" si="32"/>
        <v>1.5233949945593036E-2</v>
      </c>
    </row>
    <row r="69" spans="1:14" ht="12" customHeight="1">
      <c r="A69" s="175"/>
      <c r="B69" s="174" t="s">
        <v>17</v>
      </c>
      <c r="C69" s="43"/>
      <c r="D69" s="220" t="s">
        <v>16</v>
      </c>
      <c r="E69" s="42"/>
      <c r="F69" s="41">
        <f t="shared" ref="F69:N69" si="33">SUM(F71,F73,F75,F77,F79,F81,F83,F85,F87,F89,F91,F93,F95,F97,F99)</f>
        <v>39298</v>
      </c>
      <c r="G69" s="41">
        <f t="shared" si="33"/>
        <v>996</v>
      </c>
      <c r="H69" s="41">
        <f t="shared" si="33"/>
        <v>190</v>
      </c>
      <c r="I69" s="41">
        <f t="shared" si="33"/>
        <v>978</v>
      </c>
      <c r="J69" s="41">
        <f t="shared" si="33"/>
        <v>154</v>
      </c>
      <c r="K69" s="41">
        <f t="shared" si="33"/>
        <v>1926</v>
      </c>
      <c r="L69" s="41">
        <f t="shared" si="33"/>
        <v>469</v>
      </c>
      <c r="M69" s="41">
        <f t="shared" si="33"/>
        <v>2472</v>
      </c>
      <c r="N69" s="41">
        <f t="shared" si="33"/>
        <v>919</v>
      </c>
    </row>
    <row r="70" spans="1:14" ht="12" customHeight="1">
      <c r="A70" s="175"/>
      <c r="B70" s="175"/>
      <c r="C70" s="40"/>
      <c r="D70" s="221"/>
      <c r="E70" s="39"/>
      <c r="F70" s="37">
        <f t="shared" ref="F70:N70" si="34">IF(F69=0,0,F69/$F69)</f>
        <v>1</v>
      </c>
      <c r="G70" s="37">
        <f t="shared" si="34"/>
        <v>2.5344801262150746E-2</v>
      </c>
      <c r="H70" s="37">
        <f t="shared" si="34"/>
        <v>4.8348516463942188E-3</v>
      </c>
      <c r="I70" s="37">
        <f t="shared" si="34"/>
        <v>2.4886762685123926E-2</v>
      </c>
      <c r="J70" s="37">
        <f t="shared" si="34"/>
        <v>3.918774492340577E-3</v>
      </c>
      <c r="K70" s="37">
        <f t="shared" si="34"/>
        <v>4.9010127741869816E-2</v>
      </c>
      <c r="L70" s="37">
        <f t="shared" si="34"/>
        <v>1.193444959030994E-2</v>
      </c>
      <c r="M70" s="37">
        <f t="shared" si="34"/>
        <v>6.2903964578350041E-2</v>
      </c>
      <c r="N70" s="37">
        <f t="shared" si="34"/>
        <v>2.3385414015980457E-2</v>
      </c>
    </row>
    <row r="71" spans="1:14" ht="12" customHeight="1">
      <c r="A71" s="175"/>
      <c r="B71" s="175"/>
      <c r="C71" s="43"/>
      <c r="D71" s="220" t="s">
        <v>333</v>
      </c>
      <c r="E71" s="42"/>
      <c r="F71" s="41">
        <v>113</v>
      </c>
      <c r="G71" s="41">
        <v>9</v>
      </c>
      <c r="H71" s="41">
        <v>0</v>
      </c>
      <c r="I71" s="41">
        <v>5</v>
      </c>
      <c r="J71" s="41">
        <v>0</v>
      </c>
      <c r="K71" s="41">
        <v>4</v>
      </c>
      <c r="L71" s="41">
        <v>1</v>
      </c>
      <c r="M71" s="41">
        <v>9</v>
      </c>
      <c r="N71" s="41">
        <v>1</v>
      </c>
    </row>
    <row r="72" spans="1:14" ht="12" customHeight="1">
      <c r="A72" s="175"/>
      <c r="B72" s="175"/>
      <c r="C72" s="40"/>
      <c r="D72" s="221"/>
      <c r="E72" s="39"/>
      <c r="F72" s="37">
        <f t="shared" ref="F72:N72" si="35">IF(F71=0,0,F71/$F71)</f>
        <v>1</v>
      </c>
      <c r="G72" s="37">
        <f t="shared" si="35"/>
        <v>7.9646017699115043E-2</v>
      </c>
      <c r="H72" s="37">
        <f t="shared" si="35"/>
        <v>0</v>
      </c>
      <c r="I72" s="37">
        <f t="shared" si="35"/>
        <v>4.4247787610619468E-2</v>
      </c>
      <c r="J72" s="37">
        <f t="shared" si="35"/>
        <v>0</v>
      </c>
      <c r="K72" s="37">
        <f t="shared" si="35"/>
        <v>3.5398230088495575E-2</v>
      </c>
      <c r="L72" s="37">
        <f t="shared" si="35"/>
        <v>8.8495575221238937E-3</v>
      </c>
      <c r="M72" s="37">
        <f t="shared" si="35"/>
        <v>7.9646017699115043E-2</v>
      </c>
      <c r="N72" s="37">
        <f t="shared" si="35"/>
        <v>8.8495575221238937E-3</v>
      </c>
    </row>
    <row r="73" spans="1:14" ht="12" customHeight="1">
      <c r="A73" s="175"/>
      <c r="B73" s="175"/>
      <c r="C73" s="43"/>
      <c r="D73" s="220" t="s">
        <v>332</v>
      </c>
      <c r="E73" s="42"/>
      <c r="F73" s="41">
        <v>2383</v>
      </c>
      <c r="G73" s="41">
        <v>171</v>
      </c>
      <c r="H73" s="41">
        <v>25</v>
      </c>
      <c r="I73" s="41">
        <v>130</v>
      </c>
      <c r="J73" s="41">
        <v>1</v>
      </c>
      <c r="K73" s="41">
        <v>237</v>
      </c>
      <c r="L73" s="41">
        <v>7</v>
      </c>
      <c r="M73" s="41">
        <v>239</v>
      </c>
      <c r="N73" s="41">
        <v>17</v>
      </c>
    </row>
    <row r="74" spans="1:14" ht="12" customHeight="1">
      <c r="A74" s="175"/>
      <c r="B74" s="175"/>
      <c r="C74" s="40"/>
      <c r="D74" s="221"/>
      <c r="E74" s="39"/>
      <c r="F74" s="37">
        <f t="shared" ref="F74:N74" si="36">IF(F73=0,0,F73/$F73)</f>
        <v>1</v>
      </c>
      <c r="G74" s="37">
        <f t="shared" si="36"/>
        <v>7.1758287872429716E-2</v>
      </c>
      <c r="H74" s="37">
        <f t="shared" si="36"/>
        <v>1.049097775912715E-2</v>
      </c>
      <c r="I74" s="37">
        <f t="shared" si="36"/>
        <v>5.4553084347461187E-2</v>
      </c>
      <c r="J74" s="37">
        <f t="shared" si="36"/>
        <v>4.1963911036508602E-4</v>
      </c>
      <c r="K74" s="37">
        <f t="shared" si="36"/>
        <v>9.9454469156525394E-2</v>
      </c>
      <c r="L74" s="37">
        <f t="shared" si="36"/>
        <v>2.9374737725556023E-3</v>
      </c>
      <c r="M74" s="37">
        <f t="shared" si="36"/>
        <v>0.10029374737725556</v>
      </c>
      <c r="N74" s="37">
        <f t="shared" si="36"/>
        <v>7.1338648762064626E-3</v>
      </c>
    </row>
    <row r="75" spans="1:14" ht="12" customHeight="1">
      <c r="A75" s="175"/>
      <c r="B75" s="175"/>
      <c r="C75" s="43"/>
      <c r="D75" s="220" t="s">
        <v>13</v>
      </c>
      <c r="E75" s="42"/>
      <c r="F75" s="41">
        <v>795</v>
      </c>
      <c r="G75" s="41">
        <v>30</v>
      </c>
      <c r="H75" s="41">
        <v>1</v>
      </c>
      <c r="I75" s="41">
        <v>50</v>
      </c>
      <c r="J75" s="41">
        <v>1</v>
      </c>
      <c r="K75" s="41">
        <v>88</v>
      </c>
      <c r="L75" s="41">
        <v>2</v>
      </c>
      <c r="M75" s="41">
        <v>131</v>
      </c>
      <c r="N75" s="41">
        <v>5</v>
      </c>
    </row>
    <row r="76" spans="1:14" ht="12" customHeight="1">
      <c r="A76" s="175"/>
      <c r="B76" s="175"/>
      <c r="C76" s="40"/>
      <c r="D76" s="221"/>
      <c r="E76" s="39"/>
      <c r="F76" s="37">
        <f t="shared" ref="F76:N76" si="37">IF(F75=0,0,F75/$F75)</f>
        <v>1</v>
      </c>
      <c r="G76" s="37">
        <f t="shared" si="37"/>
        <v>3.7735849056603772E-2</v>
      </c>
      <c r="H76" s="37">
        <f t="shared" si="37"/>
        <v>1.2578616352201257E-3</v>
      </c>
      <c r="I76" s="37">
        <f t="shared" si="37"/>
        <v>6.2893081761006289E-2</v>
      </c>
      <c r="J76" s="37">
        <f t="shared" si="37"/>
        <v>1.2578616352201257E-3</v>
      </c>
      <c r="K76" s="37">
        <f t="shared" si="37"/>
        <v>0.11069182389937107</v>
      </c>
      <c r="L76" s="37">
        <f t="shared" si="37"/>
        <v>2.5157232704402514E-3</v>
      </c>
      <c r="M76" s="37">
        <f t="shared" si="37"/>
        <v>0.16477987421383647</v>
      </c>
      <c r="N76" s="37">
        <f t="shared" si="37"/>
        <v>6.2893081761006293E-3</v>
      </c>
    </row>
    <row r="77" spans="1:14" ht="12" customHeight="1">
      <c r="A77" s="175"/>
      <c r="B77" s="175"/>
      <c r="C77" s="43"/>
      <c r="D77" s="220" t="s">
        <v>207</v>
      </c>
      <c r="E77" s="42"/>
      <c r="F77" s="41">
        <v>1288</v>
      </c>
      <c r="G77" s="41">
        <v>44</v>
      </c>
      <c r="H77" s="41">
        <v>1</v>
      </c>
      <c r="I77" s="41">
        <v>81</v>
      </c>
      <c r="J77" s="41">
        <v>7</v>
      </c>
      <c r="K77" s="41">
        <v>167</v>
      </c>
      <c r="L77" s="41">
        <v>14</v>
      </c>
      <c r="M77" s="41">
        <v>164</v>
      </c>
      <c r="N77" s="41">
        <v>23</v>
      </c>
    </row>
    <row r="78" spans="1:14" ht="12" customHeight="1">
      <c r="A78" s="175"/>
      <c r="B78" s="175"/>
      <c r="C78" s="40"/>
      <c r="D78" s="221"/>
      <c r="E78" s="39"/>
      <c r="F78" s="37">
        <f t="shared" ref="F78:N78" si="38">IF(F77=0,0,F77/$F77)</f>
        <v>1</v>
      </c>
      <c r="G78" s="37">
        <f t="shared" si="38"/>
        <v>3.4161490683229816E-2</v>
      </c>
      <c r="H78" s="37">
        <f t="shared" si="38"/>
        <v>7.7639751552795026E-4</v>
      </c>
      <c r="I78" s="37">
        <f t="shared" si="38"/>
        <v>6.2888198757763969E-2</v>
      </c>
      <c r="J78" s="37">
        <f t="shared" si="38"/>
        <v>5.434782608695652E-3</v>
      </c>
      <c r="K78" s="37">
        <f t="shared" si="38"/>
        <v>0.12965838509316771</v>
      </c>
      <c r="L78" s="37">
        <f t="shared" si="38"/>
        <v>1.0869565217391304E-2</v>
      </c>
      <c r="M78" s="37">
        <f t="shared" si="38"/>
        <v>0.12732919254658384</v>
      </c>
      <c r="N78" s="37">
        <f t="shared" si="38"/>
        <v>1.7857142857142856E-2</v>
      </c>
    </row>
    <row r="79" spans="1:14" ht="12" customHeight="1">
      <c r="A79" s="175"/>
      <c r="B79" s="175"/>
      <c r="C79" s="43"/>
      <c r="D79" s="220" t="s">
        <v>325</v>
      </c>
      <c r="E79" s="42"/>
      <c r="F79" s="41">
        <v>2012</v>
      </c>
      <c r="G79" s="41">
        <v>50</v>
      </c>
      <c r="H79" s="41">
        <v>11</v>
      </c>
      <c r="I79" s="41">
        <v>33</v>
      </c>
      <c r="J79" s="41">
        <v>2</v>
      </c>
      <c r="K79" s="41">
        <v>34</v>
      </c>
      <c r="L79" s="41">
        <v>1</v>
      </c>
      <c r="M79" s="41">
        <v>69</v>
      </c>
      <c r="N79" s="41">
        <v>5</v>
      </c>
    </row>
    <row r="80" spans="1:14" ht="12" customHeight="1">
      <c r="A80" s="175"/>
      <c r="B80" s="175"/>
      <c r="C80" s="40"/>
      <c r="D80" s="221"/>
      <c r="E80" s="39"/>
      <c r="F80" s="37">
        <f t="shared" ref="F80:N80" si="39">IF(F79=0,0,F79/$F79)</f>
        <v>1</v>
      </c>
      <c r="G80" s="37">
        <f t="shared" si="39"/>
        <v>2.4850894632206761E-2</v>
      </c>
      <c r="H80" s="37">
        <f t="shared" si="39"/>
        <v>5.4671968190854875E-3</v>
      </c>
      <c r="I80" s="37">
        <f t="shared" si="39"/>
        <v>1.6401590457256462E-2</v>
      </c>
      <c r="J80" s="37">
        <f t="shared" si="39"/>
        <v>9.9403578528827028E-4</v>
      </c>
      <c r="K80" s="37">
        <f t="shared" si="39"/>
        <v>1.6898608349900597E-2</v>
      </c>
      <c r="L80" s="37">
        <f t="shared" si="39"/>
        <v>4.9701789264413514E-4</v>
      </c>
      <c r="M80" s="37">
        <f t="shared" si="39"/>
        <v>3.4294234592445329E-2</v>
      </c>
      <c r="N80" s="37">
        <f t="shared" si="39"/>
        <v>2.485089463220676E-3</v>
      </c>
    </row>
    <row r="81" spans="1:14" ht="12" customHeight="1">
      <c r="A81" s="175"/>
      <c r="B81" s="175"/>
      <c r="C81" s="43"/>
      <c r="D81" s="220" t="s">
        <v>10</v>
      </c>
      <c r="E81" s="42"/>
      <c r="F81" s="41">
        <v>5173</v>
      </c>
      <c r="G81" s="41">
        <v>178</v>
      </c>
      <c r="H81" s="41">
        <v>33</v>
      </c>
      <c r="I81" s="41">
        <v>155</v>
      </c>
      <c r="J81" s="41">
        <v>13</v>
      </c>
      <c r="K81" s="41">
        <v>395</v>
      </c>
      <c r="L81" s="41">
        <v>46</v>
      </c>
      <c r="M81" s="41">
        <v>375</v>
      </c>
      <c r="N81" s="41">
        <v>90</v>
      </c>
    </row>
    <row r="82" spans="1:14" ht="12" customHeight="1">
      <c r="A82" s="175"/>
      <c r="B82" s="175"/>
      <c r="C82" s="40"/>
      <c r="D82" s="221"/>
      <c r="E82" s="39"/>
      <c r="F82" s="37">
        <f t="shared" ref="F82:N82" si="40">IF(F81=0,0,F81/$F81)</f>
        <v>1</v>
      </c>
      <c r="G82" s="37">
        <f t="shared" si="40"/>
        <v>3.4409433597525615E-2</v>
      </c>
      <c r="H82" s="37">
        <f t="shared" si="40"/>
        <v>6.3792770152716026E-3</v>
      </c>
      <c r="I82" s="37">
        <f t="shared" si="40"/>
        <v>2.9963270829306013E-2</v>
      </c>
      <c r="J82" s="37">
        <f t="shared" si="40"/>
        <v>2.5130485211676012E-3</v>
      </c>
      <c r="K82" s="37">
        <f t="shared" si="40"/>
        <v>7.6358012758554028E-2</v>
      </c>
      <c r="L82" s="37">
        <f t="shared" si="40"/>
        <v>8.8923255364392034E-3</v>
      </c>
      <c r="M82" s="37">
        <f t="shared" si="40"/>
        <v>7.2491784264450035E-2</v>
      </c>
      <c r="N82" s="37">
        <f t="shared" si="40"/>
        <v>1.7398028223468007E-2</v>
      </c>
    </row>
    <row r="83" spans="1:14" ht="12" customHeight="1">
      <c r="A83" s="175"/>
      <c r="B83" s="175"/>
      <c r="C83" s="43"/>
      <c r="D83" s="220" t="s">
        <v>9</v>
      </c>
      <c r="E83" s="42"/>
      <c r="F83" s="41">
        <v>237</v>
      </c>
      <c r="G83" s="41">
        <v>0</v>
      </c>
      <c r="H83" s="41">
        <v>0</v>
      </c>
      <c r="I83" s="41">
        <v>15</v>
      </c>
      <c r="J83" s="41">
        <v>1</v>
      </c>
      <c r="K83" s="41">
        <v>23</v>
      </c>
      <c r="L83" s="41">
        <v>5</v>
      </c>
      <c r="M83" s="41">
        <v>19</v>
      </c>
      <c r="N83" s="41">
        <v>9</v>
      </c>
    </row>
    <row r="84" spans="1:14" ht="12" customHeight="1">
      <c r="A84" s="175"/>
      <c r="B84" s="175"/>
      <c r="C84" s="40"/>
      <c r="D84" s="221"/>
      <c r="E84" s="39"/>
      <c r="F84" s="37">
        <f t="shared" ref="F84:N84" si="41">IF(F83=0,0,F83/$F83)</f>
        <v>1</v>
      </c>
      <c r="G84" s="37">
        <f t="shared" si="41"/>
        <v>0</v>
      </c>
      <c r="H84" s="37">
        <f t="shared" si="41"/>
        <v>0</v>
      </c>
      <c r="I84" s="37">
        <f t="shared" si="41"/>
        <v>6.3291139240506333E-2</v>
      </c>
      <c r="J84" s="37">
        <f t="shared" si="41"/>
        <v>4.2194092827004216E-3</v>
      </c>
      <c r="K84" s="37">
        <f t="shared" si="41"/>
        <v>9.7046413502109699E-2</v>
      </c>
      <c r="L84" s="37">
        <f t="shared" si="41"/>
        <v>2.1097046413502109E-2</v>
      </c>
      <c r="M84" s="37">
        <f t="shared" si="41"/>
        <v>8.0168776371308023E-2</v>
      </c>
      <c r="N84" s="37">
        <f t="shared" si="41"/>
        <v>3.7974683544303799E-2</v>
      </c>
    </row>
    <row r="85" spans="1:14" ht="12" customHeight="1">
      <c r="A85" s="175"/>
      <c r="B85" s="175"/>
      <c r="C85" s="43"/>
      <c r="D85" s="220" t="s">
        <v>324</v>
      </c>
      <c r="E85" s="42"/>
      <c r="F85" s="41">
        <v>167</v>
      </c>
      <c r="G85" s="41">
        <v>8</v>
      </c>
      <c r="H85" s="41">
        <v>2</v>
      </c>
      <c r="I85" s="41">
        <v>13</v>
      </c>
      <c r="J85" s="41">
        <v>2</v>
      </c>
      <c r="K85" s="41">
        <v>11</v>
      </c>
      <c r="L85" s="41">
        <v>3</v>
      </c>
      <c r="M85" s="41">
        <v>14</v>
      </c>
      <c r="N85" s="41">
        <v>7</v>
      </c>
    </row>
    <row r="86" spans="1:14" ht="12" customHeight="1">
      <c r="A86" s="175"/>
      <c r="B86" s="175"/>
      <c r="C86" s="40"/>
      <c r="D86" s="221"/>
      <c r="E86" s="39"/>
      <c r="F86" s="37">
        <f t="shared" ref="F86:N86" si="42">IF(F85=0,0,F85/$F85)</f>
        <v>1</v>
      </c>
      <c r="G86" s="37">
        <f t="shared" si="42"/>
        <v>4.790419161676647E-2</v>
      </c>
      <c r="H86" s="37">
        <f t="shared" si="42"/>
        <v>1.1976047904191617E-2</v>
      </c>
      <c r="I86" s="37">
        <f t="shared" si="42"/>
        <v>7.7844311377245512E-2</v>
      </c>
      <c r="J86" s="37">
        <f t="shared" si="42"/>
        <v>1.1976047904191617E-2</v>
      </c>
      <c r="K86" s="37">
        <f t="shared" si="42"/>
        <v>6.5868263473053898E-2</v>
      </c>
      <c r="L86" s="37">
        <f t="shared" si="42"/>
        <v>1.7964071856287425E-2</v>
      </c>
      <c r="M86" s="37">
        <f t="shared" si="42"/>
        <v>8.3832335329341312E-2</v>
      </c>
      <c r="N86" s="37">
        <f t="shared" si="42"/>
        <v>4.1916167664670656E-2</v>
      </c>
    </row>
    <row r="87" spans="1:14" ht="13.5" customHeight="1">
      <c r="A87" s="175"/>
      <c r="B87" s="175"/>
      <c r="C87" s="43"/>
      <c r="D87" s="222" t="s">
        <v>323</v>
      </c>
      <c r="E87" s="42"/>
      <c r="F87" s="41">
        <v>611</v>
      </c>
      <c r="G87" s="41">
        <v>32</v>
      </c>
      <c r="H87" s="41">
        <v>4</v>
      </c>
      <c r="I87" s="41">
        <v>26</v>
      </c>
      <c r="J87" s="41">
        <v>1</v>
      </c>
      <c r="K87" s="41">
        <v>28</v>
      </c>
      <c r="L87" s="41">
        <v>2</v>
      </c>
      <c r="M87" s="41">
        <v>37</v>
      </c>
      <c r="N87" s="41">
        <v>7</v>
      </c>
    </row>
    <row r="88" spans="1:14" ht="13.5" customHeight="1">
      <c r="A88" s="175"/>
      <c r="B88" s="175"/>
      <c r="C88" s="40"/>
      <c r="D88" s="221"/>
      <c r="E88" s="39"/>
      <c r="F88" s="37">
        <f t="shared" ref="F88:N88" si="43">IF(F87=0,0,F87/$F87)</f>
        <v>1</v>
      </c>
      <c r="G88" s="37">
        <f t="shared" si="43"/>
        <v>5.2373158756137482E-2</v>
      </c>
      <c r="H88" s="37">
        <f t="shared" si="43"/>
        <v>6.5466448445171853E-3</v>
      </c>
      <c r="I88" s="37">
        <f t="shared" si="43"/>
        <v>4.2553191489361701E-2</v>
      </c>
      <c r="J88" s="37">
        <f t="shared" si="43"/>
        <v>1.6366612111292963E-3</v>
      </c>
      <c r="K88" s="37">
        <f t="shared" si="43"/>
        <v>4.5826513911620292E-2</v>
      </c>
      <c r="L88" s="37">
        <f t="shared" si="43"/>
        <v>3.2733224222585926E-3</v>
      </c>
      <c r="M88" s="37">
        <f t="shared" si="43"/>
        <v>6.0556464811783964E-2</v>
      </c>
      <c r="N88" s="37">
        <f t="shared" si="43"/>
        <v>1.1456628477905073E-2</v>
      </c>
    </row>
    <row r="89" spans="1:14" ht="12" customHeight="1">
      <c r="A89" s="175"/>
      <c r="B89" s="175"/>
      <c r="C89" s="43"/>
      <c r="D89" s="220" t="s">
        <v>331</v>
      </c>
      <c r="E89" s="42"/>
      <c r="F89" s="41">
        <v>1710</v>
      </c>
      <c r="G89" s="41">
        <v>56</v>
      </c>
      <c r="H89" s="41">
        <v>18</v>
      </c>
      <c r="I89" s="41">
        <v>60</v>
      </c>
      <c r="J89" s="41">
        <v>11</v>
      </c>
      <c r="K89" s="41">
        <v>69</v>
      </c>
      <c r="L89" s="41">
        <v>19</v>
      </c>
      <c r="M89" s="41">
        <v>70</v>
      </c>
      <c r="N89" s="41">
        <v>30</v>
      </c>
    </row>
    <row r="90" spans="1:14" ht="12" customHeight="1">
      <c r="A90" s="175"/>
      <c r="B90" s="175"/>
      <c r="C90" s="40"/>
      <c r="D90" s="221"/>
      <c r="E90" s="39"/>
      <c r="F90" s="37">
        <f t="shared" ref="F90:N90" si="44">IF(F89=0,0,F89/$F89)</f>
        <v>1</v>
      </c>
      <c r="G90" s="37">
        <f t="shared" si="44"/>
        <v>3.2748538011695909E-2</v>
      </c>
      <c r="H90" s="37">
        <f t="shared" si="44"/>
        <v>1.0526315789473684E-2</v>
      </c>
      <c r="I90" s="37">
        <f t="shared" si="44"/>
        <v>3.5087719298245612E-2</v>
      </c>
      <c r="J90" s="37">
        <f t="shared" si="44"/>
        <v>6.4327485380116962E-3</v>
      </c>
      <c r="K90" s="37">
        <f t="shared" si="44"/>
        <v>4.0350877192982457E-2</v>
      </c>
      <c r="L90" s="37">
        <f t="shared" si="44"/>
        <v>1.1111111111111112E-2</v>
      </c>
      <c r="M90" s="37">
        <f t="shared" si="44"/>
        <v>4.0935672514619881E-2</v>
      </c>
      <c r="N90" s="37">
        <f t="shared" si="44"/>
        <v>1.7543859649122806E-2</v>
      </c>
    </row>
    <row r="91" spans="1:14" ht="12" customHeight="1">
      <c r="A91" s="175"/>
      <c r="B91" s="175"/>
      <c r="C91" s="43"/>
      <c r="D91" s="220" t="s">
        <v>203</v>
      </c>
      <c r="E91" s="42"/>
      <c r="F91" s="41">
        <v>200</v>
      </c>
      <c r="G91" s="41">
        <v>8</v>
      </c>
      <c r="H91" s="41">
        <v>4</v>
      </c>
      <c r="I91" s="41">
        <v>5</v>
      </c>
      <c r="J91" s="41">
        <v>2</v>
      </c>
      <c r="K91" s="41">
        <v>5</v>
      </c>
      <c r="L91" s="41">
        <v>3</v>
      </c>
      <c r="M91" s="41">
        <v>8</v>
      </c>
      <c r="N91" s="41">
        <v>1</v>
      </c>
    </row>
    <row r="92" spans="1:14" ht="12" customHeight="1">
      <c r="A92" s="175"/>
      <c r="B92" s="175"/>
      <c r="C92" s="40"/>
      <c r="D92" s="221"/>
      <c r="E92" s="39"/>
      <c r="F92" s="37">
        <f t="shared" ref="F92:N92" si="45">IF(F91=0,0,F91/$F91)</f>
        <v>1</v>
      </c>
      <c r="G92" s="37">
        <f t="shared" si="45"/>
        <v>0.04</v>
      </c>
      <c r="H92" s="37">
        <f t="shared" si="45"/>
        <v>0.02</v>
      </c>
      <c r="I92" s="37">
        <f t="shared" si="45"/>
        <v>2.5000000000000001E-2</v>
      </c>
      <c r="J92" s="37">
        <f t="shared" si="45"/>
        <v>0.01</v>
      </c>
      <c r="K92" s="37">
        <f t="shared" si="45"/>
        <v>2.5000000000000001E-2</v>
      </c>
      <c r="L92" s="37">
        <f t="shared" si="45"/>
        <v>1.4999999999999999E-2</v>
      </c>
      <c r="M92" s="37">
        <f t="shared" si="45"/>
        <v>0.04</v>
      </c>
      <c r="N92" s="37">
        <f t="shared" si="45"/>
        <v>5.0000000000000001E-3</v>
      </c>
    </row>
    <row r="93" spans="1:14" ht="12" customHeight="1">
      <c r="A93" s="175"/>
      <c r="B93" s="175"/>
      <c r="C93" s="43"/>
      <c r="D93" s="220" t="s">
        <v>321</v>
      </c>
      <c r="E93" s="42"/>
      <c r="F93" s="41">
        <v>3837</v>
      </c>
      <c r="G93" s="41">
        <v>37</v>
      </c>
      <c r="H93" s="41">
        <v>13</v>
      </c>
      <c r="I93" s="41">
        <v>72</v>
      </c>
      <c r="J93" s="41">
        <v>13</v>
      </c>
      <c r="K93" s="41">
        <v>90</v>
      </c>
      <c r="L93" s="41">
        <v>23</v>
      </c>
      <c r="M93" s="41">
        <v>160</v>
      </c>
      <c r="N93" s="41">
        <v>56</v>
      </c>
    </row>
    <row r="94" spans="1:14" ht="12" customHeight="1">
      <c r="A94" s="175"/>
      <c r="B94" s="175"/>
      <c r="C94" s="40"/>
      <c r="D94" s="221"/>
      <c r="E94" s="39"/>
      <c r="F94" s="37">
        <f t="shared" ref="F94:N94" si="46">IF(F93=0,0,F93/$F93)</f>
        <v>1</v>
      </c>
      <c r="G94" s="37">
        <f t="shared" si="46"/>
        <v>9.6429502215272349E-3</v>
      </c>
      <c r="H94" s="37">
        <f t="shared" si="46"/>
        <v>3.388063591347407E-3</v>
      </c>
      <c r="I94" s="37">
        <f t="shared" si="46"/>
        <v>1.8764659890539485E-2</v>
      </c>
      <c r="J94" s="37">
        <f t="shared" si="46"/>
        <v>3.388063591347407E-3</v>
      </c>
      <c r="K94" s="37">
        <f t="shared" si="46"/>
        <v>2.3455824863174355E-2</v>
      </c>
      <c r="L94" s="37">
        <f t="shared" si="46"/>
        <v>5.9942663539223348E-3</v>
      </c>
      <c r="M94" s="37">
        <f t="shared" si="46"/>
        <v>4.1699244201198853E-2</v>
      </c>
      <c r="N94" s="37">
        <f t="shared" si="46"/>
        <v>1.4594735470419598E-2</v>
      </c>
    </row>
    <row r="95" spans="1:14" ht="12" customHeight="1">
      <c r="A95" s="175"/>
      <c r="B95" s="175"/>
      <c r="C95" s="43"/>
      <c r="D95" s="220" t="s">
        <v>320</v>
      </c>
      <c r="E95" s="42"/>
      <c r="F95" s="41">
        <v>14071</v>
      </c>
      <c r="G95" s="41">
        <v>234</v>
      </c>
      <c r="H95" s="41">
        <v>59</v>
      </c>
      <c r="I95" s="41">
        <v>236</v>
      </c>
      <c r="J95" s="41">
        <v>94</v>
      </c>
      <c r="K95" s="41">
        <v>570</v>
      </c>
      <c r="L95" s="41">
        <v>318</v>
      </c>
      <c r="M95" s="41">
        <v>948</v>
      </c>
      <c r="N95" s="41">
        <v>626</v>
      </c>
    </row>
    <row r="96" spans="1:14" ht="12" customHeight="1">
      <c r="A96" s="175"/>
      <c r="B96" s="175"/>
      <c r="C96" s="40"/>
      <c r="D96" s="221"/>
      <c r="E96" s="39"/>
      <c r="F96" s="37">
        <f t="shared" ref="F96:N96" si="47">IF(F95=0,0,F95/$F95)</f>
        <v>1</v>
      </c>
      <c r="G96" s="37">
        <f t="shared" si="47"/>
        <v>1.6629948120247318E-2</v>
      </c>
      <c r="H96" s="37">
        <f t="shared" si="47"/>
        <v>4.1930211072418446E-3</v>
      </c>
      <c r="I96" s="37">
        <f t="shared" si="47"/>
        <v>1.6772084428967379E-2</v>
      </c>
      <c r="J96" s="37">
        <f t="shared" si="47"/>
        <v>6.6804065098429394E-3</v>
      </c>
      <c r="K96" s="37">
        <f t="shared" si="47"/>
        <v>4.0508847985217825E-2</v>
      </c>
      <c r="L96" s="37">
        <f t="shared" si="47"/>
        <v>2.2599673086489944E-2</v>
      </c>
      <c r="M96" s="37">
        <f t="shared" si="47"/>
        <v>6.7372610333309643E-2</v>
      </c>
      <c r="N96" s="37">
        <f t="shared" si="47"/>
        <v>4.4488664629379573E-2</v>
      </c>
    </row>
    <row r="97" spans="1:14" ht="12" customHeight="1">
      <c r="A97" s="175"/>
      <c r="B97" s="175"/>
      <c r="C97" s="43"/>
      <c r="D97" s="220" t="s">
        <v>319</v>
      </c>
      <c r="E97" s="42"/>
      <c r="F97" s="41">
        <v>1517</v>
      </c>
      <c r="G97" s="41">
        <v>51</v>
      </c>
      <c r="H97" s="41">
        <v>2</v>
      </c>
      <c r="I97" s="41">
        <v>50</v>
      </c>
      <c r="J97" s="41">
        <v>2</v>
      </c>
      <c r="K97" s="41">
        <v>111</v>
      </c>
      <c r="L97" s="41">
        <v>16</v>
      </c>
      <c r="M97" s="41">
        <v>114</v>
      </c>
      <c r="N97" s="41">
        <v>18</v>
      </c>
    </row>
    <row r="98" spans="1:14" ht="12" customHeight="1">
      <c r="A98" s="175"/>
      <c r="B98" s="175"/>
      <c r="C98" s="40"/>
      <c r="D98" s="221"/>
      <c r="E98" s="39"/>
      <c r="F98" s="37">
        <f t="shared" ref="F98:N98" si="48">IF(F97=0,0,F97/$F97)</f>
        <v>1</v>
      </c>
      <c r="G98" s="37">
        <f t="shared" si="48"/>
        <v>3.3618984838497033E-2</v>
      </c>
      <c r="H98" s="37">
        <f t="shared" si="48"/>
        <v>1.3183915622940012E-3</v>
      </c>
      <c r="I98" s="37">
        <f t="shared" si="48"/>
        <v>3.2959789057350031E-2</v>
      </c>
      <c r="J98" s="37">
        <f t="shared" si="48"/>
        <v>1.3183915622940012E-3</v>
      </c>
      <c r="K98" s="37">
        <f t="shared" si="48"/>
        <v>7.3170731707317069E-2</v>
      </c>
      <c r="L98" s="37">
        <f t="shared" si="48"/>
        <v>1.054713249835201E-2</v>
      </c>
      <c r="M98" s="37">
        <f t="shared" si="48"/>
        <v>7.514831905075807E-2</v>
      </c>
      <c r="N98" s="37">
        <f t="shared" si="48"/>
        <v>1.1865524060646011E-2</v>
      </c>
    </row>
    <row r="99" spans="1:14" ht="12.75" customHeight="1">
      <c r="A99" s="175"/>
      <c r="B99" s="175"/>
      <c r="C99" s="43"/>
      <c r="D99" s="220" t="s">
        <v>199</v>
      </c>
      <c r="E99" s="42"/>
      <c r="F99" s="41">
        <v>5184</v>
      </c>
      <c r="G99" s="41">
        <v>88</v>
      </c>
      <c r="H99" s="41">
        <v>17</v>
      </c>
      <c r="I99" s="41">
        <v>47</v>
      </c>
      <c r="J99" s="41">
        <v>4</v>
      </c>
      <c r="K99" s="41">
        <v>94</v>
      </c>
      <c r="L99" s="41">
        <v>9</v>
      </c>
      <c r="M99" s="41">
        <v>115</v>
      </c>
      <c r="N99" s="41">
        <v>24</v>
      </c>
    </row>
    <row r="100" spans="1:14" ht="12.75" customHeight="1">
      <c r="A100" s="176"/>
      <c r="B100" s="176"/>
      <c r="C100" s="40"/>
      <c r="D100" s="221"/>
      <c r="E100" s="39"/>
      <c r="F100" s="37">
        <f t="shared" ref="F100:N100" si="49">IF(F99=0,0,F99/$F99)</f>
        <v>1</v>
      </c>
      <c r="G100" s="37">
        <f t="shared" si="49"/>
        <v>1.6975308641975308E-2</v>
      </c>
      <c r="H100" s="37">
        <f t="shared" si="49"/>
        <v>3.2793209876543208E-3</v>
      </c>
      <c r="I100" s="37">
        <f t="shared" si="49"/>
        <v>9.0663580246913584E-3</v>
      </c>
      <c r="J100" s="37">
        <f t="shared" si="49"/>
        <v>7.716049382716049E-4</v>
      </c>
      <c r="K100" s="37">
        <f t="shared" si="49"/>
        <v>1.8132716049382717E-2</v>
      </c>
      <c r="L100" s="37">
        <f t="shared" si="49"/>
        <v>1.736111111111111E-3</v>
      </c>
      <c r="M100" s="37">
        <f t="shared" si="49"/>
        <v>2.2183641975308643E-2</v>
      </c>
      <c r="N100" s="37">
        <f t="shared" si="49"/>
        <v>4.6296296296296294E-3</v>
      </c>
    </row>
  </sheetData>
  <mergeCells count="65">
    <mergeCell ref="D85:D86"/>
    <mergeCell ref="D57:D58"/>
    <mergeCell ref="B69:B100"/>
    <mergeCell ref="D69:D70"/>
    <mergeCell ref="D71:D72"/>
    <mergeCell ref="D73:D74"/>
    <mergeCell ref="D75:D76"/>
    <mergeCell ref="D97:D98"/>
    <mergeCell ref="D99:D100"/>
    <mergeCell ref="D77:D78"/>
    <mergeCell ref="D79:D80"/>
    <mergeCell ref="D93:D94"/>
    <mergeCell ref="D95:D96"/>
    <mergeCell ref="D89:D90"/>
    <mergeCell ref="D91:D92"/>
    <mergeCell ref="D81:D82"/>
    <mergeCell ref="D83:D84"/>
    <mergeCell ref="D35:D36"/>
    <mergeCell ref="D87:D88"/>
    <mergeCell ref="D67:D68"/>
    <mergeCell ref="N4:N6"/>
    <mergeCell ref="D63:D64"/>
    <mergeCell ref="D65:D66"/>
    <mergeCell ref="D39:D40"/>
    <mergeCell ref="D41:D42"/>
    <mergeCell ref="D59:D60"/>
    <mergeCell ref="F3:F6"/>
    <mergeCell ref="B17:E18"/>
    <mergeCell ref="B19:B68"/>
    <mergeCell ref="D19:D20"/>
    <mergeCell ref="D21:D22"/>
    <mergeCell ref="D23:D24"/>
    <mergeCell ref="G3:H3"/>
    <mergeCell ref="I3:J3"/>
    <mergeCell ref="K3:L3"/>
    <mergeCell ref="M3:N3"/>
    <mergeCell ref="G4:G6"/>
    <mergeCell ref="H4:H6"/>
    <mergeCell ref="I4:I6"/>
    <mergeCell ref="J4:J6"/>
    <mergeCell ref="M4:M6"/>
    <mergeCell ref="K4:K6"/>
    <mergeCell ref="L4:L6"/>
    <mergeCell ref="D37:D38"/>
    <mergeCell ref="D25:D26"/>
    <mergeCell ref="D33:D34"/>
    <mergeCell ref="D27:D28"/>
    <mergeCell ref="D29:D30"/>
    <mergeCell ref="D31:D32"/>
    <mergeCell ref="A19:A100"/>
    <mergeCell ref="D43:D44"/>
    <mergeCell ref="D45:D46"/>
    <mergeCell ref="D47:D48"/>
    <mergeCell ref="A3:E6"/>
    <mergeCell ref="A7:E8"/>
    <mergeCell ref="A9:A18"/>
    <mergeCell ref="B9:E10"/>
    <mergeCell ref="B11:E12"/>
    <mergeCell ref="B13:E14"/>
    <mergeCell ref="B15:E16"/>
    <mergeCell ref="D61:D62"/>
    <mergeCell ref="D49:D50"/>
    <mergeCell ref="D53:D54"/>
    <mergeCell ref="D51:D52"/>
    <mergeCell ref="D55:D5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19:N20 F69:N70" formula="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8" width="7.625" style="3" customWidth="1"/>
    <col min="19" max="16384" width="9" style="3"/>
  </cols>
  <sheetData>
    <row r="1" spans="1:20" ht="14.25">
      <c r="A1" s="18" t="s">
        <v>546</v>
      </c>
    </row>
    <row r="3" spans="1:20" ht="14.25" customHeight="1">
      <c r="A3" s="161" t="s">
        <v>64</v>
      </c>
      <c r="B3" s="162"/>
      <c r="C3" s="162"/>
      <c r="D3" s="162"/>
      <c r="E3" s="163"/>
      <c r="F3" s="170" t="s">
        <v>63</v>
      </c>
      <c r="G3" s="213" t="s">
        <v>401</v>
      </c>
      <c r="H3" s="183"/>
      <c r="I3" s="213" t="s">
        <v>400</v>
      </c>
      <c r="J3" s="183"/>
      <c r="K3" s="213" t="s">
        <v>399</v>
      </c>
      <c r="L3" s="183"/>
      <c r="M3" s="213" t="s">
        <v>398</v>
      </c>
      <c r="N3" s="183"/>
      <c r="O3" s="213" t="s">
        <v>397</v>
      </c>
      <c r="P3" s="183"/>
      <c r="Q3" s="213" t="s">
        <v>396</v>
      </c>
      <c r="R3" s="183"/>
    </row>
    <row r="4" spans="1:20" ht="42" customHeight="1">
      <c r="A4" s="164"/>
      <c r="B4" s="165"/>
      <c r="C4" s="165"/>
      <c r="D4" s="165"/>
      <c r="E4" s="166"/>
      <c r="F4" s="153"/>
      <c r="G4" s="183"/>
      <c r="H4" s="183"/>
      <c r="I4" s="183"/>
      <c r="J4" s="183"/>
      <c r="K4" s="183"/>
      <c r="L4" s="183"/>
      <c r="M4" s="183"/>
      <c r="N4" s="183"/>
      <c r="O4" s="183"/>
      <c r="P4" s="183"/>
      <c r="Q4" s="183"/>
      <c r="R4" s="183"/>
    </row>
    <row r="5" spans="1:20"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c r="Q5" s="154" t="s">
        <v>52</v>
      </c>
      <c r="R5" s="156" t="s">
        <v>51</v>
      </c>
    </row>
    <row r="6" spans="1:20" ht="15" customHeight="1">
      <c r="A6" s="167"/>
      <c r="B6" s="168"/>
      <c r="C6" s="168"/>
      <c r="D6" s="168"/>
      <c r="E6" s="169"/>
      <c r="F6" s="153"/>
      <c r="G6" s="155"/>
      <c r="H6" s="157"/>
      <c r="I6" s="155"/>
      <c r="J6" s="157"/>
      <c r="K6" s="155"/>
      <c r="L6" s="157"/>
      <c r="M6" s="155"/>
      <c r="N6" s="157"/>
      <c r="O6" s="155"/>
      <c r="P6" s="157"/>
      <c r="Q6" s="155"/>
      <c r="R6" s="157"/>
    </row>
    <row r="7" spans="1:20" ht="23.1" customHeight="1">
      <c r="A7" s="158" t="s">
        <v>50</v>
      </c>
      <c r="B7" s="159"/>
      <c r="C7" s="159"/>
      <c r="D7" s="159"/>
      <c r="E7" s="160"/>
      <c r="F7" s="10">
        <f t="shared" ref="F7:F53" si="0">SUM(G7,I7,K7,M7,O7,Q7)</f>
        <v>945</v>
      </c>
      <c r="G7" s="9">
        <f>SUM(G8:G12)</f>
        <v>357</v>
      </c>
      <c r="H7" s="8">
        <f t="shared" ref="H7:H53" si="1">IF(G7=0,0,G7/$F7*100)</f>
        <v>37.777777777777779</v>
      </c>
      <c r="I7" s="9">
        <f>SUM(I8:I12)</f>
        <v>84</v>
      </c>
      <c r="J7" s="8">
        <f t="shared" ref="J7:J53" si="2">IF(I7=0,0,I7/$F7*100)</f>
        <v>8.8888888888888893</v>
      </c>
      <c r="K7" s="9">
        <f>SUM(K8:K12)</f>
        <v>212</v>
      </c>
      <c r="L7" s="8">
        <f t="shared" ref="L7:L53" si="3">IF(K7=0,0,K7/$F7*100)</f>
        <v>22.433862433862434</v>
      </c>
      <c r="M7" s="9">
        <f>SUM(M8:M12)</f>
        <v>246</v>
      </c>
      <c r="N7" s="8">
        <f t="shared" ref="N7:N53" si="4">IF(M7=0,0,M7/$F7*100)</f>
        <v>26.031746031746035</v>
      </c>
      <c r="O7" s="9">
        <f>SUM(O8:O12)</f>
        <v>2</v>
      </c>
      <c r="P7" s="8">
        <f t="shared" ref="P7:P53" si="5">IF(O7=0,0,O7/$F7*100)</f>
        <v>0.21164021164021166</v>
      </c>
      <c r="Q7" s="9">
        <f>SUM(Q8:Q12)</f>
        <v>44</v>
      </c>
      <c r="R7" s="8">
        <f t="shared" ref="R7:R53" si="6">IF(Q7=0,0,Q7/$F7*100)</f>
        <v>4.6560846560846558</v>
      </c>
      <c r="S7" s="54"/>
      <c r="T7" s="54"/>
    </row>
    <row r="8" spans="1:20" ht="23.1" customHeight="1">
      <c r="A8" s="177" t="s">
        <v>49</v>
      </c>
      <c r="B8" s="180" t="s">
        <v>48</v>
      </c>
      <c r="C8" s="181"/>
      <c r="D8" s="181"/>
      <c r="E8" s="182"/>
      <c r="F8" s="10">
        <f t="shared" si="0"/>
        <v>295</v>
      </c>
      <c r="G8" s="9">
        <v>61</v>
      </c>
      <c r="H8" s="8">
        <f t="shared" si="1"/>
        <v>20.677966101694913</v>
      </c>
      <c r="I8" s="9">
        <v>22</v>
      </c>
      <c r="J8" s="8">
        <f t="shared" si="2"/>
        <v>7.4576271186440684</v>
      </c>
      <c r="K8" s="9">
        <v>100</v>
      </c>
      <c r="L8" s="8">
        <f t="shared" si="3"/>
        <v>33.898305084745758</v>
      </c>
      <c r="M8" s="9">
        <v>91</v>
      </c>
      <c r="N8" s="8">
        <f t="shared" si="4"/>
        <v>30.847457627118647</v>
      </c>
      <c r="O8" s="9">
        <v>1</v>
      </c>
      <c r="P8" s="8">
        <f t="shared" si="5"/>
        <v>0.33898305084745761</v>
      </c>
      <c r="Q8" s="9">
        <v>20</v>
      </c>
      <c r="R8" s="8">
        <f t="shared" si="6"/>
        <v>6.7796610169491522</v>
      </c>
      <c r="S8" s="54"/>
      <c r="T8" s="54"/>
    </row>
    <row r="9" spans="1:20" ht="23.1" customHeight="1">
      <c r="A9" s="178"/>
      <c r="B9" s="180" t="s">
        <v>47</v>
      </c>
      <c r="C9" s="181"/>
      <c r="D9" s="181"/>
      <c r="E9" s="182"/>
      <c r="F9" s="10">
        <f t="shared" si="0"/>
        <v>143</v>
      </c>
      <c r="G9" s="9">
        <v>45</v>
      </c>
      <c r="H9" s="8">
        <f t="shared" si="1"/>
        <v>31.46853146853147</v>
      </c>
      <c r="I9" s="9">
        <v>12</v>
      </c>
      <c r="J9" s="8">
        <f t="shared" si="2"/>
        <v>8.3916083916083917</v>
      </c>
      <c r="K9" s="9">
        <v>31</v>
      </c>
      <c r="L9" s="8">
        <f t="shared" si="3"/>
        <v>21.678321678321677</v>
      </c>
      <c r="M9" s="9">
        <v>47</v>
      </c>
      <c r="N9" s="8">
        <f t="shared" si="4"/>
        <v>32.867132867132867</v>
      </c>
      <c r="O9" s="9">
        <v>0</v>
      </c>
      <c r="P9" s="8">
        <f t="shared" si="5"/>
        <v>0</v>
      </c>
      <c r="Q9" s="9">
        <v>8</v>
      </c>
      <c r="R9" s="8">
        <f t="shared" si="6"/>
        <v>5.5944055944055942</v>
      </c>
      <c r="S9" s="54"/>
      <c r="T9" s="54"/>
    </row>
    <row r="10" spans="1:20" ht="23.1" customHeight="1">
      <c r="A10" s="178"/>
      <c r="B10" s="180" t="s">
        <v>46</v>
      </c>
      <c r="C10" s="181"/>
      <c r="D10" s="181"/>
      <c r="E10" s="182"/>
      <c r="F10" s="10">
        <f t="shared" si="0"/>
        <v>227</v>
      </c>
      <c r="G10" s="9">
        <v>87</v>
      </c>
      <c r="H10" s="8">
        <f t="shared" si="1"/>
        <v>38.325991189427313</v>
      </c>
      <c r="I10" s="9">
        <v>25</v>
      </c>
      <c r="J10" s="8">
        <f t="shared" si="2"/>
        <v>11.013215859030836</v>
      </c>
      <c r="K10" s="9">
        <v>49</v>
      </c>
      <c r="L10" s="8">
        <f t="shared" si="3"/>
        <v>21.58590308370044</v>
      </c>
      <c r="M10" s="9">
        <v>58</v>
      </c>
      <c r="N10" s="8">
        <f t="shared" si="4"/>
        <v>25.55066079295154</v>
      </c>
      <c r="O10" s="9">
        <v>1</v>
      </c>
      <c r="P10" s="8">
        <f t="shared" si="5"/>
        <v>0.44052863436123352</v>
      </c>
      <c r="Q10" s="9">
        <v>7</v>
      </c>
      <c r="R10" s="8">
        <f t="shared" si="6"/>
        <v>3.0837004405286343</v>
      </c>
      <c r="S10" s="54"/>
      <c r="T10" s="54"/>
    </row>
    <row r="11" spans="1:20" ht="23.1" customHeight="1">
      <c r="A11" s="178"/>
      <c r="B11" s="180" t="s">
        <v>45</v>
      </c>
      <c r="C11" s="181"/>
      <c r="D11" s="181"/>
      <c r="E11" s="182"/>
      <c r="F11" s="10">
        <f t="shared" si="0"/>
        <v>75</v>
      </c>
      <c r="G11" s="9">
        <v>34</v>
      </c>
      <c r="H11" s="8">
        <f t="shared" si="1"/>
        <v>45.333333333333329</v>
      </c>
      <c r="I11" s="9">
        <v>11</v>
      </c>
      <c r="J11" s="8">
        <f t="shared" si="2"/>
        <v>14.666666666666666</v>
      </c>
      <c r="K11" s="9">
        <v>10</v>
      </c>
      <c r="L11" s="8">
        <f t="shared" si="3"/>
        <v>13.333333333333334</v>
      </c>
      <c r="M11" s="9">
        <v>17</v>
      </c>
      <c r="N11" s="8">
        <f t="shared" si="4"/>
        <v>22.666666666666664</v>
      </c>
      <c r="O11" s="9">
        <v>0</v>
      </c>
      <c r="P11" s="8">
        <f t="shared" si="5"/>
        <v>0</v>
      </c>
      <c r="Q11" s="9">
        <v>3</v>
      </c>
      <c r="R11" s="8">
        <f t="shared" si="6"/>
        <v>4</v>
      </c>
      <c r="S11" s="54"/>
      <c r="T11" s="54"/>
    </row>
    <row r="12" spans="1:20" ht="23.1" customHeight="1">
      <c r="A12" s="179"/>
      <c r="B12" s="180" t="s">
        <v>44</v>
      </c>
      <c r="C12" s="181"/>
      <c r="D12" s="181"/>
      <c r="E12" s="182"/>
      <c r="F12" s="10">
        <f t="shared" si="0"/>
        <v>205</v>
      </c>
      <c r="G12" s="9">
        <v>130</v>
      </c>
      <c r="H12" s="8">
        <f t="shared" si="1"/>
        <v>63.414634146341463</v>
      </c>
      <c r="I12" s="9">
        <v>14</v>
      </c>
      <c r="J12" s="8">
        <f t="shared" si="2"/>
        <v>6.8292682926829276</v>
      </c>
      <c r="K12" s="9">
        <v>22</v>
      </c>
      <c r="L12" s="8">
        <f t="shared" si="3"/>
        <v>10.731707317073171</v>
      </c>
      <c r="M12" s="9">
        <v>33</v>
      </c>
      <c r="N12" s="8">
        <f t="shared" si="4"/>
        <v>16.097560975609756</v>
      </c>
      <c r="O12" s="9">
        <v>0</v>
      </c>
      <c r="P12" s="8">
        <f t="shared" si="5"/>
        <v>0</v>
      </c>
      <c r="Q12" s="9">
        <v>6</v>
      </c>
      <c r="R12" s="8">
        <f t="shared" si="6"/>
        <v>2.9268292682926833</v>
      </c>
      <c r="S12" s="54"/>
      <c r="T12" s="54"/>
    </row>
    <row r="13" spans="1:20" ht="23.1" customHeight="1">
      <c r="A13" s="174" t="s">
        <v>43</v>
      </c>
      <c r="B13" s="174" t="s">
        <v>42</v>
      </c>
      <c r="C13" s="13"/>
      <c r="D13" s="14" t="s">
        <v>16</v>
      </c>
      <c r="E13" s="11"/>
      <c r="F13" s="10">
        <f t="shared" si="0"/>
        <v>230</v>
      </c>
      <c r="G13" s="9">
        <f>SUM(G14:G37)</f>
        <v>81</v>
      </c>
      <c r="H13" s="8">
        <f t="shared" si="1"/>
        <v>35.217391304347828</v>
      </c>
      <c r="I13" s="9">
        <f>SUM(I14:I37)</f>
        <v>24</v>
      </c>
      <c r="J13" s="8">
        <f t="shared" si="2"/>
        <v>10.434782608695652</v>
      </c>
      <c r="K13" s="9">
        <f>SUM(K14:K37)</f>
        <v>39</v>
      </c>
      <c r="L13" s="8">
        <f t="shared" si="3"/>
        <v>16.956521739130434</v>
      </c>
      <c r="M13" s="9">
        <f>SUM(M14:M37)</f>
        <v>76</v>
      </c>
      <c r="N13" s="8">
        <f t="shared" si="4"/>
        <v>33.043478260869563</v>
      </c>
      <c r="O13" s="9">
        <f>SUM(O14:O37)</f>
        <v>1</v>
      </c>
      <c r="P13" s="8">
        <f t="shared" si="5"/>
        <v>0.43478260869565216</v>
      </c>
      <c r="Q13" s="9">
        <f>SUM(Q14:Q37)</f>
        <v>9</v>
      </c>
      <c r="R13" s="8">
        <f t="shared" si="6"/>
        <v>3.9130434782608701</v>
      </c>
      <c r="S13" s="54"/>
      <c r="T13" s="54"/>
    </row>
    <row r="14" spans="1:20" ht="23.1" customHeight="1">
      <c r="A14" s="175"/>
      <c r="B14" s="175"/>
      <c r="C14" s="13"/>
      <c r="D14" s="14" t="s">
        <v>395</v>
      </c>
      <c r="E14" s="11"/>
      <c r="F14" s="10">
        <f t="shared" si="0"/>
        <v>31</v>
      </c>
      <c r="G14" s="9">
        <v>15</v>
      </c>
      <c r="H14" s="8">
        <f t="shared" si="1"/>
        <v>48.387096774193552</v>
      </c>
      <c r="I14" s="9">
        <v>6</v>
      </c>
      <c r="J14" s="8">
        <f t="shared" si="2"/>
        <v>19.35483870967742</v>
      </c>
      <c r="K14" s="9">
        <v>2</v>
      </c>
      <c r="L14" s="8">
        <f t="shared" si="3"/>
        <v>6.4516129032258061</v>
      </c>
      <c r="M14" s="9">
        <v>7</v>
      </c>
      <c r="N14" s="8">
        <f t="shared" si="4"/>
        <v>22.58064516129032</v>
      </c>
      <c r="O14" s="9">
        <v>0</v>
      </c>
      <c r="P14" s="8">
        <f t="shared" si="5"/>
        <v>0</v>
      </c>
      <c r="Q14" s="9">
        <v>1</v>
      </c>
      <c r="R14" s="8">
        <f t="shared" si="6"/>
        <v>3.225806451612903</v>
      </c>
      <c r="S14" s="54"/>
      <c r="T14" s="54"/>
    </row>
    <row r="15" spans="1:20" ht="23.1" customHeight="1">
      <c r="A15" s="175"/>
      <c r="B15" s="175"/>
      <c r="C15" s="13"/>
      <c r="D15" s="14" t="s">
        <v>394</v>
      </c>
      <c r="E15" s="11"/>
      <c r="F15" s="10">
        <f t="shared" si="0"/>
        <v>4</v>
      </c>
      <c r="G15" s="9">
        <v>1</v>
      </c>
      <c r="H15" s="8">
        <f t="shared" si="1"/>
        <v>25</v>
      </c>
      <c r="I15" s="9">
        <v>0</v>
      </c>
      <c r="J15" s="8">
        <f t="shared" si="2"/>
        <v>0</v>
      </c>
      <c r="K15" s="9">
        <v>1</v>
      </c>
      <c r="L15" s="8">
        <f t="shared" si="3"/>
        <v>25</v>
      </c>
      <c r="M15" s="9">
        <v>2</v>
      </c>
      <c r="N15" s="8">
        <f t="shared" si="4"/>
        <v>50</v>
      </c>
      <c r="O15" s="9">
        <v>0</v>
      </c>
      <c r="P15" s="8">
        <f t="shared" si="5"/>
        <v>0</v>
      </c>
      <c r="Q15" s="9">
        <v>0</v>
      </c>
      <c r="R15" s="8">
        <f t="shared" si="6"/>
        <v>0</v>
      </c>
      <c r="S15" s="54"/>
      <c r="T15" s="54"/>
    </row>
    <row r="16" spans="1:20" ht="23.1" customHeight="1">
      <c r="A16" s="175"/>
      <c r="B16" s="175"/>
      <c r="C16" s="13"/>
      <c r="D16" s="14" t="s">
        <v>393</v>
      </c>
      <c r="E16" s="11"/>
      <c r="F16" s="10">
        <f t="shared" si="0"/>
        <v>20</v>
      </c>
      <c r="G16" s="9">
        <v>6</v>
      </c>
      <c r="H16" s="8">
        <f t="shared" si="1"/>
        <v>30</v>
      </c>
      <c r="I16" s="9">
        <v>3</v>
      </c>
      <c r="J16" s="8">
        <f t="shared" si="2"/>
        <v>15</v>
      </c>
      <c r="K16" s="9">
        <v>6</v>
      </c>
      <c r="L16" s="8">
        <f t="shared" si="3"/>
        <v>30</v>
      </c>
      <c r="M16" s="9">
        <v>4</v>
      </c>
      <c r="N16" s="8">
        <f t="shared" si="4"/>
        <v>20</v>
      </c>
      <c r="O16" s="9">
        <v>0</v>
      </c>
      <c r="P16" s="8">
        <f t="shared" si="5"/>
        <v>0</v>
      </c>
      <c r="Q16" s="9">
        <v>1</v>
      </c>
      <c r="R16" s="8">
        <f t="shared" si="6"/>
        <v>5</v>
      </c>
      <c r="S16" s="54"/>
      <c r="T16" s="54"/>
    </row>
    <row r="17" spans="1:20" ht="23.1" customHeight="1">
      <c r="A17" s="175"/>
      <c r="B17" s="175"/>
      <c r="C17" s="13"/>
      <c r="D17" s="14" t="s">
        <v>392</v>
      </c>
      <c r="E17" s="11"/>
      <c r="F17" s="10">
        <f t="shared" si="0"/>
        <v>2</v>
      </c>
      <c r="G17" s="9">
        <v>1</v>
      </c>
      <c r="H17" s="8">
        <f t="shared" si="1"/>
        <v>50</v>
      </c>
      <c r="I17" s="9">
        <v>0</v>
      </c>
      <c r="J17" s="8">
        <f t="shared" si="2"/>
        <v>0</v>
      </c>
      <c r="K17" s="9">
        <v>0</v>
      </c>
      <c r="L17" s="8">
        <f t="shared" si="3"/>
        <v>0</v>
      </c>
      <c r="M17" s="9">
        <v>1</v>
      </c>
      <c r="N17" s="8">
        <f t="shared" si="4"/>
        <v>50</v>
      </c>
      <c r="O17" s="9">
        <v>0</v>
      </c>
      <c r="P17" s="8">
        <f t="shared" si="5"/>
        <v>0</v>
      </c>
      <c r="Q17" s="9">
        <v>0</v>
      </c>
      <c r="R17" s="8">
        <f t="shared" si="6"/>
        <v>0</v>
      </c>
      <c r="S17" s="54"/>
      <c r="T17" s="54"/>
    </row>
    <row r="18" spans="1:20" ht="23.1" customHeight="1">
      <c r="A18" s="175"/>
      <c r="B18" s="175"/>
      <c r="C18" s="13"/>
      <c r="D18" s="14" t="s">
        <v>391</v>
      </c>
      <c r="E18" s="11"/>
      <c r="F18" s="10">
        <f t="shared" si="0"/>
        <v>6</v>
      </c>
      <c r="G18" s="9">
        <v>2</v>
      </c>
      <c r="H18" s="8">
        <f t="shared" si="1"/>
        <v>33.333333333333329</v>
      </c>
      <c r="I18" s="9">
        <v>0</v>
      </c>
      <c r="J18" s="8">
        <f t="shared" si="2"/>
        <v>0</v>
      </c>
      <c r="K18" s="9">
        <v>1</v>
      </c>
      <c r="L18" s="8">
        <f t="shared" si="3"/>
        <v>16.666666666666664</v>
      </c>
      <c r="M18" s="9">
        <v>3</v>
      </c>
      <c r="N18" s="8">
        <f t="shared" si="4"/>
        <v>50</v>
      </c>
      <c r="O18" s="9">
        <v>0</v>
      </c>
      <c r="P18" s="8">
        <f t="shared" si="5"/>
        <v>0</v>
      </c>
      <c r="Q18" s="9">
        <v>0</v>
      </c>
      <c r="R18" s="8">
        <f t="shared" si="6"/>
        <v>0</v>
      </c>
      <c r="S18" s="54"/>
      <c r="T18" s="54"/>
    </row>
    <row r="19" spans="1:20" ht="23.1" customHeight="1">
      <c r="A19" s="175"/>
      <c r="B19" s="175"/>
      <c r="C19" s="13"/>
      <c r="D19" s="14" t="s">
        <v>390</v>
      </c>
      <c r="E19" s="11"/>
      <c r="F19" s="10">
        <f t="shared" si="0"/>
        <v>2</v>
      </c>
      <c r="G19" s="9">
        <v>0</v>
      </c>
      <c r="H19" s="8">
        <f t="shared" si="1"/>
        <v>0</v>
      </c>
      <c r="I19" s="9">
        <v>0</v>
      </c>
      <c r="J19" s="8">
        <f t="shared" si="2"/>
        <v>0</v>
      </c>
      <c r="K19" s="9">
        <v>0</v>
      </c>
      <c r="L19" s="8">
        <f t="shared" si="3"/>
        <v>0</v>
      </c>
      <c r="M19" s="9">
        <v>1</v>
      </c>
      <c r="N19" s="8">
        <f t="shared" si="4"/>
        <v>50</v>
      </c>
      <c r="O19" s="9">
        <v>0</v>
      </c>
      <c r="P19" s="8">
        <f t="shared" si="5"/>
        <v>0</v>
      </c>
      <c r="Q19" s="9">
        <v>1</v>
      </c>
      <c r="R19" s="8">
        <f t="shared" si="6"/>
        <v>50</v>
      </c>
      <c r="S19" s="54"/>
      <c r="T19" s="54"/>
    </row>
    <row r="20" spans="1:20" ht="23.1" customHeight="1">
      <c r="A20" s="175"/>
      <c r="B20" s="175"/>
      <c r="C20" s="13"/>
      <c r="D20" s="14" t="s">
        <v>389</v>
      </c>
      <c r="E20" s="11"/>
      <c r="F20" s="10">
        <f t="shared" si="0"/>
        <v>6</v>
      </c>
      <c r="G20" s="9">
        <v>2</v>
      </c>
      <c r="H20" s="8">
        <f t="shared" si="1"/>
        <v>33.333333333333329</v>
      </c>
      <c r="I20" s="9">
        <v>0</v>
      </c>
      <c r="J20" s="8">
        <f t="shared" si="2"/>
        <v>0</v>
      </c>
      <c r="K20" s="9">
        <v>2</v>
      </c>
      <c r="L20" s="8">
        <f t="shared" si="3"/>
        <v>33.333333333333329</v>
      </c>
      <c r="M20" s="9">
        <v>2</v>
      </c>
      <c r="N20" s="8">
        <f t="shared" si="4"/>
        <v>33.333333333333329</v>
      </c>
      <c r="O20" s="9">
        <v>0</v>
      </c>
      <c r="P20" s="8">
        <f t="shared" si="5"/>
        <v>0</v>
      </c>
      <c r="Q20" s="9">
        <v>0</v>
      </c>
      <c r="R20" s="8">
        <f t="shared" si="6"/>
        <v>0</v>
      </c>
      <c r="S20" s="54"/>
      <c r="T20" s="54"/>
    </row>
    <row r="21" spans="1:20" ht="23.1" customHeight="1">
      <c r="A21" s="175"/>
      <c r="B21" s="175"/>
      <c r="C21" s="13"/>
      <c r="D21" s="14" t="s">
        <v>388</v>
      </c>
      <c r="E21" s="11"/>
      <c r="F21" s="10">
        <f t="shared" si="0"/>
        <v>9</v>
      </c>
      <c r="G21" s="9">
        <v>4</v>
      </c>
      <c r="H21" s="8">
        <f t="shared" si="1"/>
        <v>44.444444444444443</v>
      </c>
      <c r="I21" s="9">
        <v>0</v>
      </c>
      <c r="J21" s="8">
        <f t="shared" si="2"/>
        <v>0</v>
      </c>
      <c r="K21" s="9">
        <v>1</v>
      </c>
      <c r="L21" s="8">
        <f t="shared" si="3"/>
        <v>11.111111111111111</v>
      </c>
      <c r="M21" s="9">
        <v>3</v>
      </c>
      <c r="N21" s="8">
        <f t="shared" si="4"/>
        <v>33.333333333333329</v>
      </c>
      <c r="O21" s="9">
        <v>0</v>
      </c>
      <c r="P21" s="8">
        <f t="shared" si="5"/>
        <v>0</v>
      </c>
      <c r="Q21" s="9">
        <v>1</v>
      </c>
      <c r="R21" s="8">
        <f t="shared" si="6"/>
        <v>11.111111111111111</v>
      </c>
      <c r="S21" s="54"/>
      <c r="T21" s="54"/>
    </row>
    <row r="22" spans="1:20" ht="23.1" customHeight="1">
      <c r="A22" s="175"/>
      <c r="B22" s="175"/>
      <c r="C22" s="13"/>
      <c r="D22" s="14" t="s">
        <v>387</v>
      </c>
      <c r="E22" s="11"/>
      <c r="F22" s="10">
        <f t="shared" si="0"/>
        <v>1</v>
      </c>
      <c r="G22" s="9">
        <v>0</v>
      </c>
      <c r="H22" s="8">
        <f t="shared" si="1"/>
        <v>0</v>
      </c>
      <c r="I22" s="9">
        <v>0</v>
      </c>
      <c r="J22" s="8">
        <f t="shared" si="2"/>
        <v>0</v>
      </c>
      <c r="K22" s="9">
        <v>0</v>
      </c>
      <c r="L22" s="8">
        <f t="shared" si="3"/>
        <v>0</v>
      </c>
      <c r="M22" s="9">
        <v>0</v>
      </c>
      <c r="N22" s="8">
        <f t="shared" si="4"/>
        <v>0</v>
      </c>
      <c r="O22" s="9">
        <v>0</v>
      </c>
      <c r="P22" s="8">
        <f t="shared" si="5"/>
        <v>0</v>
      </c>
      <c r="Q22" s="9">
        <v>1</v>
      </c>
      <c r="R22" s="8">
        <f t="shared" si="6"/>
        <v>100</v>
      </c>
      <c r="S22" s="54"/>
      <c r="T22" s="54"/>
    </row>
    <row r="23" spans="1:20" ht="23.1" customHeight="1">
      <c r="A23" s="175"/>
      <c r="B23" s="175"/>
      <c r="C23" s="13"/>
      <c r="D23" s="14" t="s">
        <v>386</v>
      </c>
      <c r="E23" s="11"/>
      <c r="F23" s="10">
        <f t="shared" si="0"/>
        <v>7</v>
      </c>
      <c r="G23" s="9">
        <v>2</v>
      </c>
      <c r="H23" s="8">
        <f t="shared" si="1"/>
        <v>28.571428571428569</v>
      </c>
      <c r="I23" s="9">
        <v>0</v>
      </c>
      <c r="J23" s="8">
        <f t="shared" si="2"/>
        <v>0</v>
      </c>
      <c r="K23" s="9">
        <v>2</v>
      </c>
      <c r="L23" s="8">
        <f t="shared" si="3"/>
        <v>28.571428571428569</v>
      </c>
      <c r="M23" s="9">
        <v>3</v>
      </c>
      <c r="N23" s="8">
        <f t="shared" si="4"/>
        <v>42.857142857142854</v>
      </c>
      <c r="O23" s="9">
        <v>0</v>
      </c>
      <c r="P23" s="8">
        <f t="shared" si="5"/>
        <v>0</v>
      </c>
      <c r="Q23" s="9">
        <v>0</v>
      </c>
      <c r="R23" s="8">
        <f t="shared" si="6"/>
        <v>0</v>
      </c>
      <c r="S23" s="54"/>
      <c r="T23" s="54"/>
    </row>
    <row r="24" spans="1:20" ht="23.1" customHeight="1">
      <c r="A24" s="175"/>
      <c r="B24" s="175"/>
      <c r="C24" s="13"/>
      <c r="D24" s="14" t="s">
        <v>385</v>
      </c>
      <c r="E24" s="11"/>
      <c r="F24" s="10">
        <f t="shared" si="0"/>
        <v>0</v>
      </c>
      <c r="G24" s="33" t="s">
        <v>497</v>
      </c>
      <c r="H24" s="80" t="s">
        <v>497</v>
      </c>
      <c r="I24" s="33" t="s">
        <v>497</v>
      </c>
      <c r="J24" s="80" t="s">
        <v>497</v>
      </c>
      <c r="K24" s="33" t="s">
        <v>497</v>
      </c>
      <c r="L24" s="80" t="s">
        <v>497</v>
      </c>
      <c r="M24" s="33" t="s">
        <v>497</v>
      </c>
      <c r="N24" s="80" t="s">
        <v>497</v>
      </c>
      <c r="O24" s="33" t="s">
        <v>497</v>
      </c>
      <c r="P24" s="80" t="s">
        <v>497</v>
      </c>
      <c r="Q24" s="33" t="s">
        <v>497</v>
      </c>
      <c r="R24" s="80" t="s">
        <v>497</v>
      </c>
      <c r="S24" s="54"/>
      <c r="T24" s="54"/>
    </row>
    <row r="25" spans="1:20" ht="23.1" customHeight="1">
      <c r="A25" s="175"/>
      <c r="B25" s="175"/>
      <c r="C25" s="13"/>
      <c r="D25" s="12" t="s">
        <v>384</v>
      </c>
      <c r="E25" s="11"/>
      <c r="F25" s="10">
        <f t="shared" si="0"/>
        <v>1</v>
      </c>
      <c r="G25" s="9">
        <v>0</v>
      </c>
      <c r="H25" s="8">
        <f t="shared" si="1"/>
        <v>0</v>
      </c>
      <c r="I25" s="9">
        <v>1</v>
      </c>
      <c r="J25" s="8">
        <f t="shared" si="2"/>
        <v>100</v>
      </c>
      <c r="K25" s="9">
        <v>0</v>
      </c>
      <c r="L25" s="8">
        <f t="shared" si="3"/>
        <v>0</v>
      </c>
      <c r="M25" s="9">
        <v>0</v>
      </c>
      <c r="N25" s="8">
        <f t="shared" si="4"/>
        <v>0</v>
      </c>
      <c r="O25" s="9">
        <v>0</v>
      </c>
      <c r="P25" s="8">
        <f t="shared" si="5"/>
        <v>0</v>
      </c>
      <c r="Q25" s="9">
        <v>0</v>
      </c>
      <c r="R25" s="8">
        <f t="shared" si="6"/>
        <v>0</v>
      </c>
      <c r="S25" s="54"/>
      <c r="T25" s="54"/>
    </row>
    <row r="26" spans="1:20" ht="23.1" customHeight="1">
      <c r="A26" s="175"/>
      <c r="B26" s="175"/>
      <c r="C26" s="13"/>
      <c r="D26" s="120" t="s">
        <v>383</v>
      </c>
      <c r="E26" s="121"/>
      <c r="F26" s="31">
        <f t="shared" si="0"/>
        <v>7</v>
      </c>
      <c r="G26" s="30">
        <v>3</v>
      </c>
      <c r="H26" s="122">
        <f t="shared" si="1"/>
        <v>42.857142857142854</v>
      </c>
      <c r="I26" s="9">
        <v>0</v>
      </c>
      <c r="J26" s="8">
        <f t="shared" si="2"/>
        <v>0</v>
      </c>
      <c r="K26" s="9">
        <v>0</v>
      </c>
      <c r="L26" s="8">
        <f t="shared" si="3"/>
        <v>0</v>
      </c>
      <c r="M26" s="9">
        <v>4</v>
      </c>
      <c r="N26" s="8">
        <f t="shared" si="4"/>
        <v>57.142857142857139</v>
      </c>
      <c r="O26" s="9">
        <v>0</v>
      </c>
      <c r="P26" s="8">
        <f t="shared" si="5"/>
        <v>0</v>
      </c>
      <c r="Q26" s="9">
        <v>0</v>
      </c>
      <c r="R26" s="8">
        <f t="shared" si="6"/>
        <v>0</v>
      </c>
      <c r="S26" s="54"/>
      <c r="T26" s="54"/>
    </row>
    <row r="27" spans="1:20" ht="23.1" customHeight="1">
      <c r="A27" s="175"/>
      <c r="B27" s="175"/>
      <c r="C27" s="13"/>
      <c r="D27" s="14" t="s">
        <v>382</v>
      </c>
      <c r="E27" s="11"/>
      <c r="F27" s="10">
        <f t="shared" si="0"/>
        <v>2</v>
      </c>
      <c r="G27" s="9">
        <v>0</v>
      </c>
      <c r="H27" s="8">
        <f t="shared" si="1"/>
        <v>0</v>
      </c>
      <c r="I27" s="9">
        <v>0</v>
      </c>
      <c r="J27" s="8">
        <f t="shared" si="2"/>
        <v>0</v>
      </c>
      <c r="K27" s="9">
        <v>1</v>
      </c>
      <c r="L27" s="8">
        <f t="shared" si="3"/>
        <v>50</v>
      </c>
      <c r="M27" s="9">
        <v>1</v>
      </c>
      <c r="N27" s="8">
        <f t="shared" si="4"/>
        <v>50</v>
      </c>
      <c r="O27" s="9">
        <v>0</v>
      </c>
      <c r="P27" s="8">
        <f t="shared" si="5"/>
        <v>0</v>
      </c>
      <c r="Q27" s="9">
        <v>0</v>
      </c>
      <c r="R27" s="8">
        <f t="shared" si="6"/>
        <v>0</v>
      </c>
      <c r="S27" s="54"/>
      <c r="T27" s="54"/>
    </row>
    <row r="28" spans="1:20" ht="23.1" customHeight="1">
      <c r="A28" s="175"/>
      <c r="B28" s="175"/>
      <c r="C28" s="13"/>
      <c r="D28" s="14" t="s">
        <v>381</v>
      </c>
      <c r="E28" s="11"/>
      <c r="F28" s="10">
        <f t="shared" si="0"/>
        <v>3</v>
      </c>
      <c r="G28" s="9">
        <v>0</v>
      </c>
      <c r="H28" s="8">
        <f t="shared" si="1"/>
        <v>0</v>
      </c>
      <c r="I28" s="9">
        <v>0</v>
      </c>
      <c r="J28" s="8">
        <f t="shared" si="2"/>
        <v>0</v>
      </c>
      <c r="K28" s="9">
        <v>0</v>
      </c>
      <c r="L28" s="8">
        <f t="shared" si="3"/>
        <v>0</v>
      </c>
      <c r="M28" s="9">
        <v>3</v>
      </c>
      <c r="N28" s="8">
        <f t="shared" si="4"/>
        <v>100</v>
      </c>
      <c r="O28" s="9">
        <v>0</v>
      </c>
      <c r="P28" s="8">
        <f t="shared" si="5"/>
        <v>0</v>
      </c>
      <c r="Q28" s="9">
        <v>0</v>
      </c>
      <c r="R28" s="8">
        <f t="shared" si="6"/>
        <v>0</v>
      </c>
      <c r="S28" s="54"/>
      <c r="T28" s="54"/>
    </row>
    <row r="29" spans="1:20" ht="23.1" customHeight="1">
      <c r="A29" s="175"/>
      <c r="B29" s="175"/>
      <c r="C29" s="13"/>
      <c r="D29" s="14" t="s">
        <v>380</v>
      </c>
      <c r="E29" s="11"/>
      <c r="F29" s="10">
        <f t="shared" si="0"/>
        <v>15</v>
      </c>
      <c r="G29" s="9">
        <v>2</v>
      </c>
      <c r="H29" s="8">
        <f t="shared" si="1"/>
        <v>13.333333333333334</v>
      </c>
      <c r="I29" s="9">
        <v>2</v>
      </c>
      <c r="J29" s="8">
        <f t="shared" si="2"/>
        <v>13.333333333333334</v>
      </c>
      <c r="K29" s="9">
        <v>6</v>
      </c>
      <c r="L29" s="8">
        <f t="shared" si="3"/>
        <v>40</v>
      </c>
      <c r="M29" s="9">
        <v>5</v>
      </c>
      <c r="N29" s="8">
        <f t="shared" si="4"/>
        <v>33.333333333333329</v>
      </c>
      <c r="O29" s="9">
        <v>0</v>
      </c>
      <c r="P29" s="8">
        <f t="shared" si="5"/>
        <v>0</v>
      </c>
      <c r="Q29" s="9">
        <v>0</v>
      </c>
      <c r="R29" s="8">
        <f t="shared" si="6"/>
        <v>0</v>
      </c>
      <c r="S29" s="54"/>
      <c r="T29" s="54"/>
    </row>
    <row r="30" spans="1:20" ht="23.1" customHeight="1">
      <c r="A30" s="175"/>
      <c r="B30" s="175"/>
      <c r="C30" s="13"/>
      <c r="D30" s="14" t="s">
        <v>379</v>
      </c>
      <c r="E30" s="11"/>
      <c r="F30" s="10">
        <f t="shared" si="0"/>
        <v>6</v>
      </c>
      <c r="G30" s="9">
        <v>1</v>
      </c>
      <c r="H30" s="8">
        <f t="shared" si="1"/>
        <v>16.666666666666664</v>
      </c>
      <c r="I30" s="9">
        <v>0</v>
      </c>
      <c r="J30" s="8">
        <f t="shared" si="2"/>
        <v>0</v>
      </c>
      <c r="K30" s="9">
        <v>0</v>
      </c>
      <c r="L30" s="8">
        <f t="shared" si="3"/>
        <v>0</v>
      </c>
      <c r="M30" s="9">
        <v>4</v>
      </c>
      <c r="N30" s="8">
        <f t="shared" si="4"/>
        <v>66.666666666666657</v>
      </c>
      <c r="O30" s="9">
        <v>0</v>
      </c>
      <c r="P30" s="8">
        <f t="shared" si="5"/>
        <v>0</v>
      </c>
      <c r="Q30" s="9">
        <v>1</v>
      </c>
      <c r="R30" s="8">
        <f t="shared" si="6"/>
        <v>16.666666666666664</v>
      </c>
      <c r="S30" s="54"/>
      <c r="T30" s="54"/>
    </row>
    <row r="31" spans="1:20" ht="23.1" customHeight="1">
      <c r="A31" s="175"/>
      <c r="B31" s="175"/>
      <c r="C31" s="13"/>
      <c r="D31" s="14" t="s">
        <v>378</v>
      </c>
      <c r="E31" s="11"/>
      <c r="F31" s="10">
        <f t="shared" si="0"/>
        <v>31</v>
      </c>
      <c r="G31" s="9">
        <v>8</v>
      </c>
      <c r="H31" s="8">
        <f t="shared" si="1"/>
        <v>25.806451612903224</v>
      </c>
      <c r="I31" s="9">
        <v>6</v>
      </c>
      <c r="J31" s="8">
        <f t="shared" si="2"/>
        <v>19.35483870967742</v>
      </c>
      <c r="K31" s="9">
        <v>9</v>
      </c>
      <c r="L31" s="8">
        <f t="shared" si="3"/>
        <v>29.032258064516132</v>
      </c>
      <c r="M31" s="9">
        <v>8</v>
      </c>
      <c r="N31" s="8">
        <f t="shared" si="4"/>
        <v>25.806451612903224</v>
      </c>
      <c r="O31" s="9">
        <v>0</v>
      </c>
      <c r="P31" s="8">
        <f t="shared" si="5"/>
        <v>0</v>
      </c>
      <c r="Q31" s="9">
        <v>0</v>
      </c>
      <c r="R31" s="8">
        <f t="shared" si="6"/>
        <v>0</v>
      </c>
      <c r="S31" s="54"/>
      <c r="T31" s="54"/>
    </row>
    <row r="32" spans="1:20" ht="23.1" customHeight="1">
      <c r="A32" s="175"/>
      <c r="B32" s="175"/>
      <c r="C32" s="13"/>
      <c r="D32" s="14" t="s">
        <v>377</v>
      </c>
      <c r="E32" s="11"/>
      <c r="F32" s="10">
        <f t="shared" si="0"/>
        <v>7</v>
      </c>
      <c r="G32" s="9">
        <v>1</v>
      </c>
      <c r="H32" s="8">
        <f t="shared" si="1"/>
        <v>14.285714285714285</v>
      </c>
      <c r="I32" s="9">
        <v>0</v>
      </c>
      <c r="J32" s="8">
        <f t="shared" si="2"/>
        <v>0</v>
      </c>
      <c r="K32" s="9">
        <v>0</v>
      </c>
      <c r="L32" s="8">
        <f t="shared" si="3"/>
        <v>0</v>
      </c>
      <c r="M32" s="9">
        <v>6</v>
      </c>
      <c r="N32" s="8">
        <f t="shared" si="4"/>
        <v>85.714285714285708</v>
      </c>
      <c r="O32" s="9">
        <v>0</v>
      </c>
      <c r="P32" s="8">
        <f t="shared" si="5"/>
        <v>0</v>
      </c>
      <c r="Q32" s="9">
        <v>0</v>
      </c>
      <c r="R32" s="8">
        <f t="shared" si="6"/>
        <v>0</v>
      </c>
      <c r="S32" s="54"/>
      <c r="T32" s="54"/>
    </row>
    <row r="33" spans="1:20" ht="24" customHeight="1">
      <c r="A33" s="175"/>
      <c r="B33" s="175"/>
      <c r="C33" s="13"/>
      <c r="D33" s="14" t="s">
        <v>376</v>
      </c>
      <c r="E33" s="11"/>
      <c r="F33" s="10">
        <f t="shared" si="0"/>
        <v>28</v>
      </c>
      <c r="G33" s="9">
        <v>17</v>
      </c>
      <c r="H33" s="8">
        <f t="shared" si="1"/>
        <v>60.714285714285708</v>
      </c>
      <c r="I33" s="9">
        <v>1</v>
      </c>
      <c r="J33" s="8">
        <f t="shared" si="2"/>
        <v>3.5714285714285712</v>
      </c>
      <c r="K33" s="9">
        <v>3</v>
      </c>
      <c r="L33" s="8">
        <f t="shared" si="3"/>
        <v>10.714285714285714</v>
      </c>
      <c r="M33" s="9">
        <v>7</v>
      </c>
      <c r="N33" s="8">
        <f t="shared" si="4"/>
        <v>25</v>
      </c>
      <c r="O33" s="9">
        <v>0</v>
      </c>
      <c r="P33" s="8">
        <f t="shared" si="5"/>
        <v>0</v>
      </c>
      <c r="Q33" s="9">
        <v>0</v>
      </c>
      <c r="R33" s="8">
        <f t="shared" si="6"/>
        <v>0</v>
      </c>
      <c r="S33" s="54"/>
      <c r="T33" s="54"/>
    </row>
    <row r="34" spans="1:20" ht="23.1" customHeight="1">
      <c r="A34" s="175"/>
      <c r="B34" s="175"/>
      <c r="C34" s="13"/>
      <c r="D34" s="14" t="s">
        <v>21</v>
      </c>
      <c r="E34" s="11"/>
      <c r="F34" s="10">
        <f t="shared" si="0"/>
        <v>14</v>
      </c>
      <c r="G34" s="9">
        <v>4</v>
      </c>
      <c r="H34" s="8">
        <f t="shared" si="1"/>
        <v>28.571428571428569</v>
      </c>
      <c r="I34" s="9">
        <v>1</v>
      </c>
      <c r="J34" s="8">
        <f t="shared" si="2"/>
        <v>7.1428571428571423</v>
      </c>
      <c r="K34" s="9">
        <v>1</v>
      </c>
      <c r="L34" s="8">
        <f t="shared" si="3"/>
        <v>7.1428571428571423</v>
      </c>
      <c r="M34" s="9">
        <v>7</v>
      </c>
      <c r="N34" s="8">
        <f t="shared" si="4"/>
        <v>50</v>
      </c>
      <c r="O34" s="9">
        <v>0</v>
      </c>
      <c r="P34" s="8">
        <f t="shared" si="5"/>
        <v>0</v>
      </c>
      <c r="Q34" s="9">
        <v>1</v>
      </c>
      <c r="R34" s="8">
        <f t="shared" si="6"/>
        <v>7.1428571428571423</v>
      </c>
      <c r="S34" s="54"/>
      <c r="T34" s="54"/>
    </row>
    <row r="35" spans="1:20" ht="23.1" customHeight="1">
      <c r="A35" s="175"/>
      <c r="B35" s="175"/>
      <c r="C35" s="13"/>
      <c r="D35" s="14" t="s">
        <v>375</v>
      </c>
      <c r="E35" s="11"/>
      <c r="F35" s="10">
        <f t="shared" si="0"/>
        <v>7</v>
      </c>
      <c r="G35" s="9">
        <v>4</v>
      </c>
      <c r="H35" s="8">
        <f t="shared" si="1"/>
        <v>57.142857142857139</v>
      </c>
      <c r="I35" s="9">
        <v>2</v>
      </c>
      <c r="J35" s="8">
        <f t="shared" si="2"/>
        <v>28.571428571428569</v>
      </c>
      <c r="K35" s="9">
        <v>0</v>
      </c>
      <c r="L35" s="8">
        <f t="shared" si="3"/>
        <v>0</v>
      </c>
      <c r="M35" s="9">
        <v>0</v>
      </c>
      <c r="N35" s="8">
        <f t="shared" si="4"/>
        <v>0</v>
      </c>
      <c r="O35" s="9">
        <v>1</v>
      </c>
      <c r="P35" s="8">
        <f t="shared" si="5"/>
        <v>14.285714285714285</v>
      </c>
      <c r="Q35" s="9">
        <v>0</v>
      </c>
      <c r="R35" s="8">
        <f t="shared" si="6"/>
        <v>0</v>
      </c>
      <c r="S35" s="54"/>
      <c r="T35" s="54"/>
    </row>
    <row r="36" spans="1:20" ht="23.1" customHeight="1">
      <c r="A36" s="175"/>
      <c r="B36" s="175"/>
      <c r="C36" s="13"/>
      <c r="D36" s="14" t="s">
        <v>374</v>
      </c>
      <c r="E36" s="11"/>
      <c r="F36" s="10">
        <f t="shared" si="0"/>
        <v>17</v>
      </c>
      <c r="G36" s="9">
        <v>5</v>
      </c>
      <c r="H36" s="8">
        <f t="shared" si="1"/>
        <v>29.411764705882355</v>
      </c>
      <c r="I36" s="9">
        <v>2</v>
      </c>
      <c r="J36" s="8">
        <f t="shared" si="2"/>
        <v>11.76470588235294</v>
      </c>
      <c r="K36" s="9">
        <v>4</v>
      </c>
      <c r="L36" s="8">
        <f t="shared" si="3"/>
        <v>23.52941176470588</v>
      </c>
      <c r="M36" s="9">
        <v>5</v>
      </c>
      <c r="N36" s="8">
        <f t="shared" si="4"/>
        <v>29.411764705882355</v>
      </c>
      <c r="O36" s="9">
        <v>0</v>
      </c>
      <c r="P36" s="8">
        <f t="shared" si="5"/>
        <v>0</v>
      </c>
      <c r="Q36" s="9">
        <v>1</v>
      </c>
      <c r="R36" s="8">
        <f t="shared" si="6"/>
        <v>5.8823529411764701</v>
      </c>
      <c r="S36" s="54"/>
      <c r="T36" s="54"/>
    </row>
    <row r="37" spans="1:20" ht="23.1" customHeight="1">
      <c r="A37" s="175"/>
      <c r="B37" s="176"/>
      <c r="C37" s="13"/>
      <c r="D37" s="14" t="s">
        <v>373</v>
      </c>
      <c r="E37" s="11"/>
      <c r="F37" s="10">
        <f t="shared" si="0"/>
        <v>4</v>
      </c>
      <c r="G37" s="9">
        <v>3</v>
      </c>
      <c r="H37" s="8">
        <f t="shared" si="1"/>
        <v>75</v>
      </c>
      <c r="I37" s="9">
        <v>0</v>
      </c>
      <c r="J37" s="8">
        <f t="shared" si="2"/>
        <v>0</v>
      </c>
      <c r="K37" s="9">
        <v>0</v>
      </c>
      <c r="L37" s="8">
        <f t="shared" si="3"/>
        <v>0</v>
      </c>
      <c r="M37" s="9">
        <v>0</v>
      </c>
      <c r="N37" s="8">
        <f t="shared" si="4"/>
        <v>0</v>
      </c>
      <c r="O37" s="9">
        <v>0</v>
      </c>
      <c r="P37" s="8">
        <f t="shared" si="5"/>
        <v>0</v>
      </c>
      <c r="Q37" s="9">
        <v>1</v>
      </c>
      <c r="R37" s="8">
        <f t="shared" si="6"/>
        <v>25</v>
      </c>
      <c r="S37" s="54"/>
      <c r="T37" s="54"/>
    </row>
    <row r="38" spans="1:20" ht="23.1" customHeight="1">
      <c r="A38" s="175"/>
      <c r="B38" s="174" t="s">
        <v>17</v>
      </c>
      <c r="C38" s="13"/>
      <c r="D38" s="14" t="s">
        <v>16</v>
      </c>
      <c r="E38" s="11"/>
      <c r="F38" s="10">
        <f t="shared" si="0"/>
        <v>715</v>
      </c>
      <c r="G38" s="9">
        <f>SUM(G39:G53)</f>
        <v>276</v>
      </c>
      <c r="H38" s="8">
        <f t="shared" si="1"/>
        <v>38.6013986013986</v>
      </c>
      <c r="I38" s="9">
        <f>SUM(I39:I53)</f>
        <v>60</v>
      </c>
      <c r="J38" s="8">
        <f t="shared" si="2"/>
        <v>8.3916083916083917</v>
      </c>
      <c r="K38" s="9">
        <f>SUM(K39:K53)</f>
        <v>173</v>
      </c>
      <c r="L38" s="8">
        <f t="shared" si="3"/>
        <v>24.195804195804197</v>
      </c>
      <c r="M38" s="9">
        <f>SUM(M39:M53)</f>
        <v>170</v>
      </c>
      <c r="N38" s="8">
        <f t="shared" si="4"/>
        <v>23.776223776223777</v>
      </c>
      <c r="O38" s="9">
        <f>SUM(O39:O53)</f>
        <v>1</v>
      </c>
      <c r="P38" s="8">
        <f t="shared" si="5"/>
        <v>0.13986013986013987</v>
      </c>
      <c r="Q38" s="9">
        <f>SUM(Q39:Q53)</f>
        <v>35</v>
      </c>
      <c r="R38" s="8">
        <f t="shared" si="6"/>
        <v>4.895104895104895</v>
      </c>
      <c r="S38" s="54"/>
      <c r="T38" s="54"/>
    </row>
    <row r="39" spans="1:20" ht="23.1" customHeight="1">
      <c r="A39" s="175"/>
      <c r="B39" s="175"/>
      <c r="C39" s="13"/>
      <c r="D39" s="14" t="s">
        <v>15</v>
      </c>
      <c r="E39" s="11"/>
      <c r="F39" s="10">
        <f t="shared" si="0"/>
        <v>7</v>
      </c>
      <c r="G39" s="9">
        <v>2</v>
      </c>
      <c r="H39" s="8">
        <f t="shared" si="1"/>
        <v>28.571428571428569</v>
      </c>
      <c r="I39" s="9">
        <v>1</v>
      </c>
      <c r="J39" s="8">
        <f t="shared" si="2"/>
        <v>14.285714285714285</v>
      </c>
      <c r="K39" s="9">
        <v>3</v>
      </c>
      <c r="L39" s="8">
        <f t="shared" si="3"/>
        <v>42.857142857142854</v>
      </c>
      <c r="M39" s="9">
        <v>1</v>
      </c>
      <c r="N39" s="8">
        <f t="shared" si="4"/>
        <v>14.285714285714285</v>
      </c>
      <c r="O39" s="9">
        <v>0</v>
      </c>
      <c r="P39" s="8">
        <f t="shared" si="5"/>
        <v>0</v>
      </c>
      <c r="Q39" s="9">
        <v>0</v>
      </c>
      <c r="R39" s="8">
        <f t="shared" si="6"/>
        <v>0</v>
      </c>
      <c r="S39" s="54"/>
      <c r="T39" s="54"/>
    </row>
    <row r="40" spans="1:20" ht="23.1" customHeight="1">
      <c r="A40" s="175"/>
      <c r="B40" s="175"/>
      <c r="C40" s="13"/>
      <c r="D40" s="14" t="s">
        <v>372</v>
      </c>
      <c r="E40" s="11"/>
      <c r="F40" s="10">
        <f t="shared" si="0"/>
        <v>81</v>
      </c>
      <c r="G40" s="9">
        <v>18</v>
      </c>
      <c r="H40" s="8">
        <f t="shared" si="1"/>
        <v>22.222222222222221</v>
      </c>
      <c r="I40" s="9">
        <v>7</v>
      </c>
      <c r="J40" s="8">
        <f t="shared" si="2"/>
        <v>8.6419753086419746</v>
      </c>
      <c r="K40" s="9">
        <v>20</v>
      </c>
      <c r="L40" s="8">
        <f t="shared" si="3"/>
        <v>24.691358024691358</v>
      </c>
      <c r="M40" s="9">
        <v>32</v>
      </c>
      <c r="N40" s="8">
        <f t="shared" si="4"/>
        <v>39.506172839506171</v>
      </c>
      <c r="O40" s="9">
        <v>0</v>
      </c>
      <c r="P40" s="8">
        <f t="shared" si="5"/>
        <v>0</v>
      </c>
      <c r="Q40" s="9">
        <v>4</v>
      </c>
      <c r="R40" s="8">
        <f t="shared" si="6"/>
        <v>4.9382716049382713</v>
      </c>
      <c r="S40" s="54"/>
      <c r="T40" s="54"/>
    </row>
    <row r="41" spans="1:20" ht="23.1" customHeight="1">
      <c r="A41" s="175"/>
      <c r="B41" s="175"/>
      <c r="C41" s="13"/>
      <c r="D41" s="14" t="s">
        <v>13</v>
      </c>
      <c r="E41" s="11"/>
      <c r="F41" s="10">
        <f t="shared" si="0"/>
        <v>20</v>
      </c>
      <c r="G41" s="9">
        <v>9</v>
      </c>
      <c r="H41" s="8">
        <f t="shared" si="1"/>
        <v>45</v>
      </c>
      <c r="I41" s="9">
        <v>1</v>
      </c>
      <c r="J41" s="8">
        <f t="shared" si="2"/>
        <v>5</v>
      </c>
      <c r="K41" s="9">
        <v>3</v>
      </c>
      <c r="L41" s="8">
        <f t="shared" si="3"/>
        <v>15</v>
      </c>
      <c r="M41" s="9">
        <v>6</v>
      </c>
      <c r="N41" s="8">
        <f t="shared" si="4"/>
        <v>30</v>
      </c>
      <c r="O41" s="9">
        <v>0</v>
      </c>
      <c r="P41" s="8">
        <f t="shared" si="5"/>
        <v>0</v>
      </c>
      <c r="Q41" s="9">
        <v>1</v>
      </c>
      <c r="R41" s="8">
        <f t="shared" si="6"/>
        <v>5</v>
      </c>
      <c r="S41" s="54"/>
      <c r="T41" s="54"/>
    </row>
    <row r="42" spans="1:20" ht="23.1" customHeight="1">
      <c r="A42" s="175"/>
      <c r="B42" s="175"/>
      <c r="C42" s="13"/>
      <c r="D42" s="14" t="s">
        <v>371</v>
      </c>
      <c r="E42" s="11"/>
      <c r="F42" s="10">
        <f t="shared" si="0"/>
        <v>13</v>
      </c>
      <c r="G42" s="9">
        <v>5</v>
      </c>
      <c r="H42" s="8">
        <f t="shared" si="1"/>
        <v>38.461538461538467</v>
      </c>
      <c r="I42" s="9">
        <v>1</v>
      </c>
      <c r="J42" s="8">
        <f t="shared" si="2"/>
        <v>7.6923076923076925</v>
      </c>
      <c r="K42" s="9">
        <v>2</v>
      </c>
      <c r="L42" s="8">
        <f t="shared" si="3"/>
        <v>15.384615384615385</v>
      </c>
      <c r="M42" s="9">
        <v>5</v>
      </c>
      <c r="N42" s="8">
        <f t="shared" si="4"/>
        <v>38.461538461538467</v>
      </c>
      <c r="O42" s="9">
        <v>0</v>
      </c>
      <c r="P42" s="8">
        <f t="shared" si="5"/>
        <v>0</v>
      </c>
      <c r="Q42" s="9">
        <v>0</v>
      </c>
      <c r="R42" s="8">
        <f t="shared" si="6"/>
        <v>0</v>
      </c>
      <c r="S42" s="54"/>
      <c r="T42" s="54"/>
    </row>
    <row r="43" spans="1:20" ht="23.1" customHeight="1">
      <c r="A43" s="175"/>
      <c r="B43" s="175"/>
      <c r="C43" s="13"/>
      <c r="D43" s="14" t="s">
        <v>370</v>
      </c>
      <c r="E43" s="11"/>
      <c r="F43" s="10">
        <f t="shared" si="0"/>
        <v>35</v>
      </c>
      <c r="G43" s="9">
        <v>15</v>
      </c>
      <c r="H43" s="8">
        <f t="shared" si="1"/>
        <v>42.857142857142854</v>
      </c>
      <c r="I43" s="9">
        <v>4</v>
      </c>
      <c r="J43" s="8">
        <f t="shared" si="2"/>
        <v>11.428571428571429</v>
      </c>
      <c r="K43" s="9">
        <v>5</v>
      </c>
      <c r="L43" s="8">
        <f t="shared" si="3"/>
        <v>14.285714285714285</v>
      </c>
      <c r="M43" s="9">
        <v>9</v>
      </c>
      <c r="N43" s="8">
        <f t="shared" si="4"/>
        <v>25.714285714285712</v>
      </c>
      <c r="O43" s="9">
        <v>0</v>
      </c>
      <c r="P43" s="8">
        <f t="shared" si="5"/>
        <v>0</v>
      </c>
      <c r="Q43" s="9">
        <v>2</v>
      </c>
      <c r="R43" s="8">
        <f t="shared" si="6"/>
        <v>5.7142857142857144</v>
      </c>
      <c r="S43" s="54"/>
      <c r="T43" s="54"/>
    </row>
    <row r="44" spans="1:20" ht="23.1" customHeight="1">
      <c r="A44" s="175"/>
      <c r="B44" s="175"/>
      <c r="C44" s="13"/>
      <c r="D44" s="14" t="s">
        <v>10</v>
      </c>
      <c r="E44" s="11"/>
      <c r="F44" s="10">
        <f t="shared" si="0"/>
        <v>182</v>
      </c>
      <c r="G44" s="9">
        <v>76</v>
      </c>
      <c r="H44" s="8">
        <f t="shared" si="1"/>
        <v>41.758241758241759</v>
      </c>
      <c r="I44" s="9">
        <v>25</v>
      </c>
      <c r="J44" s="8">
        <f t="shared" si="2"/>
        <v>13.736263736263737</v>
      </c>
      <c r="K44" s="9">
        <v>34</v>
      </c>
      <c r="L44" s="8">
        <f t="shared" si="3"/>
        <v>18.681318681318682</v>
      </c>
      <c r="M44" s="9">
        <v>34</v>
      </c>
      <c r="N44" s="8">
        <f t="shared" si="4"/>
        <v>18.681318681318682</v>
      </c>
      <c r="O44" s="9">
        <v>1</v>
      </c>
      <c r="P44" s="8">
        <f t="shared" si="5"/>
        <v>0.5494505494505495</v>
      </c>
      <c r="Q44" s="9">
        <v>12</v>
      </c>
      <c r="R44" s="8">
        <f t="shared" si="6"/>
        <v>6.593406593406594</v>
      </c>
      <c r="S44" s="54"/>
      <c r="T44" s="54"/>
    </row>
    <row r="45" spans="1:20" ht="23.1" customHeight="1">
      <c r="A45" s="175"/>
      <c r="B45" s="175"/>
      <c r="C45" s="13"/>
      <c r="D45" s="14" t="s">
        <v>9</v>
      </c>
      <c r="E45" s="11"/>
      <c r="F45" s="10">
        <f t="shared" si="0"/>
        <v>18</v>
      </c>
      <c r="G45" s="9">
        <v>15</v>
      </c>
      <c r="H45" s="8">
        <f t="shared" si="1"/>
        <v>83.333333333333343</v>
      </c>
      <c r="I45" s="9">
        <v>1</v>
      </c>
      <c r="J45" s="8">
        <f t="shared" si="2"/>
        <v>5.5555555555555554</v>
      </c>
      <c r="K45" s="9">
        <v>0</v>
      </c>
      <c r="L45" s="8">
        <f t="shared" si="3"/>
        <v>0</v>
      </c>
      <c r="M45" s="9">
        <v>2</v>
      </c>
      <c r="N45" s="8">
        <f t="shared" si="4"/>
        <v>11.111111111111111</v>
      </c>
      <c r="O45" s="9">
        <v>0</v>
      </c>
      <c r="P45" s="8">
        <f t="shared" si="5"/>
        <v>0</v>
      </c>
      <c r="Q45" s="9">
        <v>0</v>
      </c>
      <c r="R45" s="8">
        <f t="shared" si="6"/>
        <v>0</v>
      </c>
      <c r="S45" s="54"/>
      <c r="T45" s="54"/>
    </row>
    <row r="46" spans="1:20" ht="23.1" customHeight="1">
      <c r="A46" s="175"/>
      <c r="B46" s="175"/>
      <c r="C46" s="13"/>
      <c r="D46" s="14" t="s">
        <v>369</v>
      </c>
      <c r="E46" s="11"/>
      <c r="F46" s="10">
        <f t="shared" si="0"/>
        <v>11</v>
      </c>
      <c r="G46" s="9">
        <v>2</v>
      </c>
      <c r="H46" s="8">
        <f t="shared" si="1"/>
        <v>18.181818181818183</v>
      </c>
      <c r="I46" s="9">
        <v>0</v>
      </c>
      <c r="J46" s="8">
        <f t="shared" si="2"/>
        <v>0</v>
      </c>
      <c r="K46" s="9">
        <v>4</v>
      </c>
      <c r="L46" s="8">
        <f t="shared" si="3"/>
        <v>36.363636363636367</v>
      </c>
      <c r="M46" s="9">
        <v>5</v>
      </c>
      <c r="N46" s="8">
        <f t="shared" si="4"/>
        <v>45.454545454545453</v>
      </c>
      <c r="O46" s="9">
        <v>0</v>
      </c>
      <c r="P46" s="8">
        <f t="shared" si="5"/>
        <v>0</v>
      </c>
      <c r="Q46" s="9">
        <v>0</v>
      </c>
      <c r="R46" s="8">
        <f t="shared" si="6"/>
        <v>0</v>
      </c>
      <c r="S46" s="54"/>
      <c r="T46" s="54"/>
    </row>
    <row r="47" spans="1:20" ht="24" customHeight="1">
      <c r="A47" s="175"/>
      <c r="B47" s="175"/>
      <c r="C47" s="13"/>
      <c r="D47" s="12" t="s">
        <v>7</v>
      </c>
      <c r="E47" s="11"/>
      <c r="F47" s="10">
        <f t="shared" si="0"/>
        <v>16</v>
      </c>
      <c r="G47" s="9">
        <v>4</v>
      </c>
      <c r="H47" s="8">
        <f t="shared" si="1"/>
        <v>25</v>
      </c>
      <c r="I47" s="9">
        <v>3</v>
      </c>
      <c r="J47" s="8">
        <f t="shared" si="2"/>
        <v>18.75</v>
      </c>
      <c r="K47" s="9">
        <v>4</v>
      </c>
      <c r="L47" s="8">
        <f t="shared" si="3"/>
        <v>25</v>
      </c>
      <c r="M47" s="9">
        <v>5</v>
      </c>
      <c r="N47" s="8">
        <f t="shared" si="4"/>
        <v>31.25</v>
      </c>
      <c r="O47" s="9">
        <v>0</v>
      </c>
      <c r="P47" s="8">
        <f t="shared" si="5"/>
        <v>0</v>
      </c>
      <c r="Q47" s="9">
        <v>0</v>
      </c>
      <c r="R47" s="8">
        <f t="shared" si="6"/>
        <v>0</v>
      </c>
      <c r="S47" s="54"/>
      <c r="T47" s="54"/>
    </row>
    <row r="48" spans="1:20" ht="23.1" customHeight="1">
      <c r="A48" s="175"/>
      <c r="B48" s="175"/>
      <c r="C48" s="13"/>
      <c r="D48" s="14" t="s">
        <v>368</v>
      </c>
      <c r="E48" s="11"/>
      <c r="F48" s="10">
        <f t="shared" si="0"/>
        <v>57</v>
      </c>
      <c r="G48" s="9">
        <v>21</v>
      </c>
      <c r="H48" s="8">
        <f t="shared" si="1"/>
        <v>36.84210526315789</v>
      </c>
      <c r="I48" s="9">
        <v>1</v>
      </c>
      <c r="J48" s="8">
        <f t="shared" si="2"/>
        <v>1.7543859649122806</v>
      </c>
      <c r="K48" s="9">
        <v>10</v>
      </c>
      <c r="L48" s="8">
        <f t="shared" si="3"/>
        <v>17.543859649122805</v>
      </c>
      <c r="M48" s="9">
        <v>23</v>
      </c>
      <c r="N48" s="8">
        <f t="shared" si="4"/>
        <v>40.350877192982452</v>
      </c>
      <c r="O48" s="9">
        <v>0</v>
      </c>
      <c r="P48" s="8">
        <f t="shared" si="5"/>
        <v>0</v>
      </c>
      <c r="Q48" s="9">
        <v>2</v>
      </c>
      <c r="R48" s="8">
        <f t="shared" si="6"/>
        <v>3.5087719298245612</v>
      </c>
      <c r="S48" s="54"/>
      <c r="T48" s="54"/>
    </row>
    <row r="49" spans="1:20" ht="23.1" customHeight="1">
      <c r="A49" s="175"/>
      <c r="B49" s="175"/>
      <c r="C49" s="13"/>
      <c r="D49" s="14" t="s">
        <v>367</v>
      </c>
      <c r="E49" s="11"/>
      <c r="F49" s="10">
        <f t="shared" si="0"/>
        <v>16</v>
      </c>
      <c r="G49" s="9">
        <v>8</v>
      </c>
      <c r="H49" s="8">
        <f t="shared" si="1"/>
        <v>50</v>
      </c>
      <c r="I49" s="9">
        <v>0</v>
      </c>
      <c r="J49" s="8">
        <f t="shared" si="2"/>
        <v>0</v>
      </c>
      <c r="K49" s="9">
        <v>4</v>
      </c>
      <c r="L49" s="8">
        <f t="shared" si="3"/>
        <v>25</v>
      </c>
      <c r="M49" s="9">
        <v>4</v>
      </c>
      <c r="N49" s="8">
        <f t="shared" si="4"/>
        <v>25</v>
      </c>
      <c r="O49" s="9">
        <v>0</v>
      </c>
      <c r="P49" s="8">
        <f t="shared" si="5"/>
        <v>0</v>
      </c>
      <c r="Q49" s="9">
        <v>0</v>
      </c>
      <c r="R49" s="8">
        <f t="shared" si="6"/>
        <v>0</v>
      </c>
      <c r="S49" s="54"/>
      <c r="T49" s="54"/>
    </row>
    <row r="50" spans="1:20" ht="23.1" customHeight="1">
      <c r="A50" s="175"/>
      <c r="B50" s="175"/>
      <c r="C50" s="13"/>
      <c r="D50" s="14" t="s">
        <v>366</v>
      </c>
      <c r="E50" s="11"/>
      <c r="F50" s="10">
        <f t="shared" si="0"/>
        <v>21</v>
      </c>
      <c r="G50" s="9">
        <v>10</v>
      </c>
      <c r="H50" s="8">
        <f t="shared" si="1"/>
        <v>47.619047619047613</v>
      </c>
      <c r="I50" s="9">
        <v>1</v>
      </c>
      <c r="J50" s="8">
        <f t="shared" si="2"/>
        <v>4.7619047619047619</v>
      </c>
      <c r="K50" s="9">
        <v>4</v>
      </c>
      <c r="L50" s="8">
        <f t="shared" si="3"/>
        <v>19.047619047619047</v>
      </c>
      <c r="M50" s="9">
        <v>5</v>
      </c>
      <c r="N50" s="8">
        <f t="shared" si="4"/>
        <v>23.809523809523807</v>
      </c>
      <c r="O50" s="9">
        <v>0</v>
      </c>
      <c r="P50" s="8">
        <f t="shared" si="5"/>
        <v>0</v>
      </c>
      <c r="Q50" s="9">
        <v>1</v>
      </c>
      <c r="R50" s="8">
        <f t="shared" si="6"/>
        <v>4.7619047619047619</v>
      </c>
      <c r="S50" s="54"/>
      <c r="T50" s="54"/>
    </row>
    <row r="51" spans="1:20" ht="23.1" customHeight="1">
      <c r="A51" s="175"/>
      <c r="B51" s="175"/>
      <c r="C51" s="13"/>
      <c r="D51" s="14" t="s">
        <v>365</v>
      </c>
      <c r="E51" s="11"/>
      <c r="F51" s="10">
        <f t="shared" si="0"/>
        <v>157</v>
      </c>
      <c r="G51" s="9">
        <v>56</v>
      </c>
      <c r="H51" s="8">
        <f t="shared" si="1"/>
        <v>35.668789808917197</v>
      </c>
      <c r="I51" s="9">
        <v>4</v>
      </c>
      <c r="J51" s="8">
        <f t="shared" si="2"/>
        <v>2.547770700636943</v>
      </c>
      <c r="K51" s="9">
        <v>68</v>
      </c>
      <c r="L51" s="8">
        <f t="shared" si="3"/>
        <v>43.312101910828027</v>
      </c>
      <c r="M51" s="9">
        <v>21</v>
      </c>
      <c r="N51" s="8">
        <f t="shared" si="4"/>
        <v>13.375796178343949</v>
      </c>
      <c r="O51" s="9">
        <v>0</v>
      </c>
      <c r="P51" s="8">
        <f t="shared" si="5"/>
        <v>0</v>
      </c>
      <c r="Q51" s="9">
        <v>8</v>
      </c>
      <c r="R51" s="8">
        <f t="shared" si="6"/>
        <v>5.095541401273886</v>
      </c>
      <c r="S51" s="54"/>
      <c r="T51" s="54"/>
    </row>
    <row r="52" spans="1:20" ht="23.1" customHeight="1">
      <c r="A52" s="175"/>
      <c r="B52" s="175"/>
      <c r="C52" s="13"/>
      <c r="D52" s="14" t="s">
        <v>364</v>
      </c>
      <c r="E52" s="11"/>
      <c r="F52" s="10">
        <f t="shared" si="0"/>
        <v>22</v>
      </c>
      <c r="G52" s="9">
        <v>14</v>
      </c>
      <c r="H52" s="8">
        <f t="shared" si="1"/>
        <v>63.636363636363633</v>
      </c>
      <c r="I52" s="9">
        <v>3</v>
      </c>
      <c r="J52" s="8">
        <f t="shared" si="2"/>
        <v>13.636363636363635</v>
      </c>
      <c r="K52" s="9">
        <v>0</v>
      </c>
      <c r="L52" s="8">
        <f t="shared" si="3"/>
        <v>0</v>
      </c>
      <c r="M52" s="9">
        <v>2</v>
      </c>
      <c r="N52" s="8">
        <f t="shared" si="4"/>
        <v>9.0909090909090917</v>
      </c>
      <c r="O52" s="9">
        <v>0</v>
      </c>
      <c r="P52" s="8">
        <f t="shared" si="5"/>
        <v>0</v>
      </c>
      <c r="Q52" s="9">
        <v>3</v>
      </c>
      <c r="R52" s="8">
        <f t="shared" si="6"/>
        <v>13.636363636363635</v>
      </c>
      <c r="S52" s="54"/>
      <c r="T52" s="54"/>
    </row>
    <row r="53" spans="1:20" ht="24" customHeight="1">
      <c r="A53" s="176"/>
      <c r="B53" s="176"/>
      <c r="C53" s="13"/>
      <c r="D53" s="12" t="s">
        <v>363</v>
      </c>
      <c r="E53" s="11"/>
      <c r="F53" s="10">
        <f t="shared" si="0"/>
        <v>59</v>
      </c>
      <c r="G53" s="9">
        <v>21</v>
      </c>
      <c r="H53" s="8">
        <f t="shared" si="1"/>
        <v>35.593220338983052</v>
      </c>
      <c r="I53" s="9">
        <v>8</v>
      </c>
      <c r="J53" s="8">
        <f t="shared" si="2"/>
        <v>13.559322033898304</v>
      </c>
      <c r="K53" s="9">
        <v>12</v>
      </c>
      <c r="L53" s="8">
        <f t="shared" si="3"/>
        <v>20.33898305084746</v>
      </c>
      <c r="M53" s="9">
        <v>16</v>
      </c>
      <c r="N53" s="8">
        <f t="shared" si="4"/>
        <v>27.118644067796609</v>
      </c>
      <c r="O53" s="9">
        <v>0</v>
      </c>
      <c r="P53" s="8">
        <f t="shared" si="5"/>
        <v>0</v>
      </c>
      <c r="Q53" s="9">
        <v>2</v>
      </c>
      <c r="R53" s="8">
        <f t="shared" si="6"/>
        <v>3.3898305084745761</v>
      </c>
      <c r="S53" s="54"/>
      <c r="T53" s="54"/>
    </row>
    <row r="55" spans="1:20" ht="12.75" customHeight="1"/>
    <row r="56" spans="1:20" ht="12.75" customHeight="1"/>
    <row r="57" spans="1:20">
      <c r="D57" s="5"/>
    </row>
    <row r="58" spans="1:20">
      <c r="D58" s="4">
        <v>441</v>
      </c>
      <c r="F58" s="3">
        <v>1</v>
      </c>
      <c r="H58" s="54">
        <v>214</v>
      </c>
      <c r="I58" s="3">
        <v>1</v>
      </c>
      <c r="K58" s="3">
        <v>945</v>
      </c>
      <c r="L58" s="3">
        <v>1</v>
      </c>
    </row>
    <row r="59" spans="1:20">
      <c r="F59" s="3">
        <v>2</v>
      </c>
      <c r="I59" s="3">
        <v>2</v>
      </c>
      <c r="L59" s="3">
        <v>2</v>
      </c>
    </row>
    <row r="60" spans="1:20">
      <c r="D60" s="4">
        <v>83</v>
      </c>
      <c r="F60" s="3">
        <v>3</v>
      </c>
      <c r="H60" s="54">
        <v>101</v>
      </c>
      <c r="I60" s="3">
        <v>3</v>
      </c>
      <c r="K60" s="3">
        <v>295</v>
      </c>
      <c r="L60" s="3">
        <v>3</v>
      </c>
    </row>
    <row r="61" spans="1:20">
      <c r="F61" s="3">
        <v>4</v>
      </c>
      <c r="I61" s="3">
        <v>4</v>
      </c>
      <c r="L61" s="3">
        <v>4</v>
      </c>
    </row>
    <row r="62" spans="1:20">
      <c r="D62" s="4">
        <v>57</v>
      </c>
      <c r="F62" s="3">
        <v>5</v>
      </c>
      <c r="H62" s="54">
        <v>31</v>
      </c>
      <c r="I62" s="3">
        <v>5</v>
      </c>
      <c r="K62" s="3">
        <v>143</v>
      </c>
      <c r="L62" s="3">
        <v>5</v>
      </c>
    </row>
    <row r="63" spans="1:20">
      <c r="F63" s="3">
        <v>6</v>
      </c>
      <c r="I63" s="3">
        <v>6</v>
      </c>
      <c r="L63" s="3">
        <v>6</v>
      </c>
    </row>
    <row r="64" spans="1:20">
      <c r="D64" s="4">
        <v>112</v>
      </c>
      <c r="F64" s="3">
        <v>7</v>
      </c>
      <c r="H64" s="54">
        <v>50</v>
      </c>
      <c r="I64" s="3">
        <v>7</v>
      </c>
      <c r="K64" s="3">
        <v>227</v>
      </c>
      <c r="L64" s="3">
        <v>7</v>
      </c>
    </row>
    <row r="65" spans="4:12">
      <c r="F65" s="3">
        <v>8</v>
      </c>
      <c r="I65" s="3">
        <v>8</v>
      </c>
      <c r="L65" s="3">
        <v>8</v>
      </c>
    </row>
    <row r="66" spans="4:12">
      <c r="D66" s="4">
        <v>45</v>
      </c>
      <c r="F66" s="3">
        <v>9</v>
      </c>
      <c r="H66" s="54">
        <v>10</v>
      </c>
      <c r="I66" s="3">
        <v>9</v>
      </c>
      <c r="K66" s="3">
        <v>75</v>
      </c>
      <c r="L66" s="3">
        <v>9</v>
      </c>
    </row>
    <row r="67" spans="4:12">
      <c r="F67" s="3">
        <v>10</v>
      </c>
      <c r="I67" s="3">
        <v>10</v>
      </c>
      <c r="L67" s="3">
        <v>10</v>
      </c>
    </row>
    <row r="68" spans="4:12">
      <c r="D68" s="4">
        <v>144</v>
      </c>
      <c r="F68" s="3">
        <v>11</v>
      </c>
      <c r="H68" s="54">
        <v>22</v>
      </c>
      <c r="I68" s="3">
        <v>11</v>
      </c>
      <c r="K68" s="3">
        <v>205</v>
      </c>
      <c r="L68" s="3">
        <v>11</v>
      </c>
    </row>
    <row r="69" spans="4:12">
      <c r="F69" s="3">
        <v>12</v>
      </c>
      <c r="I69" s="3">
        <v>12</v>
      </c>
      <c r="L69" s="3">
        <v>12</v>
      </c>
    </row>
    <row r="70" spans="4:12">
      <c r="D70" s="4">
        <v>105</v>
      </c>
      <c r="F70" s="3">
        <v>13</v>
      </c>
      <c r="H70" s="54">
        <v>40</v>
      </c>
      <c r="I70" s="3">
        <v>13</v>
      </c>
      <c r="K70" s="3">
        <v>230</v>
      </c>
      <c r="L70" s="3">
        <v>13</v>
      </c>
    </row>
    <row r="71" spans="4:12">
      <c r="F71" s="3">
        <v>14</v>
      </c>
      <c r="I71" s="3">
        <v>14</v>
      </c>
      <c r="L71" s="3">
        <v>14</v>
      </c>
    </row>
    <row r="72" spans="4:12">
      <c r="D72" s="4">
        <v>21</v>
      </c>
      <c r="F72" s="3">
        <v>15</v>
      </c>
      <c r="H72" s="54">
        <v>2</v>
      </c>
      <c r="I72" s="3">
        <v>15</v>
      </c>
      <c r="K72" s="3">
        <v>31</v>
      </c>
      <c r="L72" s="3">
        <v>15</v>
      </c>
    </row>
    <row r="73" spans="4:12">
      <c r="F73" s="3">
        <v>16</v>
      </c>
      <c r="I73" s="3">
        <v>16</v>
      </c>
      <c r="L73" s="3">
        <v>16</v>
      </c>
    </row>
    <row r="74" spans="4:12">
      <c r="D74" s="4">
        <v>1</v>
      </c>
      <c r="F74" s="3">
        <v>17</v>
      </c>
      <c r="H74" s="54">
        <v>1</v>
      </c>
      <c r="I74" s="3">
        <v>17</v>
      </c>
      <c r="K74" s="3">
        <v>4</v>
      </c>
      <c r="L74" s="3">
        <v>17</v>
      </c>
    </row>
    <row r="75" spans="4:12">
      <c r="F75" s="3">
        <v>18</v>
      </c>
      <c r="I75" s="3">
        <v>18</v>
      </c>
      <c r="L75" s="3">
        <v>18</v>
      </c>
    </row>
    <row r="76" spans="4:12">
      <c r="D76" s="5">
        <v>9</v>
      </c>
      <c r="F76" s="3">
        <v>19</v>
      </c>
      <c r="H76" s="54">
        <v>6</v>
      </c>
      <c r="I76" s="3">
        <v>19</v>
      </c>
      <c r="K76" s="3">
        <v>20</v>
      </c>
      <c r="L76" s="3">
        <v>19</v>
      </c>
    </row>
    <row r="77" spans="4:12">
      <c r="F77" s="3">
        <v>20</v>
      </c>
      <c r="I77" s="3">
        <v>20</v>
      </c>
      <c r="L77" s="3">
        <v>20</v>
      </c>
    </row>
    <row r="78" spans="4:12">
      <c r="D78" s="4">
        <v>1</v>
      </c>
      <c r="F78" s="3">
        <v>21</v>
      </c>
      <c r="H78" s="54">
        <v>0</v>
      </c>
      <c r="I78" s="3">
        <v>21</v>
      </c>
      <c r="K78" s="3">
        <v>2</v>
      </c>
      <c r="L78" s="3">
        <v>21</v>
      </c>
    </row>
    <row r="79" spans="4:12">
      <c r="F79" s="3">
        <v>22</v>
      </c>
      <c r="I79" s="3">
        <v>22</v>
      </c>
      <c r="L79" s="3">
        <v>22</v>
      </c>
    </row>
    <row r="80" spans="4:12">
      <c r="D80" s="4">
        <v>2</v>
      </c>
      <c r="F80" s="3">
        <v>23</v>
      </c>
      <c r="H80" s="54">
        <v>1</v>
      </c>
      <c r="I80" s="3">
        <v>23</v>
      </c>
      <c r="K80" s="3">
        <v>6</v>
      </c>
      <c r="L80" s="3">
        <v>23</v>
      </c>
    </row>
    <row r="81" spans="4:12">
      <c r="F81" s="3">
        <v>24</v>
      </c>
      <c r="I81" s="3">
        <v>24</v>
      </c>
      <c r="L81" s="3">
        <v>24</v>
      </c>
    </row>
    <row r="82" spans="4:12">
      <c r="D82" s="4">
        <v>0</v>
      </c>
      <c r="F82" s="3">
        <v>25</v>
      </c>
      <c r="H82" s="54">
        <v>0</v>
      </c>
      <c r="I82" s="3">
        <v>25</v>
      </c>
      <c r="K82" s="3">
        <v>2</v>
      </c>
      <c r="L82" s="3">
        <v>25</v>
      </c>
    </row>
    <row r="83" spans="4:12" ht="13.5" customHeight="1">
      <c r="F83" s="3">
        <v>26</v>
      </c>
      <c r="I83" s="3">
        <v>26</v>
      </c>
      <c r="L83" s="3">
        <v>26</v>
      </c>
    </row>
    <row r="84" spans="4:12" ht="13.5" customHeight="1">
      <c r="D84" s="5">
        <v>2</v>
      </c>
      <c r="F84" s="3">
        <v>27</v>
      </c>
      <c r="H84" s="54">
        <v>2</v>
      </c>
      <c r="I84" s="3">
        <v>27</v>
      </c>
      <c r="K84" s="3">
        <v>6</v>
      </c>
      <c r="L84" s="3">
        <v>27</v>
      </c>
    </row>
    <row r="85" spans="4:12">
      <c r="F85" s="3">
        <v>28</v>
      </c>
      <c r="I85" s="3">
        <v>28</v>
      </c>
      <c r="L85" s="3">
        <v>28</v>
      </c>
    </row>
    <row r="86" spans="4:12">
      <c r="D86" s="4">
        <v>4</v>
      </c>
      <c r="F86" s="3">
        <v>29</v>
      </c>
      <c r="H86" s="54">
        <v>1</v>
      </c>
      <c r="I86" s="3">
        <v>29</v>
      </c>
      <c r="K86" s="3">
        <v>9</v>
      </c>
      <c r="L86" s="3">
        <v>29</v>
      </c>
    </row>
    <row r="87" spans="4:12">
      <c r="F87" s="3">
        <v>30</v>
      </c>
      <c r="I87" s="3">
        <v>30</v>
      </c>
      <c r="L87" s="3">
        <v>30</v>
      </c>
    </row>
    <row r="88" spans="4:12">
      <c r="D88" s="4">
        <v>0</v>
      </c>
      <c r="F88" s="3">
        <v>31</v>
      </c>
      <c r="H88" s="54">
        <v>0</v>
      </c>
      <c r="I88" s="3">
        <v>31</v>
      </c>
      <c r="K88" s="3">
        <v>1</v>
      </c>
      <c r="L88" s="3">
        <v>31</v>
      </c>
    </row>
    <row r="89" spans="4:12">
      <c r="F89" s="3">
        <v>32</v>
      </c>
      <c r="I89" s="3">
        <v>32</v>
      </c>
      <c r="L89" s="3">
        <v>32</v>
      </c>
    </row>
    <row r="90" spans="4:12">
      <c r="D90" s="4">
        <v>2</v>
      </c>
      <c r="F90" s="3">
        <v>33</v>
      </c>
      <c r="H90" s="54">
        <v>2</v>
      </c>
      <c r="I90" s="3">
        <v>33</v>
      </c>
      <c r="K90" s="3">
        <v>7</v>
      </c>
      <c r="L90" s="3">
        <v>33</v>
      </c>
    </row>
    <row r="91" spans="4:12">
      <c r="F91" s="3">
        <v>34</v>
      </c>
      <c r="I91" s="3">
        <v>34</v>
      </c>
      <c r="L91" s="3">
        <v>34</v>
      </c>
    </row>
    <row r="92" spans="4:12">
      <c r="D92" s="5">
        <v>0</v>
      </c>
      <c r="F92" s="3">
        <v>35</v>
      </c>
      <c r="H92" s="54">
        <v>0</v>
      </c>
      <c r="I92" s="3">
        <v>35</v>
      </c>
      <c r="K92" s="3">
        <v>0</v>
      </c>
      <c r="L92" s="3">
        <v>35</v>
      </c>
    </row>
    <row r="93" spans="4:12">
      <c r="F93" s="3">
        <v>36</v>
      </c>
      <c r="I93" s="3">
        <v>36</v>
      </c>
      <c r="L93" s="3">
        <v>36</v>
      </c>
    </row>
    <row r="94" spans="4:12">
      <c r="D94" s="4">
        <v>1</v>
      </c>
      <c r="F94" s="3">
        <v>37</v>
      </c>
      <c r="H94" s="54">
        <v>0</v>
      </c>
      <c r="I94" s="3">
        <v>37</v>
      </c>
      <c r="K94" s="3">
        <v>1</v>
      </c>
      <c r="L94" s="3">
        <v>37</v>
      </c>
    </row>
    <row r="95" spans="4:12" ht="12.75" customHeight="1">
      <c r="F95" s="3">
        <v>38</v>
      </c>
      <c r="I95" s="3">
        <v>38</v>
      </c>
      <c r="L95" s="3">
        <v>38</v>
      </c>
    </row>
    <row r="96" spans="4:12" ht="12.75" customHeight="1">
      <c r="D96" s="5">
        <v>3</v>
      </c>
      <c r="F96" s="3">
        <v>39</v>
      </c>
      <c r="H96" s="54">
        <v>0</v>
      </c>
      <c r="I96" s="3">
        <v>39</v>
      </c>
      <c r="K96" s="3">
        <v>7</v>
      </c>
      <c r="L96" s="3">
        <v>39</v>
      </c>
    </row>
    <row r="97" spans="4:12">
      <c r="F97" s="3">
        <v>40</v>
      </c>
      <c r="I97" s="3">
        <v>40</v>
      </c>
      <c r="L97" s="3">
        <v>40</v>
      </c>
    </row>
    <row r="98" spans="4:12">
      <c r="D98" s="4">
        <v>0</v>
      </c>
      <c r="F98" s="3">
        <v>41</v>
      </c>
      <c r="H98" s="54">
        <v>1</v>
      </c>
      <c r="I98" s="3">
        <v>41</v>
      </c>
      <c r="K98" s="3">
        <v>2</v>
      </c>
      <c r="L98" s="3">
        <v>41</v>
      </c>
    </row>
    <row r="99" spans="4:12">
      <c r="F99" s="3">
        <v>42</v>
      </c>
      <c r="I99" s="3">
        <v>42</v>
      </c>
      <c r="L99" s="3">
        <v>42</v>
      </c>
    </row>
    <row r="100" spans="4:12">
      <c r="D100" s="5">
        <v>0</v>
      </c>
      <c r="F100" s="3">
        <v>43</v>
      </c>
      <c r="H100" s="54">
        <v>0</v>
      </c>
      <c r="I100" s="3">
        <v>43</v>
      </c>
      <c r="K100" s="3">
        <v>3</v>
      </c>
      <c r="L100" s="3">
        <v>43</v>
      </c>
    </row>
    <row r="101" spans="4:12">
      <c r="F101" s="3">
        <v>44</v>
      </c>
      <c r="I101" s="3">
        <v>44</v>
      </c>
      <c r="L101" s="3">
        <v>44</v>
      </c>
    </row>
    <row r="102" spans="4:12">
      <c r="D102" s="4">
        <v>4</v>
      </c>
      <c r="F102" s="3">
        <v>45</v>
      </c>
      <c r="H102" s="54">
        <v>6</v>
      </c>
      <c r="I102" s="3">
        <v>45</v>
      </c>
      <c r="K102" s="3">
        <v>15</v>
      </c>
      <c r="L102" s="3">
        <v>45</v>
      </c>
    </row>
    <row r="103" spans="4:12">
      <c r="F103" s="3">
        <v>46</v>
      </c>
      <c r="I103" s="3">
        <v>46</v>
      </c>
      <c r="L103" s="3">
        <v>46</v>
      </c>
    </row>
    <row r="104" spans="4:12">
      <c r="D104" s="5">
        <v>1</v>
      </c>
      <c r="F104" s="3">
        <v>47</v>
      </c>
      <c r="H104" s="54">
        <v>0</v>
      </c>
      <c r="I104" s="3">
        <v>47</v>
      </c>
      <c r="K104" s="3">
        <v>6</v>
      </c>
      <c r="L104" s="3">
        <v>47</v>
      </c>
    </row>
    <row r="105" spans="4:12">
      <c r="F105" s="3">
        <v>48</v>
      </c>
      <c r="I105" s="3">
        <v>48</v>
      </c>
      <c r="L105" s="3">
        <v>48</v>
      </c>
    </row>
    <row r="106" spans="4:12">
      <c r="D106" s="4">
        <v>14</v>
      </c>
      <c r="F106" s="3">
        <v>49</v>
      </c>
      <c r="H106" s="54">
        <v>9</v>
      </c>
      <c r="I106" s="3">
        <v>49</v>
      </c>
      <c r="K106" s="3">
        <v>31</v>
      </c>
      <c r="L106" s="3">
        <v>49</v>
      </c>
    </row>
    <row r="107" spans="4:12">
      <c r="F107" s="3">
        <v>50</v>
      </c>
      <c r="I107" s="3">
        <v>50</v>
      </c>
      <c r="L107" s="3">
        <v>50</v>
      </c>
    </row>
    <row r="108" spans="4:12">
      <c r="D108" s="6">
        <v>1</v>
      </c>
      <c r="F108" s="3">
        <v>51</v>
      </c>
      <c r="H108" s="54">
        <v>0</v>
      </c>
      <c r="I108" s="3">
        <v>51</v>
      </c>
      <c r="K108" s="3">
        <v>7</v>
      </c>
      <c r="L108" s="3">
        <v>51</v>
      </c>
    </row>
    <row r="109" spans="4:12">
      <c r="F109" s="3">
        <v>52</v>
      </c>
      <c r="I109" s="3">
        <v>52</v>
      </c>
      <c r="L109" s="3">
        <v>52</v>
      </c>
    </row>
    <row r="110" spans="4:12">
      <c r="D110" s="4">
        <v>18</v>
      </c>
      <c r="F110" s="3">
        <v>53</v>
      </c>
      <c r="H110" s="54">
        <v>3</v>
      </c>
      <c r="I110" s="3">
        <v>53</v>
      </c>
      <c r="K110" s="3">
        <v>28</v>
      </c>
      <c r="L110" s="3">
        <v>53</v>
      </c>
    </row>
    <row r="111" spans="4:12">
      <c r="F111" s="3">
        <v>54</v>
      </c>
      <c r="I111" s="3">
        <v>54</v>
      </c>
      <c r="L111" s="3">
        <v>54</v>
      </c>
    </row>
    <row r="112" spans="4:12">
      <c r="D112" s="5">
        <v>5</v>
      </c>
      <c r="F112" s="3">
        <v>55</v>
      </c>
      <c r="H112" s="54">
        <v>1</v>
      </c>
      <c r="I112" s="3">
        <v>55</v>
      </c>
      <c r="K112" s="3">
        <v>14</v>
      </c>
      <c r="L112" s="3">
        <v>55</v>
      </c>
    </row>
    <row r="113" spans="4:12">
      <c r="F113" s="3">
        <v>56</v>
      </c>
      <c r="I113" s="3">
        <v>56</v>
      </c>
      <c r="L113" s="3">
        <v>56</v>
      </c>
    </row>
    <row r="114" spans="4:12">
      <c r="D114" s="4">
        <v>6</v>
      </c>
      <c r="F114" s="3">
        <v>57</v>
      </c>
      <c r="H114" s="54">
        <v>1</v>
      </c>
      <c r="I114" s="3">
        <v>57</v>
      </c>
      <c r="K114" s="3">
        <v>7</v>
      </c>
      <c r="L114" s="3">
        <v>57</v>
      </c>
    </row>
    <row r="115" spans="4:12">
      <c r="F115" s="3">
        <v>58</v>
      </c>
      <c r="I115" s="3">
        <v>58</v>
      </c>
      <c r="L115" s="3">
        <v>58</v>
      </c>
    </row>
    <row r="116" spans="4:12">
      <c r="D116" s="5">
        <v>7</v>
      </c>
      <c r="F116" s="3">
        <v>59</v>
      </c>
      <c r="H116" s="54">
        <v>4</v>
      </c>
      <c r="I116" s="3">
        <v>59</v>
      </c>
      <c r="K116" s="3">
        <v>17</v>
      </c>
      <c r="L116" s="3">
        <v>59</v>
      </c>
    </row>
    <row r="117" spans="4:12">
      <c r="F117" s="3">
        <v>60</v>
      </c>
      <c r="I117" s="3">
        <v>60</v>
      </c>
      <c r="L117" s="3">
        <v>60</v>
      </c>
    </row>
    <row r="118" spans="4:12">
      <c r="D118" s="4">
        <v>3</v>
      </c>
      <c r="F118" s="3">
        <v>61</v>
      </c>
      <c r="H118" s="54">
        <v>0</v>
      </c>
      <c r="I118" s="3">
        <v>61</v>
      </c>
      <c r="K118" s="3">
        <v>4</v>
      </c>
      <c r="L118" s="3">
        <v>61</v>
      </c>
    </row>
    <row r="119" spans="4:12">
      <c r="F119" s="3">
        <v>62</v>
      </c>
      <c r="I119" s="3">
        <v>62</v>
      </c>
      <c r="L119" s="3">
        <v>62</v>
      </c>
    </row>
    <row r="120" spans="4:12">
      <c r="D120" s="5">
        <v>336</v>
      </c>
      <c r="F120" s="3">
        <v>63</v>
      </c>
      <c r="H120" s="54">
        <v>174</v>
      </c>
      <c r="I120" s="3">
        <v>63</v>
      </c>
      <c r="K120" s="3">
        <v>715</v>
      </c>
      <c r="L120" s="3">
        <v>63</v>
      </c>
    </row>
    <row r="121" spans="4:12">
      <c r="F121" s="3">
        <v>64</v>
      </c>
      <c r="I121" s="3">
        <v>64</v>
      </c>
      <c r="L121" s="3">
        <v>64</v>
      </c>
    </row>
    <row r="122" spans="4:12">
      <c r="D122" s="4">
        <v>3</v>
      </c>
      <c r="F122" s="3">
        <v>65</v>
      </c>
      <c r="H122" s="54">
        <v>3</v>
      </c>
      <c r="I122" s="3">
        <v>65</v>
      </c>
      <c r="K122" s="3">
        <v>7</v>
      </c>
      <c r="L122" s="3">
        <v>65</v>
      </c>
    </row>
    <row r="123" spans="4:12">
      <c r="F123" s="3">
        <v>66</v>
      </c>
      <c r="I123" s="3">
        <v>66</v>
      </c>
      <c r="L123" s="3">
        <v>66</v>
      </c>
    </row>
    <row r="124" spans="4:12">
      <c r="D124" s="5">
        <v>25</v>
      </c>
      <c r="F124" s="3">
        <v>67</v>
      </c>
      <c r="H124" s="54">
        <v>20</v>
      </c>
      <c r="I124" s="3">
        <v>67</v>
      </c>
      <c r="K124" s="3">
        <v>81</v>
      </c>
      <c r="L124" s="3">
        <v>67</v>
      </c>
    </row>
    <row r="125" spans="4:12">
      <c r="F125" s="3">
        <v>68</v>
      </c>
      <c r="I125" s="3">
        <v>68</v>
      </c>
      <c r="L125" s="3">
        <v>68</v>
      </c>
    </row>
    <row r="126" spans="4:12">
      <c r="D126" s="4">
        <v>10</v>
      </c>
      <c r="F126" s="3">
        <v>69</v>
      </c>
      <c r="H126" s="54">
        <v>3</v>
      </c>
      <c r="I126" s="3">
        <v>69</v>
      </c>
      <c r="K126" s="3">
        <v>20</v>
      </c>
      <c r="L126" s="3">
        <v>69</v>
      </c>
    </row>
    <row r="127" spans="4:12">
      <c r="F127" s="3">
        <v>70</v>
      </c>
      <c r="I127" s="3">
        <v>70</v>
      </c>
      <c r="L127" s="3">
        <v>70</v>
      </c>
    </row>
    <row r="128" spans="4:12">
      <c r="D128" s="4">
        <v>6</v>
      </c>
      <c r="F128" s="3">
        <v>71</v>
      </c>
      <c r="H128" s="54">
        <v>2</v>
      </c>
      <c r="I128" s="3">
        <v>71</v>
      </c>
      <c r="K128" s="3">
        <v>13</v>
      </c>
      <c r="L128" s="3">
        <v>71</v>
      </c>
    </row>
    <row r="129" spans="4:12">
      <c r="F129" s="3">
        <v>72</v>
      </c>
      <c r="I129" s="3">
        <v>72</v>
      </c>
      <c r="L129" s="3">
        <v>72</v>
      </c>
    </row>
    <row r="130" spans="4:12">
      <c r="D130" s="4">
        <v>19</v>
      </c>
      <c r="F130" s="3">
        <v>73</v>
      </c>
      <c r="H130" s="54">
        <v>5</v>
      </c>
      <c r="I130" s="3">
        <v>73</v>
      </c>
      <c r="K130" s="3">
        <v>35</v>
      </c>
      <c r="L130" s="3">
        <v>73</v>
      </c>
    </row>
    <row r="131" spans="4:12">
      <c r="F131" s="3">
        <v>74</v>
      </c>
      <c r="I131" s="3">
        <v>74</v>
      </c>
      <c r="L131" s="3">
        <v>74</v>
      </c>
    </row>
    <row r="132" spans="4:12">
      <c r="D132" s="4">
        <v>101</v>
      </c>
      <c r="F132" s="3">
        <v>75</v>
      </c>
      <c r="H132" s="54">
        <v>35</v>
      </c>
      <c r="I132" s="3">
        <v>75</v>
      </c>
      <c r="K132" s="3">
        <v>182</v>
      </c>
      <c r="L132" s="3">
        <v>75</v>
      </c>
    </row>
    <row r="133" spans="4:12">
      <c r="F133" s="3">
        <v>76</v>
      </c>
      <c r="I133" s="3">
        <v>76</v>
      </c>
      <c r="L133" s="3">
        <v>76</v>
      </c>
    </row>
    <row r="134" spans="4:12">
      <c r="D134" s="4">
        <v>16</v>
      </c>
      <c r="F134" s="3">
        <v>77</v>
      </c>
      <c r="H134" s="54">
        <v>0</v>
      </c>
      <c r="I134" s="3">
        <v>77</v>
      </c>
      <c r="K134" s="3">
        <v>18</v>
      </c>
      <c r="L134" s="3">
        <v>77</v>
      </c>
    </row>
    <row r="135" spans="4:12">
      <c r="F135" s="3">
        <v>78</v>
      </c>
      <c r="I135" s="3">
        <v>78</v>
      </c>
      <c r="L135" s="3">
        <v>78</v>
      </c>
    </row>
    <row r="136" spans="4:12">
      <c r="D136" s="4">
        <v>2</v>
      </c>
      <c r="F136" s="3">
        <v>79</v>
      </c>
      <c r="H136" s="54">
        <v>4</v>
      </c>
      <c r="I136" s="3">
        <v>79</v>
      </c>
      <c r="K136" s="3">
        <v>11</v>
      </c>
      <c r="L136" s="3">
        <v>79</v>
      </c>
    </row>
    <row r="137" spans="4:12">
      <c r="F137" s="3">
        <v>80</v>
      </c>
      <c r="I137" s="3">
        <v>80</v>
      </c>
      <c r="L137" s="3">
        <v>80</v>
      </c>
    </row>
    <row r="138" spans="4:12">
      <c r="D138" s="4">
        <v>7</v>
      </c>
      <c r="F138" s="3">
        <v>81</v>
      </c>
      <c r="H138" s="54">
        <v>4</v>
      </c>
      <c r="I138" s="3">
        <v>81</v>
      </c>
      <c r="K138" s="3">
        <v>16</v>
      </c>
      <c r="L138" s="3">
        <v>81</v>
      </c>
    </row>
    <row r="139" spans="4:12">
      <c r="F139" s="3">
        <v>82</v>
      </c>
      <c r="I139" s="3">
        <v>82</v>
      </c>
      <c r="L139" s="3">
        <v>82</v>
      </c>
    </row>
    <row r="140" spans="4:12">
      <c r="D140" s="4">
        <v>22</v>
      </c>
      <c r="F140" s="3">
        <v>83</v>
      </c>
      <c r="H140" s="54">
        <v>10</v>
      </c>
      <c r="I140" s="3">
        <v>83</v>
      </c>
      <c r="K140" s="3">
        <v>57</v>
      </c>
      <c r="L140" s="3">
        <v>83</v>
      </c>
    </row>
    <row r="141" spans="4:12">
      <c r="F141" s="3">
        <v>84</v>
      </c>
      <c r="I141" s="3">
        <v>84</v>
      </c>
      <c r="L141" s="3">
        <v>84</v>
      </c>
    </row>
    <row r="142" spans="4:12">
      <c r="D142" s="4">
        <v>8</v>
      </c>
      <c r="F142" s="3">
        <v>85</v>
      </c>
      <c r="H142" s="54">
        <v>4</v>
      </c>
      <c r="I142" s="3">
        <v>85</v>
      </c>
      <c r="K142" s="3">
        <v>16</v>
      </c>
      <c r="L142" s="3">
        <v>85</v>
      </c>
    </row>
    <row r="143" spans="4:12">
      <c r="F143" s="3">
        <v>86</v>
      </c>
      <c r="I143" s="3">
        <v>86</v>
      </c>
      <c r="L143" s="3">
        <v>86</v>
      </c>
    </row>
    <row r="144" spans="4:12">
      <c r="D144" s="4">
        <v>11</v>
      </c>
      <c r="F144" s="3">
        <v>87</v>
      </c>
      <c r="H144" s="54">
        <v>4</v>
      </c>
      <c r="I144" s="3">
        <v>87</v>
      </c>
      <c r="K144" s="3">
        <v>21</v>
      </c>
      <c r="L144" s="3">
        <v>87</v>
      </c>
    </row>
    <row r="145" spans="4:12">
      <c r="F145" s="3">
        <v>88</v>
      </c>
      <c r="I145" s="3">
        <v>88</v>
      </c>
      <c r="L145" s="3">
        <v>88</v>
      </c>
    </row>
    <row r="146" spans="4:12">
      <c r="D146" s="4">
        <v>60</v>
      </c>
      <c r="F146" s="3">
        <v>89</v>
      </c>
      <c r="H146" s="54">
        <v>68</v>
      </c>
      <c r="I146" s="3">
        <v>89</v>
      </c>
      <c r="K146" s="3">
        <v>157</v>
      </c>
      <c r="L146" s="3">
        <v>89</v>
      </c>
    </row>
    <row r="147" spans="4:12">
      <c r="F147" s="3">
        <v>90</v>
      </c>
      <c r="I147" s="3">
        <v>90</v>
      </c>
      <c r="L147" s="3">
        <v>90</v>
      </c>
    </row>
    <row r="148" spans="4:12">
      <c r="D148" s="4">
        <v>17</v>
      </c>
      <c r="F148" s="3">
        <v>91</v>
      </c>
      <c r="H148" s="54">
        <v>0</v>
      </c>
      <c r="I148" s="3">
        <v>91</v>
      </c>
      <c r="K148" s="3">
        <v>22</v>
      </c>
      <c r="L148" s="3">
        <v>91</v>
      </c>
    </row>
    <row r="149" spans="4:12">
      <c r="F149" s="3">
        <v>92</v>
      </c>
      <c r="I149" s="3">
        <v>92</v>
      </c>
      <c r="L149" s="3">
        <v>92</v>
      </c>
    </row>
    <row r="150" spans="4:12">
      <c r="D150" s="4">
        <v>29</v>
      </c>
      <c r="F150" s="3">
        <v>93</v>
      </c>
      <c r="H150" s="54">
        <v>12</v>
      </c>
      <c r="I150" s="3">
        <v>93</v>
      </c>
      <c r="K150" s="3">
        <v>59</v>
      </c>
      <c r="L150" s="3">
        <v>93</v>
      </c>
    </row>
    <row r="151" spans="4:12">
      <c r="F151" s="3">
        <v>94</v>
      </c>
      <c r="I151" s="3">
        <v>94</v>
      </c>
      <c r="L151" s="3">
        <v>94</v>
      </c>
    </row>
  </sheetData>
  <sortState ref="K58:L151">
    <sortCondition ref="L58:L151"/>
  </sortState>
  <mergeCells count="30">
    <mergeCell ref="K3:L4"/>
    <mergeCell ref="M3:N4"/>
    <mergeCell ref="O3:P4"/>
    <mergeCell ref="R5:R6"/>
    <mergeCell ref="G5:G6"/>
    <mergeCell ref="H5:H6"/>
    <mergeCell ref="I5:I6"/>
    <mergeCell ref="J5:J6"/>
    <mergeCell ref="K5:K6"/>
    <mergeCell ref="L5:L6"/>
    <mergeCell ref="M5:M6"/>
    <mergeCell ref="P5:P6"/>
    <mergeCell ref="Q5:Q6"/>
    <mergeCell ref="Q3:R4"/>
    <mergeCell ref="O5:O6"/>
    <mergeCell ref="N5:N6"/>
    <mergeCell ref="G3:H4"/>
    <mergeCell ref="I3:J4"/>
    <mergeCell ref="B8:E8"/>
    <mergeCell ref="B9:E9"/>
    <mergeCell ref="B10:E10"/>
    <mergeCell ref="B12:E12"/>
    <mergeCell ref="A3:E6"/>
    <mergeCell ref="F3:F6"/>
    <mergeCell ref="A7:E7"/>
    <mergeCell ref="A13:A53"/>
    <mergeCell ref="B13:B37"/>
    <mergeCell ref="B38:B53"/>
    <mergeCell ref="B11:E11"/>
    <mergeCell ref="A8:A12"/>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R53"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11.625" style="3" customWidth="1"/>
    <col min="15" max="16384" width="9" style="3"/>
  </cols>
  <sheetData>
    <row r="1" spans="1:23" ht="14.25">
      <c r="A1" s="18" t="s">
        <v>547</v>
      </c>
    </row>
    <row r="2" spans="1:23">
      <c r="G2" s="54"/>
      <c r="H2" s="54"/>
      <c r="I2" s="54"/>
      <c r="J2" s="54"/>
      <c r="K2" s="54"/>
      <c r="N2" s="46" t="s">
        <v>173</v>
      </c>
    </row>
    <row r="3" spans="1:23" ht="14.25" customHeight="1">
      <c r="A3" s="230" t="s">
        <v>64</v>
      </c>
      <c r="B3" s="231"/>
      <c r="C3" s="231"/>
      <c r="D3" s="231"/>
      <c r="E3" s="232"/>
      <c r="F3" s="170" t="s">
        <v>150</v>
      </c>
      <c r="G3" s="251" t="s">
        <v>409</v>
      </c>
      <c r="H3" s="251" t="s">
        <v>408</v>
      </c>
      <c r="I3" s="251" t="s">
        <v>407</v>
      </c>
      <c r="J3" s="251" t="s">
        <v>406</v>
      </c>
      <c r="K3" s="251" t="s">
        <v>405</v>
      </c>
      <c r="L3" s="251" t="s">
        <v>404</v>
      </c>
      <c r="M3" s="251" t="s">
        <v>403</v>
      </c>
      <c r="N3" s="251" t="s">
        <v>402</v>
      </c>
    </row>
    <row r="4" spans="1:23" ht="42" customHeight="1">
      <c r="A4" s="233"/>
      <c r="B4" s="234"/>
      <c r="C4" s="234"/>
      <c r="D4" s="234"/>
      <c r="E4" s="235"/>
      <c r="F4" s="153"/>
      <c r="G4" s="252"/>
      <c r="H4" s="252"/>
      <c r="I4" s="252"/>
      <c r="J4" s="252"/>
      <c r="K4" s="252"/>
      <c r="L4" s="252"/>
      <c r="M4" s="252"/>
      <c r="N4" s="252"/>
    </row>
    <row r="5" spans="1:23" ht="14.25" customHeight="1">
      <c r="A5" s="233"/>
      <c r="B5" s="234"/>
      <c r="C5" s="234"/>
      <c r="D5" s="234"/>
      <c r="E5" s="235"/>
      <c r="F5" s="153"/>
      <c r="G5" s="252"/>
      <c r="H5" s="252"/>
      <c r="I5" s="252"/>
      <c r="J5" s="252"/>
      <c r="K5" s="252"/>
      <c r="L5" s="252"/>
      <c r="M5" s="252"/>
      <c r="N5" s="252"/>
    </row>
    <row r="6" spans="1:23" ht="39" customHeight="1">
      <c r="A6" s="236"/>
      <c r="B6" s="237"/>
      <c r="C6" s="237"/>
      <c r="D6" s="237"/>
      <c r="E6" s="238"/>
      <c r="F6" s="153"/>
      <c r="G6" s="253"/>
      <c r="H6" s="253"/>
      <c r="I6" s="253"/>
      <c r="J6" s="253"/>
      <c r="K6" s="253"/>
      <c r="L6" s="253"/>
      <c r="M6" s="253"/>
      <c r="N6" s="253"/>
    </row>
    <row r="7" spans="1:23" ht="12" customHeight="1">
      <c r="A7" s="161" t="s">
        <v>50</v>
      </c>
      <c r="B7" s="162"/>
      <c r="C7" s="162"/>
      <c r="D7" s="162"/>
      <c r="E7" s="163"/>
      <c r="F7" s="41">
        <v>441</v>
      </c>
      <c r="G7" s="41">
        <f t="shared" ref="G7:N7" si="0">SUM(G9,G11,G13,G15,G17)</f>
        <v>153</v>
      </c>
      <c r="H7" s="41">
        <f t="shared" si="0"/>
        <v>133</v>
      </c>
      <c r="I7" s="41">
        <f t="shared" si="0"/>
        <v>167</v>
      </c>
      <c r="J7" s="41">
        <f t="shared" si="0"/>
        <v>65</v>
      </c>
      <c r="K7" s="41">
        <f t="shared" si="0"/>
        <v>125</v>
      </c>
      <c r="L7" s="41">
        <f t="shared" si="0"/>
        <v>158</v>
      </c>
      <c r="M7" s="41">
        <f t="shared" si="0"/>
        <v>22</v>
      </c>
      <c r="N7" s="41">
        <f t="shared" si="0"/>
        <v>8</v>
      </c>
      <c r="O7" s="54"/>
      <c r="P7" s="54"/>
      <c r="Q7" s="54"/>
      <c r="R7" s="54"/>
      <c r="S7" s="54"/>
      <c r="T7" s="54"/>
      <c r="U7" s="54"/>
      <c r="V7" s="54"/>
      <c r="W7" s="54"/>
    </row>
    <row r="8" spans="1:23" ht="12" customHeight="1">
      <c r="A8" s="164"/>
      <c r="B8" s="165"/>
      <c r="C8" s="165"/>
      <c r="D8" s="165"/>
      <c r="E8" s="166"/>
      <c r="F8" s="44"/>
      <c r="G8" s="37">
        <f t="shared" ref="G8:N8" si="1">IF(G7=0,0,G7/$F7)</f>
        <v>0.34693877551020408</v>
      </c>
      <c r="H8" s="37">
        <f t="shared" si="1"/>
        <v>0.30158730158730157</v>
      </c>
      <c r="I8" s="37">
        <f t="shared" si="1"/>
        <v>0.37868480725623582</v>
      </c>
      <c r="J8" s="37">
        <f t="shared" si="1"/>
        <v>0.14739229024943309</v>
      </c>
      <c r="K8" s="37">
        <f t="shared" si="1"/>
        <v>0.28344671201814059</v>
      </c>
      <c r="L8" s="37">
        <f t="shared" si="1"/>
        <v>0.35827664399092973</v>
      </c>
      <c r="M8" s="37">
        <f t="shared" si="1"/>
        <v>4.9886621315192746E-2</v>
      </c>
      <c r="N8" s="37">
        <f t="shared" si="1"/>
        <v>1.8140589569160998E-2</v>
      </c>
    </row>
    <row r="9" spans="1:23" ht="12" customHeight="1">
      <c r="A9" s="177" t="s">
        <v>49</v>
      </c>
      <c r="B9" s="239" t="s">
        <v>48</v>
      </c>
      <c r="C9" s="240"/>
      <c r="D9" s="240"/>
      <c r="E9" s="241"/>
      <c r="F9" s="41">
        <v>83</v>
      </c>
      <c r="G9" s="41">
        <v>31</v>
      </c>
      <c r="H9" s="41">
        <v>22</v>
      </c>
      <c r="I9" s="41">
        <v>20</v>
      </c>
      <c r="J9" s="41">
        <v>8</v>
      </c>
      <c r="K9" s="41">
        <v>13</v>
      </c>
      <c r="L9" s="41">
        <v>33</v>
      </c>
      <c r="M9" s="41">
        <v>5</v>
      </c>
      <c r="N9" s="41">
        <v>3</v>
      </c>
    </row>
    <row r="10" spans="1:23" ht="12" customHeight="1">
      <c r="A10" s="178"/>
      <c r="B10" s="242"/>
      <c r="C10" s="243"/>
      <c r="D10" s="243"/>
      <c r="E10" s="244"/>
      <c r="F10" s="44"/>
      <c r="G10" s="37">
        <f t="shared" ref="G10:N10" si="2">IF(G9=0,0,G9/$F9)</f>
        <v>0.37349397590361444</v>
      </c>
      <c r="H10" s="37">
        <f t="shared" si="2"/>
        <v>0.26506024096385544</v>
      </c>
      <c r="I10" s="37">
        <f t="shared" si="2"/>
        <v>0.24096385542168675</v>
      </c>
      <c r="J10" s="37">
        <f t="shared" si="2"/>
        <v>9.6385542168674704E-2</v>
      </c>
      <c r="K10" s="37">
        <f t="shared" si="2"/>
        <v>0.15662650602409639</v>
      </c>
      <c r="L10" s="37">
        <f t="shared" si="2"/>
        <v>0.39759036144578314</v>
      </c>
      <c r="M10" s="37">
        <f t="shared" si="2"/>
        <v>6.0240963855421686E-2</v>
      </c>
      <c r="N10" s="37">
        <f t="shared" si="2"/>
        <v>3.614457831325301E-2</v>
      </c>
    </row>
    <row r="11" spans="1:23" ht="12" customHeight="1">
      <c r="A11" s="178"/>
      <c r="B11" s="239" t="s">
        <v>47</v>
      </c>
      <c r="C11" s="240"/>
      <c r="D11" s="240"/>
      <c r="E11" s="241"/>
      <c r="F11" s="41">
        <v>57</v>
      </c>
      <c r="G11" s="41">
        <v>20</v>
      </c>
      <c r="H11" s="41">
        <v>17</v>
      </c>
      <c r="I11" s="41">
        <v>18</v>
      </c>
      <c r="J11" s="41">
        <v>6</v>
      </c>
      <c r="K11" s="41">
        <v>16</v>
      </c>
      <c r="L11" s="41">
        <v>29</v>
      </c>
      <c r="M11" s="41">
        <v>2</v>
      </c>
      <c r="N11" s="41">
        <v>0</v>
      </c>
    </row>
    <row r="12" spans="1:23" ht="12" customHeight="1">
      <c r="A12" s="178"/>
      <c r="B12" s="242"/>
      <c r="C12" s="243"/>
      <c r="D12" s="243"/>
      <c r="E12" s="244"/>
      <c r="F12" s="44"/>
      <c r="G12" s="37">
        <f t="shared" ref="G12:N12" si="3">IF(G11=0,0,G11/$F11)</f>
        <v>0.35087719298245612</v>
      </c>
      <c r="H12" s="37">
        <f t="shared" si="3"/>
        <v>0.2982456140350877</v>
      </c>
      <c r="I12" s="37">
        <f t="shared" si="3"/>
        <v>0.31578947368421051</v>
      </c>
      <c r="J12" s="37">
        <f t="shared" si="3"/>
        <v>0.10526315789473684</v>
      </c>
      <c r="K12" s="37">
        <f t="shared" si="3"/>
        <v>0.2807017543859649</v>
      </c>
      <c r="L12" s="37">
        <f t="shared" si="3"/>
        <v>0.50877192982456143</v>
      </c>
      <c r="M12" s="37">
        <f t="shared" si="3"/>
        <v>3.5087719298245612E-2</v>
      </c>
      <c r="N12" s="37">
        <f t="shared" si="3"/>
        <v>0</v>
      </c>
    </row>
    <row r="13" spans="1:23" ht="12" customHeight="1">
      <c r="A13" s="178"/>
      <c r="B13" s="239" t="s">
        <v>46</v>
      </c>
      <c r="C13" s="240"/>
      <c r="D13" s="240"/>
      <c r="E13" s="241"/>
      <c r="F13" s="41">
        <v>112</v>
      </c>
      <c r="G13" s="41">
        <v>32</v>
      </c>
      <c r="H13" s="41">
        <v>37</v>
      </c>
      <c r="I13" s="41">
        <v>43</v>
      </c>
      <c r="J13" s="41">
        <v>13</v>
      </c>
      <c r="K13" s="41">
        <v>19</v>
      </c>
      <c r="L13" s="41">
        <v>28</v>
      </c>
      <c r="M13" s="41">
        <v>10</v>
      </c>
      <c r="N13" s="41">
        <v>3</v>
      </c>
    </row>
    <row r="14" spans="1:23" ht="12" customHeight="1">
      <c r="A14" s="178"/>
      <c r="B14" s="242"/>
      <c r="C14" s="243"/>
      <c r="D14" s="243"/>
      <c r="E14" s="244"/>
      <c r="F14" s="44"/>
      <c r="G14" s="37">
        <f t="shared" ref="G14:N14" si="4">IF(G13=0,0,G13/$F13)</f>
        <v>0.2857142857142857</v>
      </c>
      <c r="H14" s="37">
        <f t="shared" si="4"/>
        <v>0.33035714285714285</v>
      </c>
      <c r="I14" s="37">
        <f t="shared" si="4"/>
        <v>0.38392857142857145</v>
      </c>
      <c r="J14" s="37">
        <f t="shared" si="4"/>
        <v>0.11607142857142858</v>
      </c>
      <c r="K14" s="37">
        <f t="shared" si="4"/>
        <v>0.16964285714285715</v>
      </c>
      <c r="L14" s="37">
        <f t="shared" si="4"/>
        <v>0.25</v>
      </c>
      <c r="M14" s="37">
        <f t="shared" si="4"/>
        <v>8.9285714285714288E-2</v>
      </c>
      <c r="N14" s="37">
        <f t="shared" si="4"/>
        <v>2.6785714285714284E-2</v>
      </c>
    </row>
    <row r="15" spans="1:23" ht="12" customHeight="1">
      <c r="A15" s="178"/>
      <c r="B15" s="239" t="s">
        <v>45</v>
      </c>
      <c r="C15" s="240"/>
      <c r="D15" s="240"/>
      <c r="E15" s="241"/>
      <c r="F15" s="41">
        <v>45</v>
      </c>
      <c r="G15" s="41">
        <v>13</v>
      </c>
      <c r="H15" s="41">
        <v>20</v>
      </c>
      <c r="I15" s="41">
        <v>18</v>
      </c>
      <c r="J15" s="41">
        <v>10</v>
      </c>
      <c r="K15" s="41">
        <v>17</v>
      </c>
      <c r="L15" s="41">
        <v>14</v>
      </c>
      <c r="M15" s="41">
        <v>1</v>
      </c>
      <c r="N15" s="41">
        <v>0</v>
      </c>
    </row>
    <row r="16" spans="1:23" ht="12" customHeight="1">
      <c r="A16" s="178"/>
      <c r="B16" s="242"/>
      <c r="C16" s="243"/>
      <c r="D16" s="243"/>
      <c r="E16" s="244"/>
      <c r="F16" s="44"/>
      <c r="G16" s="37">
        <f t="shared" ref="G16:N16" si="5">IF(G15=0,0,G15/$F15)</f>
        <v>0.28888888888888886</v>
      </c>
      <c r="H16" s="37">
        <f t="shared" si="5"/>
        <v>0.44444444444444442</v>
      </c>
      <c r="I16" s="37">
        <f t="shared" si="5"/>
        <v>0.4</v>
      </c>
      <c r="J16" s="37">
        <f t="shared" si="5"/>
        <v>0.22222222222222221</v>
      </c>
      <c r="K16" s="37">
        <f t="shared" si="5"/>
        <v>0.37777777777777777</v>
      </c>
      <c r="L16" s="37">
        <f t="shared" si="5"/>
        <v>0.31111111111111112</v>
      </c>
      <c r="M16" s="37">
        <f t="shared" si="5"/>
        <v>2.2222222222222223E-2</v>
      </c>
      <c r="N16" s="37">
        <f t="shared" si="5"/>
        <v>0</v>
      </c>
    </row>
    <row r="17" spans="1:14" ht="12" customHeight="1">
      <c r="A17" s="178"/>
      <c r="B17" s="239" t="s">
        <v>44</v>
      </c>
      <c r="C17" s="240"/>
      <c r="D17" s="240"/>
      <c r="E17" s="241"/>
      <c r="F17" s="41">
        <v>144</v>
      </c>
      <c r="G17" s="41">
        <v>57</v>
      </c>
      <c r="H17" s="41">
        <v>37</v>
      </c>
      <c r="I17" s="41">
        <v>68</v>
      </c>
      <c r="J17" s="41">
        <v>28</v>
      </c>
      <c r="K17" s="41">
        <v>60</v>
      </c>
      <c r="L17" s="41">
        <v>54</v>
      </c>
      <c r="M17" s="41">
        <v>4</v>
      </c>
      <c r="N17" s="41">
        <v>2</v>
      </c>
    </row>
    <row r="18" spans="1:14" ht="12" customHeight="1">
      <c r="A18" s="179"/>
      <c r="B18" s="242"/>
      <c r="C18" s="243"/>
      <c r="D18" s="243"/>
      <c r="E18" s="244"/>
      <c r="F18" s="44"/>
      <c r="G18" s="37">
        <f t="shared" ref="G18:N18" si="6">IF(G17=0,0,G17/$F17)</f>
        <v>0.39583333333333331</v>
      </c>
      <c r="H18" s="37">
        <f t="shared" si="6"/>
        <v>0.25694444444444442</v>
      </c>
      <c r="I18" s="37">
        <f t="shared" si="6"/>
        <v>0.47222222222222221</v>
      </c>
      <c r="J18" s="37">
        <f t="shared" si="6"/>
        <v>0.19444444444444445</v>
      </c>
      <c r="K18" s="37">
        <f t="shared" si="6"/>
        <v>0.41666666666666669</v>
      </c>
      <c r="L18" s="37">
        <f t="shared" si="6"/>
        <v>0.375</v>
      </c>
      <c r="M18" s="37">
        <f t="shared" si="6"/>
        <v>2.7777777777777776E-2</v>
      </c>
      <c r="N18" s="37">
        <f t="shared" si="6"/>
        <v>1.3888888888888888E-2</v>
      </c>
    </row>
    <row r="19" spans="1:14" ht="12" customHeight="1">
      <c r="A19" s="174" t="s">
        <v>43</v>
      </c>
      <c r="B19" s="174" t="s">
        <v>42</v>
      </c>
      <c r="C19" s="43"/>
      <c r="D19" s="220" t="s">
        <v>16</v>
      </c>
      <c r="E19" s="42"/>
      <c r="F19" s="41">
        <v>105</v>
      </c>
      <c r="G19" s="41">
        <f t="shared" ref="G19:N19" si="7">SUM(G21,G23,G25,G27,G29,G31,G33,G35,G37,G39,G41,G43,G45,G47,G49,G51,G53,G55,G57,G59,G61,G63,G65,G67)</f>
        <v>31</v>
      </c>
      <c r="H19" s="41">
        <f>SUM(H21,H23,H25,H27,H29,H31,H33,H35,H37,H39,H41,H43,H45,H47,H49,H51,H53,H55,H57,H59,H61,H63,H65,H67)</f>
        <v>28</v>
      </c>
      <c r="I19" s="41">
        <f>SUM(I21,I23,I25,I27,I29,I31,I33,I35,I37,I39,I41,I43,I45,I47,I49,I51,I53,I55,I57,I59,I61,I63,I65,I67)</f>
        <v>38</v>
      </c>
      <c r="J19" s="41">
        <f t="shared" si="7"/>
        <v>16</v>
      </c>
      <c r="K19" s="41">
        <f t="shared" si="7"/>
        <v>29</v>
      </c>
      <c r="L19" s="41">
        <f t="shared" si="7"/>
        <v>36</v>
      </c>
      <c r="M19" s="41">
        <f t="shared" si="7"/>
        <v>4</v>
      </c>
      <c r="N19" s="41">
        <f t="shared" si="7"/>
        <v>3</v>
      </c>
    </row>
    <row r="20" spans="1:14" ht="12" customHeight="1">
      <c r="A20" s="175"/>
      <c r="B20" s="175"/>
      <c r="C20" s="40"/>
      <c r="D20" s="221"/>
      <c r="E20" s="39"/>
      <c r="F20" s="44"/>
      <c r="G20" s="37">
        <f t="shared" ref="G20:N20" si="8">IF(G19=0,0,G19/$F19)</f>
        <v>0.29523809523809524</v>
      </c>
      <c r="H20" s="37">
        <f t="shared" si="8"/>
        <v>0.26666666666666666</v>
      </c>
      <c r="I20" s="37">
        <f t="shared" si="8"/>
        <v>0.3619047619047619</v>
      </c>
      <c r="J20" s="37">
        <f t="shared" si="8"/>
        <v>0.15238095238095239</v>
      </c>
      <c r="K20" s="37">
        <f t="shared" si="8"/>
        <v>0.27619047619047621</v>
      </c>
      <c r="L20" s="37">
        <f t="shared" si="8"/>
        <v>0.34285714285714286</v>
      </c>
      <c r="M20" s="37">
        <f t="shared" si="8"/>
        <v>3.8095238095238099E-2</v>
      </c>
      <c r="N20" s="37">
        <f t="shared" si="8"/>
        <v>2.8571428571428571E-2</v>
      </c>
    </row>
    <row r="21" spans="1:14" ht="12" customHeight="1">
      <c r="A21" s="175"/>
      <c r="B21" s="175"/>
      <c r="C21" s="43"/>
      <c r="D21" s="220" t="s">
        <v>467</v>
      </c>
      <c r="E21" s="42"/>
      <c r="F21" s="41">
        <v>21</v>
      </c>
      <c r="G21" s="41">
        <v>6</v>
      </c>
      <c r="H21" s="41">
        <v>3</v>
      </c>
      <c r="I21" s="41">
        <v>7</v>
      </c>
      <c r="J21" s="41">
        <v>6</v>
      </c>
      <c r="K21" s="41">
        <v>2</v>
      </c>
      <c r="L21" s="41">
        <v>12</v>
      </c>
      <c r="M21" s="41">
        <v>0</v>
      </c>
      <c r="N21" s="41">
        <v>0</v>
      </c>
    </row>
    <row r="22" spans="1:14" ht="12" customHeight="1">
      <c r="A22" s="175"/>
      <c r="B22" s="175"/>
      <c r="C22" s="40"/>
      <c r="D22" s="221"/>
      <c r="E22" s="39"/>
      <c r="F22" s="44"/>
      <c r="G22" s="37">
        <f t="shared" ref="G22:N22" si="9">IF(G21=0,0,G21/$F21)</f>
        <v>0.2857142857142857</v>
      </c>
      <c r="H22" s="37">
        <f t="shared" si="9"/>
        <v>0.14285714285714285</v>
      </c>
      <c r="I22" s="37">
        <f t="shared" si="9"/>
        <v>0.33333333333333331</v>
      </c>
      <c r="J22" s="37">
        <f t="shared" si="9"/>
        <v>0.2857142857142857</v>
      </c>
      <c r="K22" s="37">
        <f t="shared" si="9"/>
        <v>9.5238095238095233E-2</v>
      </c>
      <c r="L22" s="37">
        <f t="shared" si="9"/>
        <v>0.5714285714285714</v>
      </c>
      <c r="M22" s="37">
        <f t="shared" si="9"/>
        <v>0</v>
      </c>
      <c r="N22" s="37">
        <f t="shared" si="9"/>
        <v>0</v>
      </c>
    </row>
    <row r="23" spans="1:14" ht="12" customHeight="1">
      <c r="A23" s="175"/>
      <c r="B23" s="175"/>
      <c r="C23" s="43"/>
      <c r="D23" s="223" t="s">
        <v>468</v>
      </c>
      <c r="E23" s="126"/>
      <c r="F23" s="112">
        <v>1</v>
      </c>
      <c r="G23" s="112">
        <v>0</v>
      </c>
      <c r="H23" s="112">
        <v>0</v>
      </c>
      <c r="I23" s="41">
        <v>0</v>
      </c>
      <c r="J23" s="41">
        <v>0</v>
      </c>
      <c r="K23" s="41">
        <v>0</v>
      </c>
      <c r="L23" s="41">
        <v>1</v>
      </c>
      <c r="M23" s="41">
        <v>0</v>
      </c>
      <c r="N23" s="41">
        <v>0</v>
      </c>
    </row>
    <row r="24" spans="1:14" ht="12" customHeight="1">
      <c r="A24" s="175"/>
      <c r="B24" s="175"/>
      <c r="C24" s="40"/>
      <c r="D24" s="224"/>
      <c r="E24" s="127"/>
      <c r="F24" s="128"/>
      <c r="G24" s="115">
        <f t="shared" ref="G24:N24" si="10">IF(G23=0,0,G23/$F23)</f>
        <v>0</v>
      </c>
      <c r="H24" s="115">
        <f t="shared" si="10"/>
        <v>0</v>
      </c>
      <c r="I24" s="37">
        <f t="shared" si="10"/>
        <v>0</v>
      </c>
      <c r="J24" s="37">
        <f t="shared" si="10"/>
        <v>0</v>
      </c>
      <c r="K24" s="37">
        <f t="shared" si="10"/>
        <v>0</v>
      </c>
      <c r="L24" s="37">
        <f t="shared" si="10"/>
        <v>1</v>
      </c>
      <c r="M24" s="37">
        <f t="shared" si="10"/>
        <v>0</v>
      </c>
      <c r="N24" s="37">
        <f t="shared" si="10"/>
        <v>0</v>
      </c>
    </row>
    <row r="25" spans="1:14" ht="12" customHeight="1">
      <c r="A25" s="175"/>
      <c r="B25" s="175"/>
      <c r="C25" s="43"/>
      <c r="D25" s="223" t="s">
        <v>469</v>
      </c>
      <c r="E25" s="126"/>
      <c r="F25" s="112">
        <v>9</v>
      </c>
      <c r="G25" s="112">
        <v>3</v>
      </c>
      <c r="H25" s="112">
        <v>1</v>
      </c>
      <c r="I25" s="41">
        <v>4</v>
      </c>
      <c r="J25" s="41">
        <v>0</v>
      </c>
      <c r="K25" s="41">
        <v>0</v>
      </c>
      <c r="L25" s="41">
        <v>3</v>
      </c>
      <c r="M25" s="41">
        <v>1</v>
      </c>
      <c r="N25" s="41">
        <v>1</v>
      </c>
    </row>
    <row r="26" spans="1:14" ht="12" customHeight="1">
      <c r="A26" s="175"/>
      <c r="B26" s="175"/>
      <c r="C26" s="40"/>
      <c r="D26" s="224"/>
      <c r="E26" s="127"/>
      <c r="F26" s="128"/>
      <c r="G26" s="115">
        <f t="shared" ref="G26:N26" si="11">IF(G25=0,0,G25/$F25)</f>
        <v>0.33333333333333331</v>
      </c>
      <c r="H26" s="115">
        <f>IF(H25=0,0,H25/$F25)</f>
        <v>0.1111111111111111</v>
      </c>
      <c r="I26" s="37">
        <f>IF(I25=0,0,I25/$F25)</f>
        <v>0.44444444444444442</v>
      </c>
      <c r="J26" s="37">
        <f t="shared" si="11"/>
        <v>0</v>
      </c>
      <c r="K26" s="37">
        <f t="shared" si="11"/>
        <v>0</v>
      </c>
      <c r="L26" s="37">
        <f t="shared" si="11"/>
        <v>0.33333333333333331</v>
      </c>
      <c r="M26" s="37">
        <f t="shared" si="11"/>
        <v>0.1111111111111111</v>
      </c>
      <c r="N26" s="37">
        <f t="shared" si="11"/>
        <v>0.1111111111111111</v>
      </c>
    </row>
    <row r="27" spans="1:14" ht="12" customHeight="1">
      <c r="A27" s="175"/>
      <c r="B27" s="175"/>
      <c r="C27" s="43"/>
      <c r="D27" s="220" t="s">
        <v>470</v>
      </c>
      <c r="E27" s="42"/>
      <c r="F27" s="41">
        <v>1</v>
      </c>
      <c r="G27" s="41">
        <v>0</v>
      </c>
      <c r="H27" s="41">
        <v>0</v>
      </c>
      <c r="I27" s="41">
        <v>0</v>
      </c>
      <c r="J27" s="41">
        <v>0</v>
      </c>
      <c r="K27" s="41">
        <v>0</v>
      </c>
      <c r="L27" s="41">
        <v>1</v>
      </c>
      <c r="M27" s="41">
        <v>0</v>
      </c>
      <c r="N27" s="41">
        <v>0</v>
      </c>
    </row>
    <row r="28" spans="1:14" ht="12" customHeight="1">
      <c r="A28" s="175"/>
      <c r="B28" s="175"/>
      <c r="C28" s="40"/>
      <c r="D28" s="221"/>
      <c r="E28" s="39"/>
      <c r="F28" s="44"/>
      <c r="G28" s="37">
        <f t="shared" ref="G28:N28" si="12">IF(G27=0,0,G27/$F27)</f>
        <v>0</v>
      </c>
      <c r="H28" s="37">
        <f t="shared" si="12"/>
        <v>0</v>
      </c>
      <c r="I28" s="37">
        <f t="shared" si="12"/>
        <v>0</v>
      </c>
      <c r="J28" s="37">
        <f t="shared" si="12"/>
        <v>0</v>
      </c>
      <c r="K28" s="37">
        <f t="shared" si="12"/>
        <v>0</v>
      </c>
      <c r="L28" s="37">
        <f t="shared" si="12"/>
        <v>1</v>
      </c>
      <c r="M28" s="37">
        <f t="shared" si="12"/>
        <v>0</v>
      </c>
      <c r="N28" s="37">
        <f t="shared" si="12"/>
        <v>0</v>
      </c>
    </row>
    <row r="29" spans="1:14" ht="12" customHeight="1">
      <c r="A29" s="175"/>
      <c r="B29" s="175"/>
      <c r="C29" s="43"/>
      <c r="D29" s="220" t="s">
        <v>471</v>
      </c>
      <c r="E29" s="42"/>
      <c r="F29" s="41">
        <v>2</v>
      </c>
      <c r="G29" s="41">
        <v>0</v>
      </c>
      <c r="H29" s="41">
        <v>1</v>
      </c>
      <c r="I29" s="41">
        <v>1</v>
      </c>
      <c r="J29" s="41">
        <v>0</v>
      </c>
      <c r="K29" s="41">
        <v>0</v>
      </c>
      <c r="L29" s="41">
        <v>0</v>
      </c>
      <c r="M29" s="41">
        <v>0</v>
      </c>
      <c r="N29" s="41">
        <v>1</v>
      </c>
    </row>
    <row r="30" spans="1:14" ht="12" customHeight="1">
      <c r="A30" s="175"/>
      <c r="B30" s="175"/>
      <c r="C30" s="40"/>
      <c r="D30" s="221"/>
      <c r="E30" s="39"/>
      <c r="F30" s="44"/>
      <c r="G30" s="37">
        <f t="shared" ref="G30:N30" si="13">IF(G29=0,0,G29/$F29)</f>
        <v>0</v>
      </c>
      <c r="H30" s="37">
        <f t="shared" si="13"/>
        <v>0.5</v>
      </c>
      <c r="I30" s="37">
        <f t="shared" si="13"/>
        <v>0.5</v>
      </c>
      <c r="J30" s="37">
        <f t="shared" si="13"/>
        <v>0</v>
      </c>
      <c r="K30" s="37">
        <f t="shared" si="13"/>
        <v>0</v>
      </c>
      <c r="L30" s="37">
        <f t="shared" si="13"/>
        <v>0</v>
      </c>
      <c r="M30" s="37">
        <f t="shared" si="13"/>
        <v>0</v>
      </c>
      <c r="N30" s="37">
        <f t="shared" si="13"/>
        <v>0.5</v>
      </c>
    </row>
    <row r="31" spans="1:14" ht="12" customHeight="1">
      <c r="A31" s="175"/>
      <c r="B31" s="175"/>
      <c r="C31" s="43"/>
      <c r="D31" s="220" t="s">
        <v>472</v>
      </c>
      <c r="E31" s="42"/>
      <c r="F31" s="41">
        <v>0</v>
      </c>
      <c r="G31" s="41">
        <v>0</v>
      </c>
      <c r="H31" s="41">
        <v>0</v>
      </c>
      <c r="I31" s="41">
        <v>0</v>
      </c>
      <c r="J31" s="41">
        <v>0</v>
      </c>
      <c r="K31" s="41">
        <v>0</v>
      </c>
      <c r="L31" s="41">
        <v>0</v>
      </c>
      <c r="M31" s="41">
        <v>0</v>
      </c>
      <c r="N31" s="41">
        <v>0</v>
      </c>
    </row>
    <row r="32" spans="1:14" ht="12" customHeight="1">
      <c r="A32" s="175"/>
      <c r="B32" s="175"/>
      <c r="C32" s="40"/>
      <c r="D32" s="221"/>
      <c r="E32" s="39"/>
      <c r="F32" s="44"/>
      <c r="G32" s="37">
        <f t="shared" ref="G32:N32" si="14">IF(G31=0,0,G31/$F31)</f>
        <v>0</v>
      </c>
      <c r="H32" s="37">
        <f t="shared" si="14"/>
        <v>0</v>
      </c>
      <c r="I32" s="37">
        <f t="shared" si="14"/>
        <v>0</v>
      </c>
      <c r="J32" s="37">
        <f t="shared" si="14"/>
        <v>0</v>
      </c>
      <c r="K32" s="37">
        <f t="shared" si="14"/>
        <v>0</v>
      </c>
      <c r="L32" s="37">
        <f t="shared" si="14"/>
        <v>0</v>
      </c>
      <c r="M32" s="37">
        <f t="shared" si="14"/>
        <v>0</v>
      </c>
      <c r="N32" s="37">
        <f t="shared" si="14"/>
        <v>0</v>
      </c>
    </row>
    <row r="33" spans="1:14" ht="12" customHeight="1">
      <c r="A33" s="175"/>
      <c r="B33" s="175"/>
      <c r="C33" s="43"/>
      <c r="D33" s="220" t="s">
        <v>473</v>
      </c>
      <c r="E33" s="42"/>
      <c r="F33" s="41">
        <v>2</v>
      </c>
      <c r="G33" s="41">
        <v>0</v>
      </c>
      <c r="H33" s="41">
        <v>2</v>
      </c>
      <c r="I33" s="41">
        <v>2</v>
      </c>
      <c r="J33" s="41">
        <v>0</v>
      </c>
      <c r="K33" s="41">
        <v>1</v>
      </c>
      <c r="L33" s="41">
        <v>0</v>
      </c>
      <c r="M33" s="41">
        <v>0</v>
      </c>
      <c r="N33" s="41">
        <v>0</v>
      </c>
    </row>
    <row r="34" spans="1:14" ht="12" customHeight="1">
      <c r="A34" s="175"/>
      <c r="B34" s="175"/>
      <c r="C34" s="40"/>
      <c r="D34" s="221"/>
      <c r="E34" s="39"/>
      <c r="F34" s="44"/>
      <c r="G34" s="37">
        <f t="shared" ref="G34:N34" si="15">IF(G33=0,0,G33/$F33)</f>
        <v>0</v>
      </c>
      <c r="H34" s="37">
        <f t="shared" si="15"/>
        <v>1</v>
      </c>
      <c r="I34" s="37">
        <f t="shared" si="15"/>
        <v>1</v>
      </c>
      <c r="J34" s="37">
        <f t="shared" si="15"/>
        <v>0</v>
      </c>
      <c r="K34" s="37">
        <f t="shared" si="15"/>
        <v>0.5</v>
      </c>
      <c r="L34" s="37">
        <f t="shared" si="15"/>
        <v>0</v>
      </c>
      <c r="M34" s="37">
        <f t="shared" si="15"/>
        <v>0</v>
      </c>
      <c r="N34" s="37">
        <f t="shared" si="15"/>
        <v>0</v>
      </c>
    </row>
    <row r="35" spans="1:14" ht="12" customHeight="1">
      <c r="A35" s="175"/>
      <c r="B35" s="175"/>
      <c r="C35" s="43"/>
      <c r="D35" s="220" t="s">
        <v>474</v>
      </c>
      <c r="E35" s="42"/>
      <c r="F35" s="41">
        <v>4</v>
      </c>
      <c r="G35" s="41">
        <v>0</v>
      </c>
      <c r="H35" s="41">
        <v>0</v>
      </c>
      <c r="I35" s="41">
        <v>1</v>
      </c>
      <c r="J35" s="41">
        <v>0</v>
      </c>
      <c r="K35" s="41">
        <v>4</v>
      </c>
      <c r="L35" s="41">
        <v>0</v>
      </c>
      <c r="M35" s="41">
        <v>0</v>
      </c>
      <c r="N35" s="41">
        <v>0</v>
      </c>
    </row>
    <row r="36" spans="1:14" ht="12" customHeight="1">
      <c r="A36" s="175"/>
      <c r="B36" s="175"/>
      <c r="C36" s="40"/>
      <c r="D36" s="221"/>
      <c r="E36" s="39"/>
      <c r="F36" s="44"/>
      <c r="G36" s="37">
        <f t="shared" ref="G36:N36" si="16">IF(G35=0,0,G35/$F35)</f>
        <v>0</v>
      </c>
      <c r="H36" s="37">
        <f t="shared" si="16"/>
        <v>0</v>
      </c>
      <c r="I36" s="37">
        <f t="shared" si="16"/>
        <v>0.25</v>
      </c>
      <c r="J36" s="37">
        <f t="shared" si="16"/>
        <v>0</v>
      </c>
      <c r="K36" s="37">
        <f t="shared" si="16"/>
        <v>1</v>
      </c>
      <c r="L36" s="37">
        <f t="shared" si="16"/>
        <v>0</v>
      </c>
      <c r="M36" s="37">
        <f t="shared" si="16"/>
        <v>0</v>
      </c>
      <c r="N36" s="37">
        <f t="shared" si="16"/>
        <v>0</v>
      </c>
    </row>
    <row r="37" spans="1:14" ht="12" customHeight="1">
      <c r="A37" s="175"/>
      <c r="B37" s="175"/>
      <c r="C37" s="43"/>
      <c r="D37" s="220" t="s">
        <v>475</v>
      </c>
      <c r="E37" s="42"/>
      <c r="F37" s="41">
        <v>0</v>
      </c>
      <c r="G37" s="41">
        <v>0</v>
      </c>
      <c r="H37" s="41">
        <v>0</v>
      </c>
      <c r="I37" s="41">
        <v>0</v>
      </c>
      <c r="J37" s="41">
        <v>0</v>
      </c>
      <c r="K37" s="41">
        <v>0</v>
      </c>
      <c r="L37" s="41">
        <v>0</v>
      </c>
      <c r="M37" s="41">
        <v>0</v>
      </c>
      <c r="N37" s="41">
        <v>0</v>
      </c>
    </row>
    <row r="38" spans="1:14" ht="12" customHeight="1">
      <c r="A38" s="175"/>
      <c r="B38" s="175"/>
      <c r="C38" s="40"/>
      <c r="D38" s="221"/>
      <c r="E38" s="39"/>
      <c r="F38" s="44"/>
      <c r="G38" s="37">
        <f t="shared" ref="G38:N38" si="17">IF(G37=0,0,G37/$F37)</f>
        <v>0</v>
      </c>
      <c r="H38" s="37">
        <f t="shared" si="17"/>
        <v>0</v>
      </c>
      <c r="I38" s="37">
        <f t="shared" si="17"/>
        <v>0</v>
      </c>
      <c r="J38" s="37">
        <f t="shared" si="17"/>
        <v>0</v>
      </c>
      <c r="K38" s="37">
        <f t="shared" si="17"/>
        <v>0</v>
      </c>
      <c r="L38" s="37">
        <f t="shared" si="17"/>
        <v>0</v>
      </c>
      <c r="M38" s="37">
        <f t="shared" si="17"/>
        <v>0</v>
      </c>
      <c r="N38" s="37">
        <f t="shared" si="17"/>
        <v>0</v>
      </c>
    </row>
    <row r="39" spans="1:14" ht="12" customHeight="1">
      <c r="A39" s="175"/>
      <c r="B39" s="175"/>
      <c r="C39" s="43"/>
      <c r="D39" s="220" t="s">
        <v>476</v>
      </c>
      <c r="E39" s="42"/>
      <c r="F39" s="41">
        <v>2</v>
      </c>
      <c r="G39" s="41">
        <v>2</v>
      </c>
      <c r="H39" s="41">
        <v>1</v>
      </c>
      <c r="I39" s="41">
        <v>1</v>
      </c>
      <c r="J39" s="41">
        <v>0</v>
      </c>
      <c r="K39" s="41">
        <v>0</v>
      </c>
      <c r="L39" s="41">
        <v>0</v>
      </c>
      <c r="M39" s="41">
        <v>0</v>
      </c>
      <c r="N39" s="41">
        <v>0</v>
      </c>
    </row>
    <row r="40" spans="1:14" ht="12" customHeight="1">
      <c r="A40" s="175"/>
      <c r="B40" s="175"/>
      <c r="C40" s="40"/>
      <c r="D40" s="221"/>
      <c r="E40" s="39"/>
      <c r="F40" s="44"/>
      <c r="G40" s="37">
        <f t="shared" ref="G40:N40" si="18">IF(G39=0,0,G39/$F39)</f>
        <v>1</v>
      </c>
      <c r="H40" s="37">
        <f t="shared" si="18"/>
        <v>0.5</v>
      </c>
      <c r="I40" s="37">
        <f t="shared" si="18"/>
        <v>0.5</v>
      </c>
      <c r="J40" s="37">
        <f t="shared" si="18"/>
        <v>0</v>
      </c>
      <c r="K40" s="37">
        <f t="shared" si="18"/>
        <v>0</v>
      </c>
      <c r="L40" s="37">
        <f t="shared" si="18"/>
        <v>0</v>
      </c>
      <c r="M40" s="37">
        <f t="shared" si="18"/>
        <v>0</v>
      </c>
      <c r="N40" s="37">
        <f t="shared" si="18"/>
        <v>0</v>
      </c>
    </row>
    <row r="41" spans="1:14" ht="12" customHeight="1">
      <c r="A41" s="175"/>
      <c r="B41" s="175"/>
      <c r="C41" s="43"/>
      <c r="D41" s="220" t="s">
        <v>477</v>
      </c>
      <c r="E41" s="42"/>
      <c r="F41" s="41">
        <v>0</v>
      </c>
      <c r="G41" s="105" t="s">
        <v>497</v>
      </c>
      <c r="H41" s="105" t="s">
        <v>497</v>
      </c>
      <c r="I41" s="105" t="s">
        <v>497</v>
      </c>
      <c r="J41" s="105" t="s">
        <v>497</v>
      </c>
      <c r="K41" s="105" t="s">
        <v>497</v>
      </c>
      <c r="L41" s="105" t="s">
        <v>497</v>
      </c>
      <c r="M41" s="105" t="s">
        <v>497</v>
      </c>
      <c r="N41" s="105" t="s">
        <v>497</v>
      </c>
    </row>
    <row r="42" spans="1:14" ht="12" customHeight="1">
      <c r="A42" s="175"/>
      <c r="B42" s="175"/>
      <c r="C42" s="40"/>
      <c r="D42" s="221"/>
      <c r="E42" s="39"/>
      <c r="F42" s="44"/>
      <c r="G42" s="48" t="s">
        <v>497</v>
      </c>
      <c r="H42" s="48" t="s">
        <v>497</v>
      </c>
      <c r="I42" s="48" t="s">
        <v>497</v>
      </c>
      <c r="J42" s="48" t="s">
        <v>497</v>
      </c>
      <c r="K42" s="48" t="s">
        <v>497</v>
      </c>
      <c r="L42" s="48" t="s">
        <v>497</v>
      </c>
      <c r="M42" s="48" t="s">
        <v>497</v>
      </c>
      <c r="N42" s="48" t="s">
        <v>497</v>
      </c>
    </row>
    <row r="43" spans="1:14" ht="12" customHeight="1">
      <c r="A43" s="175"/>
      <c r="B43" s="175"/>
      <c r="C43" s="43"/>
      <c r="D43" s="220" t="s">
        <v>478</v>
      </c>
      <c r="E43" s="42"/>
      <c r="F43" s="41">
        <v>1</v>
      </c>
      <c r="G43" s="41">
        <v>0</v>
      </c>
      <c r="H43" s="41">
        <v>0</v>
      </c>
      <c r="I43" s="41">
        <v>1</v>
      </c>
      <c r="J43" s="41">
        <v>0</v>
      </c>
      <c r="K43" s="41">
        <v>1</v>
      </c>
      <c r="L43" s="41">
        <v>0</v>
      </c>
      <c r="M43" s="41">
        <v>0</v>
      </c>
      <c r="N43" s="41">
        <v>0</v>
      </c>
    </row>
    <row r="44" spans="1:14" ht="12" customHeight="1">
      <c r="A44" s="175"/>
      <c r="B44" s="175"/>
      <c r="C44" s="40"/>
      <c r="D44" s="221"/>
      <c r="E44" s="39"/>
      <c r="F44" s="44"/>
      <c r="G44" s="37">
        <f t="shared" ref="G44:N44" si="19">IF(G43=0,0,G43/$F43)</f>
        <v>0</v>
      </c>
      <c r="H44" s="37">
        <f t="shared" si="19"/>
        <v>0</v>
      </c>
      <c r="I44" s="37">
        <f t="shared" si="19"/>
        <v>1</v>
      </c>
      <c r="J44" s="37">
        <f t="shared" si="19"/>
        <v>0</v>
      </c>
      <c r="K44" s="37">
        <f t="shared" si="19"/>
        <v>1</v>
      </c>
      <c r="L44" s="37">
        <f t="shared" si="19"/>
        <v>0</v>
      </c>
      <c r="M44" s="37">
        <f t="shared" si="19"/>
        <v>0</v>
      </c>
      <c r="N44" s="37">
        <f t="shared" si="19"/>
        <v>0</v>
      </c>
    </row>
    <row r="45" spans="1:14" ht="12" customHeight="1">
      <c r="A45" s="175"/>
      <c r="B45" s="175"/>
      <c r="C45" s="43"/>
      <c r="D45" s="220" t="s">
        <v>479</v>
      </c>
      <c r="E45" s="42"/>
      <c r="F45" s="41">
        <v>3</v>
      </c>
      <c r="G45" s="41">
        <v>1</v>
      </c>
      <c r="H45" s="41">
        <v>0</v>
      </c>
      <c r="I45" s="41">
        <v>0</v>
      </c>
      <c r="J45" s="41">
        <v>0</v>
      </c>
      <c r="K45" s="41">
        <v>1</v>
      </c>
      <c r="L45" s="41">
        <v>2</v>
      </c>
      <c r="M45" s="41">
        <v>0</v>
      </c>
      <c r="N45" s="41">
        <v>0</v>
      </c>
    </row>
    <row r="46" spans="1:14" ht="12" customHeight="1">
      <c r="A46" s="175"/>
      <c r="B46" s="175"/>
      <c r="C46" s="40"/>
      <c r="D46" s="221"/>
      <c r="E46" s="39"/>
      <c r="F46" s="44"/>
      <c r="G46" s="37">
        <f t="shared" ref="G46:N46" si="20">IF(G45=0,0,G45/$F45)</f>
        <v>0.33333333333333331</v>
      </c>
      <c r="H46" s="37">
        <f t="shared" si="20"/>
        <v>0</v>
      </c>
      <c r="I46" s="37">
        <f t="shared" si="20"/>
        <v>0</v>
      </c>
      <c r="J46" s="37">
        <f t="shared" si="20"/>
        <v>0</v>
      </c>
      <c r="K46" s="37">
        <f t="shared" si="20"/>
        <v>0.33333333333333331</v>
      </c>
      <c r="L46" s="37">
        <f t="shared" si="20"/>
        <v>0.66666666666666663</v>
      </c>
      <c r="M46" s="37">
        <f t="shared" si="20"/>
        <v>0</v>
      </c>
      <c r="N46" s="37">
        <f t="shared" si="20"/>
        <v>0</v>
      </c>
    </row>
    <row r="47" spans="1:14" ht="12" customHeight="1">
      <c r="A47" s="175"/>
      <c r="B47" s="175"/>
      <c r="C47" s="43"/>
      <c r="D47" s="220" t="s">
        <v>480</v>
      </c>
      <c r="E47" s="42"/>
      <c r="F47" s="41">
        <v>0</v>
      </c>
      <c r="G47" s="41">
        <v>0</v>
      </c>
      <c r="H47" s="41">
        <v>0</v>
      </c>
      <c r="I47" s="41">
        <v>0</v>
      </c>
      <c r="J47" s="41">
        <v>0</v>
      </c>
      <c r="K47" s="41">
        <v>0</v>
      </c>
      <c r="L47" s="41">
        <v>0</v>
      </c>
      <c r="M47" s="41">
        <v>0</v>
      </c>
      <c r="N47" s="41">
        <v>0</v>
      </c>
    </row>
    <row r="48" spans="1:14" ht="12" customHeight="1">
      <c r="A48" s="175"/>
      <c r="B48" s="175"/>
      <c r="C48" s="40"/>
      <c r="D48" s="221"/>
      <c r="E48" s="39"/>
      <c r="F48" s="44"/>
      <c r="G48" s="37">
        <f t="shared" ref="G48:N48" si="21">IF(G47=0,0,G47/$F47)</f>
        <v>0</v>
      </c>
      <c r="H48" s="37">
        <f t="shared" si="21"/>
        <v>0</v>
      </c>
      <c r="I48" s="37">
        <f t="shared" si="21"/>
        <v>0</v>
      </c>
      <c r="J48" s="37">
        <f t="shared" si="21"/>
        <v>0</v>
      </c>
      <c r="K48" s="37">
        <f t="shared" si="21"/>
        <v>0</v>
      </c>
      <c r="L48" s="37">
        <f t="shared" si="21"/>
        <v>0</v>
      </c>
      <c r="M48" s="37">
        <f t="shared" si="21"/>
        <v>0</v>
      </c>
      <c r="N48" s="37">
        <f t="shared" si="21"/>
        <v>0</v>
      </c>
    </row>
    <row r="49" spans="1:14" ht="12" customHeight="1">
      <c r="A49" s="175"/>
      <c r="B49" s="175"/>
      <c r="C49" s="43"/>
      <c r="D49" s="220" t="s">
        <v>481</v>
      </c>
      <c r="E49" s="42"/>
      <c r="F49" s="41">
        <v>0</v>
      </c>
      <c r="G49" s="41">
        <v>0</v>
      </c>
      <c r="H49" s="41">
        <v>0</v>
      </c>
      <c r="I49" s="41">
        <v>0</v>
      </c>
      <c r="J49" s="41">
        <v>0</v>
      </c>
      <c r="K49" s="41">
        <v>0</v>
      </c>
      <c r="L49" s="41">
        <v>0</v>
      </c>
      <c r="M49" s="41">
        <v>0</v>
      </c>
      <c r="N49" s="41">
        <v>0</v>
      </c>
    </row>
    <row r="50" spans="1:14" ht="12" customHeight="1">
      <c r="A50" s="175"/>
      <c r="B50" s="175"/>
      <c r="C50" s="40"/>
      <c r="D50" s="221"/>
      <c r="E50" s="39"/>
      <c r="F50" s="44"/>
      <c r="G50" s="37">
        <f t="shared" ref="G50:N50" si="22">IF(G49=0,0,G49/$F49)</f>
        <v>0</v>
      </c>
      <c r="H50" s="37">
        <f t="shared" si="22"/>
        <v>0</v>
      </c>
      <c r="I50" s="37">
        <f t="shared" si="22"/>
        <v>0</v>
      </c>
      <c r="J50" s="37">
        <f t="shared" si="22"/>
        <v>0</v>
      </c>
      <c r="K50" s="37">
        <f t="shared" si="22"/>
        <v>0</v>
      </c>
      <c r="L50" s="37">
        <f t="shared" si="22"/>
        <v>0</v>
      </c>
      <c r="M50" s="37">
        <f t="shared" si="22"/>
        <v>0</v>
      </c>
      <c r="N50" s="37">
        <f t="shared" si="22"/>
        <v>0</v>
      </c>
    </row>
    <row r="51" spans="1:14" ht="12" customHeight="1">
      <c r="A51" s="175"/>
      <c r="B51" s="175"/>
      <c r="C51" s="43"/>
      <c r="D51" s="220" t="s">
        <v>482</v>
      </c>
      <c r="E51" s="42"/>
      <c r="F51" s="41">
        <v>4</v>
      </c>
      <c r="G51" s="41">
        <v>1</v>
      </c>
      <c r="H51" s="41">
        <v>1</v>
      </c>
      <c r="I51" s="41">
        <v>1</v>
      </c>
      <c r="J51" s="41">
        <v>1</v>
      </c>
      <c r="K51" s="41">
        <v>2</v>
      </c>
      <c r="L51" s="41">
        <v>2</v>
      </c>
      <c r="M51" s="41">
        <v>0</v>
      </c>
      <c r="N51" s="41">
        <v>1</v>
      </c>
    </row>
    <row r="52" spans="1:14" ht="12" customHeight="1">
      <c r="A52" s="175"/>
      <c r="B52" s="175"/>
      <c r="C52" s="40"/>
      <c r="D52" s="221"/>
      <c r="E52" s="39"/>
      <c r="F52" s="44"/>
      <c r="G52" s="37">
        <f t="shared" ref="G52:N52" si="23">IF(G51=0,0,G51/$F51)</f>
        <v>0.25</v>
      </c>
      <c r="H52" s="37">
        <f t="shared" si="23"/>
        <v>0.25</v>
      </c>
      <c r="I52" s="37">
        <f t="shared" si="23"/>
        <v>0.25</v>
      </c>
      <c r="J52" s="37">
        <f t="shared" si="23"/>
        <v>0.25</v>
      </c>
      <c r="K52" s="37">
        <f t="shared" si="23"/>
        <v>0.5</v>
      </c>
      <c r="L52" s="37">
        <f t="shared" si="23"/>
        <v>0.5</v>
      </c>
      <c r="M52" s="37">
        <f t="shared" si="23"/>
        <v>0</v>
      </c>
      <c r="N52" s="37">
        <f t="shared" si="23"/>
        <v>0.25</v>
      </c>
    </row>
    <row r="53" spans="1:14" ht="12" customHeight="1">
      <c r="A53" s="175"/>
      <c r="B53" s="175"/>
      <c r="C53" s="43"/>
      <c r="D53" s="220" t="s">
        <v>483</v>
      </c>
      <c r="E53" s="42"/>
      <c r="F53" s="41">
        <v>1</v>
      </c>
      <c r="G53" s="41">
        <v>0</v>
      </c>
      <c r="H53" s="41">
        <v>1</v>
      </c>
      <c r="I53" s="41">
        <v>0</v>
      </c>
      <c r="J53" s="41">
        <v>0</v>
      </c>
      <c r="K53" s="41">
        <v>0</v>
      </c>
      <c r="L53" s="41">
        <v>0</v>
      </c>
      <c r="M53" s="41">
        <v>0</v>
      </c>
      <c r="N53" s="41">
        <v>0</v>
      </c>
    </row>
    <row r="54" spans="1:14" ht="12" customHeight="1">
      <c r="A54" s="175"/>
      <c r="B54" s="175"/>
      <c r="C54" s="40"/>
      <c r="D54" s="221"/>
      <c r="E54" s="39"/>
      <c r="F54" s="44"/>
      <c r="G54" s="37">
        <f t="shared" ref="G54:N54" si="24">IF(G53=0,0,G53/$F53)</f>
        <v>0</v>
      </c>
      <c r="H54" s="37">
        <f t="shared" si="24"/>
        <v>1</v>
      </c>
      <c r="I54" s="37">
        <f t="shared" si="24"/>
        <v>0</v>
      </c>
      <c r="J54" s="37">
        <f t="shared" si="24"/>
        <v>0</v>
      </c>
      <c r="K54" s="37">
        <f t="shared" si="24"/>
        <v>0</v>
      </c>
      <c r="L54" s="37">
        <f t="shared" si="24"/>
        <v>0</v>
      </c>
      <c r="M54" s="37">
        <f t="shared" si="24"/>
        <v>0</v>
      </c>
      <c r="N54" s="37">
        <f t="shared" si="24"/>
        <v>0</v>
      </c>
    </row>
    <row r="55" spans="1:14" ht="12" customHeight="1">
      <c r="A55" s="175"/>
      <c r="B55" s="175"/>
      <c r="C55" s="43"/>
      <c r="D55" s="220" t="s">
        <v>484</v>
      </c>
      <c r="E55" s="42"/>
      <c r="F55" s="41">
        <v>14</v>
      </c>
      <c r="G55" s="41">
        <v>3</v>
      </c>
      <c r="H55" s="41">
        <v>7</v>
      </c>
      <c r="I55" s="41">
        <v>4</v>
      </c>
      <c r="J55" s="41">
        <v>3</v>
      </c>
      <c r="K55" s="41">
        <v>3</v>
      </c>
      <c r="L55" s="41">
        <v>3</v>
      </c>
      <c r="M55" s="41">
        <v>2</v>
      </c>
      <c r="N55" s="41">
        <v>0</v>
      </c>
    </row>
    <row r="56" spans="1:14" ht="12" customHeight="1">
      <c r="A56" s="175"/>
      <c r="B56" s="175"/>
      <c r="C56" s="40"/>
      <c r="D56" s="221"/>
      <c r="E56" s="39"/>
      <c r="F56" s="44"/>
      <c r="G56" s="37">
        <f t="shared" ref="G56:N56" si="25">IF(G55=0,0,G55/$F55)</f>
        <v>0.21428571428571427</v>
      </c>
      <c r="H56" s="37">
        <f t="shared" si="25"/>
        <v>0.5</v>
      </c>
      <c r="I56" s="37">
        <f t="shared" si="25"/>
        <v>0.2857142857142857</v>
      </c>
      <c r="J56" s="37">
        <f t="shared" si="25"/>
        <v>0.21428571428571427</v>
      </c>
      <c r="K56" s="37">
        <f t="shared" si="25"/>
        <v>0.21428571428571427</v>
      </c>
      <c r="L56" s="37">
        <f t="shared" si="25"/>
        <v>0.21428571428571427</v>
      </c>
      <c r="M56" s="37">
        <f t="shared" si="25"/>
        <v>0.14285714285714285</v>
      </c>
      <c r="N56" s="37">
        <f t="shared" si="25"/>
        <v>0</v>
      </c>
    </row>
    <row r="57" spans="1:14" ht="12" customHeight="1">
      <c r="A57" s="175"/>
      <c r="B57" s="175"/>
      <c r="C57" s="43"/>
      <c r="D57" s="220" t="s">
        <v>485</v>
      </c>
      <c r="E57" s="42"/>
      <c r="F57" s="41">
        <v>1</v>
      </c>
      <c r="G57" s="41">
        <v>0</v>
      </c>
      <c r="H57" s="41">
        <v>0</v>
      </c>
      <c r="I57" s="41">
        <v>1</v>
      </c>
      <c r="J57" s="41">
        <v>1</v>
      </c>
      <c r="K57" s="41">
        <v>1</v>
      </c>
      <c r="L57" s="41">
        <v>0</v>
      </c>
      <c r="M57" s="41">
        <v>0</v>
      </c>
      <c r="N57" s="41">
        <v>0</v>
      </c>
    </row>
    <row r="58" spans="1:14" ht="12" customHeight="1">
      <c r="A58" s="175"/>
      <c r="B58" s="175"/>
      <c r="C58" s="40"/>
      <c r="D58" s="221"/>
      <c r="E58" s="39"/>
      <c r="F58" s="44"/>
      <c r="G58" s="37">
        <f t="shared" ref="G58:N58" si="26">IF(G57=0,0,G57/$F57)</f>
        <v>0</v>
      </c>
      <c r="H58" s="37">
        <f t="shared" si="26"/>
        <v>0</v>
      </c>
      <c r="I58" s="37">
        <f t="shared" si="26"/>
        <v>1</v>
      </c>
      <c r="J58" s="37">
        <f t="shared" si="26"/>
        <v>1</v>
      </c>
      <c r="K58" s="37">
        <f t="shared" si="26"/>
        <v>1</v>
      </c>
      <c r="L58" s="37">
        <f t="shared" si="26"/>
        <v>0</v>
      </c>
      <c r="M58" s="37">
        <f t="shared" si="26"/>
        <v>0</v>
      </c>
      <c r="N58" s="37">
        <f t="shared" si="26"/>
        <v>0</v>
      </c>
    </row>
    <row r="59" spans="1:14" ht="12.75" customHeight="1">
      <c r="A59" s="175"/>
      <c r="B59" s="175"/>
      <c r="C59" s="43"/>
      <c r="D59" s="220" t="s">
        <v>486</v>
      </c>
      <c r="E59" s="42"/>
      <c r="F59" s="41">
        <v>18</v>
      </c>
      <c r="G59" s="41">
        <v>6</v>
      </c>
      <c r="H59" s="41">
        <v>7</v>
      </c>
      <c r="I59" s="41">
        <v>4</v>
      </c>
      <c r="J59" s="41">
        <v>1</v>
      </c>
      <c r="K59" s="41">
        <v>8</v>
      </c>
      <c r="L59" s="41">
        <v>5</v>
      </c>
      <c r="M59" s="41">
        <v>1</v>
      </c>
      <c r="N59" s="41">
        <v>0</v>
      </c>
    </row>
    <row r="60" spans="1:14" ht="12.75" customHeight="1">
      <c r="A60" s="175"/>
      <c r="B60" s="175"/>
      <c r="C60" s="40"/>
      <c r="D60" s="221"/>
      <c r="E60" s="39"/>
      <c r="F60" s="44"/>
      <c r="G60" s="37">
        <f t="shared" ref="G60:N60" si="27">IF(G59=0,0,G59/$F59)</f>
        <v>0.33333333333333331</v>
      </c>
      <c r="H60" s="37">
        <f t="shared" si="27"/>
        <v>0.3888888888888889</v>
      </c>
      <c r="I60" s="37">
        <f t="shared" si="27"/>
        <v>0.22222222222222221</v>
      </c>
      <c r="J60" s="37">
        <f t="shared" si="27"/>
        <v>5.5555555555555552E-2</v>
      </c>
      <c r="K60" s="37">
        <f t="shared" si="27"/>
        <v>0.44444444444444442</v>
      </c>
      <c r="L60" s="37">
        <f t="shared" si="27"/>
        <v>0.27777777777777779</v>
      </c>
      <c r="M60" s="37">
        <f t="shared" si="27"/>
        <v>5.5555555555555552E-2</v>
      </c>
      <c r="N60" s="37">
        <f t="shared" si="27"/>
        <v>0</v>
      </c>
    </row>
    <row r="61" spans="1:14" ht="12" customHeight="1">
      <c r="A61" s="175"/>
      <c r="B61" s="175"/>
      <c r="C61" s="43"/>
      <c r="D61" s="220" t="s">
        <v>21</v>
      </c>
      <c r="E61" s="42"/>
      <c r="F61" s="41">
        <v>5</v>
      </c>
      <c r="G61" s="41">
        <v>3</v>
      </c>
      <c r="H61" s="41">
        <v>0</v>
      </c>
      <c r="I61" s="41">
        <v>3</v>
      </c>
      <c r="J61" s="41">
        <v>2</v>
      </c>
      <c r="K61" s="41">
        <v>1</v>
      </c>
      <c r="L61" s="41">
        <v>1</v>
      </c>
      <c r="M61" s="41">
        <v>0</v>
      </c>
      <c r="N61" s="41">
        <v>0</v>
      </c>
    </row>
    <row r="62" spans="1:14" ht="12" customHeight="1">
      <c r="A62" s="175"/>
      <c r="B62" s="175"/>
      <c r="C62" s="40"/>
      <c r="D62" s="221"/>
      <c r="E62" s="39"/>
      <c r="F62" s="44"/>
      <c r="G62" s="37">
        <f t="shared" ref="G62:N62" si="28">IF(G61=0,0,G61/$F61)</f>
        <v>0.6</v>
      </c>
      <c r="H62" s="37">
        <f t="shared" si="28"/>
        <v>0</v>
      </c>
      <c r="I62" s="37">
        <f t="shared" si="28"/>
        <v>0.6</v>
      </c>
      <c r="J62" s="37">
        <f t="shared" si="28"/>
        <v>0.4</v>
      </c>
      <c r="K62" s="37">
        <f t="shared" si="28"/>
        <v>0.2</v>
      </c>
      <c r="L62" s="37">
        <f t="shared" si="28"/>
        <v>0.2</v>
      </c>
      <c r="M62" s="37">
        <f t="shared" si="28"/>
        <v>0</v>
      </c>
      <c r="N62" s="37">
        <f t="shared" si="28"/>
        <v>0</v>
      </c>
    </row>
    <row r="63" spans="1:14" ht="12" customHeight="1">
      <c r="A63" s="175"/>
      <c r="B63" s="175"/>
      <c r="C63" s="43"/>
      <c r="D63" s="220" t="s">
        <v>487</v>
      </c>
      <c r="E63" s="42"/>
      <c r="F63" s="41">
        <v>6</v>
      </c>
      <c r="G63" s="41">
        <v>1</v>
      </c>
      <c r="H63" s="41">
        <v>1</v>
      </c>
      <c r="I63" s="41">
        <v>4</v>
      </c>
      <c r="J63" s="41">
        <v>1</v>
      </c>
      <c r="K63" s="41">
        <v>2</v>
      </c>
      <c r="L63" s="41">
        <v>2</v>
      </c>
      <c r="M63" s="41">
        <v>0</v>
      </c>
      <c r="N63" s="41">
        <v>0</v>
      </c>
    </row>
    <row r="64" spans="1:14" ht="12" customHeight="1">
      <c r="A64" s="175"/>
      <c r="B64" s="175"/>
      <c r="C64" s="40"/>
      <c r="D64" s="221"/>
      <c r="E64" s="39"/>
      <c r="F64" s="44"/>
      <c r="G64" s="37">
        <f t="shared" ref="G64:N64" si="29">IF(G63=0,0,G63/$F63)</f>
        <v>0.16666666666666666</v>
      </c>
      <c r="H64" s="37">
        <f t="shared" si="29"/>
        <v>0.16666666666666666</v>
      </c>
      <c r="I64" s="37">
        <f t="shared" si="29"/>
        <v>0.66666666666666663</v>
      </c>
      <c r="J64" s="37">
        <f t="shared" si="29"/>
        <v>0.16666666666666666</v>
      </c>
      <c r="K64" s="37">
        <f t="shared" si="29"/>
        <v>0.33333333333333331</v>
      </c>
      <c r="L64" s="37">
        <f t="shared" si="29"/>
        <v>0.33333333333333331</v>
      </c>
      <c r="M64" s="37">
        <f t="shared" si="29"/>
        <v>0</v>
      </c>
      <c r="N64" s="37">
        <f t="shared" si="29"/>
        <v>0</v>
      </c>
    </row>
    <row r="65" spans="1:14" ht="12" customHeight="1">
      <c r="A65" s="175"/>
      <c r="B65" s="175"/>
      <c r="C65" s="43"/>
      <c r="D65" s="220" t="s">
        <v>488</v>
      </c>
      <c r="E65" s="42"/>
      <c r="F65" s="41">
        <v>7</v>
      </c>
      <c r="G65" s="41">
        <v>3</v>
      </c>
      <c r="H65" s="41">
        <v>3</v>
      </c>
      <c r="I65" s="41">
        <v>3</v>
      </c>
      <c r="J65" s="41">
        <v>1</v>
      </c>
      <c r="K65" s="41">
        <v>2</v>
      </c>
      <c r="L65" s="41">
        <v>3</v>
      </c>
      <c r="M65" s="41">
        <v>0</v>
      </c>
      <c r="N65" s="41">
        <v>0</v>
      </c>
    </row>
    <row r="66" spans="1:14" ht="12" customHeight="1">
      <c r="A66" s="175"/>
      <c r="B66" s="175"/>
      <c r="C66" s="40"/>
      <c r="D66" s="221"/>
      <c r="E66" s="39"/>
      <c r="F66" s="44"/>
      <c r="G66" s="37">
        <f t="shared" ref="G66:N66" si="30">IF(G65=0,0,G65/$F65)</f>
        <v>0.42857142857142855</v>
      </c>
      <c r="H66" s="37">
        <f t="shared" si="30"/>
        <v>0.42857142857142855</v>
      </c>
      <c r="I66" s="37">
        <f t="shared" si="30"/>
        <v>0.42857142857142855</v>
      </c>
      <c r="J66" s="37">
        <f t="shared" si="30"/>
        <v>0.14285714285714285</v>
      </c>
      <c r="K66" s="37">
        <f t="shared" si="30"/>
        <v>0.2857142857142857</v>
      </c>
      <c r="L66" s="37">
        <f t="shared" si="30"/>
        <v>0.42857142857142855</v>
      </c>
      <c r="M66" s="37">
        <f t="shared" si="30"/>
        <v>0</v>
      </c>
      <c r="N66" s="37">
        <f t="shared" si="30"/>
        <v>0</v>
      </c>
    </row>
    <row r="67" spans="1:14" ht="12" customHeight="1">
      <c r="A67" s="175"/>
      <c r="B67" s="175"/>
      <c r="C67" s="43"/>
      <c r="D67" s="220" t="s">
        <v>489</v>
      </c>
      <c r="E67" s="42"/>
      <c r="F67" s="41">
        <v>3</v>
      </c>
      <c r="G67" s="41">
        <v>2</v>
      </c>
      <c r="H67" s="41">
        <v>0</v>
      </c>
      <c r="I67" s="41">
        <v>1</v>
      </c>
      <c r="J67" s="41">
        <v>0</v>
      </c>
      <c r="K67" s="41">
        <v>1</v>
      </c>
      <c r="L67" s="41">
        <v>1</v>
      </c>
      <c r="M67" s="41">
        <v>0</v>
      </c>
      <c r="N67" s="41">
        <v>0</v>
      </c>
    </row>
    <row r="68" spans="1:14" ht="12" customHeight="1">
      <c r="A68" s="175"/>
      <c r="B68" s="176"/>
      <c r="C68" s="40"/>
      <c r="D68" s="221"/>
      <c r="E68" s="39"/>
      <c r="F68" s="44"/>
      <c r="G68" s="37">
        <f t="shared" ref="G68:N68" si="31">IF(G67=0,0,G67/$F67)</f>
        <v>0.66666666666666663</v>
      </c>
      <c r="H68" s="37">
        <f t="shared" si="31"/>
        <v>0</v>
      </c>
      <c r="I68" s="37">
        <f t="shared" si="31"/>
        <v>0.33333333333333331</v>
      </c>
      <c r="J68" s="37">
        <f t="shared" si="31"/>
        <v>0</v>
      </c>
      <c r="K68" s="37">
        <f t="shared" si="31"/>
        <v>0.33333333333333331</v>
      </c>
      <c r="L68" s="37">
        <f t="shared" si="31"/>
        <v>0.33333333333333331</v>
      </c>
      <c r="M68" s="37">
        <f t="shared" si="31"/>
        <v>0</v>
      </c>
      <c r="N68" s="37">
        <f t="shared" si="31"/>
        <v>0</v>
      </c>
    </row>
    <row r="69" spans="1:14" ht="12" customHeight="1">
      <c r="A69" s="175"/>
      <c r="B69" s="174" t="s">
        <v>17</v>
      </c>
      <c r="C69" s="43"/>
      <c r="D69" s="223" t="s">
        <v>16</v>
      </c>
      <c r="E69" s="126"/>
      <c r="F69" s="112">
        <v>336</v>
      </c>
      <c r="G69" s="112">
        <f>SUM(G71,G73,G75,G77,G79,G81,G83,G85,G87,G89,G91,G93,G95,G97,G99)</f>
        <v>122</v>
      </c>
      <c r="H69" s="112">
        <f t="shared" ref="H69:N69" si="32">SUM(H71,H73,H75,H77,H79,H81,H83,H85,H87,H89,H91,H93,H95,H97,H99)</f>
        <v>105</v>
      </c>
      <c r="I69" s="112">
        <f t="shared" si="32"/>
        <v>129</v>
      </c>
      <c r="J69" s="112">
        <f t="shared" si="32"/>
        <v>49</v>
      </c>
      <c r="K69" s="112">
        <f t="shared" si="32"/>
        <v>96</v>
      </c>
      <c r="L69" s="112">
        <f t="shared" si="32"/>
        <v>122</v>
      </c>
      <c r="M69" s="112">
        <f t="shared" si="32"/>
        <v>18</v>
      </c>
      <c r="N69" s="112">
        <f t="shared" si="32"/>
        <v>5</v>
      </c>
    </row>
    <row r="70" spans="1:14" ht="12" customHeight="1">
      <c r="A70" s="175"/>
      <c r="B70" s="175"/>
      <c r="C70" s="40"/>
      <c r="D70" s="224"/>
      <c r="E70" s="127"/>
      <c r="F70" s="128"/>
      <c r="G70" s="115">
        <f t="shared" ref="G70:N70" si="33">IF(G69=0,0,G69/$F69)</f>
        <v>0.36309523809523808</v>
      </c>
      <c r="H70" s="115">
        <f t="shared" si="33"/>
        <v>0.3125</v>
      </c>
      <c r="I70" s="115">
        <f t="shared" si="33"/>
        <v>0.38392857142857145</v>
      </c>
      <c r="J70" s="115">
        <f t="shared" si="33"/>
        <v>0.14583333333333334</v>
      </c>
      <c r="K70" s="115">
        <f t="shared" si="33"/>
        <v>0.2857142857142857</v>
      </c>
      <c r="L70" s="115">
        <f t="shared" si="33"/>
        <v>0.36309523809523808</v>
      </c>
      <c r="M70" s="115">
        <f t="shared" si="33"/>
        <v>5.3571428571428568E-2</v>
      </c>
      <c r="N70" s="115">
        <f t="shared" si="33"/>
        <v>1.488095238095238E-2</v>
      </c>
    </row>
    <row r="71" spans="1:14" ht="12" customHeight="1">
      <c r="A71" s="175"/>
      <c r="B71" s="175"/>
      <c r="C71" s="43"/>
      <c r="D71" s="220" t="s">
        <v>140</v>
      </c>
      <c r="E71" s="42"/>
      <c r="F71" s="41">
        <v>3</v>
      </c>
      <c r="G71" s="41">
        <v>1</v>
      </c>
      <c r="H71" s="41">
        <v>0</v>
      </c>
      <c r="I71" s="41">
        <v>1</v>
      </c>
      <c r="J71" s="41">
        <v>0</v>
      </c>
      <c r="K71" s="41">
        <v>0</v>
      </c>
      <c r="L71" s="41">
        <v>1</v>
      </c>
      <c r="M71" s="41">
        <v>0</v>
      </c>
      <c r="N71" s="41">
        <v>0</v>
      </c>
    </row>
    <row r="72" spans="1:14" ht="12" customHeight="1">
      <c r="A72" s="175"/>
      <c r="B72" s="175"/>
      <c r="C72" s="40"/>
      <c r="D72" s="221"/>
      <c r="E72" s="39"/>
      <c r="F72" s="44"/>
      <c r="G72" s="37">
        <f t="shared" ref="G72:N72" si="34">IF(G71=0,0,G71/$F71)</f>
        <v>0.33333333333333331</v>
      </c>
      <c r="H72" s="37">
        <f t="shared" si="34"/>
        <v>0</v>
      </c>
      <c r="I72" s="37">
        <f t="shared" si="34"/>
        <v>0.33333333333333331</v>
      </c>
      <c r="J72" s="37">
        <f t="shared" si="34"/>
        <v>0</v>
      </c>
      <c r="K72" s="37">
        <f t="shared" si="34"/>
        <v>0</v>
      </c>
      <c r="L72" s="37">
        <f t="shared" si="34"/>
        <v>0.33333333333333331</v>
      </c>
      <c r="M72" s="37">
        <f t="shared" si="34"/>
        <v>0</v>
      </c>
      <c r="N72" s="37">
        <f t="shared" si="34"/>
        <v>0</v>
      </c>
    </row>
    <row r="73" spans="1:14" ht="12" customHeight="1">
      <c r="A73" s="175"/>
      <c r="B73" s="175"/>
      <c r="C73" s="43"/>
      <c r="D73" s="220" t="s">
        <v>14</v>
      </c>
      <c r="E73" s="42"/>
      <c r="F73" s="41">
        <v>25</v>
      </c>
      <c r="G73" s="41">
        <v>7</v>
      </c>
      <c r="H73" s="41">
        <v>13</v>
      </c>
      <c r="I73" s="41">
        <v>8</v>
      </c>
      <c r="J73" s="41">
        <v>5</v>
      </c>
      <c r="K73" s="41">
        <v>9</v>
      </c>
      <c r="L73" s="41">
        <v>8</v>
      </c>
      <c r="M73" s="41">
        <v>2</v>
      </c>
      <c r="N73" s="41">
        <v>0</v>
      </c>
    </row>
    <row r="74" spans="1:14" ht="12" customHeight="1">
      <c r="A74" s="175"/>
      <c r="B74" s="175"/>
      <c r="C74" s="40"/>
      <c r="D74" s="221"/>
      <c r="E74" s="39"/>
      <c r="F74" s="44"/>
      <c r="G74" s="37">
        <f t="shared" ref="G74:N74" si="35">IF(G73=0,0,G73/$F73)</f>
        <v>0.28000000000000003</v>
      </c>
      <c r="H74" s="37">
        <f t="shared" si="35"/>
        <v>0.52</v>
      </c>
      <c r="I74" s="37">
        <f t="shared" si="35"/>
        <v>0.32</v>
      </c>
      <c r="J74" s="37">
        <f t="shared" si="35"/>
        <v>0.2</v>
      </c>
      <c r="K74" s="37">
        <f t="shared" si="35"/>
        <v>0.36</v>
      </c>
      <c r="L74" s="37">
        <f t="shared" si="35"/>
        <v>0.32</v>
      </c>
      <c r="M74" s="37">
        <f t="shared" si="35"/>
        <v>0.08</v>
      </c>
      <c r="N74" s="37">
        <f t="shared" si="35"/>
        <v>0</v>
      </c>
    </row>
    <row r="75" spans="1:14" ht="12" customHeight="1">
      <c r="A75" s="175"/>
      <c r="B75" s="175"/>
      <c r="C75" s="43"/>
      <c r="D75" s="220" t="s">
        <v>13</v>
      </c>
      <c r="E75" s="42"/>
      <c r="F75" s="41">
        <v>10</v>
      </c>
      <c r="G75" s="41">
        <v>0</v>
      </c>
      <c r="H75" s="41">
        <v>0</v>
      </c>
      <c r="I75" s="41">
        <v>9</v>
      </c>
      <c r="J75" s="41">
        <v>1</v>
      </c>
      <c r="K75" s="41">
        <v>7</v>
      </c>
      <c r="L75" s="41">
        <v>8</v>
      </c>
      <c r="M75" s="41">
        <v>0</v>
      </c>
      <c r="N75" s="41">
        <v>0</v>
      </c>
    </row>
    <row r="76" spans="1:14" ht="12" customHeight="1">
      <c r="A76" s="175"/>
      <c r="B76" s="175"/>
      <c r="C76" s="40"/>
      <c r="D76" s="221"/>
      <c r="E76" s="39"/>
      <c r="F76" s="44"/>
      <c r="G76" s="37">
        <f t="shared" ref="G76:N76" si="36">IF(G75=0,0,G75/$F75)</f>
        <v>0</v>
      </c>
      <c r="H76" s="37">
        <f t="shared" si="36"/>
        <v>0</v>
      </c>
      <c r="I76" s="37">
        <f t="shared" si="36"/>
        <v>0.9</v>
      </c>
      <c r="J76" s="37">
        <f t="shared" si="36"/>
        <v>0.1</v>
      </c>
      <c r="K76" s="37">
        <f t="shared" si="36"/>
        <v>0.7</v>
      </c>
      <c r="L76" s="37">
        <f t="shared" si="36"/>
        <v>0.8</v>
      </c>
      <c r="M76" s="37">
        <f t="shared" si="36"/>
        <v>0</v>
      </c>
      <c r="N76" s="37">
        <f t="shared" si="36"/>
        <v>0</v>
      </c>
    </row>
    <row r="77" spans="1:14" ht="12" customHeight="1">
      <c r="A77" s="175"/>
      <c r="B77" s="175"/>
      <c r="C77" s="43"/>
      <c r="D77" s="220" t="s">
        <v>12</v>
      </c>
      <c r="E77" s="42"/>
      <c r="F77" s="41">
        <v>6</v>
      </c>
      <c r="G77" s="41">
        <v>2</v>
      </c>
      <c r="H77" s="41">
        <v>0</v>
      </c>
      <c r="I77" s="41">
        <v>4</v>
      </c>
      <c r="J77" s="41">
        <v>2</v>
      </c>
      <c r="K77" s="41">
        <v>5</v>
      </c>
      <c r="L77" s="41">
        <v>1</v>
      </c>
      <c r="M77" s="41">
        <v>0</v>
      </c>
      <c r="N77" s="41">
        <v>0</v>
      </c>
    </row>
    <row r="78" spans="1:14" ht="12" customHeight="1">
      <c r="A78" s="175"/>
      <c r="B78" s="175"/>
      <c r="C78" s="40"/>
      <c r="D78" s="221"/>
      <c r="E78" s="39"/>
      <c r="F78" s="44"/>
      <c r="G78" s="37">
        <f t="shared" ref="G78:N78" si="37">IF(G77=0,0,G77/$F77)</f>
        <v>0.33333333333333331</v>
      </c>
      <c r="H78" s="37">
        <f t="shared" si="37"/>
        <v>0</v>
      </c>
      <c r="I78" s="37">
        <f t="shared" si="37"/>
        <v>0.66666666666666663</v>
      </c>
      <c r="J78" s="37">
        <f t="shared" si="37"/>
        <v>0.33333333333333331</v>
      </c>
      <c r="K78" s="37">
        <f t="shared" si="37"/>
        <v>0.83333333333333337</v>
      </c>
      <c r="L78" s="37">
        <f t="shared" si="37"/>
        <v>0.16666666666666666</v>
      </c>
      <c r="M78" s="37">
        <f t="shared" si="37"/>
        <v>0</v>
      </c>
      <c r="N78" s="37">
        <f t="shared" si="37"/>
        <v>0</v>
      </c>
    </row>
    <row r="79" spans="1:14" ht="12" customHeight="1">
      <c r="A79" s="175"/>
      <c r="B79" s="175"/>
      <c r="C79" s="43"/>
      <c r="D79" s="220" t="s">
        <v>11</v>
      </c>
      <c r="E79" s="42"/>
      <c r="F79" s="41">
        <v>19</v>
      </c>
      <c r="G79" s="41">
        <v>4</v>
      </c>
      <c r="H79" s="41">
        <v>9</v>
      </c>
      <c r="I79" s="41">
        <v>7</v>
      </c>
      <c r="J79" s="41">
        <v>5</v>
      </c>
      <c r="K79" s="41">
        <v>7</v>
      </c>
      <c r="L79" s="41">
        <v>6</v>
      </c>
      <c r="M79" s="41">
        <v>1</v>
      </c>
      <c r="N79" s="41">
        <v>0</v>
      </c>
    </row>
    <row r="80" spans="1:14" ht="12" customHeight="1">
      <c r="A80" s="175"/>
      <c r="B80" s="175"/>
      <c r="C80" s="40"/>
      <c r="D80" s="221"/>
      <c r="E80" s="39"/>
      <c r="F80" s="44"/>
      <c r="G80" s="37">
        <f t="shared" ref="G80:N80" si="38">IF(G79=0,0,G79/$F79)</f>
        <v>0.21052631578947367</v>
      </c>
      <c r="H80" s="37">
        <f t="shared" si="38"/>
        <v>0.47368421052631576</v>
      </c>
      <c r="I80" s="37">
        <f t="shared" si="38"/>
        <v>0.36842105263157893</v>
      </c>
      <c r="J80" s="37">
        <f t="shared" si="38"/>
        <v>0.26315789473684209</v>
      </c>
      <c r="K80" s="37">
        <f t="shared" si="38"/>
        <v>0.36842105263157893</v>
      </c>
      <c r="L80" s="37">
        <f t="shared" si="38"/>
        <v>0.31578947368421051</v>
      </c>
      <c r="M80" s="37">
        <f t="shared" si="38"/>
        <v>5.2631578947368418E-2</v>
      </c>
      <c r="N80" s="37">
        <f t="shared" si="38"/>
        <v>0</v>
      </c>
    </row>
    <row r="81" spans="1:14" ht="12" customHeight="1">
      <c r="A81" s="175"/>
      <c r="B81" s="175"/>
      <c r="C81" s="43"/>
      <c r="D81" s="220" t="s">
        <v>10</v>
      </c>
      <c r="E81" s="42"/>
      <c r="F81" s="41">
        <v>101</v>
      </c>
      <c r="G81" s="41">
        <v>42</v>
      </c>
      <c r="H81" s="41">
        <v>39</v>
      </c>
      <c r="I81" s="41">
        <v>45</v>
      </c>
      <c r="J81" s="41">
        <v>11</v>
      </c>
      <c r="K81" s="41">
        <v>24</v>
      </c>
      <c r="L81" s="41">
        <v>27</v>
      </c>
      <c r="M81" s="41">
        <v>5</v>
      </c>
      <c r="N81" s="41">
        <v>0</v>
      </c>
    </row>
    <row r="82" spans="1:14" ht="12" customHeight="1">
      <c r="A82" s="175"/>
      <c r="B82" s="175"/>
      <c r="C82" s="40"/>
      <c r="D82" s="221"/>
      <c r="E82" s="39"/>
      <c r="F82" s="44"/>
      <c r="G82" s="37">
        <f t="shared" ref="G82:N82" si="39">IF(G81=0,0,G81/$F81)</f>
        <v>0.41584158415841582</v>
      </c>
      <c r="H82" s="37">
        <f t="shared" si="39"/>
        <v>0.38613861386138615</v>
      </c>
      <c r="I82" s="37">
        <f t="shared" si="39"/>
        <v>0.44554455445544555</v>
      </c>
      <c r="J82" s="37">
        <f t="shared" si="39"/>
        <v>0.10891089108910891</v>
      </c>
      <c r="K82" s="37">
        <f t="shared" si="39"/>
        <v>0.23762376237623761</v>
      </c>
      <c r="L82" s="37">
        <f t="shared" si="39"/>
        <v>0.26732673267326734</v>
      </c>
      <c r="M82" s="37">
        <f t="shared" si="39"/>
        <v>4.9504950495049507E-2</v>
      </c>
      <c r="N82" s="37">
        <f t="shared" si="39"/>
        <v>0</v>
      </c>
    </row>
    <row r="83" spans="1:14" ht="12" customHeight="1">
      <c r="A83" s="175"/>
      <c r="B83" s="175"/>
      <c r="C83" s="43"/>
      <c r="D83" s="220" t="s">
        <v>9</v>
      </c>
      <c r="E83" s="42"/>
      <c r="F83" s="41">
        <v>16</v>
      </c>
      <c r="G83" s="41">
        <v>6</v>
      </c>
      <c r="H83" s="41">
        <v>1</v>
      </c>
      <c r="I83" s="41">
        <v>6</v>
      </c>
      <c r="J83" s="41">
        <v>4</v>
      </c>
      <c r="K83" s="41">
        <v>5</v>
      </c>
      <c r="L83" s="41">
        <v>6</v>
      </c>
      <c r="M83" s="41">
        <v>0</v>
      </c>
      <c r="N83" s="41">
        <v>0</v>
      </c>
    </row>
    <row r="84" spans="1:14" ht="12" customHeight="1">
      <c r="A84" s="175"/>
      <c r="B84" s="175"/>
      <c r="C84" s="40"/>
      <c r="D84" s="221"/>
      <c r="E84" s="39"/>
      <c r="F84" s="44"/>
      <c r="G84" s="37">
        <f t="shared" ref="G84:N84" si="40">IF(G83=0,0,G83/$F83)</f>
        <v>0.375</v>
      </c>
      <c r="H84" s="37">
        <f t="shared" si="40"/>
        <v>6.25E-2</v>
      </c>
      <c r="I84" s="37">
        <f t="shared" si="40"/>
        <v>0.375</v>
      </c>
      <c r="J84" s="37">
        <f t="shared" si="40"/>
        <v>0.25</v>
      </c>
      <c r="K84" s="37">
        <f t="shared" si="40"/>
        <v>0.3125</v>
      </c>
      <c r="L84" s="37">
        <f t="shared" si="40"/>
        <v>0.375</v>
      </c>
      <c r="M84" s="37">
        <f t="shared" si="40"/>
        <v>0</v>
      </c>
      <c r="N84" s="37">
        <f t="shared" si="40"/>
        <v>0</v>
      </c>
    </row>
    <row r="85" spans="1:14" ht="12" customHeight="1">
      <c r="A85" s="175"/>
      <c r="B85" s="175"/>
      <c r="C85" s="43"/>
      <c r="D85" s="220" t="s">
        <v>8</v>
      </c>
      <c r="E85" s="42"/>
      <c r="F85" s="41">
        <v>2</v>
      </c>
      <c r="G85" s="41">
        <v>1</v>
      </c>
      <c r="H85" s="41">
        <v>1</v>
      </c>
      <c r="I85" s="41">
        <v>0</v>
      </c>
      <c r="J85" s="41">
        <v>0</v>
      </c>
      <c r="K85" s="41">
        <v>0</v>
      </c>
      <c r="L85" s="41">
        <v>0</v>
      </c>
      <c r="M85" s="41">
        <v>0</v>
      </c>
      <c r="N85" s="41">
        <v>0</v>
      </c>
    </row>
    <row r="86" spans="1:14" ht="12" customHeight="1">
      <c r="A86" s="175"/>
      <c r="B86" s="175"/>
      <c r="C86" s="40"/>
      <c r="D86" s="221"/>
      <c r="E86" s="39"/>
      <c r="F86" s="44"/>
      <c r="G86" s="37">
        <f t="shared" ref="G86:N86" si="41">IF(G85=0,0,G85/$F85)</f>
        <v>0.5</v>
      </c>
      <c r="H86" s="37">
        <f t="shared" si="41"/>
        <v>0.5</v>
      </c>
      <c r="I86" s="37">
        <f t="shared" si="41"/>
        <v>0</v>
      </c>
      <c r="J86" s="37">
        <f t="shared" si="41"/>
        <v>0</v>
      </c>
      <c r="K86" s="37">
        <f t="shared" si="41"/>
        <v>0</v>
      </c>
      <c r="L86" s="37">
        <f t="shared" si="41"/>
        <v>0</v>
      </c>
      <c r="M86" s="37">
        <f t="shared" si="41"/>
        <v>0</v>
      </c>
      <c r="N86" s="37">
        <f t="shared" si="41"/>
        <v>0</v>
      </c>
    </row>
    <row r="87" spans="1:14" ht="13.5" customHeight="1">
      <c r="A87" s="175"/>
      <c r="B87" s="175"/>
      <c r="C87" s="43"/>
      <c r="D87" s="222" t="s">
        <v>139</v>
      </c>
      <c r="E87" s="42"/>
      <c r="F87" s="41">
        <v>7</v>
      </c>
      <c r="G87" s="41">
        <v>1</v>
      </c>
      <c r="H87" s="41">
        <v>2</v>
      </c>
      <c r="I87" s="41">
        <v>3</v>
      </c>
      <c r="J87" s="41">
        <v>2</v>
      </c>
      <c r="K87" s="41">
        <v>2</v>
      </c>
      <c r="L87" s="41">
        <v>4</v>
      </c>
      <c r="M87" s="41">
        <v>0</v>
      </c>
      <c r="N87" s="41">
        <v>0</v>
      </c>
    </row>
    <row r="88" spans="1:14" ht="13.5" customHeight="1">
      <c r="A88" s="175"/>
      <c r="B88" s="175"/>
      <c r="C88" s="40"/>
      <c r="D88" s="221"/>
      <c r="E88" s="39"/>
      <c r="F88" s="44"/>
      <c r="G88" s="37">
        <f t="shared" ref="G88:N88" si="42">IF(G87=0,0,G87/$F87)</f>
        <v>0.14285714285714285</v>
      </c>
      <c r="H88" s="37">
        <f t="shared" si="42"/>
        <v>0.2857142857142857</v>
      </c>
      <c r="I88" s="37">
        <f t="shared" si="42"/>
        <v>0.42857142857142855</v>
      </c>
      <c r="J88" s="37">
        <f t="shared" si="42"/>
        <v>0.2857142857142857</v>
      </c>
      <c r="K88" s="37">
        <f t="shared" si="42"/>
        <v>0.2857142857142857</v>
      </c>
      <c r="L88" s="37">
        <f t="shared" si="42"/>
        <v>0.5714285714285714</v>
      </c>
      <c r="M88" s="37">
        <f t="shared" si="42"/>
        <v>0</v>
      </c>
      <c r="N88" s="37">
        <f t="shared" si="42"/>
        <v>0</v>
      </c>
    </row>
    <row r="89" spans="1:14" ht="12" customHeight="1">
      <c r="A89" s="175"/>
      <c r="B89" s="175"/>
      <c r="C89" s="43"/>
      <c r="D89" s="220" t="s">
        <v>6</v>
      </c>
      <c r="E89" s="42"/>
      <c r="F89" s="41">
        <v>22</v>
      </c>
      <c r="G89" s="41">
        <v>8</v>
      </c>
      <c r="H89" s="41">
        <v>7</v>
      </c>
      <c r="I89" s="41">
        <v>8</v>
      </c>
      <c r="J89" s="41">
        <v>3</v>
      </c>
      <c r="K89" s="41">
        <v>4</v>
      </c>
      <c r="L89" s="41">
        <v>4</v>
      </c>
      <c r="M89" s="41">
        <v>2</v>
      </c>
      <c r="N89" s="41">
        <v>3</v>
      </c>
    </row>
    <row r="90" spans="1:14" ht="12" customHeight="1">
      <c r="A90" s="175"/>
      <c r="B90" s="175"/>
      <c r="C90" s="40"/>
      <c r="D90" s="221"/>
      <c r="E90" s="39"/>
      <c r="F90" s="44"/>
      <c r="G90" s="37">
        <f t="shared" ref="G90:N90" si="43">IF(G89=0,0,G89/$F89)</f>
        <v>0.36363636363636365</v>
      </c>
      <c r="H90" s="37">
        <f t="shared" si="43"/>
        <v>0.31818181818181818</v>
      </c>
      <c r="I90" s="37">
        <f t="shared" si="43"/>
        <v>0.36363636363636365</v>
      </c>
      <c r="J90" s="37">
        <f t="shared" si="43"/>
        <v>0.13636363636363635</v>
      </c>
      <c r="K90" s="37">
        <f t="shared" si="43"/>
        <v>0.18181818181818182</v>
      </c>
      <c r="L90" s="37">
        <f t="shared" si="43"/>
        <v>0.18181818181818182</v>
      </c>
      <c r="M90" s="37">
        <f t="shared" si="43"/>
        <v>9.0909090909090912E-2</v>
      </c>
      <c r="N90" s="37">
        <f t="shared" si="43"/>
        <v>0.13636363636363635</v>
      </c>
    </row>
    <row r="91" spans="1:14" ht="12" customHeight="1">
      <c r="A91" s="175"/>
      <c r="B91" s="175"/>
      <c r="C91" s="43"/>
      <c r="D91" s="220" t="s">
        <v>5</v>
      </c>
      <c r="E91" s="42"/>
      <c r="F91" s="41">
        <v>8</v>
      </c>
      <c r="G91" s="41">
        <v>3</v>
      </c>
      <c r="H91" s="41">
        <v>4</v>
      </c>
      <c r="I91" s="41">
        <v>2</v>
      </c>
      <c r="J91" s="41">
        <v>2</v>
      </c>
      <c r="K91" s="41">
        <v>3</v>
      </c>
      <c r="L91" s="41">
        <v>8</v>
      </c>
      <c r="M91" s="41">
        <v>0</v>
      </c>
      <c r="N91" s="41">
        <v>0</v>
      </c>
    </row>
    <row r="92" spans="1:14" ht="12" customHeight="1">
      <c r="A92" s="175"/>
      <c r="B92" s="175"/>
      <c r="C92" s="40"/>
      <c r="D92" s="221"/>
      <c r="E92" s="39"/>
      <c r="F92" s="44"/>
      <c r="G92" s="37">
        <f t="shared" ref="G92:N92" si="44">IF(G91=0,0,G91/$F91)</f>
        <v>0.375</v>
      </c>
      <c r="H92" s="37">
        <f t="shared" si="44"/>
        <v>0.5</v>
      </c>
      <c r="I92" s="37">
        <f t="shared" si="44"/>
        <v>0.25</v>
      </c>
      <c r="J92" s="37">
        <f t="shared" si="44"/>
        <v>0.25</v>
      </c>
      <c r="K92" s="37">
        <f t="shared" si="44"/>
        <v>0.375</v>
      </c>
      <c r="L92" s="37">
        <f t="shared" si="44"/>
        <v>1</v>
      </c>
      <c r="M92" s="37">
        <f t="shared" si="44"/>
        <v>0</v>
      </c>
      <c r="N92" s="37">
        <f t="shared" si="44"/>
        <v>0</v>
      </c>
    </row>
    <row r="93" spans="1:14" ht="12" customHeight="1">
      <c r="A93" s="175"/>
      <c r="B93" s="175"/>
      <c r="C93" s="43"/>
      <c r="D93" s="220" t="s">
        <v>4</v>
      </c>
      <c r="E93" s="42"/>
      <c r="F93" s="41">
        <v>11</v>
      </c>
      <c r="G93" s="41">
        <v>4</v>
      </c>
      <c r="H93" s="41">
        <v>5</v>
      </c>
      <c r="I93" s="41">
        <v>3</v>
      </c>
      <c r="J93" s="41">
        <v>3</v>
      </c>
      <c r="K93" s="41">
        <v>2</v>
      </c>
      <c r="L93" s="41">
        <v>7</v>
      </c>
      <c r="M93" s="41">
        <v>1</v>
      </c>
      <c r="N93" s="41">
        <v>0</v>
      </c>
    </row>
    <row r="94" spans="1:14" ht="12" customHeight="1">
      <c r="A94" s="175"/>
      <c r="B94" s="175"/>
      <c r="C94" s="40"/>
      <c r="D94" s="221"/>
      <c r="E94" s="39"/>
      <c r="F94" s="44"/>
      <c r="G94" s="37">
        <f t="shared" ref="G94:N94" si="45">IF(G93=0,0,G93/$F93)</f>
        <v>0.36363636363636365</v>
      </c>
      <c r="H94" s="37">
        <f t="shared" si="45"/>
        <v>0.45454545454545453</v>
      </c>
      <c r="I94" s="37">
        <f t="shared" si="45"/>
        <v>0.27272727272727271</v>
      </c>
      <c r="J94" s="37">
        <f t="shared" si="45"/>
        <v>0.27272727272727271</v>
      </c>
      <c r="K94" s="37">
        <f t="shared" si="45"/>
        <v>0.18181818181818182</v>
      </c>
      <c r="L94" s="37">
        <f t="shared" si="45"/>
        <v>0.63636363636363635</v>
      </c>
      <c r="M94" s="37">
        <f t="shared" si="45"/>
        <v>9.0909090909090912E-2</v>
      </c>
      <c r="N94" s="37">
        <f t="shared" si="45"/>
        <v>0</v>
      </c>
    </row>
    <row r="95" spans="1:14" ht="12" customHeight="1">
      <c r="A95" s="175"/>
      <c r="B95" s="175"/>
      <c r="C95" s="43"/>
      <c r="D95" s="220" t="s">
        <v>3</v>
      </c>
      <c r="E95" s="42"/>
      <c r="F95" s="41">
        <v>60</v>
      </c>
      <c r="G95" s="41">
        <v>23</v>
      </c>
      <c r="H95" s="41">
        <v>7</v>
      </c>
      <c r="I95" s="41">
        <v>9</v>
      </c>
      <c r="J95" s="41">
        <v>2</v>
      </c>
      <c r="K95" s="41">
        <v>19</v>
      </c>
      <c r="L95" s="41">
        <v>25</v>
      </c>
      <c r="M95" s="41">
        <v>7</v>
      </c>
      <c r="N95" s="41">
        <v>1</v>
      </c>
    </row>
    <row r="96" spans="1:14" ht="12" customHeight="1">
      <c r="A96" s="175"/>
      <c r="B96" s="175"/>
      <c r="C96" s="40"/>
      <c r="D96" s="221"/>
      <c r="E96" s="39"/>
      <c r="F96" s="44"/>
      <c r="G96" s="37">
        <f t="shared" ref="G96:N96" si="46">IF(G95=0,0,G95/$F95)</f>
        <v>0.38333333333333336</v>
      </c>
      <c r="H96" s="37">
        <f t="shared" si="46"/>
        <v>0.11666666666666667</v>
      </c>
      <c r="I96" s="37">
        <f t="shared" si="46"/>
        <v>0.15</v>
      </c>
      <c r="J96" s="37">
        <f t="shared" si="46"/>
        <v>3.3333333333333333E-2</v>
      </c>
      <c r="K96" s="37">
        <f t="shared" si="46"/>
        <v>0.31666666666666665</v>
      </c>
      <c r="L96" s="37">
        <f t="shared" si="46"/>
        <v>0.41666666666666669</v>
      </c>
      <c r="M96" s="37">
        <f t="shared" si="46"/>
        <v>0.11666666666666667</v>
      </c>
      <c r="N96" s="37">
        <f t="shared" si="46"/>
        <v>1.6666666666666666E-2</v>
      </c>
    </row>
    <row r="97" spans="1:14" ht="12" customHeight="1">
      <c r="A97" s="175"/>
      <c r="B97" s="175"/>
      <c r="C97" s="43"/>
      <c r="D97" s="220" t="s">
        <v>2</v>
      </c>
      <c r="E97" s="42"/>
      <c r="F97" s="41">
        <v>17</v>
      </c>
      <c r="G97" s="41">
        <v>5</v>
      </c>
      <c r="H97" s="41">
        <v>4</v>
      </c>
      <c r="I97" s="41">
        <v>12</v>
      </c>
      <c r="J97" s="41">
        <v>3</v>
      </c>
      <c r="K97" s="41">
        <v>5</v>
      </c>
      <c r="L97" s="41">
        <v>8</v>
      </c>
      <c r="M97" s="41">
        <v>0</v>
      </c>
      <c r="N97" s="41">
        <v>0</v>
      </c>
    </row>
    <row r="98" spans="1:14" ht="12" customHeight="1">
      <c r="A98" s="175"/>
      <c r="B98" s="175"/>
      <c r="C98" s="40"/>
      <c r="D98" s="221"/>
      <c r="E98" s="39"/>
      <c r="F98" s="44"/>
      <c r="G98" s="37">
        <f t="shared" ref="G98:N98" si="47">IF(G97=0,0,G97/$F97)</f>
        <v>0.29411764705882354</v>
      </c>
      <c r="H98" s="37">
        <f t="shared" si="47"/>
        <v>0.23529411764705882</v>
      </c>
      <c r="I98" s="37">
        <f t="shared" si="47"/>
        <v>0.70588235294117652</v>
      </c>
      <c r="J98" s="37">
        <f t="shared" si="47"/>
        <v>0.17647058823529413</v>
      </c>
      <c r="K98" s="37">
        <f t="shared" si="47"/>
        <v>0.29411764705882354</v>
      </c>
      <c r="L98" s="37">
        <f t="shared" si="47"/>
        <v>0.47058823529411764</v>
      </c>
      <c r="M98" s="37">
        <f t="shared" si="47"/>
        <v>0</v>
      </c>
      <c r="N98" s="37">
        <f t="shared" si="47"/>
        <v>0</v>
      </c>
    </row>
    <row r="99" spans="1:14" ht="12.75" customHeight="1">
      <c r="A99" s="175"/>
      <c r="B99" s="175"/>
      <c r="C99" s="43"/>
      <c r="D99" s="220" t="s">
        <v>1</v>
      </c>
      <c r="E99" s="42"/>
      <c r="F99" s="41">
        <v>29</v>
      </c>
      <c r="G99" s="41">
        <v>15</v>
      </c>
      <c r="H99" s="41">
        <v>13</v>
      </c>
      <c r="I99" s="41">
        <v>12</v>
      </c>
      <c r="J99" s="41">
        <v>6</v>
      </c>
      <c r="K99" s="41">
        <v>4</v>
      </c>
      <c r="L99" s="41">
        <v>9</v>
      </c>
      <c r="M99" s="41">
        <v>0</v>
      </c>
      <c r="N99" s="41">
        <v>1</v>
      </c>
    </row>
    <row r="100" spans="1:14" ht="12.75" customHeight="1">
      <c r="A100" s="176"/>
      <c r="B100" s="176"/>
      <c r="C100" s="40"/>
      <c r="D100" s="221"/>
      <c r="E100" s="39"/>
      <c r="F100" s="38"/>
      <c r="G100" s="37">
        <f t="shared" ref="G100:N100" si="48">IF(G99=0,0,G99/$F99)</f>
        <v>0.51724137931034486</v>
      </c>
      <c r="H100" s="37">
        <f t="shared" si="48"/>
        <v>0.44827586206896552</v>
      </c>
      <c r="I100" s="37">
        <f t="shared" si="48"/>
        <v>0.41379310344827586</v>
      </c>
      <c r="J100" s="37">
        <f t="shared" si="48"/>
        <v>0.20689655172413793</v>
      </c>
      <c r="K100" s="37">
        <f t="shared" si="48"/>
        <v>0.13793103448275862</v>
      </c>
      <c r="L100" s="37">
        <f t="shared" si="48"/>
        <v>0.31034482758620691</v>
      </c>
      <c r="M100" s="37">
        <f t="shared" si="48"/>
        <v>0</v>
      </c>
      <c r="N100" s="37">
        <f t="shared" si="48"/>
        <v>3.4482758620689655E-2</v>
      </c>
    </row>
  </sheetData>
  <mergeCells count="61">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3:M6"/>
    <mergeCell ref="N3:N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20 G69:N70" formula="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5" width="10.75" style="3" customWidth="1"/>
    <col min="16" max="16384" width="9" style="3"/>
  </cols>
  <sheetData>
    <row r="1" spans="1:15" ht="14.25">
      <c r="A1" s="18" t="s">
        <v>548</v>
      </c>
    </row>
    <row r="2" spans="1:15">
      <c r="O2" s="46" t="s">
        <v>173</v>
      </c>
    </row>
    <row r="3" spans="1:15" ht="21.75" customHeight="1">
      <c r="A3" s="230" t="s">
        <v>64</v>
      </c>
      <c r="B3" s="231"/>
      <c r="C3" s="231"/>
      <c r="D3" s="231"/>
      <c r="E3" s="232"/>
      <c r="F3" s="170" t="s">
        <v>150</v>
      </c>
      <c r="G3" s="333" t="s">
        <v>417</v>
      </c>
      <c r="H3" s="251" t="s">
        <v>416</v>
      </c>
      <c r="I3" s="251" t="s">
        <v>415</v>
      </c>
      <c r="J3" s="251" t="s">
        <v>414</v>
      </c>
      <c r="K3" s="251" t="s">
        <v>413</v>
      </c>
      <c r="L3" s="251" t="s">
        <v>412</v>
      </c>
      <c r="M3" s="251" t="s">
        <v>411</v>
      </c>
      <c r="N3" s="251" t="s">
        <v>410</v>
      </c>
      <c r="O3" s="251" t="s">
        <v>174</v>
      </c>
    </row>
    <row r="4" spans="1:15" ht="21.75" customHeight="1">
      <c r="A4" s="233"/>
      <c r="B4" s="234"/>
      <c r="C4" s="234"/>
      <c r="D4" s="234"/>
      <c r="E4" s="235"/>
      <c r="F4" s="153"/>
      <c r="G4" s="334"/>
      <c r="H4" s="252"/>
      <c r="I4" s="252"/>
      <c r="J4" s="252"/>
      <c r="K4" s="252"/>
      <c r="L4" s="252"/>
      <c r="M4" s="252"/>
      <c r="N4" s="252"/>
      <c r="O4" s="252"/>
    </row>
    <row r="5" spans="1:15" ht="21.75" customHeight="1">
      <c r="A5" s="233"/>
      <c r="B5" s="234"/>
      <c r="C5" s="234"/>
      <c r="D5" s="234"/>
      <c r="E5" s="235"/>
      <c r="F5" s="153"/>
      <c r="G5" s="334"/>
      <c r="H5" s="252"/>
      <c r="I5" s="252"/>
      <c r="J5" s="252"/>
      <c r="K5" s="252"/>
      <c r="L5" s="252"/>
      <c r="M5" s="252"/>
      <c r="N5" s="252"/>
      <c r="O5" s="252"/>
    </row>
    <row r="6" spans="1:15" ht="21.75" customHeight="1">
      <c r="A6" s="236"/>
      <c r="B6" s="237"/>
      <c r="C6" s="237"/>
      <c r="D6" s="237"/>
      <c r="E6" s="238"/>
      <c r="F6" s="153"/>
      <c r="G6" s="335"/>
      <c r="H6" s="253"/>
      <c r="I6" s="253"/>
      <c r="J6" s="253"/>
      <c r="K6" s="253"/>
      <c r="L6" s="253"/>
      <c r="M6" s="253"/>
      <c r="N6" s="253"/>
      <c r="O6" s="253"/>
    </row>
    <row r="7" spans="1:15" ht="12" customHeight="1">
      <c r="A7" s="161" t="s">
        <v>50</v>
      </c>
      <c r="B7" s="162"/>
      <c r="C7" s="162"/>
      <c r="D7" s="162"/>
      <c r="E7" s="163"/>
      <c r="F7" s="69">
        <v>214</v>
      </c>
      <c r="G7" s="68">
        <f t="shared" ref="G7:O7" si="0">SUM(G9,G11,G13,G15,G17)</f>
        <v>9</v>
      </c>
      <c r="H7" s="41">
        <f t="shared" si="0"/>
        <v>19</v>
      </c>
      <c r="I7" s="41">
        <f t="shared" si="0"/>
        <v>136</v>
      </c>
      <c r="J7" s="41">
        <f t="shared" si="0"/>
        <v>2</v>
      </c>
      <c r="K7" s="41">
        <f t="shared" si="0"/>
        <v>2</v>
      </c>
      <c r="L7" s="41">
        <f t="shared" si="0"/>
        <v>4</v>
      </c>
      <c r="M7" s="41">
        <f t="shared" si="0"/>
        <v>9</v>
      </c>
      <c r="N7" s="41">
        <f t="shared" si="0"/>
        <v>54</v>
      </c>
      <c r="O7" s="41">
        <f t="shared" si="0"/>
        <v>4</v>
      </c>
    </row>
    <row r="8" spans="1:15" ht="12" customHeight="1">
      <c r="A8" s="164"/>
      <c r="B8" s="165"/>
      <c r="C8" s="165"/>
      <c r="D8" s="165"/>
      <c r="E8" s="166"/>
      <c r="F8" s="70"/>
      <c r="G8" s="66">
        <f t="shared" ref="G8:O8" si="1">IF(G7=0,0,G7/$F7)</f>
        <v>4.2056074766355138E-2</v>
      </c>
      <c r="H8" s="37">
        <f t="shared" si="1"/>
        <v>8.8785046728971959E-2</v>
      </c>
      <c r="I8" s="37">
        <f t="shared" si="1"/>
        <v>0.63551401869158874</v>
      </c>
      <c r="J8" s="37">
        <f t="shared" si="1"/>
        <v>9.3457943925233638E-3</v>
      </c>
      <c r="K8" s="37">
        <f t="shared" si="1"/>
        <v>9.3457943925233638E-3</v>
      </c>
      <c r="L8" s="37">
        <f t="shared" si="1"/>
        <v>1.8691588785046728E-2</v>
      </c>
      <c r="M8" s="37">
        <f t="shared" si="1"/>
        <v>4.2056074766355138E-2</v>
      </c>
      <c r="N8" s="37">
        <f t="shared" si="1"/>
        <v>0.25233644859813081</v>
      </c>
      <c r="O8" s="37">
        <f t="shared" si="1"/>
        <v>1.8691588785046728E-2</v>
      </c>
    </row>
    <row r="9" spans="1:15" ht="12" customHeight="1">
      <c r="A9" s="177" t="s">
        <v>49</v>
      </c>
      <c r="B9" s="239" t="s">
        <v>48</v>
      </c>
      <c r="C9" s="240"/>
      <c r="D9" s="240"/>
      <c r="E9" s="241"/>
      <c r="F9" s="69">
        <v>101</v>
      </c>
      <c r="G9" s="68">
        <v>4</v>
      </c>
      <c r="H9" s="41">
        <v>13</v>
      </c>
      <c r="I9" s="41">
        <v>48</v>
      </c>
      <c r="J9" s="41">
        <v>0</v>
      </c>
      <c r="K9" s="41">
        <v>2</v>
      </c>
      <c r="L9" s="41">
        <v>2</v>
      </c>
      <c r="M9" s="41">
        <v>2</v>
      </c>
      <c r="N9" s="41">
        <v>38</v>
      </c>
      <c r="O9" s="41">
        <v>2</v>
      </c>
    </row>
    <row r="10" spans="1:15" ht="12" customHeight="1">
      <c r="A10" s="178"/>
      <c r="B10" s="242"/>
      <c r="C10" s="243"/>
      <c r="D10" s="243"/>
      <c r="E10" s="244"/>
      <c r="F10" s="70"/>
      <c r="G10" s="66">
        <f t="shared" ref="G10:O10" si="2">IF(G9=0,0,G9/$F9)</f>
        <v>3.9603960396039604E-2</v>
      </c>
      <c r="H10" s="37">
        <f t="shared" si="2"/>
        <v>0.12871287128712872</v>
      </c>
      <c r="I10" s="37">
        <f t="shared" si="2"/>
        <v>0.47524752475247523</v>
      </c>
      <c r="J10" s="37">
        <f t="shared" si="2"/>
        <v>0</v>
      </c>
      <c r="K10" s="37">
        <f t="shared" si="2"/>
        <v>1.9801980198019802E-2</v>
      </c>
      <c r="L10" s="37">
        <f t="shared" si="2"/>
        <v>1.9801980198019802E-2</v>
      </c>
      <c r="M10" s="37">
        <f t="shared" si="2"/>
        <v>1.9801980198019802E-2</v>
      </c>
      <c r="N10" s="37">
        <f t="shared" si="2"/>
        <v>0.37623762376237624</v>
      </c>
      <c r="O10" s="37">
        <f t="shared" si="2"/>
        <v>1.9801980198019802E-2</v>
      </c>
    </row>
    <row r="11" spans="1:15" ht="12" customHeight="1">
      <c r="A11" s="178"/>
      <c r="B11" s="239" t="s">
        <v>47</v>
      </c>
      <c r="C11" s="240"/>
      <c r="D11" s="240"/>
      <c r="E11" s="241"/>
      <c r="F11" s="69">
        <v>31</v>
      </c>
      <c r="G11" s="68">
        <v>1</v>
      </c>
      <c r="H11" s="41">
        <v>3</v>
      </c>
      <c r="I11" s="41">
        <v>22</v>
      </c>
      <c r="J11" s="41">
        <v>0</v>
      </c>
      <c r="K11" s="41">
        <v>0</v>
      </c>
      <c r="L11" s="41">
        <v>1</v>
      </c>
      <c r="M11" s="41">
        <v>4</v>
      </c>
      <c r="N11" s="41">
        <v>5</v>
      </c>
      <c r="O11" s="41">
        <v>0</v>
      </c>
    </row>
    <row r="12" spans="1:15" ht="12" customHeight="1">
      <c r="A12" s="178"/>
      <c r="B12" s="242"/>
      <c r="C12" s="243"/>
      <c r="D12" s="243"/>
      <c r="E12" s="244"/>
      <c r="F12" s="70"/>
      <c r="G12" s="66">
        <f t="shared" ref="G12:O12" si="3">IF(G11=0,0,G11/$F11)</f>
        <v>3.2258064516129031E-2</v>
      </c>
      <c r="H12" s="37">
        <f t="shared" si="3"/>
        <v>9.6774193548387094E-2</v>
      </c>
      <c r="I12" s="37">
        <f t="shared" si="3"/>
        <v>0.70967741935483875</v>
      </c>
      <c r="J12" s="37">
        <f t="shared" si="3"/>
        <v>0</v>
      </c>
      <c r="K12" s="37">
        <f t="shared" si="3"/>
        <v>0</v>
      </c>
      <c r="L12" s="37">
        <f t="shared" si="3"/>
        <v>3.2258064516129031E-2</v>
      </c>
      <c r="M12" s="37">
        <f t="shared" si="3"/>
        <v>0.12903225806451613</v>
      </c>
      <c r="N12" s="37">
        <f t="shared" si="3"/>
        <v>0.16129032258064516</v>
      </c>
      <c r="O12" s="37">
        <f t="shared" si="3"/>
        <v>0</v>
      </c>
    </row>
    <row r="13" spans="1:15" ht="12" customHeight="1">
      <c r="A13" s="178"/>
      <c r="B13" s="239" t="s">
        <v>46</v>
      </c>
      <c r="C13" s="240"/>
      <c r="D13" s="240"/>
      <c r="E13" s="241"/>
      <c r="F13" s="69">
        <v>50</v>
      </c>
      <c r="G13" s="68">
        <v>4</v>
      </c>
      <c r="H13" s="41">
        <v>3</v>
      </c>
      <c r="I13" s="41">
        <v>40</v>
      </c>
      <c r="J13" s="41">
        <v>1</v>
      </c>
      <c r="K13" s="41">
        <v>0</v>
      </c>
      <c r="L13" s="41">
        <v>1</v>
      </c>
      <c r="M13" s="41">
        <v>2</v>
      </c>
      <c r="N13" s="41">
        <v>7</v>
      </c>
      <c r="O13" s="41">
        <v>0</v>
      </c>
    </row>
    <row r="14" spans="1:15" ht="12" customHeight="1">
      <c r="A14" s="178"/>
      <c r="B14" s="242"/>
      <c r="C14" s="243"/>
      <c r="D14" s="243"/>
      <c r="E14" s="244"/>
      <c r="F14" s="70"/>
      <c r="G14" s="66">
        <f t="shared" ref="G14:O14" si="4">IF(G13=0,0,G13/$F13)</f>
        <v>0.08</v>
      </c>
      <c r="H14" s="37">
        <f t="shared" si="4"/>
        <v>0.06</v>
      </c>
      <c r="I14" s="37">
        <f t="shared" si="4"/>
        <v>0.8</v>
      </c>
      <c r="J14" s="37">
        <f t="shared" si="4"/>
        <v>0.02</v>
      </c>
      <c r="K14" s="37">
        <f t="shared" si="4"/>
        <v>0</v>
      </c>
      <c r="L14" s="37">
        <f t="shared" si="4"/>
        <v>0.02</v>
      </c>
      <c r="M14" s="37">
        <f t="shared" si="4"/>
        <v>0.04</v>
      </c>
      <c r="N14" s="37">
        <f t="shared" si="4"/>
        <v>0.14000000000000001</v>
      </c>
      <c r="O14" s="37">
        <f t="shared" si="4"/>
        <v>0</v>
      </c>
    </row>
    <row r="15" spans="1:15" ht="12" customHeight="1">
      <c r="A15" s="178"/>
      <c r="B15" s="239" t="s">
        <v>45</v>
      </c>
      <c r="C15" s="240"/>
      <c r="D15" s="240"/>
      <c r="E15" s="241"/>
      <c r="F15" s="69">
        <v>10</v>
      </c>
      <c r="G15" s="68">
        <v>0</v>
      </c>
      <c r="H15" s="41">
        <v>0</v>
      </c>
      <c r="I15" s="41">
        <v>7</v>
      </c>
      <c r="J15" s="41">
        <v>0</v>
      </c>
      <c r="K15" s="41">
        <v>0</v>
      </c>
      <c r="L15" s="41">
        <v>0</v>
      </c>
      <c r="M15" s="41">
        <v>1</v>
      </c>
      <c r="N15" s="41">
        <v>0</v>
      </c>
      <c r="O15" s="41">
        <v>2</v>
      </c>
    </row>
    <row r="16" spans="1:15" ht="12" customHeight="1">
      <c r="A16" s="178"/>
      <c r="B16" s="242"/>
      <c r="C16" s="243"/>
      <c r="D16" s="243"/>
      <c r="E16" s="244"/>
      <c r="F16" s="70"/>
      <c r="G16" s="66">
        <f t="shared" ref="G16:O16" si="5">IF(G15=0,0,G15/$F15)</f>
        <v>0</v>
      </c>
      <c r="H16" s="37">
        <f t="shared" si="5"/>
        <v>0</v>
      </c>
      <c r="I16" s="37">
        <f t="shared" si="5"/>
        <v>0.7</v>
      </c>
      <c r="J16" s="37">
        <f t="shared" si="5"/>
        <v>0</v>
      </c>
      <c r="K16" s="37">
        <f t="shared" si="5"/>
        <v>0</v>
      </c>
      <c r="L16" s="37">
        <f t="shared" si="5"/>
        <v>0</v>
      </c>
      <c r="M16" s="37">
        <f t="shared" si="5"/>
        <v>0.1</v>
      </c>
      <c r="N16" s="37">
        <f t="shared" si="5"/>
        <v>0</v>
      </c>
      <c r="O16" s="37">
        <f t="shared" si="5"/>
        <v>0.2</v>
      </c>
    </row>
    <row r="17" spans="1:15" ht="12" customHeight="1">
      <c r="A17" s="178"/>
      <c r="B17" s="239" t="s">
        <v>44</v>
      </c>
      <c r="C17" s="240"/>
      <c r="D17" s="240"/>
      <c r="E17" s="241"/>
      <c r="F17" s="69">
        <v>22</v>
      </c>
      <c r="G17" s="68">
        <v>0</v>
      </c>
      <c r="H17" s="41">
        <v>0</v>
      </c>
      <c r="I17" s="41">
        <v>19</v>
      </c>
      <c r="J17" s="41">
        <v>1</v>
      </c>
      <c r="K17" s="41">
        <v>0</v>
      </c>
      <c r="L17" s="41">
        <v>0</v>
      </c>
      <c r="M17" s="41">
        <v>0</v>
      </c>
      <c r="N17" s="41">
        <v>4</v>
      </c>
      <c r="O17" s="41">
        <v>0</v>
      </c>
    </row>
    <row r="18" spans="1:15" ht="12" customHeight="1">
      <c r="A18" s="179"/>
      <c r="B18" s="242"/>
      <c r="C18" s="243"/>
      <c r="D18" s="243"/>
      <c r="E18" s="244"/>
      <c r="F18" s="70"/>
      <c r="G18" s="66">
        <f t="shared" ref="G18:O18" si="6">IF(G17=0,0,G17/$F17)</f>
        <v>0</v>
      </c>
      <c r="H18" s="37">
        <f t="shared" si="6"/>
        <v>0</v>
      </c>
      <c r="I18" s="37">
        <f t="shared" si="6"/>
        <v>0.86363636363636365</v>
      </c>
      <c r="J18" s="37">
        <f t="shared" si="6"/>
        <v>4.5454545454545456E-2</v>
      </c>
      <c r="K18" s="37">
        <f t="shared" si="6"/>
        <v>0</v>
      </c>
      <c r="L18" s="37">
        <f t="shared" si="6"/>
        <v>0</v>
      </c>
      <c r="M18" s="37">
        <f t="shared" si="6"/>
        <v>0</v>
      </c>
      <c r="N18" s="37">
        <f t="shared" si="6"/>
        <v>0.18181818181818182</v>
      </c>
      <c r="O18" s="37">
        <f t="shared" si="6"/>
        <v>0</v>
      </c>
    </row>
    <row r="19" spans="1:15" ht="12" customHeight="1">
      <c r="A19" s="174" t="s">
        <v>43</v>
      </c>
      <c r="B19" s="174" t="s">
        <v>42</v>
      </c>
      <c r="C19" s="43"/>
      <c r="D19" s="220" t="s">
        <v>16</v>
      </c>
      <c r="E19" s="42"/>
      <c r="F19" s="69">
        <v>40</v>
      </c>
      <c r="G19" s="68">
        <f t="shared" ref="G19:O19" si="7">SUM(G21,G23,G25,G27,G29,G31,G33,G35,G37,G39,G41,G43,G45,G47,G49,G51,G53,G55,G57,G59,G61,G63,G65,G67)</f>
        <v>5</v>
      </c>
      <c r="H19" s="41">
        <f t="shared" si="7"/>
        <v>4</v>
      </c>
      <c r="I19" s="41">
        <f t="shared" si="7"/>
        <v>26</v>
      </c>
      <c r="J19" s="41">
        <f t="shared" si="7"/>
        <v>2</v>
      </c>
      <c r="K19" s="41">
        <f t="shared" si="7"/>
        <v>0</v>
      </c>
      <c r="L19" s="41">
        <f t="shared" si="7"/>
        <v>1</v>
      </c>
      <c r="M19" s="41">
        <f t="shared" si="7"/>
        <v>4</v>
      </c>
      <c r="N19" s="41">
        <f t="shared" si="7"/>
        <v>7</v>
      </c>
      <c r="O19" s="41">
        <f t="shared" si="7"/>
        <v>2</v>
      </c>
    </row>
    <row r="20" spans="1:15" ht="12" customHeight="1">
      <c r="A20" s="175"/>
      <c r="B20" s="175"/>
      <c r="C20" s="40"/>
      <c r="D20" s="221"/>
      <c r="E20" s="39"/>
      <c r="F20" s="70"/>
      <c r="G20" s="66">
        <f t="shared" ref="G20:O20" si="8">IF(G19=0,0,G19/$F19)</f>
        <v>0.125</v>
      </c>
      <c r="H20" s="37">
        <f t="shared" si="8"/>
        <v>0.1</v>
      </c>
      <c r="I20" s="37">
        <f t="shared" si="8"/>
        <v>0.65</v>
      </c>
      <c r="J20" s="37">
        <f t="shared" si="8"/>
        <v>0.05</v>
      </c>
      <c r="K20" s="37">
        <f t="shared" si="8"/>
        <v>0</v>
      </c>
      <c r="L20" s="37">
        <f t="shared" si="8"/>
        <v>2.5000000000000001E-2</v>
      </c>
      <c r="M20" s="37">
        <f t="shared" si="8"/>
        <v>0.1</v>
      </c>
      <c r="N20" s="37">
        <f t="shared" si="8"/>
        <v>0.17499999999999999</v>
      </c>
      <c r="O20" s="37">
        <f t="shared" si="8"/>
        <v>0.05</v>
      </c>
    </row>
    <row r="21" spans="1:15" ht="12" customHeight="1">
      <c r="A21" s="175"/>
      <c r="B21" s="175"/>
      <c r="C21" s="43"/>
      <c r="D21" s="220" t="s">
        <v>467</v>
      </c>
      <c r="E21" s="42"/>
      <c r="F21" s="69">
        <v>2</v>
      </c>
      <c r="G21" s="68">
        <v>0</v>
      </c>
      <c r="H21" s="41">
        <v>0</v>
      </c>
      <c r="I21" s="41">
        <v>1</v>
      </c>
      <c r="J21" s="41">
        <v>0</v>
      </c>
      <c r="K21" s="41">
        <v>0</v>
      </c>
      <c r="L21" s="41">
        <v>0</v>
      </c>
      <c r="M21" s="41">
        <v>0</v>
      </c>
      <c r="N21" s="41">
        <v>1</v>
      </c>
      <c r="O21" s="41">
        <v>0</v>
      </c>
    </row>
    <row r="22" spans="1:15" ht="12" customHeight="1">
      <c r="A22" s="175"/>
      <c r="B22" s="175"/>
      <c r="C22" s="40"/>
      <c r="D22" s="221"/>
      <c r="E22" s="39"/>
      <c r="F22" s="70"/>
      <c r="G22" s="66">
        <f t="shared" ref="G22:O22" si="9">IF(G21=0,0,G21/$F21)</f>
        <v>0</v>
      </c>
      <c r="H22" s="37">
        <f t="shared" si="9"/>
        <v>0</v>
      </c>
      <c r="I22" s="37">
        <f t="shared" si="9"/>
        <v>0.5</v>
      </c>
      <c r="J22" s="37">
        <f t="shared" si="9"/>
        <v>0</v>
      </c>
      <c r="K22" s="37">
        <f t="shared" si="9"/>
        <v>0</v>
      </c>
      <c r="L22" s="37">
        <f t="shared" si="9"/>
        <v>0</v>
      </c>
      <c r="M22" s="37">
        <f t="shared" si="9"/>
        <v>0</v>
      </c>
      <c r="N22" s="37">
        <f t="shared" si="9"/>
        <v>0.5</v>
      </c>
      <c r="O22" s="37">
        <f t="shared" si="9"/>
        <v>0</v>
      </c>
    </row>
    <row r="23" spans="1:15" ht="12" customHeight="1">
      <c r="A23" s="175"/>
      <c r="B23" s="175"/>
      <c r="C23" s="43"/>
      <c r="D23" s="220" t="s">
        <v>468</v>
      </c>
      <c r="E23" s="42"/>
      <c r="F23" s="69">
        <v>1</v>
      </c>
      <c r="G23" s="68">
        <v>0</v>
      </c>
      <c r="H23" s="41">
        <v>1</v>
      </c>
      <c r="I23" s="41">
        <v>0</v>
      </c>
      <c r="J23" s="41">
        <v>0</v>
      </c>
      <c r="K23" s="41">
        <v>0</v>
      </c>
      <c r="L23" s="41">
        <v>0</v>
      </c>
      <c r="M23" s="41">
        <v>0</v>
      </c>
      <c r="N23" s="41">
        <v>0</v>
      </c>
      <c r="O23" s="41">
        <v>0</v>
      </c>
    </row>
    <row r="24" spans="1:15" ht="12" customHeight="1">
      <c r="A24" s="175"/>
      <c r="B24" s="175"/>
      <c r="C24" s="40"/>
      <c r="D24" s="221"/>
      <c r="E24" s="39"/>
      <c r="F24" s="70"/>
      <c r="G24" s="66">
        <f t="shared" ref="G24:O24" si="10">IF(G23=0,0,G23/$F23)</f>
        <v>0</v>
      </c>
      <c r="H24" s="37">
        <f t="shared" si="10"/>
        <v>1</v>
      </c>
      <c r="I24" s="37">
        <f t="shared" si="10"/>
        <v>0</v>
      </c>
      <c r="J24" s="37">
        <f t="shared" si="10"/>
        <v>0</v>
      </c>
      <c r="K24" s="37">
        <f t="shared" si="10"/>
        <v>0</v>
      </c>
      <c r="L24" s="37">
        <f t="shared" si="10"/>
        <v>0</v>
      </c>
      <c r="M24" s="37">
        <f t="shared" si="10"/>
        <v>0</v>
      </c>
      <c r="N24" s="37">
        <f t="shared" si="10"/>
        <v>0</v>
      </c>
      <c r="O24" s="37">
        <f t="shared" si="10"/>
        <v>0</v>
      </c>
    </row>
    <row r="25" spans="1:15" ht="12" customHeight="1">
      <c r="A25" s="175"/>
      <c r="B25" s="175"/>
      <c r="C25" s="43"/>
      <c r="D25" s="223" t="s">
        <v>469</v>
      </c>
      <c r="E25" s="126"/>
      <c r="F25" s="101">
        <v>6</v>
      </c>
      <c r="G25" s="111">
        <v>0</v>
      </c>
      <c r="H25" s="112">
        <v>0</v>
      </c>
      <c r="I25" s="112">
        <v>6</v>
      </c>
      <c r="J25" s="41">
        <v>0</v>
      </c>
      <c r="K25" s="41">
        <v>0</v>
      </c>
      <c r="L25" s="41">
        <v>0</v>
      </c>
      <c r="M25" s="41">
        <v>0</v>
      </c>
      <c r="N25" s="41">
        <v>0</v>
      </c>
      <c r="O25" s="41">
        <v>0</v>
      </c>
    </row>
    <row r="26" spans="1:15" ht="12" customHeight="1">
      <c r="A26" s="175"/>
      <c r="B26" s="175"/>
      <c r="C26" s="40"/>
      <c r="D26" s="224"/>
      <c r="E26" s="127"/>
      <c r="F26" s="102"/>
      <c r="G26" s="114">
        <f t="shared" ref="G26:O26" si="11">IF(G25=0,0,G25/$F25)</f>
        <v>0</v>
      </c>
      <c r="H26" s="115">
        <f t="shared" ref="G26:O28" si="12">IF(H25=0,0,H25/$F25)</f>
        <v>0</v>
      </c>
      <c r="I26" s="115">
        <f t="shared" si="11"/>
        <v>1</v>
      </c>
      <c r="J26" s="37">
        <f t="shared" si="11"/>
        <v>0</v>
      </c>
      <c r="K26" s="37">
        <f t="shared" si="11"/>
        <v>0</v>
      </c>
      <c r="L26" s="37">
        <f t="shared" si="11"/>
        <v>0</v>
      </c>
      <c r="M26" s="37">
        <f t="shared" si="11"/>
        <v>0</v>
      </c>
      <c r="N26" s="37">
        <f t="shared" si="11"/>
        <v>0</v>
      </c>
      <c r="O26" s="37">
        <f t="shared" si="11"/>
        <v>0</v>
      </c>
    </row>
    <row r="27" spans="1:15" ht="12" customHeight="1">
      <c r="A27" s="175"/>
      <c r="B27" s="175"/>
      <c r="C27" s="43"/>
      <c r="D27" s="220" t="s">
        <v>470</v>
      </c>
      <c r="E27" s="42"/>
      <c r="F27" s="69">
        <v>0</v>
      </c>
      <c r="G27" s="68">
        <v>0</v>
      </c>
      <c r="H27" s="41">
        <v>0</v>
      </c>
      <c r="I27" s="41">
        <v>0</v>
      </c>
      <c r="J27" s="41">
        <v>0</v>
      </c>
      <c r="K27" s="41">
        <v>0</v>
      </c>
      <c r="L27" s="41">
        <v>0</v>
      </c>
      <c r="M27" s="41">
        <v>0</v>
      </c>
      <c r="N27" s="41">
        <v>0</v>
      </c>
      <c r="O27" s="41">
        <v>0</v>
      </c>
    </row>
    <row r="28" spans="1:15" ht="12" customHeight="1">
      <c r="A28" s="175"/>
      <c r="B28" s="175"/>
      <c r="C28" s="40"/>
      <c r="D28" s="221"/>
      <c r="E28" s="39"/>
      <c r="F28" s="70"/>
      <c r="G28" s="66">
        <f t="shared" si="12"/>
        <v>0</v>
      </c>
      <c r="H28" s="37">
        <f t="shared" si="12"/>
        <v>0</v>
      </c>
      <c r="I28" s="37">
        <f t="shared" si="12"/>
        <v>0</v>
      </c>
      <c r="J28" s="37">
        <f t="shared" si="12"/>
        <v>0</v>
      </c>
      <c r="K28" s="37">
        <f t="shared" si="12"/>
        <v>0</v>
      </c>
      <c r="L28" s="37">
        <f t="shared" si="12"/>
        <v>0</v>
      </c>
      <c r="M28" s="37">
        <f t="shared" si="12"/>
        <v>0</v>
      </c>
      <c r="N28" s="37">
        <f t="shared" si="12"/>
        <v>0</v>
      </c>
      <c r="O28" s="37">
        <f t="shared" si="12"/>
        <v>0</v>
      </c>
    </row>
    <row r="29" spans="1:15" ht="12" customHeight="1">
      <c r="A29" s="175"/>
      <c r="B29" s="175"/>
      <c r="C29" s="43"/>
      <c r="D29" s="220" t="s">
        <v>471</v>
      </c>
      <c r="E29" s="42"/>
      <c r="F29" s="69">
        <v>1</v>
      </c>
      <c r="G29" s="68">
        <v>0</v>
      </c>
      <c r="H29" s="41">
        <v>0</v>
      </c>
      <c r="I29" s="41">
        <v>1</v>
      </c>
      <c r="J29" s="41">
        <v>0</v>
      </c>
      <c r="K29" s="41">
        <v>0</v>
      </c>
      <c r="L29" s="41">
        <v>0</v>
      </c>
      <c r="M29" s="41">
        <v>0</v>
      </c>
      <c r="N29" s="41">
        <v>0</v>
      </c>
      <c r="O29" s="41">
        <v>0</v>
      </c>
    </row>
    <row r="30" spans="1:15" ht="12" customHeight="1">
      <c r="A30" s="175"/>
      <c r="B30" s="175"/>
      <c r="C30" s="40"/>
      <c r="D30" s="221"/>
      <c r="E30" s="39"/>
      <c r="F30" s="70"/>
      <c r="G30" s="66">
        <f t="shared" ref="G30:O30" si="13">IF(G29=0,0,G29/$F29)</f>
        <v>0</v>
      </c>
      <c r="H30" s="37">
        <f t="shared" si="13"/>
        <v>0</v>
      </c>
      <c r="I30" s="37">
        <f t="shared" si="13"/>
        <v>1</v>
      </c>
      <c r="J30" s="37">
        <f t="shared" si="13"/>
        <v>0</v>
      </c>
      <c r="K30" s="37">
        <f t="shared" si="13"/>
        <v>0</v>
      </c>
      <c r="L30" s="37">
        <f t="shared" si="13"/>
        <v>0</v>
      </c>
      <c r="M30" s="37">
        <f t="shared" si="13"/>
        <v>0</v>
      </c>
      <c r="N30" s="37">
        <f t="shared" si="13"/>
        <v>0</v>
      </c>
      <c r="O30" s="37">
        <f t="shared" si="13"/>
        <v>0</v>
      </c>
    </row>
    <row r="31" spans="1:15" ht="12" customHeight="1">
      <c r="A31" s="175"/>
      <c r="B31" s="175"/>
      <c r="C31" s="43"/>
      <c r="D31" s="220" t="s">
        <v>472</v>
      </c>
      <c r="E31" s="42"/>
      <c r="F31" s="69">
        <v>0</v>
      </c>
      <c r="G31" s="68">
        <v>0</v>
      </c>
      <c r="H31" s="41">
        <v>0</v>
      </c>
      <c r="I31" s="41">
        <v>0</v>
      </c>
      <c r="J31" s="41">
        <v>0</v>
      </c>
      <c r="K31" s="41">
        <v>0</v>
      </c>
      <c r="L31" s="41">
        <v>0</v>
      </c>
      <c r="M31" s="41">
        <v>0</v>
      </c>
      <c r="N31" s="41">
        <v>0</v>
      </c>
      <c r="O31" s="41">
        <v>0</v>
      </c>
    </row>
    <row r="32" spans="1:15" ht="12" customHeight="1">
      <c r="A32" s="175"/>
      <c r="B32" s="175"/>
      <c r="C32" s="40"/>
      <c r="D32" s="221"/>
      <c r="E32" s="39"/>
      <c r="F32" s="70"/>
      <c r="G32" s="66">
        <f t="shared" ref="G32:O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row>
    <row r="33" spans="1:15" ht="12" customHeight="1">
      <c r="A33" s="175"/>
      <c r="B33" s="175"/>
      <c r="C33" s="43"/>
      <c r="D33" s="220" t="s">
        <v>473</v>
      </c>
      <c r="E33" s="42"/>
      <c r="F33" s="69">
        <v>2</v>
      </c>
      <c r="G33" s="68">
        <v>0</v>
      </c>
      <c r="H33" s="41">
        <v>0</v>
      </c>
      <c r="I33" s="41">
        <v>2</v>
      </c>
      <c r="J33" s="41">
        <v>0</v>
      </c>
      <c r="K33" s="41">
        <v>0</v>
      </c>
      <c r="L33" s="41">
        <v>0</v>
      </c>
      <c r="M33" s="41">
        <v>0</v>
      </c>
      <c r="N33" s="41">
        <v>0</v>
      </c>
      <c r="O33" s="41">
        <v>0</v>
      </c>
    </row>
    <row r="34" spans="1:15" ht="12" customHeight="1">
      <c r="A34" s="175"/>
      <c r="B34" s="175"/>
      <c r="C34" s="40"/>
      <c r="D34" s="221"/>
      <c r="E34" s="39"/>
      <c r="F34" s="70"/>
      <c r="G34" s="66">
        <f t="shared" ref="G34:O34" si="15">IF(G33=0,0,G33/$F33)</f>
        <v>0</v>
      </c>
      <c r="H34" s="37">
        <f t="shared" si="15"/>
        <v>0</v>
      </c>
      <c r="I34" s="37">
        <f t="shared" si="15"/>
        <v>1</v>
      </c>
      <c r="J34" s="37">
        <f t="shared" si="15"/>
        <v>0</v>
      </c>
      <c r="K34" s="37">
        <f t="shared" si="15"/>
        <v>0</v>
      </c>
      <c r="L34" s="37">
        <f t="shared" si="15"/>
        <v>0</v>
      </c>
      <c r="M34" s="37">
        <f t="shared" si="15"/>
        <v>0</v>
      </c>
      <c r="N34" s="37">
        <f t="shared" si="15"/>
        <v>0</v>
      </c>
      <c r="O34" s="37">
        <f t="shared" si="15"/>
        <v>0</v>
      </c>
    </row>
    <row r="35" spans="1:15" ht="12" customHeight="1">
      <c r="A35" s="175"/>
      <c r="B35" s="175"/>
      <c r="C35" s="43"/>
      <c r="D35" s="220" t="s">
        <v>474</v>
      </c>
      <c r="E35" s="42"/>
      <c r="F35" s="69">
        <v>1</v>
      </c>
      <c r="G35" s="68">
        <v>0</v>
      </c>
      <c r="H35" s="41">
        <v>0</v>
      </c>
      <c r="I35" s="41">
        <v>1</v>
      </c>
      <c r="J35" s="41">
        <v>0</v>
      </c>
      <c r="K35" s="41">
        <v>0</v>
      </c>
      <c r="L35" s="41">
        <v>0</v>
      </c>
      <c r="M35" s="41">
        <v>0</v>
      </c>
      <c r="N35" s="41">
        <v>0</v>
      </c>
      <c r="O35" s="41">
        <v>0</v>
      </c>
    </row>
    <row r="36" spans="1:15" ht="12" customHeight="1">
      <c r="A36" s="175"/>
      <c r="B36" s="175"/>
      <c r="C36" s="40"/>
      <c r="D36" s="221"/>
      <c r="E36" s="39"/>
      <c r="F36" s="70"/>
      <c r="G36" s="66">
        <f t="shared" ref="G36:O36" si="16">IF(G35=0,0,G35/$F35)</f>
        <v>0</v>
      </c>
      <c r="H36" s="37">
        <f t="shared" si="16"/>
        <v>0</v>
      </c>
      <c r="I36" s="37">
        <f t="shared" si="16"/>
        <v>1</v>
      </c>
      <c r="J36" s="37">
        <f t="shared" si="16"/>
        <v>0</v>
      </c>
      <c r="K36" s="37">
        <f t="shared" si="16"/>
        <v>0</v>
      </c>
      <c r="L36" s="37">
        <f t="shared" si="16"/>
        <v>0</v>
      </c>
      <c r="M36" s="37">
        <f t="shared" si="16"/>
        <v>0</v>
      </c>
      <c r="N36" s="37">
        <f t="shared" si="16"/>
        <v>0</v>
      </c>
      <c r="O36" s="37">
        <f t="shared" si="16"/>
        <v>0</v>
      </c>
    </row>
    <row r="37" spans="1:15" ht="12" customHeight="1">
      <c r="A37" s="175"/>
      <c r="B37" s="175"/>
      <c r="C37" s="43"/>
      <c r="D37" s="220" t="s">
        <v>475</v>
      </c>
      <c r="E37" s="42"/>
      <c r="F37" s="69">
        <v>0</v>
      </c>
      <c r="G37" s="68">
        <v>0</v>
      </c>
      <c r="H37" s="41">
        <v>0</v>
      </c>
      <c r="I37" s="41">
        <v>0</v>
      </c>
      <c r="J37" s="41">
        <v>0</v>
      </c>
      <c r="K37" s="41">
        <v>0</v>
      </c>
      <c r="L37" s="41">
        <v>0</v>
      </c>
      <c r="M37" s="41">
        <v>0</v>
      </c>
      <c r="N37" s="41">
        <v>0</v>
      </c>
      <c r="O37" s="41">
        <v>0</v>
      </c>
    </row>
    <row r="38" spans="1:15" ht="12" customHeight="1">
      <c r="A38" s="175"/>
      <c r="B38" s="175"/>
      <c r="C38" s="40"/>
      <c r="D38" s="221"/>
      <c r="E38" s="39"/>
      <c r="F38" s="70"/>
      <c r="G38" s="66">
        <f t="shared" ref="G38:O38" si="17">IF(G37=0,0,G37/$F37)</f>
        <v>0</v>
      </c>
      <c r="H38" s="37">
        <f t="shared" si="17"/>
        <v>0</v>
      </c>
      <c r="I38" s="37">
        <f t="shared" si="17"/>
        <v>0</v>
      </c>
      <c r="J38" s="37">
        <f t="shared" si="17"/>
        <v>0</v>
      </c>
      <c r="K38" s="37">
        <f t="shared" si="17"/>
        <v>0</v>
      </c>
      <c r="L38" s="37">
        <f t="shared" si="17"/>
        <v>0</v>
      </c>
      <c r="M38" s="37">
        <f t="shared" si="17"/>
        <v>0</v>
      </c>
      <c r="N38" s="37">
        <f t="shared" si="17"/>
        <v>0</v>
      </c>
      <c r="O38" s="37">
        <f t="shared" si="17"/>
        <v>0</v>
      </c>
    </row>
    <row r="39" spans="1:15" ht="12" customHeight="1">
      <c r="A39" s="175"/>
      <c r="B39" s="175"/>
      <c r="C39" s="43"/>
      <c r="D39" s="220" t="s">
        <v>476</v>
      </c>
      <c r="E39" s="42"/>
      <c r="F39" s="69">
        <v>2</v>
      </c>
      <c r="G39" s="68">
        <v>0</v>
      </c>
      <c r="H39" s="41">
        <v>0</v>
      </c>
      <c r="I39" s="41">
        <v>1</v>
      </c>
      <c r="J39" s="41">
        <v>0</v>
      </c>
      <c r="K39" s="41">
        <v>0</v>
      </c>
      <c r="L39" s="41">
        <v>0</v>
      </c>
      <c r="M39" s="41">
        <v>0</v>
      </c>
      <c r="N39" s="41">
        <v>1</v>
      </c>
      <c r="O39" s="41">
        <v>1</v>
      </c>
    </row>
    <row r="40" spans="1:15" ht="12" customHeight="1">
      <c r="A40" s="175"/>
      <c r="B40" s="175"/>
      <c r="C40" s="40"/>
      <c r="D40" s="221"/>
      <c r="E40" s="39"/>
      <c r="F40" s="70"/>
      <c r="G40" s="66">
        <f t="shared" ref="G40:O40" si="18">IF(G39=0,0,G39/$F39)</f>
        <v>0</v>
      </c>
      <c r="H40" s="37">
        <f t="shared" si="18"/>
        <v>0</v>
      </c>
      <c r="I40" s="37">
        <f t="shared" si="18"/>
        <v>0.5</v>
      </c>
      <c r="J40" s="37">
        <f t="shared" si="18"/>
        <v>0</v>
      </c>
      <c r="K40" s="37">
        <f t="shared" si="18"/>
        <v>0</v>
      </c>
      <c r="L40" s="37">
        <f t="shared" si="18"/>
        <v>0</v>
      </c>
      <c r="M40" s="37">
        <f t="shared" si="18"/>
        <v>0</v>
      </c>
      <c r="N40" s="37">
        <f t="shared" si="18"/>
        <v>0.5</v>
      </c>
      <c r="O40" s="37">
        <f t="shared" si="18"/>
        <v>0.5</v>
      </c>
    </row>
    <row r="41" spans="1:15" ht="12" customHeight="1">
      <c r="A41" s="175"/>
      <c r="B41" s="175"/>
      <c r="C41" s="43"/>
      <c r="D41" s="220" t="s">
        <v>477</v>
      </c>
      <c r="E41" s="42"/>
      <c r="F41" s="69">
        <v>0</v>
      </c>
      <c r="G41" s="106" t="s">
        <v>497</v>
      </c>
      <c r="H41" s="105" t="s">
        <v>497</v>
      </c>
      <c r="I41" s="105" t="s">
        <v>497</v>
      </c>
      <c r="J41" s="105" t="s">
        <v>497</v>
      </c>
      <c r="K41" s="105" t="s">
        <v>497</v>
      </c>
      <c r="L41" s="105" t="s">
        <v>497</v>
      </c>
      <c r="M41" s="105" t="s">
        <v>497</v>
      </c>
      <c r="N41" s="105" t="s">
        <v>497</v>
      </c>
      <c r="O41" s="105" t="s">
        <v>497</v>
      </c>
    </row>
    <row r="42" spans="1:15" ht="12" customHeight="1">
      <c r="A42" s="175"/>
      <c r="B42" s="175"/>
      <c r="C42" s="40"/>
      <c r="D42" s="221"/>
      <c r="E42" s="39"/>
      <c r="F42" s="70"/>
      <c r="G42" s="107" t="s">
        <v>497</v>
      </c>
      <c r="H42" s="48" t="s">
        <v>497</v>
      </c>
      <c r="I42" s="48" t="s">
        <v>497</v>
      </c>
      <c r="J42" s="48" t="s">
        <v>497</v>
      </c>
      <c r="K42" s="48" t="s">
        <v>497</v>
      </c>
      <c r="L42" s="48" t="s">
        <v>497</v>
      </c>
      <c r="M42" s="48" t="s">
        <v>497</v>
      </c>
      <c r="N42" s="48" t="s">
        <v>497</v>
      </c>
      <c r="O42" s="48" t="s">
        <v>497</v>
      </c>
    </row>
    <row r="43" spans="1:15" ht="12" customHeight="1">
      <c r="A43" s="175"/>
      <c r="B43" s="175"/>
      <c r="C43" s="43"/>
      <c r="D43" s="220" t="s">
        <v>478</v>
      </c>
      <c r="E43" s="42"/>
      <c r="F43" s="69">
        <v>0</v>
      </c>
      <c r="G43" s="68">
        <v>0</v>
      </c>
      <c r="H43" s="41">
        <v>0</v>
      </c>
      <c r="I43" s="41">
        <v>0</v>
      </c>
      <c r="J43" s="41">
        <v>0</v>
      </c>
      <c r="K43" s="41">
        <v>0</v>
      </c>
      <c r="L43" s="41">
        <v>0</v>
      </c>
      <c r="M43" s="41">
        <v>0</v>
      </c>
      <c r="N43" s="41">
        <v>0</v>
      </c>
      <c r="O43" s="41">
        <v>0</v>
      </c>
    </row>
    <row r="44" spans="1:15" ht="12" customHeight="1">
      <c r="A44" s="175"/>
      <c r="B44" s="175"/>
      <c r="C44" s="40"/>
      <c r="D44" s="221"/>
      <c r="E44" s="39"/>
      <c r="F44" s="70"/>
      <c r="G44" s="66">
        <f t="shared" ref="G44:O44" si="19">IF(OR(G43=0,$F43=0),0,G43/$F43)</f>
        <v>0</v>
      </c>
      <c r="H44" s="37">
        <f t="shared" si="19"/>
        <v>0</v>
      </c>
      <c r="I44" s="37">
        <f t="shared" si="19"/>
        <v>0</v>
      </c>
      <c r="J44" s="37">
        <f t="shared" si="19"/>
        <v>0</v>
      </c>
      <c r="K44" s="37">
        <f t="shared" si="19"/>
        <v>0</v>
      </c>
      <c r="L44" s="37">
        <f t="shared" si="19"/>
        <v>0</v>
      </c>
      <c r="M44" s="37">
        <f t="shared" si="19"/>
        <v>0</v>
      </c>
      <c r="N44" s="37">
        <f t="shared" si="19"/>
        <v>0</v>
      </c>
      <c r="O44" s="37">
        <f t="shared" si="19"/>
        <v>0</v>
      </c>
    </row>
    <row r="45" spans="1:15" ht="12" customHeight="1">
      <c r="A45" s="175"/>
      <c r="B45" s="175"/>
      <c r="C45" s="43"/>
      <c r="D45" s="220" t="s">
        <v>479</v>
      </c>
      <c r="E45" s="42"/>
      <c r="F45" s="69">
        <v>0</v>
      </c>
      <c r="G45" s="68">
        <v>0</v>
      </c>
      <c r="H45" s="41">
        <v>0</v>
      </c>
      <c r="I45" s="41">
        <v>0</v>
      </c>
      <c r="J45" s="41">
        <v>0</v>
      </c>
      <c r="K45" s="41">
        <v>0</v>
      </c>
      <c r="L45" s="41">
        <v>0</v>
      </c>
      <c r="M45" s="41">
        <v>0</v>
      </c>
      <c r="N45" s="41">
        <v>0</v>
      </c>
      <c r="O45" s="41">
        <v>0</v>
      </c>
    </row>
    <row r="46" spans="1:15" ht="12" customHeight="1">
      <c r="A46" s="175"/>
      <c r="B46" s="175"/>
      <c r="C46" s="40"/>
      <c r="D46" s="221"/>
      <c r="E46" s="39"/>
      <c r="F46" s="70"/>
      <c r="G46" s="66">
        <f t="shared" ref="G46:O46" si="20">IF(G45=0,0,G45/$F45)</f>
        <v>0</v>
      </c>
      <c r="H46" s="37">
        <f t="shared" si="20"/>
        <v>0</v>
      </c>
      <c r="I46" s="37">
        <f t="shared" si="20"/>
        <v>0</v>
      </c>
      <c r="J46" s="37">
        <f t="shared" si="20"/>
        <v>0</v>
      </c>
      <c r="K46" s="37">
        <f t="shared" si="20"/>
        <v>0</v>
      </c>
      <c r="L46" s="37">
        <f t="shared" si="20"/>
        <v>0</v>
      </c>
      <c r="M46" s="37">
        <f t="shared" si="20"/>
        <v>0</v>
      </c>
      <c r="N46" s="37">
        <f t="shared" si="20"/>
        <v>0</v>
      </c>
      <c r="O46" s="37">
        <f t="shared" si="20"/>
        <v>0</v>
      </c>
    </row>
    <row r="47" spans="1:15" ht="12" customHeight="1">
      <c r="A47" s="175"/>
      <c r="B47" s="175"/>
      <c r="C47" s="43"/>
      <c r="D47" s="220" t="s">
        <v>480</v>
      </c>
      <c r="E47" s="42"/>
      <c r="F47" s="69">
        <v>1</v>
      </c>
      <c r="G47" s="68">
        <v>0</v>
      </c>
      <c r="H47" s="41">
        <v>0</v>
      </c>
      <c r="I47" s="41">
        <v>1</v>
      </c>
      <c r="J47" s="41">
        <v>0</v>
      </c>
      <c r="K47" s="41">
        <v>0</v>
      </c>
      <c r="L47" s="41">
        <v>0</v>
      </c>
      <c r="M47" s="41">
        <v>0</v>
      </c>
      <c r="N47" s="41">
        <v>0</v>
      </c>
      <c r="O47" s="41">
        <v>0</v>
      </c>
    </row>
    <row r="48" spans="1:15" ht="12" customHeight="1">
      <c r="A48" s="175"/>
      <c r="B48" s="175"/>
      <c r="C48" s="40"/>
      <c r="D48" s="221"/>
      <c r="E48" s="39"/>
      <c r="F48" s="70"/>
      <c r="G48" s="66">
        <f t="shared" ref="G48:O48" si="21">IF(G47=0,0,G47/$F47)</f>
        <v>0</v>
      </c>
      <c r="H48" s="37">
        <f t="shared" si="21"/>
        <v>0</v>
      </c>
      <c r="I48" s="37">
        <f t="shared" si="21"/>
        <v>1</v>
      </c>
      <c r="J48" s="37">
        <f t="shared" si="21"/>
        <v>0</v>
      </c>
      <c r="K48" s="37">
        <f t="shared" si="21"/>
        <v>0</v>
      </c>
      <c r="L48" s="37">
        <f t="shared" si="21"/>
        <v>0</v>
      </c>
      <c r="M48" s="37">
        <f t="shared" si="21"/>
        <v>0</v>
      </c>
      <c r="N48" s="37">
        <f t="shared" si="21"/>
        <v>0</v>
      </c>
      <c r="O48" s="37">
        <f t="shared" si="21"/>
        <v>0</v>
      </c>
    </row>
    <row r="49" spans="1:15" ht="12" customHeight="1">
      <c r="A49" s="175"/>
      <c r="B49" s="175"/>
      <c r="C49" s="43"/>
      <c r="D49" s="220" t="s">
        <v>481</v>
      </c>
      <c r="E49" s="42"/>
      <c r="F49" s="69">
        <v>0</v>
      </c>
      <c r="G49" s="68">
        <v>0</v>
      </c>
      <c r="H49" s="41">
        <v>0</v>
      </c>
      <c r="I49" s="41">
        <v>0</v>
      </c>
      <c r="J49" s="41">
        <v>0</v>
      </c>
      <c r="K49" s="41">
        <v>0</v>
      </c>
      <c r="L49" s="41">
        <v>0</v>
      </c>
      <c r="M49" s="41">
        <v>0</v>
      </c>
      <c r="N49" s="41">
        <v>0</v>
      </c>
      <c r="O49" s="41">
        <v>0</v>
      </c>
    </row>
    <row r="50" spans="1:15" ht="12" customHeight="1">
      <c r="A50" s="175"/>
      <c r="B50" s="175"/>
      <c r="C50" s="40"/>
      <c r="D50" s="221"/>
      <c r="E50" s="39"/>
      <c r="F50" s="70"/>
      <c r="G50" s="66">
        <f t="shared" ref="G50:O50" si="22">IF(G49=0,0,G49/$F49)</f>
        <v>0</v>
      </c>
      <c r="H50" s="37">
        <f t="shared" si="22"/>
        <v>0</v>
      </c>
      <c r="I50" s="37">
        <f t="shared" si="22"/>
        <v>0</v>
      </c>
      <c r="J50" s="37">
        <f t="shared" si="22"/>
        <v>0</v>
      </c>
      <c r="K50" s="37">
        <f t="shared" si="22"/>
        <v>0</v>
      </c>
      <c r="L50" s="37">
        <f t="shared" si="22"/>
        <v>0</v>
      </c>
      <c r="M50" s="37">
        <f t="shared" si="22"/>
        <v>0</v>
      </c>
      <c r="N50" s="37">
        <f t="shared" si="22"/>
        <v>0</v>
      </c>
      <c r="O50" s="37">
        <f t="shared" si="22"/>
        <v>0</v>
      </c>
    </row>
    <row r="51" spans="1:15" ht="12" customHeight="1">
      <c r="A51" s="175"/>
      <c r="B51" s="175"/>
      <c r="C51" s="43"/>
      <c r="D51" s="220" t="s">
        <v>482</v>
      </c>
      <c r="E51" s="42"/>
      <c r="F51" s="69">
        <v>6</v>
      </c>
      <c r="G51" s="68">
        <v>2</v>
      </c>
      <c r="H51" s="41">
        <v>2</v>
      </c>
      <c r="I51" s="41">
        <v>2</v>
      </c>
      <c r="J51" s="41">
        <v>1</v>
      </c>
      <c r="K51" s="41">
        <v>0</v>
      </c>
      <c r="L51" s="41">
        <v>0</v>
      </c>
      <c r="M51" s="41">
        <v>1</v>
      </c>
      <c r="N51" s="41">
        <v>1</v>
      </c>
      <c r="O51" s="41">
        <v>0</v>
      </c>
    </row>
    <row r="52" spans="1:15" ht="12" customHeight="1">
      <c r="A52" s="175"/>
      <c r="B52" s="175"/>
      <c r="C52" s="40"/>
      <c r="D52" s="221"/>
      <c r="E52" s="39"/>
      <c r="F52" s="70"/>
      <c r="G52" s="66">
        <f t="shared" ref="G52:O52" si="23">IF(G51=0,0,G51/$F51)</f>
        <v>0.33333333333333331</v>
      </c>
      <c r="H52" s="37">
        <f t="shared" si="23"/>
        <v>0.33333333333333331</v>
      </c>
      <c r="I52" s="37">
        <f t="shared" si="23"/>
        <v>0.33333333333333331</v>
      </c>
      <c r="J52" s="37">
        <f t="shared" si="23"/>
        <v>0.16666666666666666</v>
      </c>
      <c r="K52" s="37">
        <f t="shared" si="23"/>
        <v>0</v>
      </c>
      <c r="L52" s="37">
        <f t="shared" si="23"/>
        <v>0</v>
      </c>
      <c r="M52" s="37">
        <f t="shared" si="23"/>
        <v>0.16666666666666666</v>
      </c>
      <c r="N52" s="37">
        <f t="shared" si="23"/>
        <v>0.16666666666666666</v>
      </c>
      <c r="O52" s="37">
        <f t="shared" si="23"/>
        <v>0</v>
      </c>
    </row>
    <row r="53" spans="1:15" ht="12" customHeight="1">
      <c r="A53" s="175"/>
      <c r="B53" s="175"/>
      <c r="C53" s="43"/>
      <c r="D53" s="220" t="s">
        <v>483</v>
      </c>
      <c r="E53" s="42"/>
      <c r="F53" s="69">
        <v>0</v>
      </c>
      <c r="G53" s="68">
        <v>0</v>
      </c>
      <c r="H53" s="41">
        <v>0</v>
      </c>
      <c r="I53" s="41">
        <v>0</v>
      </c>
      <c r="J53" s="41">
        <v>0</v>
      </c>
      <c r="K53" s="41">
        <v>0</v>
      </c>
      <c r="L53" s="41">
        <v>0</v>
      </c>
      <c r="M53" s="41">
        <v>0</v>
      </c>
      <c r="N53" s="41">
        <v>0</v>
      </c>
      <c r="O53" s="41">
        <v>0</v>
      </c>
    </row>
    <row r="54" spans="1:15" ht="12" customHeight="1">
      <c r="A54" s="175"/>
      <c r="B54" s="175"/>
      <c r="C54" s="40"/>
      <c r="D54" s="221"/>
      <c r="E54" s="39"/>
      <c r="F54" s="70"/>
      <c r="G54" s="66">
        <f t="shared" ref="G54:O54" si="24">IF(G53=0,0,G53/$F53)</f>
        <v>0</v>
      </c>
      <c r="H54" s="37">
        <f t="shared" si="24"/>
        <v>0</v>
      </c>
      <c r="I54" s="37">
        <f t="shared" si="24"/>
        <v>0</v>
      </c>
      <c r="J54" s="37">
        <f t="shared" si="24"/>
        <v>0</v>
      </c>
      <c r="K54" s="37">
        <f t="shared" si="24"/>
        <v>0</v>
      </c>
      <c r="L54" s="37">
        <f t="shared" si="24"/>
        <v>0</v>
      </c>
      <c r="M54" s="37">
        <f t="shared" si="24"/>
        <v>0</v>
      </c>
      <c r="N54" s="37">
        <f t="shared" si="24"/>
        <v>0</v>
      </c>
      <c r="O54" s="37">
        <f t="shared" si="24"/>
        <v>0</v>
      </c>
    </row>
    <row r="55" spans="1:15" ht="12" customHeight="1">
      <c r="A55" s="175"/>
      <c r="B55" s="175"/>
      <c r="C55" s="43"/>
      <c r="D55" s="220" t="s">
        <v>484</v>
      </c>
      <c r="E55" s="42"/>
      <c r="F55" s="69">
        <v>9</v>
      </c>
      <c r="G55" s="68">
        <v>1</v>
      </c>
      <c r="H55" s="41">
        <v>0</v>
      </c>
      <c r="I55" s="41">
        <v>5</v>
      </c>
      <c r="J55" s="41">
        <v>0</v>
      </c>
      <c r="K55" s="41">
        <v>0</v>
      </c>
      <c r="L55" s="41">
        <v>1</v>
      </c>
      <c r="M55" s="41">
        <v>1</v>
      </c>
      <c r="N55" s="41">
        <v>3</v>
      </c>
      <c r="O55" s="41">
        <v>1</v>
      </c>
    </row>
    <row r="56" spans="1:15" ht="12" customHeight="1">
      <c r="A56" s="175"/>
      <c r="B56" s="175"/>
      <c r="C56" s="40"/>
      <c r="D56" s="221"/>
      <c r="E56" s="39"/>
      <c r="F56" s="70"/>
      <c r="G56" s="66">
        <f t="shared" ref="G56:O56" si="25">IF(G55=0,0,G55/$F55)</f>
        <v>0.1111111111111111</v>
      </c>
      <c r="H56" s="37">
        <f t="shared" si="25"/>
        <v>0</v>
      </c>
      <c r="I56" s="37">
        <f t="shared" si="25"/>
        <v>0.55555555555555558</v>
      </c>
      <c r="J56" s="37">
        <f t="shared" si="25"/>
        <v>0</v>
      </c>
      <c r="K56" s="37">
        <f t="shared" si="25"/>
        <v>0</v>
      </c>
      <c r="L56" s="37">
        <f t="shared" si="25"/>
        <v>0.1111111111111111</v>
      </c>
      <c r="M56" s="37">
        <f t="shared" si="25"/>
        <v>0.1111111111111111</v>
      </c>
      <c r="N56" s="37">
        <f t="shared" si="25"/>
        <v>0.33333333333333331</v>
      </c>
      <c r="O56" s="37">
        <f t="shared" si="25"/>
        <v>0.1111111111111111</v>
      </c>
    </row>
    <row r="57" spans="1:15" ht="12" customHeight="1">
      <c r="A57" s="175"/>
      <c r="B57" s="175"/>
      <c r="C57" s="43"/>
      <c r="D57" s="220" t="s">
        <v>485</v>
      </c>
      <c r="E57" s="42"/>
      <c r="F57" s="69">
        <v>0</v>
      </c>
      <c r="G57" s="68">
        <v>0</v>
      </c>
      <c r="H57" s="41">
        <v>0</v>
      </c>
      <c r="I57" s="41">
        <v>0</v>
      </c>
      <c r="J57" s="41">
        <v>0</v>
      </c>
      <c r="K57" s="41">
        <v>0</v>
      </c>
      <c r="L57" s="41">
        <v>0</v>
      </c>
      <c r="M57" s="41">
        <v>0</v>
      </c>
      <c r="N57" s="41">
        <v>0</v>
      </c>
      <c r="O57" s="41">
        <v>0</v>
      </c>
    </row>
    <row r="58" spans="1:15" ht="12" customHeight="1">
      <c r="A58" s="175"/>
      <c r="B58" s="175"/>
      <c r="C58" s="40"/>
      <c r="D58" s="221"/>
      <c r="E58" s="39"/>
      <c r="F58" s="70"/>
      <c r="G58" s="66">
        <f t="shared" ref="G58:O58" si="26">IF(G57=0,0,G57/$F57)</f>
        <v>0</v>
      </c>
      <c r="H58" s="37">
        <f t="shared" si="26"/>
        <v>0</v>
      </c>
      <c r="I58" s="37">
        <f t="shared" si="26"/>
        <v>0</v>
      </c>
      <c r="J58" s="37">
        <f t="shared" si="26"/>
        <v>0</v>
      </c>
      <c r="K58" s="37">
        <f t="shared" si="26"/>
        <v>0</v>
      </c>
      <c r="L58" s="37">
        <f t="shared" si="26"/>
        <v>0</v>
      </c>
      <c r="M58" s="37">
        <f t="shared" si="26"/>
        <v>0</v>
      </c>
      <c r="N58" s="37">
        <f t="shared" si="26"/>
        <v>0</v>
      </c>
      <c r="O58" s="37">
        <f t="shared" si="26"/>
        <v>0</v>
      </c>
    </row>
    <row r="59" spans="1:15" ht="12.75" customHeight="1">
      <c r="A59" s="175"/>
      <c r="B59" s="175"/>
      <c r="C59" s="43"/>
      <c r="D59" s="220" t="s">
        <v>486</v>
      </c>
      <c r="E59" s="42"/>
      <c r="F59" s="69">
        <v>3</v>
      </c>
      <c r="G59" s="68">
        <v>0</v>
      </c>
      <c r="H59" s="41">
        <v>0</v>
      </c>
      <c r="I59" s="41">
        <v>3</v>
      </c>
      <c r="J59" s="41">
        <v>1</v>
      </c>
      <c r="K59" s="41">
        <v>0</v>
      </c>
      <c r="L59" s="41">
        <v>0</v>
      </c>
      <c r="M59" s="41">
        <v>0</v>
      </c>
      <c r="N59" s="41">
        <v>0</v>
      </c>
      <c r="O59" s="41">
        <v>0</v>
      </c>
    </row>
    <row r="60" spans="1:15" ht="12.75" customHeight="1">
      <c r="A60" s="175"/>
      <c r="B60" s="175"/>
      <c r="C60" s="40"/>
      <c r="D60" s="221"/>
      <c r="E60" s="39"/>
      <c r="F60" s="70"/>
      <c r="G60" s="66">
        <f t="shared" ref="G60:O60" si="27">IF(G59=0,0,G59/$F59)</f>
        <v>0</v>
      </c>
      <c r="H60" s="37">
        <f t="shared" si="27"/>
        <v>0</v>
      </c>
      <c r="I60" s="37">
        <f t="shared" si="27"/>
        <v>1</v>
      </c>
      <c r="J60" s="37">
        <f t="shared" si="27"/>
        <v>0.33333333333333331</v>
      </c>
      <c r="K60" s="37">
        <f t="shared" si="27"/>
        <v>0</v>
      </c>
      <c r="L60" s="37">
        <f t="shared" si="27"/>
        <v>0</v>
      </c>
      <c r="M60" s="37">
        <f t="shared" si="27"/>
        <v>0</v>
      </c>
      <c r="N60" s="37">
        <f t="shared" si="27"/>
        <v>0</v>
      </c>
      <c r="O60" s="37">
        <f t="shared" si="27"/>
        <v>0</v>
      </c>
    </row>
    <row r="61" spans="1:15" ht="12" customHeight="1">
      <c r="A61" s="175"/>
      <c r="B61" s="175"/>
      <c r="C61" s="43"/>
      <c r="D61" s="220" t="s">
        <v>21</v>
      </c>
      <c r="E61" s="42"/>
      <c r="F61" s="69">
        <v>1</v>
      </c>
      <c r="G61" s="68">
        <v>0</v>
      </c>
      <c r="H61" s="41">
        <v>0</v>
      </c>
      <c r="I61" s="41">
        <v>1</v>
      </c>
      <c r="J61" s="41">
        <v>0</v>
      </c>
      <c r="K61" s="41">
        <v>0</v>
      </c>
      <c r="L61" s="41">
        <v>0</v>
      </c>
      <c r="M61" s="41">
        <v>0</v>
      </c>
      <c r="N61" s="41">
        <v>0</v>
      </c>
      <c r="O61" s="41">
        <v>0</v>
      </c>
    </row>
    <row r="62" spans="1:15" ht="12" customHeight="1">
      <c r="A62" s="175"/>
      <c r="B62" s="175"/>
      <c r="C62" s="40"/>
      <c r="D62" s="221"/>
      <c r="E62" s="39"/>
      <c r="F62" s="70"/>
      <c r="G62" s="66">
        <f t="shared" ref="G62:O62" si="28">IF(G61=0,0,G61/$F61)</f>
        <v>0</v>
      </c>
      <c r="H62" s="37">
        <f t="shared" si="28"/>
        <v>0</v>
      </c>
      <c r="I62" s="37">
        <f t="shared" si="28"/>
        <v>1</v>
      </c>
      <c r="J62" s="37">
        <f t="shared" si="28"/>
        <v>0</v>
      </c>
      <c r="K62" s="37">
        <f t="shared" si="28"/>
        <v>0</v>
      </c>
      <c r="L62" s="37">
        <f t="shared" si="28"/>
        <v>0</v>
      </c>
      <c r="M62" s="37">
        <f t="shared" si="28"/>
        <v>0</v>
      </c>
      <c r="N62" s="37">
        <f t="shared" si="28"/>
        <v>0</v>
      </c>
      <c r="O62" s="37">
        <f t="shared" si="28"/>
        <v>0</v>
      </c>
    </row>
    <row r="63" spans="1:15" ht="12" customHeight="1">
      <c r="A63" s="175"/>
      <c r="B63" s="175"/>
      <c r="C63" s="43"/>
      <c r="D63" s="220" t="s">
        <v>487</v>
      </c>
      <c r="E63" s="42"/>
      <c r="F63" s="69">
        <v>1</v>
      </c>
      <c r="G63" s="68">
        <v>1</v>
      </c>
      <c r="H63" s="41">
        <v>0</v>
      </c>
      <c r="I63" s="41">
        <v>0</v>
      </c>
      <c r="J63" s="41">
        <v>0</v>
      </c>
      <c r="K63" s="41">
        <v>0</v>
      </c>
      <c r="L63" s="41">
        <v>0</v>
      </c>
      <c r="M63" s="41">
        <v>1</v>
      </c>
      <c r="N63" s="41">
        <v>0</v>
      </c>
      <c r="O63" s="41">
        <v>0</v>
      </c>
    </row>
    <row r="64" spans="1:15" ht="12" customHeight="1">
      <c r="A64" s="175"/>
      <c r="B64" s="175"/>
      <c r="C64" s="40"/>
      <c r="D64" s="221"/>
      <c r="E64" s="39"/>
      <c r="F64" s="70"/>
      <c r="G64" s="66">
        <f t="shared" ref="G64:O64" si="29">IF(G63=0,0,G63/$F63)</f>
        <v>1</v>
      </c>
      <c r="H64" s="37">
        <f t="shared" si="29"/>
        <v>0</v>
      </c>
      <c r="I64" s="37">
        <f t="shared" si="29"/>
        <v>0</v>
      </c>
      <c r="J64" s="37">
        <f t="shared" si="29"/>
        <v>0</v>
      </c>
      <c r="K64" s="37">
        <f t="shared" si="29"/>
        <v>0</v>
      </c>
      <c r="L64" s="37">
        <f t="shared" si="29"/>
        <v>0</v>
      </c>
      <c r="M64" s="37">
        <f t="shared" si="29"/>
        <v>1</v>
      </c>
      <c r="N64" s="37">
        <f t="shared" si="29"/>
        <v>0</v>
      </c>
      <c r="O64" s="37">
        <f t="shared" si="29"/>
        <v>0</v>
      </c>
    </row>
    <row r="65" spans="1:15" ht="12" customHeight="1">
      <c r="A65" s="175"/>
      <c r="B65" s="175"/>
      <c r="C65" s="43"/>
      <c r="D65" s="220" t="s">
        <v>488</v>
      </c>
      <c r="E65" s="42"/>
      <c r="F65" s="69">
        <v>4</v>
      </c>
      <c r="G65" s="68">
        <v>1</v>
      </c>
      <c r="H65" s="41">
        <v>1</v>
      </c>
      <c r="I65" s="41">
        <v>2</v>
      </c>
      <c r="J65" s="41">
        <v>0</v>
      </c>
      <c r="K65" s="41">
        <v>0</v>
      </c>
      <c r="L65" s="41">
        <v>0</v>
      </c>
      <c r="M65" s="41">
        <v>1</v>
      </c>
      <c r="N65" s="41">
        <v>1</v>
      </c>
      <c r="O65" s="41">
        <v>0</v>
      </c>
    </row>
    <row r="66" spans="1:15" ht="12" customHeight="1">
      <c r="A66" s="175"/>
      <c r="B66" s="175"/>
      <c r="C66" s="40"/>
      <c r="D66" s="221"/>
      <c r="E66" s="39"/>
      <c r="F66" s="70"/>
      <c r="G66" s="66">
        <f t="shared" ref="G66:O66" si="30">IF(G65=0,0,G65/$F65)</f>
        <v>0.25</v>
      </c>
      <c r="H66" s="37">
        <f t="shared" si="30"/>
        <v>0.25</v>
      </c>
      <c r="I66" s="37">
        <f t="shared" si="30"/>
        <v>0.5</v>
      </c>
      <c r="J66" s="37">
        <f t="shared" si="30"/>
        <v>0</v>
      </c>
      <c r="K66" s="37">
        <f t="shared" si="30"/>
        <v>0</v>
      </c>
      <c r="L66" s="37">
        <f t="shared" si="30"/>
        <v>0</v>
      </c>
      <c r="M66" s="37">
        <f t="shared" si="30"/>
        <v>0.25</v>
      </c>
      <c r="N66" s="37">
        <f t="shared" si="30"/>
        <v>0.25</v>
      </c>
      <c r="O66" s="37">
        <f t="shared" si="30"/>
        <v>0</v>
      </c>
    </row>
    <row r="67" spans="1:15" ht="12" customHeight="1">
      <c r="A67" s="175"/>
      <c r="B67" s="175"/>
      <c r="C67" s="43"/>
      <c r="D67" s="220" t="s">
        <v>489</v>
      </c>
      <c r="E67" s="42"/>
      <c r="F67" s="69">
        <v>0</v>
      </c>
      <c r="G67" s="68">
        <v>0</v>
      </c>
      <c r="H67" s="41">
        <v>0</v>
      </c>
      <c r="I67" s="41">
        <v>0</v>
      </c>
      <c r="J67" s="41">
        <v>0</v>
      </c>
      <c r="K67" s="41">
        <v>0</v>
      </c>
      <c r="L67" s="41">
        <v>0</v>
      </c>
      <c r="M67" s="41">
        <v>0</v>
      </c>
      <c r="N67" s="41">
        <v>0</v>
      </c>
      <c r="O67" s="41">
        <v>0</v>
      </c>
    </row>
    <row r="68" spans="1:15" ht="12" customHeight="1">
      <c r="A68" s="175"/>
      <c r="B68" s="176"/>
      <c r="C68" s="40"/>
      <c r="D68" s="221"/>
      <c r="E68" s="39"/>
      <c r="F68" s="70"/>
      <c r="G68" s="66">
        <f t="shared" ref="G68:O68" si="31">IF(G67=0,0,G67/$F67)</f>
        <v>0</v>
      </c>
      <c r="H68" s="37">
        <f t="shared" si="31"/>
        <v>0</v>
      </c>
      <c r="I68" s="37">
        <f t="shared" si="31"/>
        <v>0</v>
      </c>
      <c r="J68" s="37">
        <f t="shared" si="31"/>
        <v>0</v>
      </c>
      <c r="K68" s="37">
        <f t="shared" si="31"/>
        <v>0</v>
      </c>
      <c r="L68" s="37">
        <f t="shared" si="31"/>
        <v>0</v>
      </c>
      <c r="M68" s="37">
        <f t="shared" si="31"/>
        <v>0</v>
      </c>
      <c r="N68" s="37">
        <f t="shared" si="31"/>
        <v>0</v>
      </c>
      <c r="O68" s="37">
        <f t="shared" si="31"/>
        <v>0</v>
      </c>
    </row>
    <row r="69" spans="1:15" ht="12" customHeight="1">
      <c r="A69" s="175"/>
      <c r="B69" s="174" t="s">
        <v>17</v>
      </c>
      <c r="C69" s="43"/>
      <c r="D69" s="220" t="s">
        <v>16</v>
      </c>
      <c r="E69" s="42"/>
      <c r="F69" s="69">
        <v>174</v>
      </c>
      <c r="G69" s="68">
        <f t="shared" ref="G69:O69" si="32">SUM(G71,G73,G75,G77,G79,G81,G83,G85,G87,G89,G91,G93,G95,G97,G99)</f>
        <v>4</v>
      </c>
      <c r="H69" s="41">
        <f t="shared" si="32"/>
        <v>15</v>
      </c>
      <c r="I69" s="41">
        <f t="shared" si="32"/>
        <v>110</v>
      </c>
      <c r="J69" s="41">
        <f t="shared" si="32"/>
        <v>0</v>
      </c>
      <c r="K69" s="41">
        <f t="shared" si="32"/>
        <v>2</v>
      </c>
      <c r="L69" s="41">
        <f t="shared" si="32"/>
        <v>3</v>
      </c>
      <c r="M69" s="41">
        <f t="shared" si="32"/>
        <v>5</v>
      </c>
      <c r="N69" s="41">
        <f t="shared" si="32"/>
        <v>47</v>
      </c>
      <c r="O69" s="41">
        <f t="shared" si="32"/>
        <v>2</v>
      </c>
    </row>
    <row r="70" spans="1:15" ht="12" customHeight="1">
      <c r="A70" s="175"/>
      <c r="B70" s="175"/>
      <c r="C70" s="40"/>
      <c r="D70" s="221"/>
      <c r="E70" s="39"/>
      <c r="F70" s="70"/>
      <c r="G70" s="66">
        <f t="shared" ref="G70:O70" si="33">IF(G69=0,0,G69/$F69)</f>
        <v>2.2988505747126436E-2</v>
      </c>
      <c r="H70" s="37">
        <f t="shared" si="33"/>
        <v>8.6206896551724144E-2</v>
      </c>
      <c r="I70" s="37">
        <f t="shared" si="33"/>
        <v>0.63218390804597702</v>
      </c>
      <c r="J70" s="37">
        <f t="shared" si="33"/>
        <v>0</v>
      </c>
      <c r="K70" s="37">
        <f t="shared" si="33"/>
        <v>1.1494252873563218E-2</v>
      </c>
      <c r="L70" s="37">
        <f t="shared" si="33"/>
        <v>1.7241379310344827E-2</v>
      </c>
      <c r="M70" s="37">
        <f t="shared" si="33"/>
        <v>2.8735632183908046E-2</v>
      </c>
      <c r="N70" s="37">
        <f t="shared" si="33"/>
        <v>0.27011494252873564</v>
      </c>
      <c r="O70" s="37">
        <f t="shared" si="33"/>
        <v>1.1494252873563218E-2</v>
      </c>
    </row>
    <row r="71" spans="1:15" ht="12" customHeight="1">
      <c r="A71" s="175"/>
      <c r="B71" s="175"/>
      <c r="C71" s="43"/>
      <c r="D71" s="220" t="s">
        <v>140</v>
      </c>
      <c r="E71" s="42"/>
      <c r="F71" s="69">
        <v>3</v>
      </c>
      <c r="G71" s="68">
        <v>1</v>
      </c>
      <c r="H71" s="41">
        <v>1</v>
      </c>
      <c r="I71" s="41">
        <v>1</v>
      </c>
      <c r="J71" s="41">
        <v>0</v>
      </c>
      <c r="K71" s="41">
        <v>0</v>
      </c>
      <c r="L71" s="41">
        <v>0</v>
      </c>
      <c r="M71" s="41">
        <v>0</v>
      </c>
      <c r="N71" s="41">
        <v>0</v>
      </c>
      <c r="O71" s="41">
        <v>0</v>
      </c>
    </row>
    <row r="72" spans="1:15" ht="12" customHeight="1">
      <c r="A72" s="175"/>
      <c r="B72" s="175"/>
      <c r="C72" s="40"/>
      <c r="D72" s="221"/>
      <c r="E72" s="39"/>
      <c r="F72" s="70"/>
      <c r="G72" s="66">
        <f t="shared" ref="G72:O72" si="34">IF(G71=0,0,G71/$F71)</f>
        <v>0.33333333333333331</v>
      </c>
      <c r="H72" s="37">
        <f t="shared" si="34"/>
        <v>0.33333333333333331</v>
      </c>
      <c r="I72" s="37">
        <f t="shared" si="34"/>
        <v>0.33333333333333331</v>
      </c>
      <c r="J72" s="37">
        <f t="shared" si="34"/>
        <v>0</v>
      </c>
      <c r="K72" s="37">
        <f t="shared" si="34"/>
        <v>0</v>
      </c>
      <c r="L72" s="37">
        <f t="shared" si="34"/>
        <v>0</v>
      </c>
      <c r="M72" s="37">
        <f t="shared" si="34"/>
        <v>0</v>
      </c>
      <c r="N72" s="37">
        <f t="shared" si="34"/>
        <v>0</v>
      </c>
      <c r="O72" s="37">
        <f t="shared" si="34"/>
        <v>0</v>
      </c>
    </row>
    <row r="73" spans="1:15" ht="12" customHeight="1">
      <c r="A73" s="175"/>
      <c r="B73" s="175"/>
      <c r="C73" s="43"/>
      <c r="D73" s="220" t="s">
        <v>14</v>
      </c>
      <c r="E73" s="42"/>
      <c r="F73" s="69">
        <v>20</v>
      </c>
      <c r="G73" s="68">
        <v>0</v>
      </c>
      <c r="H73" s="41">
        <v>4</v>
      </c>
      <c r="I73" s="41">
        <v>9</v>
      </c>
      <c r="J73" s="41">
        <v>0</v>
      </c>
      <c r="K73" s="41">
        <v>1</v>
      </c>
      <c r="L73" s="41">
        <v>1</v>
      </c>
      <c r="M73" s="41">
        <v>2</v>
      </c>
      <c r="N73" s="41">
        <v>7</v>
      </c>
      <c r="O73" s="41">
        <v>0</v>
      </c>
    </row>
    <row r="74" spans="1:15" ht="12" customHeight="1">
      <c r="A74" s="175"/>
      <c r="B74" s="175"/>
      <c r="C74" s="40"/>
      <c r="D74" s="221"/>
      <c r="E74" s="39"/>
      <c r="F74" s="70"/>
      <c r="G74" s="66">
        <f t="shared" ref="G74:O74" si="35">IF(G73=0,0,G73/$F73)</f>
        <v>0</v>
      </c>
      <c r="H74" s="37">
        <f t="shared" si="35"/>
        <v>0.2</v>
      </c>
      <c r="I74" s="37">
        <f t="shared" si="35"/>
        <v>0.45</v>
      </c>
      <c r="J74" s="37">
        <f t="shared" si="35"/>
        <v>0</v>
      </c>
      <c r="K74" s="37">
        <f t="shared" si="35"/>
        <v>0.05</v>
      </c>
      <c r="L74" s="37">
        <f t="shared" si="35"/>
        <v>0.05</v>
      </c>
      <c r="M74" s="37">
        <f t="shared" si="35"/>
        <v>0.1</v>
      </c>
      <c r="N74" s="37">
        <f t="shared" si="35"/>
        <v>0.35</v>
      </c>
      <c r="O74" s="37">
        <f t="shared" si="35"/>
        <v>0</v>
      </c>
    </row>
    <row r="75" spans="1:15" ht="12" customHeight="1">
      <c r="A75" s="175"/>
      <c r="B75" s="175"/>
      <c r="C75" s="43"/>
      <c r="D75" s="220" t="s">
        <v>13</v>
      </c>
      <c r="E75" s="42"/>
      <c r="F75" s="69">
        <v>3</v>
      </c>
      <c r="G75" s="68">
        <v>1</v>
      </c>
      <c r="H75" s="41">
        <v>0</v>
      </c>
      <c r="I75" s="41">
        <v>1</v>
      </c>
      <c r="J75" s="41">
        <v>0</v>
      </c>
      <c r="K75" s="41">
        <v>0</v>
      </c>
      <c r="L75" s="41">
        <v>0</v>
      </c>
      <c r="M75" s="41">
        <v>0</v>
      </c>
      <c r="N75" s="41">
        <v>1</v>
      </c>
      <c r="O75" s="41">
        <v>0</v>
      </c>
    </row>
    <row r="76" spans="1:15" ht="12" customHeight="1">
      <c r="A76" s="175"/>
      <c r="B76" s="175"/>
      <c r="C76" s="40"/>
      <c r="D76" s="221"/>
      <c r="E76" s="39"/>
      <c r="F76" s="70"/>
      <c r="G76" s="66">
        <f t="shared" ref="G76:O76" si="36">IF(G75=0,0,G75/$F75)</f>
        <v>0.33333333333333331</v>
      </c>
      <c r="H76" s="37">
        <f t="shared" si="36"/>
        <v>0</v>
      </c>
      <c r="I76" s="37">
        <f t="shared" si="36"/>
        <v>0.33333333333333331</v>
      </c>
      <c r="J76" s="37">
        <f t="shared" si="36"/>
        <v>0</v>
      </c>
      <c r="K76" s="37">
        <f t="shared" si="36"/>
        <v>0</v>
      </c>
      <c r="L76" s="37">
        <f t="shared" si="36"/>
        <v>0</v>
      </c>
      <c r="M76" s="37">
        <f t="shared" si="36"/>
        <v>0</v>
      </c>
      <c r="N76" s="37">
        <f t="shared" si="36"/>
        <v>0.33333333333333331</v>
      </c>
      <c r="O76" s="37">
        <f t="shared" si="36"/>
        <v>0</v>
      </c>
    </row>
    <row r="77" spans="1:15" ht="12" customHeight="1">
      <c r="A77" s="175"/>
      <c r="B77" s="175"/>
      <c r="C77" s="43"/>
      <c r="D77" s="220" t="s">
        <v>12</v>
      </c>
      <c r="E77" s="42"/>
      <c r="F77" s="69">
        <v>2</v>
      </c>
      <c r="G77" s="68">
        <v>0</v>
      </c>
      <c r="H77" s="41">
        <v>0</v>
      </c>
      <c r="I77" s="41">
        <v>2</v>
      </c>
      <c r="J77" s="41">
        <v>0</v>
      </c>
      <c r="K77" s="41">
        <v>0</v>
      </c>
      <c r="L77" s="41">
        <v>0</v>
      </c>
      <c r="M77" s="41">
        <v>0</v>
      </c>
      <c r="N77" s="41">
        <v>0</v>
      </c>
      <c r="O77" s="41">
        <v>0</v>
      </c>
    </row>
    <row r="78" spans="1:15" ht="12" customHeight="1">
      <c r="A78" s="175"/>
      <c r="B78" s="175"/>
      <c r="C78" s="40"/>
      <c r="D78" s="221"/>
      <c r="E78" s="39"/>
      <c r="F78" s="70"/>
      <c r="G78" s="66">
        <f t="shared" ref="G78:O78" si="37">IF(G77=0,0,G77/$F77)</f>
        <v>0</v>
      </c>
      <c r="H78" s="37">
        <f t="shared" si="37"/>
        <v>0</v>
      </c>
      <c r="I78" s="37">
        <f t="shared" si="37"/>
        <v>1</v>
      </c>
      <c r="J78" s="37">
        <f t="shared" si="37"/>
        <v>0</v>
      </c>
      <c r="K78" s="37">
        <f t="shared" si="37"/>
        <v>0</v>
      </c>
      <c r="L78" s="37">
        <f t="shared" si="37"/>
        <v>0</v>
      </c>
      <c r="M78" s="37">
        <f t="shared" si="37"/>
        <v>0</v>
      </c>
      <c r="N78" s="37">
        <f t="shared" si="37"/>
        <v>0</v>
      </c>
      <c r="O78" s="37">
        <f t="shared" si="37"/>
        <v>0</v>
      </c>
    </row>
    <row r="79" spans="1:15" ht="12" customHeight="1">
      <c r="A79" s="175"/>
      <c r="B79" s="175"/>
      <c r="C79" s="43"/>
      <c r="D79" s="220" t="s">
        <v>11</v>
      </c>
      <c r="E79" s="42"/>
      <c r="F79" s="69">
        <v>5</v>
      </c>
      <c r="G79" s="68">
        <v>0</v>
      </c>
      <c r="H79" s="41">
        <v>1</v>
      </c>
      <c r="I79" s="41">
        <v>1</v>
      </c>
      <c r="J79" s="41">
        <v>0</v>
      </c>
      <c r="K79" s="41">
        <v>0</v>
      </c>
      <c r="L79" s="41">
        <v>1</v>
      </c>
      <c r="M79" s="41">
        <v>1</v>
      </c>
      <c r="N79" s="41">
        <v>3</v>
      </c>
      <c r="O79" s="41">
        <v>0</v>
      </c>
    </row>
    <row r="80" spans="1:15" ht="12" customHeight="1">
      <c r="A80" s="175"/>
      <c r="B80" s="175"/>
      <c r="C80" s="40"/>
      <c r="D80" s="221"/>
      <c r="E80" s="39"/>
      <c r="F80" s="70"/>
      <c r="G80" s="66">
        <f t="shared" ref="G80:O80" si="38">IF(G79=0,0,G79/$F79)</f>
        <v>0</v>
      </c>
      <c r="H80" s="37">
        <f t="shared" si="38"/>
        <v>0.2</v>
      </c>
      <c r="I80" s="37">
        <f t="shared" si="38"/>
        <v>0.2</v>
      </c>
      <c r="J80" s="37">
        <f t="shared" si="38"/>
        <v>0</v>
      </c>
      <c r="K80" s="37">
        <f t="shared" si="38"/>
        <v>0</v>
      </c>
      <c r="L80" s="37">
        <f t="shared" si="38"/>
        <v>0.2</v>
      </c>
      <c r="M80" s="37">
        <f t="shared" si="38"/>
        <v>0.2</v>
      </c>
      <c r="N80" s="37">
        <f t="shared" si="38"/>
        <v>0.6</v>
      </c>
      <c r="O80" s="37">
        <f t="shared" si="38"/>
        <v>0</v>
      </c>
    </row>
    <row r="81" spans="1:15" ht="12" customHeight="1">
      <c r="A81" s="175"/>
      <c r="B81" s="175"/>
      <c r="C81" s="43"/>
      <c r="D81" s="220" t="s">
        <v>10</v>
      </c>
      <c r="E81" s="42"/>
      <c r="F81" s="69">
        <v>35</v>
      </c>
      <c r="G81" s="68">
        <v>1</v>
      </c>
      <c r="H81" s="41">
        <v>8</v>
      </c>
      <c r="I81" s="41">
        <v>21</v>
      </c>
      <c r="J81" s="41">
        <v>0</v>
      </c>
      <c r="K81" s="41">
        <v>1</v>
      </c>
      <c r="L81" s="41">
        <v>1</v>
      </c>
      <c r="M81" s="41">
        <v>1</v>
      </c>
      <c r="N81" s="41">
        <v>5</v>
      </c>
      <c r="O81" s="41">
        <v>1</v>
      </c>
    </row>
    <row r="82" spans="1:15" ht="12" customHeight="1">
      <c r="A82" s="175"/>
      <c r="B82" s="175"/>
      <c r="C82" s="40"/>
      <c r="D82" s="221"/>
      <c r="E82" s="39"/>
      <c r="F82" s="70"/>
      <c r="G82" s="66">
        <f t="shared" ref="G82:O82" si="39">IF(G81=0,0,G81/$F81)</f>
        <v>2.8571428571428571E-2</v>
      </c>
      <c r="H82" s="37">
        <f t="shared" si="39"/>
        <v>0.22857142857142856</v>
      </c>
      <c r="I82" s="37">
        <f t="shared" si="39"/>
        <v>0.6</v>
      </c>
      <c r="J82" s="37">
        <f t="shared" si="39"/>
        <v>0</v>
      </c>
      <c r="K82" s="37">
        <f t="shared" si="39"/>
        <v>2.8571428571428571E-2</v>
      </c>
      <c r="L82" s="37">
        <f t="shared" si="39"/>
        <v>2.8571428571428571E-2</v>
      </c>
      <c r="M82" s="37">
        <f t="shared" si="39"/>
        <v>2.8571428571428571E-2</v>
      </c>
      <c r="N82" s="37">
        <f t="shared" si="39"/>
        <v>0.14285714285714285</v>
      </c>
      <c r="O82" s="37">
        <f t="shared" si="39"/>
        <v>2.8571428571428571E-2</v>
      </c>
    </row>
    <row r="83" spans="1:15" ht="12" customHeight="1">
      <c r="A83" s="175"/>
      <c r="B83" s="175"/>
      <c r="C83" s="43"/>
      <c r="D83" s="220" t="s">
        <v>9</v>
      </c>
      <c r="E83" s="42"/>
      <c r="F83" s="69">
        <v>0</v>
      </c>
      <c r="G83" s="68">
        <v>0</v>
      </c>
      <c r="H83" s="41">
        <v>0</v>
      </c>
      <c r="I83" s="41">
        <v>0</v>
      </c>
      <c r="J83" s="41">
        <v>0</v>
      </c>
      <c r="K83" s="41">
        <v>0</v>
      </c>
      <c r="L83" s="41">
        <v>0</v>
      </c>
      <c r="M83" s="41">
        <v>0</v>
      </c>
      <c r="N83" s="41">
        <v>0</v>
      </c>
      <c r="O83" s="41">
        <v>0</v>
      </c>
    </row>
    <row r="84" spans="1:15" ht="12" customHeight="1">
      <c r="A84" s="175"/>
      <c r="B84" s="175"/>
      <c r="C84" s="40"/>
      <c r="D84" s="221"/>
      <c r="E84" s="39"/>
      <c r="F84" s="70"/>
      <c r="G84" s="66">
        <f t="shared" ref="G84:O84" si="40">IF(G83=0,0,G83/$F83)</f>
        <v>0</v>
      </c>
      <c r="H84" s="37">
        <f t="shared" si="40"/>
        <v>0</v>
      </c>
      <c r="I84" s="37">
        <f t="shared" si="40"/>
        <v>0</v>
      </c>
      <c r="J84" s="37">
        <f t="shared" si="40"/>
        <v>0</v>
      </c>
      <c r="K84" s="37">
        <f t="shared" si="40"/>
        <v>0</v>
      </c>
      <c r="L84" s="37">
        <f t="shared" si="40"/>
        <v>0</v>
      </c>
      <c r="M84" s="37">
        <f t="shared" si="40"/>
        <v>0</v>
      </c>
      <c r="N84" s="37">
        <f t="shared" si="40"/>
        <v>0</v>
      </c>
      <c r="O84" s="37">
        <f t="shared" si="40"/>
        <v>0</v>
      </c>
    </row>
    <row r="85" spans="1:15" ht="12" customHeight="1">
      <c r="A85" s="175"/>
      <c r="B85" s="175"/>
      <c r="C85" s="43"/>
      <c r="D85" s="220" t="s">
        <v>8</v>
      </c>
      <c r="E85" s="42"/>
      <c r="F85" s="69">
        <v>4</v>
      </c>
      <c r="G85" s="68">
        <v>0</v>
      </c>
      <c r="H85" s="41">
        <v>0</v>
      </c>
      <c r="I85" s="41">
        <v>1</v>
      </c>
      <c r="J85" s="41">
        <v>0</v>
      </c>
      <c r="K85" s="41">
        <v>0</v>
      </c>
      <c r="L85" s="41">
        <v>0</v>
      </c>
      <c r="M85" s="41">
        <v>0</v>
      </c>
      <c r="N85" s="41">
        <v>3</v>
      </c>
      <c r="O85" s="41">
        <v>0</v>
      </c>
    </row>
    <row r="86" spans="1:15" ht="12" customHeight="1">
      <c r="A86" s="175"/>
      <c r="B86" s="175"/>
      <c r="C86" s="40"/>
      <c r="D86" s="221"/>
      <c r="E86" s="39"/>
      <c r="F86" s="70"/>
      <c r="G86" s="66">
        <f t="shared" ref="G86:O86" si="41">IF(G85=0,0,G85/$F85)</f>
        <v>0</v>
      </c>
      <c r="H86" s="37">
        <f t="shared" si="41"/>
        <v>0</v>
      </c>
      <c r="I86" s="37">
        <f t="shared" si="41"/>
        <v>0.25</v>
      </c>
      <c r="J86" s="37">
        <f t="shared" si="41"/>
        <v>0</v>
      </c>
      <c r="K86" s="37">
        <f t="shared" si="41"/>
        <v>0</v>
      </c>
      <c r="L86" s="37">
        <f t="shared" si="41"/>
        <v>0</v>
      </c>
      <c r="M86" s="37">
        <f t="shared" si="41"/>
        <v>0</v>
      </c>
      <c r="N86" s="37">
        <f t="shared" si="41"/>
        <v>0.75</v>
      </c>
      <c r="O86" s="37">
        <f t="shared" si="41"/>
        <v>0</v>
      </c>
    </row>
    <row r="87" spans="1:15" ht="13.5" customHeight="1">
      <c r="A87" s="175"/>
      <c r="B87" s="175"/>
      <c r="C87" s="43"/>
      <c r="D87" s="222" t="s">
        <v>139</v>
      </c>
      <c r="E87" s="42"/>
      <c r="F87" s="69">
        <v>4</v>
      </c>
      <c r="G87" s="68">
        <v>0</v>
      </c>
      <c r="H87" s="41">
        <v>0</v>
      </c>
      <c r="I87" s="41">
        <v>2</v>
      </c>
      <c r="J87" s="41">
        <v>0</v>
      </c>
      <c r="K87" s="41">
        <v>0</v>
      </c>
      <c r="L87" s="41">
        <v>0</v>
      </c>
      <c r="M87" s="41">
        <v>0</v>
      </c>
      <c r="N87" s="41">
        <v>2</v>
      </c>
      <c r="O87" s="41">
        <v>0</v>
      </c>
    </row>
    <row r="88" spans="1:15" ht="13.5" customHeight="1">
      <c r="A88" s="175"/>
      <c r="B88" s="175"/>
      <c r="C88" s="40"/>
      <c r="D88" s="221"/>
      <c r="E88" s="39"/>
      <c r="F88" s="70"/>
      <c r="G88" s="66">
        <f t="shared" ref="G88:O88" si="42">IF(G87=0,0,G87/$F87)</f>
        <v>0</v>
      </c>
      <c r="H88" s="37">
        <f t="shared" si="42"/>
        <v>0</v>
      </c>
      <c r="I88" s="37">
        <f t="shared" si="42"/>
        <v>0.5</v>
      </c>
      <c r="J88" s="37">
        <f t="shared" si="42"/>
        <v>0</v>
      </c>
      <c r="K88" s="37">
        <f t="shared" si="42"/>
        <v>0</v>
      </c>
      <c r="L88" s="37">
        <f t="shared" si="42"/>
        <v>0</v>
      </c>
      <c r="M88" s="37">
        <f t="shared" si="42"/>
        <v>0</v>
      </c>
      <c r="N88" s="37">
        <f t="shared" si="42"/>
        <v>0.5</v>
      </c>
      <c r="O88" s="37">
        <f t="shared" si="42"/>
        <v>0</v>
      </c>
    </row>
    <row r="89" spans="1:15" ht="12" customHeight="1">
      <c r="A89" s="175"/>
      <c r="B89" s="175"/>
      <c r="C89" s="43"/>
      <c r="D89" s="220" t="s">
        <v>6</v>
      </c>
      <c r="E89" s="42"/>
      <c r="F89" s="69">
        <v>10</v>
      </c>
      <c r="G89" s="68">
        <v>0</v>
      </c>
      <c r="H89" s="41">
        <v>0</v>
      </c>
      <c r="I89" s="41">
        <v>6</v>
      </c>
      <c r="J89" s="41">
        <v>0</v>
      </c>
      <c r="K89" s="41">
        <v>0</v>
      </c>
      <c r="L89" s="41">
        <v>0</v>
      </c>
      <c r="M89" s="41">
        <v>0</v>
      </c>
      <c r="N89" s="41">
        <v>4</v>
      </c>
      <c r="O89" s="41">
        <v>0</v>
      </c>
    </row>
    <row r="90" spans="1:15" ht="12" customHeight="1">
      <c r="A90" s="175"/>
      <c r="B90" s="175"/>
      <c r="C90" s="40"/>
      <c r="D90" s="221"/>
      <c r="E90" s="39"/>
      <c r="F90" s="70"/>
      <c r="G90" s="66">
        <f t="shared" ref="G90:O90" si="43">IF(G89=0,0,G89/$F89)</f>
        <v>0</v>
      </c>
      <c r="H90" s="37">
        <f t="shared" si="43"/>
        <v>0</v>
      </c>
      <c r="I90" s="37">
        <f t="shared" si="43"/>
        <v>0.6</v>
      </c>
      <c r="J90" s="37">
        <f t="shared" si="43"/>
        <v>0</v>
      </c>
      <c r="K90" s="37">
        <f t="shared" si="43"/>
        <v>0</v>
      </c>
      <c r="L90" s="37">
        <f t="shared" si="43"/>
        <v>0</v>
      </c>
      <c r="M90" s="37">
        <f t="shared" si="43"/>
        <v>0</v>
      </c>
      <c r="N90" s="37">
        <f t="shared" si="43"/>
        <v>0.4</v>
      </c>
      <c r="O90" s="37">
        <f t="shared" si="43"/>
        <v>0</v>
      </c>
    </row>
    <row r="91" spans="1:15" ht="12" customHeight="1">
      <c r="A91" s="175"/>
      <c r="B91" s="175"/>
      <c r="C91" s="43"/>
      <c r="D91" s="220" t="s">
        <v>5</v>
      </c>
      <c r="E91" s="42"/>
      <c r="F91" s="69">
        <v>4</v>
      </c>
      <c r="G91" s="68">
        <v>0</v>
      </c>
      <c r="H91" s="41">
        <v>0</v>
      </c>
      <c r="I91" s="41">
        <v>2</v>
      </c>
      <c r="J91" s="41">
        <v>0</v>
      </c>
      <c r="K91" s="41">
        <v>0</v>
      </c>
      <c r="L91" s="41">
        <v>0</v>
      </c>
      <c r="M91" s="41">
        <v>0</v>
      </c>
      <c r="N91" s="41">
        <v>2</v>
      </c>
      <c r="O91" s="41">
        <v>0</v>
      </c>
    </row>
    <row r="92" spans="1:15" ht="12" customHeight="1">
      <c r="A92" s="175"/>
      <c r="B92" s="175"/>
      <c r="C92" s="40"/>
      <c r="D92" s="221"/>
      <c r="E92" s="39"/>
      <c r="F92" s="70"/>
      <c r="G92" s="66">
        <f t="shared" ref="G92:O92" si="44">IF(G91=0,0,G91/$F91)</f>
        <v>0</v>
      </c>
      <c r="H92" s="37">
        <f t="shared" si="44"/>
        <v>0</v>
      </c>
      <c r="I92" s="37">
        <f t="shared" si="44"/>
        <v>0.5</v>
      </c>
      <c r="J92" s="37">
        <f t="shared" si="44"/>
        <v>0</v>
      </c>
      <c r="K92" s="37">
        <f t="shared" si="44"/>
        <v>0</v>
      </c>
      <c r="L92" s="37">
        <f t="shared" si="44"/>
        <v>0</v>
      </c>
      <c r="M92" s="37">
        <f t="shared" si="44"/>
        <v>0</v>
      </c>
      <c r="N92" s="37">
        <f t="shared" si="44"/>
        <v>0.5</v>
      </c>
      <c r="O92" s="37">
        <f t="shared" si="44"/>
        <v>0</v>
      </c>
    </row>
    <row r="93" spans="1:15" ht="12" customHeight="1">
      <c r="A93" s="175"/>
      <c r="B93" s="175"/>
      <c r="C93" s="43"/>
      <c r="D93" s="220" t="s">
        <v>4</v>
      </c>
      <c r="E93" s="42"/>
      <c r="F93" s="69">
        <v>4</v>
      </c>
      <c r="G93" s="68">
        <v>0</v>
      </c>
      <c r="H93" s="41">
        <v>0</v>
      </c>
      <c r="I93" s="41">
        <v>4</v>
      </c>
      <c r="J93" s="41">
        <v>0</v>
      </c>
      <c r="K93" s="41">
        <v>0</v>
      </c>
      <c r="L93" s="41">
        <v>0</v>
      </c>
      <c r="M93" s="41">
        <v>0</v>
      </c>
      <c r="N93" s="41">
        <v>0</v>
      </c>
      <c r="O93" s="41">
        <v>0</v>
      </c>
    </row>
    <row r="94" spans="1:15" ht="12" customHeight="1">
      <c r="A94" s="175"/>
      <c r="B94" s="175"/>
      <c r="C94" s="40"/>
      <c r="D94" s="221"/>
      <c r="E94" s="39"/>
      <c r="F94" s="70"/>
      <c r="G94" s="66">
        <f t="shared" ref="G94:O94" si="45">IF(G93=0,0,G93/$F93)</f>
        <v>0</v>
      </c>
      <c r="H94" s="37">
        <f t="shared" si="45"/>
        <v>0</v>
      </c>
      <c r="I94" s="37">
        <f t="shared" si="45"/>
        <v>1</v>
      </c>
      <c r="J94" s="37">
        <f t="shared" si="45"/>
        <v>0</v>
      </c>
      <c r="K94" s="37">
        <f t="shared" si="45"/>
        <v>0</v>
      </c>
      <c r="L94" s="37">
        <f t="shared" si="45"/>
        <v>0</v>
      </c>
      <c r="M94" s="37">
        <f t="shared" si="45"/>
        <v>0</v>
      </c>
      <c r="N94" s="37">
        <f t="shared" si="45"/>
        <v>0</v>
      </c>
      <c r="O94" s="37">
        <f t="shared" si="45"/>
        <v>0</v>
      </c>
    </row>
    <row r="95" spans="1:15" ht="12" customHeight="1">
      <c r="A95" s="175"/>
      <c r="B95" s="175"/>
      <c r="C95" s="43"/>
      <c r="D95" s="220" t="s">
        <v>3</v>
      </c>
      <c r="E95" s="42"/>
      <c r="F95" s="69">
        <v>68</v>
      </c>
      <c r="G95" s="68">
        <v>0</v>
      </c>
      <c r="H95" s="41">
        <v>0</v>
      </c>
      <c r="I95" s="41">
        <v>52</v>
      </c>
      <c r="J95" s="41">
        <v>0</v>
      </c>
      <c r="K95" s="41">
        <v>0</v>
      </c>
      <c r="L95" s="41">
        <v>0</v>
      </c>
      <c r="M95" s="41">
        <v>0</v>
      </c>
      <c r="N95" s="41">
        <v>17</v>
      </c>
      <c r="O95" s="41">
        <v>1</v>
      </c>
    </row>
    <row r="96" spans="1:15" ht="12" customHeight="1">
      <c r="A96" s="175"/>
      <c r="B96" s="175"/>
      <c r="C96" s="40"/>
      <c r="D96" s="221"/>
      <c r="E96" s="39"/>
      <c r="F96" s="70"/>
      <c r="G96" s="66">
        <f t="shared" ref="G96:O96" si="46">IF(G95=0,0,G95/$F95)</f>
        <v>0</v>
      </c>
      <c r="H96" s="37">
        <f t="shared" si="46"/>
        <v>0</v>
      </c>
      <c r="I96" s="37">
        <f t="shared" si="46"/>
        <v>0.76470588235294112</v>
      </c>
      <c r="J96" s="37">
        <f t="shared" si="46"/>
        <v>0</v>
      </c>
      <c r="K96" s="37">
        <f t="shared" si="46"/>
        <v>0</v>
      </c>
      <c r="L96" s="37">
        <f t="shared" si="46"/>
        <v>0</v>
      </c>
      <c r="M96" s="37">
        <f t="shared" si="46"/>
        <v>0</v>
      </c>
      <c r="N96" s="37">
        <f t="shared" si="46"/>
        <v>0.25</v>
      </c>
      <c r="O96" s="37">
        <f t="shared" si="46"/>
        <v>1.4705882352941176E-2</v>
      </c>
    </row>
    <row r="97" spans="1:15" ht="12" customHeight="1">
      <c r="A97" s="175"/>
      <c r="B97" s="175"/>
      <c r="C97" s="43"/>
      <c r="D97" s="220" t="s">
        <v>2</v>
      </c>
      <c r="E97" s="42"/>
      <c r="F97" s="69">
        <v>0</v>
      </c>
      <c r="G97" s="68">
        <v>0</v>
      </c>
      <c r="H97" s="41">
        <v>0</v>
      </c>
      <c r="I97" s="41">
        <v>0</v>
      </c>
      <c r="J97" s="41">
        <v>0</v>
      </c>
      <c r="K97" s="41">
        <v>0</v>
      </c>
      <c r="L97" s="41">
        <v>0</v>
      </c>
      <c r="M97" s="41">
        <v>0</v>
      </c>
      <c r="N97" s="41">
        <v>0</v>
      </c>
      <c r="O97" s="41">
        <v>0</v>
      </c>
    </row>
    <row r="98" spans="1:15" ht="12" customHeight="1">
      <c r="A98" s="175"/>
      <c r="B98" s="175"/>
      <c r="C98" s="40"/>
      <c r="D98" s="221"/>
      <c r="E98" s="39"/>
      <c r="F98" s="70"/>
      <c r="G98" s="66">
        <f t="shared" ref="G98:O98" si="47">IF(G97=0,0,G97/$F97)</f>
        <v>0</v>
      </c>
      <c r="H98" s="37">
        <f t="shared" si="47"/>
        <v>0</v>
      </c>
      <c r="I98" s="37">
        <f t="shared" si="47"/>
        <v>0</v>
      </c>
      <c r="J98" s="37">
        <f t="shared" si="47"/>
        <v>0</v>
      </c>
      <c r="K98" s="37">
        <f t="shared" si="47"/>
        <v>0</v>
      </c>
      <c r="L98" s="37">
        <f t="shared" si="47"/>
        <v>0</v>
      </c>
      <c r="M98" s="37">
        <f t="shared" si="47"/>
        <v>0</v>
      </c>
      <c r="N98" s="37">
        <f t="shared" si="47"/>
        <v>0</v>
      </c>
      <c r="O98" s="37">
        <f t="shared" si="47"/>
        <v>0</v>
      </c>
    </row>
    <row r="99" spans="1:15" ht="12.75" customHeight="1">
      <c r="A99" s="175"/>
      <c r="B99" s="175"/>
      <c r="C99" s="43"/>
      <c r="D99" s="220" t="s">
        <v>1</v>
      </c>
      <c r="E99" s="42"/>
      <c r="F99" s="69">
        <v>12</v>
      </c>
      <c r="G99" s="68">
        <v>1</v>
      </c>
      <c r="H99" s="41">
        <v>1</v>
      </c>
      <c r="I99" s="41">
        <v>8</v>
      </c>
      <c r="J99" s="41">
        <v>0</v>
      </c>
      <c r="K99" s="41">
        <v>0</v>
      </c>
      <c r="L99" s="41">
        <v>0</v>
      </c>
      <c r="M99" s="41">
        <v>1</v>
      </c>
      <c r="N99" s="41">
        <v>3</v>
      </c>
      <c r="O99" s="41">
        <v>0</v>
      </c>
    </row>
    <row r="100" spans="1:15" ht="12.75" customHeight="1">
      <c r="A100" s="176"/>
      <c r="B100" s="176"/>
      <c r="C100" s="40"/>
      <c r="D100" s="221"/>
      <c r="E100" s="39"/>
      <c r="F100" s="67"/>
      <c r="G100" s="66">
        <f t="shared" ref="G100:O100" si="48">IF(G99=0,0,G99/$F99)</f>
        <v>8.3333333333333329E-2</v>
      </c>
      <c r="H100" s="37">
        <f t="shared" si="48"/>
        <v>8.3333333333333329E-2</v>
      </c>
      <c r="I100" s="37">
        <f t="shared" si="48"/>
        <v>0.66666666666666663</v>
      </c>
      <c r="J100" s="37">
        <f t="shared" si="48"/>
        <v>0</v>
      </c>
      <c r="K100" s="37">
        <f t="shared" si="48"/>
        <v>0</v>
      </c>
      <c r="L100" s="37">
        <f t="shared" si="48"/>
        <v>0</v>
      </c>
      <c r="M100" s="37">
        <f t="shared" si="48"/>
        <v>8.3333333333333329E-2</v>
      </c>
      <c r="N100" s="37">
        <f t="shared" si="48"/>
        <v>0.25</v>
      </c>
      <c r="O100" s="37">
        <f t="shared" si="48"/>
        <v>0</v>
      </c>
    </row>
  </sheetData>
  <mergeCells count="62">
    <mergeCell ref="B69:B100"/>
    <mergeCell ref="D69:D70"/>
    <mergeCell ref="D71:D72"/>
    <mergeCell ref="D73:D74"/>
    <mergeCell ref="D19:D20"/>
    <mergeCell ref="D21:D22"/>
    <mergeCell ref="D23:D24"/>
    <mergeCell ref="D25:D26"/>
    <mergeCell ref="D67:D68"/>
    <mergeCell ref="D59:D60"/>
    <mergeCell ref="D61:D62"/>
    <mergeCell ref="D63:D64"/>
    <mergeCell ref="D65:D66"/>
    <mergeCell ref="D75:D76"/>
    <mergeCell ref="D83:D84"/>
    <mergeCell ref="D77:D78"/>
    <mergeCell ref="D99:D100"/>
    <mergeCell ref="D85:D86"/>
    <mergeCell ref="D79:D80"/>
    <mergeCell ref="D87:D88"/>
    <mergeCell ref="D89:D90"/>
    <mergeCell ref="D91:D92"/>
    <mergeCell ref="D97:D98"/>
    <mergeCell ref="D93:D94"/>
    <mergeCell ref="D95:D96"/>
    <mergeCell ref="D81:D82"/>
    <mergeCell ref="D57:D58"/>
    <mergeCell ref="D39:D40"/>
    <mergeCell ref="D41:D42"/>
    <mergeCell ref="D51:D52"/>
    <mergeCell ref="D53:D54"/>
    <mergeCell ref="D55:D56"/>
    <mergeCell ref="D49:D50"/>
    <mergeCell ref="D43:D44"/>
    <mergeCell ref="D45:D46"/>
    <mergeCell ref="D47:D48"/>
    <mergeCell ref="G3:G6"/>
    <mergeCell ref="H3:H6"/>
    <mergeCell ref="I3:I6"/>
    <mergeCell ref="J3:J6"/>
    <mergeCell ref="D35:D36"/>
    <mergeCell ref="B11:E12"/>
    <mergeCell ref="B13:E14"/>
    <mergeCell ref="B15:E16"/>
    <mergeCell ref="B17:E18"/>
    <mergeCell ref="A3:E6"/>
    <mergeCell ref="F3:F6"/>
    <mergeCell ref="A7:E8"/>
    <mergeCell ref="A9:A18"/>
    <mergeCell ref="B9:E10"/>
    <mergeCell ref="A19:A100"/>
    <mergeCell ref="B19:B68"/>
    <mergeCell ref="D37:D38"/>
    <mergeCell ref="D33:D34"/>
    <mergeCell ref="D27:D28"/>
    <mergeCell ref="D29:D30"/>
    <mergeCell ref="D31:D32"/>
    <mergeCell ref="O3:O6"/>
    <mergeCell ref="L3:L6"/>
    <mergeCell ref="M3:M6"/>
    <mergeCell ref="N3:N6"/>
    <mergeCell ref="K3: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20 G69:O70" formula="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549</v>
      </c>
    </row>
    <row r="2" spans="1:13">
      <c r="M2" s="46" t="s">
        <v>173</v>
      </c>
    </row>
    <row r="3" spans="1:13" ht="14.25" customHeight="1">
      <c r="A3" s="230" t="s">
        <v>64</v>
      </c>
      <c r="B3" s="231"/>
      <c r="C3" s="231"/>
      <c r="D3" s="231"/>
      <c r="E3" s="232"/>
      <c r="F3" s="170" t="s">
        <v>150</v>
      </c>
      <c r="G3" s="338" t="s">
        <v>423</v>
      </c>
      <c r="H3" s="251" t="s">
        <v>422</v>
      </c>
      <c r="I3" s="251" t="s">
        <v>421</v>
      </c>
      <c r="J3" s="251" t="s">
        <v>420</v>
      </c>
      <c r="K3" s="251" t="s">
        <v>410</v>
      </c>
      <c r="L3" s="251" t="s">
        <v>419</v>
      </c>
      <c r="M3" s="251" t="s">
        <v>418</v>
      </c>
    </row>
    <row r="4" spans="1:13" ht="42" customHeight="1">
      <c r="A4" s="233"/>
      <c r="B4" s="234"/>
      <c r="C4" s="234"/>
      <c r="D4" s="234"/>
      <c r="E4" s="235"/>
      <c r="F4" s="171"/>
      <c r="G4" s="339"/>
      <c r="H4" s="252"/>
      <c r="I4" s="252"/>
      <c r="J4" s="252"/>
      <c r="K4" s="252"/>
      <c r="L4" s="252"/>
      <c r="M4" s="336"/>
    </row>
    <row r="5" spans="1:13" ht="14.25" customHeight="1">
      <c r="A5" s="233"/>
      <c r="B5" s="234"/>
      <c r="C5" s="234"/>
      <c r="D5" s="234"/>
      <c r="E5" s="235"/>
      <c r="F5" s="171"/>
      <c r="G5" s="339"/>
      <c r="H5" s="252"/>
      <c r="I5" s="252"/>
      <c r="J5" s="252"/>
      <c r="K5" s="252"/>
      <c r="L5" s="252"/>
      <c r="M5" s="336"/>
    </row>
    <row r="6" spans="1:13" ht="16.5" customHeight="1">
      <c r="A6" s="236"/>
      <c r="B6" s="237"/>
      <c r="C6" s="237"/>
      <c r="D6" s="237"/>
      <c r="E6" s="238"/>
      <c r="F6" s="171"/>
      <c r="G6" s="340"/>
      <c r="H6" s="253"/>
      <c r="I6" s="253"/>
      <c r="J6" s="253"/>
      <c r="K6" s="253"/>
      <c r="L6" s="253"/>
      <c r="M6" s="337"/>
    </row>
    <row r="7" spans="1:13" ht="12" customHeight="1">
      <c r="A7" s="161" t="s">
        <v>50</v>
      </c>
      <c r="B7" s="162"/>
      <c r="C7" s="162"/>
      <c r="D7" s="162"/>
      <c r="E7" s="163"/>
      <c r="F7" s="69">
        <v>945</v>
      </c>
      <c r="G7" s="68">
        <f t="shared" ref="G7:M7" si="0">SUM(G9,G11,G13,G15,G17)</f>
        <v>173</v>
      </c>
      <c r="H7" s="41">
        <f t="shared" si="0"/>
        <v>400</v>
      </c>
      <c r="I7" s="41">
        <f t="shared" si="0"/>
        <v>310</v>
      </c>
      <c r="J7" s="41">
        <f t="shared" si="0"/>
        <v>107</v>
      </c>
      <c r="K7" s="41">
        <f t="shared" si="0"/>
        <v>26</v>
      </c>
      <c r="L7" s="41">
        <f t="shared" si="0"/>
        <v>324</v>
      </c>
      <c r="M7" s="41">
        <f t="shared" si="0"/>
        <v>75</v>
      </c>
    </row>
    <row r="8" spans="1:13" ht="12" customHeight="1">
      <c r="A8" s="164"/>
      <c r="B8" s="165"/>
      <c r="C8" s="165"/>
      <c r="D8" s="165"/>
      <c r="E8" s="166"/>
      <c r="F8" s="70"/>
      <c r="G8" s="66">
        <f t="shared" ref="G8:M8" si="1">IF(G7=0,0,G7/$F7)</f>
        <v>0.18306878306878308</v>
      </c>
      <c r="H8" s="37">
        <f t="shared" si="1"/>
        <v>0.42328042328042326</v>
      </c>
      <c r="I8" s="37">
        <f t="shared" si="1"/>
        <v>0.32804232804232802</v>
      </c>
      <c r="J8" s="37">
        <f t="shared" si="1"/>
        <v>0.11322751322751323</v>
      </c>
      <c r="K8" s="37">
        <f t="shared" si="1"/>
        <v>2.7513227513227514E-2</v>
      </c>
      <c r="L8" s="37">
        <f t="shared" si="1"/>
        <v>0.34285714285714286</v>
      </c>
      <c r="M8" s="37">
        <f t="shared" si="1"/>
        <v>7.9365079365079361E-2</v>
      </c>
    </row>
    <row r="9" spans="1:13" ht="12" customHeight="1">
      <c r="A9" s="177" t="s">
        <v>49</v>
      </c>
      <c r="B9" s="239" t="s">
        <v>48</v>
      </c>
      <c r="C9" s="240"/>
      <c r="D9" s="240"/>
      <c r="E9" s="241"/>
      <c r="F9" s="69">
        <v>295</v>
      </c>
      <c r="G9" s="68">
        <v>35</v>
      </c>
      <c r="H9" s="41">
        <v>33</v>
      </c>
      <c r="I9" s="41">
        <v>39</v>
      </c>
      <c r="J9" s="41">
        <v>8</v>
      </c>
      <c r="K9" s="41">
        <v>12</v>
      </c>
      <c r="L9" s="41">
        <v>182</v>
      </c>
      <c r="M9" s="41">
        <v>29</v>
      </c>
    </row>
    <row r="10" spans="1:13" ht="12" customHeight="1">
      <c r="A10" s="178"/>
      <c r="B10" s="242"/>
      <c r="C10" s="243"/>
      <c r="D10" s="243"/>
      <c r="E10" s="244"/>
      <c r="F10" s="70"/>
      <c r="G10" s="66">
        <f t="shared" ref="G10:M10" si="2">IF(G9=0,0,G9/$F9)</f>
        <v>0.11864406779661017</v>
      </c>
      <c r="H10" s="37">
        <f t="shared" si="2"/>
        <v>0.11186440677966102</v>
      </c>
      <c r="I10" s="37">
        <f t="shared" si="2"/>
        <v>0.13220338983050847</v>
      </c>
      <c r="J10" s="37">
        <f t="shared" si="2"/>
        <v>2.7118644067796609E-2</v>
      </c>
      <c r="K10" s="37">
        <f t="shared" si="2"/>
        <v>4.0677966101694912E-2</v>
      </c>
      <c r="L10" s="37">
        <f t="shared" si="2"/>
        <v>0.61694915254237293</v>
      </c>
      <c r="M10" s="37">
        <f t="shared" si="2"/>
        <v>9.8305084745762716E-2</v>
      </c>
    </row>
    <row r="11" spans="1:13" ht="12" customHeight="1">
      <c r="A11" s="178"/>
      <c r="B11" s="239" t="s">
        <v>47</v>
      </c>
      <c r="C11" s="240"/>
      <c r="D11" s="240"/>
      <c r="E11" s="241"/>
      <c r="F11" s="69">
        <v>143</v>
      </c>
      <c r="G11" s="68">
        <v>23</v>
      </c>
      <c r="H11" s="41">
        <v>48</v>
      </c>
      <c r="I11" s="41">
        <v>50</v>
      </c>
      <c r="J11" s="41">
        <v>7</v>
      </c>
      <c r="K11" s="41">
        <v>2</v>
      </c>
      <c r="L11" s="41">
        <v>56</v>
      </c>
      <c r="M11" s="41">
        <v>13</v>
      </c>
    </row>
    <row r="12" spans="1:13" ht="12" customHeight="1">
      <c r="A12" s="178"/>
      <c r="B12" s="242"/>
      <c r="C12" s="243"/>
      <c r="D12" s="243"/>
      <c r="E12" s="244"/>
      <c r="F12" s="70"/>
      <c r="G12" s="66">
        <f t="shared" ref="G12:M12" si="3">IF(G11=0,0,G11/$F11)</f>
        <v>0.16083916083916083</v>
      </c>
      <c r="H12" s="37">
        <f t="shared" si="3"/>
        <v>0.33566433566433568</v>
      </c>
      <c r="I12" s="37">
        <f t="shared" si="3"/>
        <v>0.34965034965034963</v>
      </c>
      <c r="J12" s="37">
        <f t="shared" si="3"/>
        <v>4.8951048951048952E-2</v>
      </c>
      <c r="K12" s="37">
        <f t="shared" si="3"/>
        <v>1.3986013986013986E-2</v>
      </c>
      <c r="L12" s="37">
        <f t="shared" si="3"/>
        <v>0.39160839160839161</v>
      </c>
      <c r="M12" s="37">
        <f t="shared" si="3"/>
        <v>9.0909090909090912E-2</v>
      </c>
    </row>
    <row r="13" spans="1:13" ht="12" customHeight="1">
      <c r="A13" s="178"/>
      <c r="B13" s="239" t="s">
        <v>46</v>
      </c>
      <c r="C13" s="240"/>
      <c r="D13" s="240"/>
      <c r="E13" s="241"/>
      <c r="F13" s="69">
        <v>227</v>
      </c>
      <c r="G13" s="68">
        <v>53</v>
      </c>
      <c r="H13" s="41">
        <v>124</v>
      </c>
      <c r="I13" s="41">
        <v>91</v>
      </c>
      <c r="J13" s="41">
        <v>33</v>
      </c>
      <c r="K13" s="41">
        <v>3</v>
      </c>
      <c r="L13" s="41">
        <v>56</v>
      </c>
      <c r="M13" s="41">
        <v>14</v>
      </c>
    </row>
    <row r="14" spans="1:13" ht="12" customHeight="1">
      <c r="A14" s="178"/>
      <c r="B14" s="242"/>
      <c r="C14" s="243"/>
      <c r="D14" s="243"/>
      <c r="E14" s="244"/>
      <c r="F14" s="70"/>
      <c r="G14" s="66">
        <f t="shared" ref="G14:M14" si="4">IF(G13=0,0,G13/$F13)</f>
        <v>0.23348017621145375</v>
      </c>
      <c r="H14" s="37">
        <f t="shared" si="4"/>
        <v>0.54625550660792954</v>
      </c>
      <c r="I14" s="37">
        <f t="shared" si="4"/>
        <v>0.40088105726872247</v>
      </c>
      <c r="J14" s="37">
        <f t="shared" si="4"/>
        <v>0.14537444933920704</v>
      </c>
      <c r="K14" s="37">
        <f t="shared" si="4"/>
        <v>1.3215859030837005E-2</v>
      </c>
      <c r="L14" s="37">
        <f t="shared" si="4"/>
        <v>0.24669603524229075</v>
      </c>
      <c r="M14" s="37">
        <f t="shared" si="4"/>
        <v>6.1674008810572688E-2</v>
      </c>
    </row>
    <row r="15" spans="1:13" ht="12" customHeight="1">
      <c r="A15" s="178"/>
      <c r="B15" s="239" t="s">
        <v>45</v>
      </c>
      <c r="C15" s="240"/>
      <c r="D15" s="240"/>
      <c r="E15" s="241"/>
      <c r="F15" s="69">
        <v>75</v>
      </c>
      <c r="G15" s="68">
        <v>9</v>
      </c>
      <c r="H15" s="41">
        <v>47</v>
      </c>
      <c r="I15" s="41">
        <v>32</v>
      </c>
      <c r="J15" s="41">
        <v>10</v>
      </c>
      <c r="K15" s="41">
        <v>1</v>
      </c>
      <c r="L15" s="41">
        <v>15</v>
      </c>
      <c r="M15" s="41">
        <v>6</v>
      </c>
    </row>
    <row r="16" spans="1:13" ht="12" customHeight="1">
      <c r="A16" s="178"/>
      <c r="B16" s="242"/>
      <c r="C16" s="243"/>
      <c r="D16" s="243"/>
      <c r="E16" s="244"/>
      <c r="F16" s="70"/>
      <c r="G16" s="66">
        <f t="shared" ref="G16:M16" si="5">IF(G15=0,0,G15/$F15)</f>
        <v>0.12</v>
      </c>
      <c r="H16" s="37">
        <f t="shared" si="5"/>
        <v>0.62666666666666671</v>
      </c>
      <c r="I16" s="37">
        <f t="shared" si="5"/>
        <v>0.42666666666666669</v>
      </c>
      <c r="J16" s="37">
        <f t="shared" si="5"/>
        <v>0.13333333333333333</v>
      </c>
      <c r="K16" s="37">
        <f t="shared" si="5"/>
        <v>1.3333333333333334E-2</v>
      </c>
      <c r="L16" s="37">
        <f t="shared" si="5"/>
        <v>0.2</v>
      </c>
      <c r="M16" s="37">
        <f t="shared" si="5"/>
        <v>0.08</v>
      </c>
    </row>
    <row r="17" spans="1:13" ht="12" customHeight="1">
      <c r="A17" s="178"/>
      <c r="B17" s="239" t="s">
        <v>44</v>
      </c>
      <c r="C17" s="240"/>
      <c r="D17" s="240"/>
      <c r="E17" s="241"/>
      <c r="F17" s="69">
        <v>205</v>
      </c>
      <c r="G17" s="68">
        <v>53</v>
      </c>
      <c r="H17" s="41">
        <v>148</v>
      </c>
      <c r="I17" s="41">
        <v>98</v>
      </c>
      <c r="J17" s="41">
        <v>49</v>
      </c>
      <c r="K17" s="41">
        <v>8</v>
      </c>
      <c r="L17" s="41">
        <v>15</v>
      </c>
      <c r="M17" s="41">
        <v>13</v>
      </c>
    </row>
    <row r="18" spans="1:13" ht="12" customHeight="1">
      <c r="A18" s="179"/>
      <c r="B18" s="242"/>
      <c r="C18" s="243"/>
      <c r="D18" s="243"/>
      <c r="E18" s="244"/>
      <c r="F18" s="70"/>
      <c r="G18" s="66">
        <f t="shared" ref="G18:M18" si="6">IF(G17=0,0,G17/$F17)</f>
        <v>0.25853658536585367</v>
      </c>
      <c r="H18" s="37">
        <f t="shared" si="6"/>
        <v>0.7219512195121951</v>
      </c>
      <c r="I18" s="37">
        <f t="shared" si="6"/>
        <v>0.47804878048780486</v>
      </c>
      <c r="J18" s="37">
        <f t="shared" si="6"/>
        <v>0.23902439024390243</v>
      </c>
      <c r="K18" s="37">
        <f t="shared" si="6"/>
        <v>3.9024390243902439E-2</v>
      </c>
      <c r="L18" s="37">
        <f t="shared" si="6"/>
        <v>7.3170731707317069E-2</v>
      </c>
      <c r="M18" s="37">
        <f t="shared" si="6"/>
        <v>6.3414634146341464E-2</v>
      </c>
    </row>
    <row r="19" spans="1:13" ht="12" customHeight="1">
      <c r="A19" s="174" t="s">
        <v>43</v>
      </c>
      <c r="B19" s="174" t="s">
        <v>42</v>
      </c>
      <c r="C19" s="43"/>
      <c r="D19" s="220" t="s">
        <v>16</v>
      </c>
      <c r="E19" s="42"/>
      <c r="F19" s="69">
        <v>230</v>
      </c>
      <c r="G19" s="68">
        <f t="shared" ref="G19:M19" si="7">SUM(G21,G23,G25,G27,G29,G31,G33,G35,G37,G39,G41,G43,G45,G47,G49,G51,G53,G55,G57,G59,G61,G63,G65,G67)</f>
        <v>43</v>
      </c>
      <c r="H19" s="41">
        <f t="shared" si="7"/>
        <v>108</v>
      </c>
      <c r="I19" s="41">
        <f t="shared" si="7"/>
        <v>78</v>
      </c>
      <c r="J19" s="41">
        <f t="shared" si="7"/>
        <v>27</v>
      </c>
      <c r="K19" s="41">
        <f t="shared" si="7"/>
        <v>6</v>
      </c>
      <c r="L19" s="41">
        <f t="shared" si="7"/>
        <v>77</v>
      </c>
      <c r="M19" s="41">
        <f t="shared" si="7"/>
        <v>17</v>
      </c>
    </row>
    <row r="20" spans="1:13" ht="12" customHeight="1">
      <c r="A20" s="175"/>
      <c r="B20" s="175"/>
      <c r="C20" s="40"/>
      <c r="D20" s="221"/>
      <c r="E20" s="39"/>
      <c r="F20" s="70"/>
      <c r="G20" s="66">
        <f t="shared" ref="G20:M20" si="8">IF(G19=0,0,G19/$F19)</f>
        <v>0.18695652173913044</v>
      </c>
      <c r="H20" s="37">
        <f t="shared" si="8"/>
        <v>0.46956521739130436</v>
      </c>
      <c r="I20" s="37">
        <f t="shared" si="8"/>
        <v>0.33913043478260868</v>
      </c>
      <c r="J20" s="37">
        <f t="shared" si="8"/>
        <v>0.11739130434782609</v>
      </c>
      <c r="K20" s="37">
        <f t="shared" si="8"/>
        <v>2.6086956521739129E-2</v>
      </c>
      <c r="L20" s="37">
        <f t="shared" si="8"/>
        <v>0.33478260869565218</v>
      </c>
      <c r="M20" s="37">
        <f t="shared" si="8"/>
        <v>7.3913043478260873E-2</v>
      </c>
    </row>
    <row r="21" spans="1:13" ht="12" customHeight="1">
      <c r="A21" s="175"/>
      <c r="B21" s="175"/>
      <c r="C21" s="43"/>
      <c r="D21" s="220" t="s">
        <v>467</v>
      </c>
      <c r="E21" s="42"/>
      <c r="F21" s="69">
        <v>31</v>
      </c>
      <c r="G21" s="68">
        <v>7</v>
      </c>
      <c r="H21" s="41">
        <v>15</v>
      </c>
      <c r="I21" s="41">
        <v>11</v>
      </c>
      <c r="J21" s="41">
        <v>3</v>
      </c>
      <c r="K21" s="41">
        <v>0</v>
      </c>
      <c r="L21" s="41">
        <v>8</v>
      </c>
      <c r="M21" s="41">
        <v>3</v>
      </c>
    </row>
    <row r="22" spans="1:13" ht="12" customHeight="1">
      <c r="A22" s="175"/>
      <c r="B22" s="175"/>
      <c r="C22" s="40"/>
      <c r="D22" s="221"/>
      <c r="E22" s="39"/>
      <c r="F22" s="70"/>
      <c r="G22" s="66">
        <f t="shared" ref="G22:M22" si="9">IF(G21=0,0,G21/$F21)</f>
        <v>0.22580645161290322</v>
      </c>
      <c r="H22" s="37">
        <f t="shared" si="9"/>
        <v>0.4838709677419355</v>
      </c>
      <c r="I22" s="37">
        <f t="shared" si="9"/>
        <v>0.35483870967741937</v>
      </c>
      <c r="J22" s="37">
        <f t="shared" si="9"/>
        <v>9.6774193548387094E-2</v>
      </c>
      <c r="K22" s="37">
        <f t="shared" si="9"/>
        <v>0</v>
      </c>
      <c r="L22" s="37">
        <f t="shared" si="9"/>
        <v>0.25806451612903225</v>
      </c>
      <c r="M22" s="37">
        <f t="shared" si="9"/>
        <v>9.6774193548387094E-2</v>
      </c>
    </row>
    <row r="23" spans="1:13" ht="12" customHeight="1">
      <c r="A23" s="175"/>
      <c r="B23" s="175"/>
      <c r="C23" s="43"/>
      <c r="D23" s="220" t="s">
        <v>468</v>
      </c>
      <c r="E23" s="42"/>
      <c r="F23" s="69">
        <v>4</v>
      </c>
      <c r="G23" s="68">
        <v>0</v>
      </c>
      <c r="H23" s="41">
        <v>1</v>
      </c>
      <c r="I23" s="41">
        <v>0</v>
      </c>
      <c r="J23" s="41">
        <v>0</v>
      </c>
      <c r="K23" s="41">
        <v>1</v>
      </c>
      <c r="L23" s="41">
        <v>2</v>
      </c>
      <c r="M23" s="41">
        <v>0</v>
      </c>
    </row>
    <row r="24" spans="1:13" ht="12" customHeight="1">
      <c r="A24" s="175"/>
      <c r="B24" s="175"/>
      <c r="C24" s="40"/>
      <c r="D24" s="221"/>
      <c r="E24" s="39"/>
      <c r="F24" s="70"/>
      <c r="G24" s="66">
        <f t="shared" ref="G24:M24" si="10">IF(G23=0,0,G23/$F23)</f>
        <v>0</v>
      </c>
      <c r="H24" s="37">
        <f t="shared" si="10"/>
        <v>0.25</v>
      </c>
      <c r="I24" s="37">
        <f t="shared" si="10"/>
        <v>0</v>
      </c>
      <c r="J24" s="37">
        <f t="shared" si="10"/>
        <v>0</v>
      </c>
      <c r="K24" s="37">
        <f t="shared" si="10"/>
        <v>0.25</v>
      </c>
      <c r="L24" s="37">
        <f t="shared" si="10"/>
        <v>0.5</v>
      </c>
      <c r="M24" s="37">
        <f t="shared" si="10"/>
        <v>0</v>
      </c>
    </row>
    <row r="25" spans="1:13" ht="12" customHeight="1">
      <c r="A25" s="175"/>
      <c r="B25" s="175"/>
      <c r="C25" s="43"/>
      <c r="D25" s="223" t="s">
        <v>469</v>
      </c>
      <c r="E25" s="126"/>
      <c r="F25" s="101">
        <v>20</v>
      </c>
      <c r="G25" s="111">
        <v>4</v>
      </c>
      <c r="H25" s="112">
        <v>3</v>
      </c>
      <c r="I25" s="41">
        <v>4</v>
      </c>
      <c r="J25" s="41">
        <v>2</v>
      </c>
      <c r="K25" s="41">
        <v>0</v>
      </c>
      <c r="L25" s="41">
        <v>10</v>
      </c>
      <c r="M25" s="41">
        <v>3</v>
      </c>
    </row>
    <row r="26" spans="1:13" ht="12" customHeight="1">
      <c r="A26" s="175"/>
      <c r="B26" s="175"/>
      <c r="C26" s="40"/>
      <c r="D26" s="224"/>
      <c r="E26" s="127"/>
      <c r="F26" s="102"/>
      <c r="G26" s="114">
        <f t="shared" ref="G26:M26" si="11">IF(G25=0,0,G25/$F25)</f>
        <v>0.2</v>
      </c>
      <c r="H26" s="115">
        <f t="shared" ref="G26:M28" si="12">IF(H25=0,0,H25/$F25)</f>
        <v>0.15</v>
      </c>
      <c r="I26" s="37">
        <f t="shared" si="11"/>
        <v>0.2</v>
      </c>
      <c r="J26" s="37">
        <f t="shared" si="11"/>
        <v>0.1</v>
      </c>
      <c r="K26" s="37">
        <f t="shared" si="11"/>
        <v>0</v>
      </c>
      <c r="L26" s="37">
        <f t="shared" si="11"/>
        <v>0.5</v>
      </c>
      <c r="M26" s="37">
        <f t="shared" si="11"/>
        <v>0.15</v>
      </c>
    </row>
    <row r="27" spans="1:13" ht="12" customHeight="1">
      <c r="A27" s="175"/>
      <c r="B27" s="175"/>
      <c r="C27" s="43"/>
      <c r="D27" s="220" t="s">
        <v>470</v>
      </c>
      <c r="E27" s="42"/>
      <c r="F27" s="69">
        <v>2</v>
      </c>
      <c r="G27" s="68">
        <v>0</v>
      </c>
      <c r="H27" s="41">
        <v>1</v>
      </c>
      <c r="I27" s="41">
        <v>0</v>
      </c>
      <c r="J27" s="41">
        <v>0</v>
      </c>
      <c r="K27" s="41">
        <v>0</v>
      </c>
      <c r="L27" s="41">
        <v>1</v>
      </c>
      <c r="M27" s="41">
        <v>0</v>
      </c>
    </row>
    <row r="28" spans="1:13" ht="12" customHeight="1">
      <c r="A28" s="175"/>
      <c r="B28" s="175"/>
      <c r="C28" s="40"/>
      <c r="D28" s="221"/>
      <c r="E28" s="39"/>
      <c r="F28" s="70"/>
      <c r="G28" s="66">
        <f t="shared" si="12"/>
        <v>0</v>
      </c>
      <c r="H28" s="37">
        <f t="shared" si="12"/>
        <v>0.5</v>
      </c>
      <c r="I28" s="37">
        <f t="shared" si="12"/>
        <v>0</v>
      </c>
      <c r="J28" s="37">
        <f t="shared" si="12"/>
        <v>0</v>
      </c>
      <c r="K28" s="37">
        <f t="shared" si="12"/>
        <v>0</v>
      </c>
      <c r="L28" s="37">
        <f t="shared" si="12"/>
        <v>0.5</v>
      </c>
      <c r="M28" s="37">
        <f t="shared" si="12"/>
        <v>0</v>
      </c>
    </row>
    <row r="29" spans="1:13" ht="12" customHeight="1">
      <c r="A29" s="175"/>
      <c r="B29" s="175"/>
      <c r="C29" s="43"/>
      <c r="D29" s="220" t="s">
        <v>471</v>
      </c>
      <c r="E29" s="42"/>
      <c r="F29" s="69">
        <v>6</v>
      </c>
      <c r="G29" s="68">
        <v>2</v>
      </c>
      <c r="H29" s="41">
        <v>4</v>
      </c>
      <c r="I29" s="41">
        <v>2</v>
      </c>
      <c r="J29" s="41">
        <v>0</v>
      </c>
      <c r="K29" s="41">
        <v>1</v>
      </c>
      <c r="L29" s="41">
        <v>2</v>
      </c>
      <c r="M29" s="41">
        <v>0</v>
      </c>
    </row>
    <row r="30" spans="1:13" ht="12" customHeight="1">
      <c r="A30" s="175"/>
      <c r="B30" s="175"/>
      <c r="C30" s="40"/>
      <c r="D30" s="221"/>
      <c r="E30" s="39"/>
      <c r="F30" s="70"/>
      <c r="G30" s="66">
        <f t="shared" ref="G30:M30" si="13">IF(G29=0,0,G29/$F29)</f>
        <v>0.33333333333333331</v>
      </c>
      <c r="H30" s="37">
        <f t="shared" si="13"/>
        <v>0.66666666666666663</v>
      </c>
      <c r="I30" s="37">
        <f t="shared" si="13"/>
        <v>0.33333333333333331</v>
      </c>
      <c r="J30" s="37">
        <f t="shared" si="13"/>
        <v>0</v>
      </c>
      <c r="K30" s="37">
        <f t="shared" si="13"/>
        <v>0.16666666666666666</v>
      </c>
      <c r="L30" s="37">
        <f t="shared" si="13"/>
        <v>0.33333333333333331</v>
      </c>
      <c r="M30" s="37">
        <f t="shared" si="13"/>
        <v>0</v>
      </c>
    </row>
    <row r="31" spans="1:13" ht="12" customHeight="1">
      <c r="A31" s="175"/>
      <c r="B31" s="175"/>
      <c r="C31" s="43"/>
      <c r="D31" s="220" t="s">
        <v>472</v>
      </c>
      <c r="E31" s="42"/>
      <c r="F31" s="69">
        <v>2</v>
      </c>
      <c r="G31" s="68">
        <v>0</v>
      </c>
      <c r="H31" s="41">
        <v>0</v>
      </c>
      <c r="I31" s="41">
        <v>0</v>
      </c>
      <c r="J31" s="41">
        <v>0</v>
      </c>
      <c r="K31" s="41">
        <v>0</v>
      </c>
      <c r="L31" s="41">
        <v>1</v>
      </c>
      <c r="M31" s="41">
        <v>1</v>
      </c>
    </row>
    <row r="32" spans="1:13" ht="12" customHeight="1">
      <c r="A32" s="175"/>
      <c r="B32" s="175"/>
      <c r="C32" s="40"/>
      <c r="D32" s="221"/>
      <c r="E32" s="39"/>
      <c r="F32" s="70"/>
      <c r="G32" s="66">
        <f t="shared" ref="G32:M32" si="14">IF(G31=0,0,G31/$F31)</f>
        <v>0</v>
      </c>
      <c r="H32" s="37">
        <f t="shared" si="14"/>
        <v>0</v>
      </c>
      <c r="I32" s="37">
        <f t="shared" si="14"/>
        <v>0</v>
      </c>
      <c r="J32" s="37">
        <f t="shared" si="14"/>
        <v>0</v>
      </c>
      <c r="K32" s="37">
        <f t="shared" si="14"/>
        <v>0</v>
      </c>
      <c r="L32" s="37">
        <f t="shared" si="14"/>
        <v>0.5</v>
      </c>
      <c r="M32" s="37">
        <f t="shared" si="14"/>
        <v>0.5</v>
      </c>
    </row>
    <row r="33" spans="1:13" ht="12" customHeight="1">
      <c r="A33" s="175"/>
      <c r="B33" s="175"/>
      <c r="C33" s="43"/>
      <c r="D33" s="220" t="s">
        <v>473</v>
      </c>
      <c r="E33" s="42"/>
      <c r="F33" s="69">
        <v>6</v>
      </c>
      <c r="G33" s="68">
        <v>3</v>
      </c>
      <c r="H33" s="41">
        <v>4</v>
      </c>
      <c r="I33" s="41">
        <v>5</v>
      </c>
      <c r="J33" s="41">
        <v>1</v>
      </c>
      <c r="K33" s="41">
        <v>0</v>
      </c>
      <c r="L33" s="41">
        <v>1</v>
      </c>
      <c r="M33" s="41">
        <v>0</v>
      </c>
    </row>
    <row r="34" spans="1:13" ht="12" customHeight="1">
      <c r="A34" s="175"/>
      <c r="B34" s="175"/>
      <c r="C34" s="40"/>
      <c r="D34" s="221"/>
      <c r="E34" s="39"/>
      <c r="F34" s="70"/>
      <c r="G34" s="66">
        <f t="shared" ref="G34:M34" si="15">IF(G33=0,0,G33/$F33)</f>
        <v>0.5</v>
      </c>
      <c r="H34" s="37">
        <f t="shared" si="15"/>
        <v>0.66666666666666663</v>
      </c>
      <c r="I34" s="37">
        <f t="shared" si="15"/>
        <v>0.83333333333333337</v>
      </c>
      <c r="J34" s="37">
        <f t="shared" si="15"/>
        <v>0.16666666666666666</v>
      </c>
      <c r="K34" s="37">
        <f t="shared" si="15"/>
        <v>0</v>
      </c>
      <c r="L34" s="37">
        <f t="shared" si="15"/>
        <v>0.16666666666666666</v>
      </c>
      <c r="M34" s="37">
        <f t="shared" si="15"/>
        <v>0</v>
      </c>
    </row>
    <row r="35" spans="1:13" ht="12" customHeight="1">
      <c r="A35" s="175"/>
      <c r="B35" s="175"/>
      <c r="C35" s="43"/>
      <c r="D35" s="220" t="s">
        <v>474</v>
      </c>
      <c r="E35" s="42"/>
      <c r="F35" s="69">
        <v>9</v>
      </c>
      <c r="G35" s="68">
        <v>2</v>
      </c>
      <c r="H35" s="41">
        <v>9</v>
      </c>
      <c r="I35" s="41">
        <v>5</v>
      </c>
      <c r="J35" s="41">
        <v>2</v>
      </c>
      <c r="K35" s="41">
        <v>0</v>
      </c>
      <c r="L35" s="41">
        <v>0</v>
      </c>
      <c r="M35" s="41">
        <v>0</v>
      </c>
    </row>
    <row r="36" spans="1:13" ht="12" customHeight="1">
      <c r="A36" s="175"/>
      <c r="B36" s="175"/>
      <c r="C36" s="40"/>
      <c r="D36" s="221"/>
      <c r="E36" s="39"/>
      <c r="F36" s="70"/>
      <c r="G36" s="66">
        <f t="shared" ref="G36:M36" si="16">IF(G35=0,0,G35/$F35)</f>
        <v>0.22222222222222221</v>
      </c>
      <c r="H36" s="37">
        <f t="shared" si="16"/>
        <v>1</v>
      </c>
      <c r="I36" s="37">
        <f t="shared" si="16"/>
        <v>0.55555555555555558</v>
      </c>
      <c r="J36" s="37">
        <f t="shared" si="16"/>
        <v>0.22222222222222221</v>
      </c>
      <c r="K36" s="37">
        <f t="shared" si="16"/>
        <v>0</v>
      </c>
      <c r="L36" s="37">
        <f t="shared" si="16"/>
        <v>0</v>
      </c>
      <c r="M36" s="37">
        <f t="shared" si="16"/>
        <v>0</v>
      </c>
    </row>
    <row r="37" spans="1:13" ht="12" customHeight="1">
      <c r="A37" s="175"/>
      <c r="B37" s="175"/>
      <c r="C37" s="43"/>
      <c r="D37" s="220" t="s">
        <v>475</v>
      </c>
      <c r="E37" s="42"/>
      <c r="F37" s="69">
        <v>1</v>
      </c>
      <c r="G37" s="68">
        <v>0</v>
      </c>
      <c r="H37" s="41">
        <v>0</v>
      </c>
      <c r="I37" s="41">
        <v>0</v>
      </c>
      <c r="J37" s="41">
        <v>0</v>
      </c>
      <c r="K37" s="41">
        <v>0</v>
      </c>
      <c r="L37" s="41">
        <v>1</v>
      </c>
      <c r="M37" s="41">
        <v>0</v>
      </c>
    </row>
    <row r="38" spans="1:13" ht="12" customHeight="1">
      <c r="A38" s="175"/>
      <c r="B38" s="175"/>
      <c r="C38" s="40"/>
      <c r="D38" s="221"/>
      <c r="E38" s="39"/>
      <c r="F38" s="70"/>
      <c r="G38" s="66">
        <f t="shared" ref="G38:M38" si="17">IF(G37=0,0,G37/$F37)</f>
        <v>0</v>
      </c>
      <c r="H38" s="37">
        <f t="shared" si="17"/>
        <v>0</v>
      </c>
      <c r="I38" s="37">
        <f t="shared" si="17"/>
        <v>0</v>
      </c>
      <c r="J38" s="37">
        <f t="shared" si="17"/>
        <v>0</v>
      </c>
      <c r="K38" s="37">
        <f t="shared" si="17"/>
        <v>0</v>
      </c>
      <c r="L38" s="37">
        <f t="shared" si="17"/>
        <v>1</v>
      </c>
      <c r="M38" s="37">
        <f t="shared" si="17"/>
        <v>0</v>
      </c>
    </row>
    <row r="39" spans="1:13" ht="12" customHeight="1">
      <c r="A39" s="175"/>
      <c r="B39" s="175"/>
      <c r="C39" s="43"/>
      <c r="D39" s="220" t="s">
        <v>476</v>
      </c>
      <c r="E39" s="42"/>
      <c r="F39" s="69">
        <v>7</v>
      </c>
      <c r="G39" s="68">
        <v>0</v>
      </c>
      <c r="H39" s="41">
        <v>1</v>
      </c>
      <c r="I39" s="41">
        <v>0</v>
      </c>
      <c r="J39" s="41">
        <v>0</v>
      </c>
      <c r="K39" s="41">
        <v>1</v>
      </c>
      <c r="L39" s="41">
        <v>5</v>
      </c>
      <c r="M39" s="41">
        <v>1</v>
      </c>
    </row>
    <row r="40" spans="1:13" ht="12" customHeight="1">
      <c r="A40" s="175"/>
      <c r="B40" s="175"/>
      <c r="C40" s="40"/>
      <c r="D40" s="221"/>
      <c r="E40" s="39"/>
      <c r="F40" s="70"/>
      <c r="G40" s="66">
        <f t="shared" ref="G40:M40" si="18">IF(G39=0,0,G39/$F39)</f>
        <v>0</v>
      </c>
      <c r="H40" s="37">
        <f t="shared" si="18"/>
        <v>0.14285714285714285</v>
      </c>
      <c r="I40" s="37">
        <f t="shared" si="18"/>
        <v>0</v>
      </c>
      <c r="J40" s="37">
        <f t="shared" si="18"/>
        <v>0</v>
      </c>
      <c r="K40" s="37">
        <f t="shared" si="18"/>
        <v>0.14285714285714285</v>
      </c>
      <c r="L40" s="37">
        <f t="shared" si="18"/>
        <v>0.7142857142857143</v>
      </c>
      <c r="M40" s="37">
        <f t="shared" si="18"/>
        <v>0.14285714285714285</v>
      </c>
    </row>
    <row r="41" spans="1:13" ht="12" customHeight="1">
      <c r="A41" s="175"/>
      <c r="B41" s="175"/>
      <c r="C41" s="43"/>
      <c r="D41" s="220" t="s">
        <v>477</v>
      </c>
      <c r="E41" s="42"/>
      <c r="F41" s="69">
        <v>0</v>
      </c>
      <c r="G41" s="106" t="s">
        <v>497</v>
      </c>
      <c r="H41" s="105" t="s">
        <v>497</v>
      </c>
      <c r="I41" s="105" t="s">
        <v>497</v>
      </c>
      <c r="J41" s="105" t="s">
        <v>497</v>
      </c>
      <c r="K41" s="105" t="s">
        <v>497</v>
      </c>
      <c r="L41" s="105" t="s">
        <v>497</v>
      </c>
      <c r="M41" s="105" t="s">
        <v>497</v>
      </c>
    </row>
    <row r="42" spans="1:13" ht="12" customHeight="1">
      <c r="A42" s="175"/>
      <c r="B42" s="175"/>
      <c r="C42" s="40"/>
      <c r="D42" s="221"/>
      <c r="E42" s="39"/>
      <c r="F42" s="70"/>
      <c r="G42" s="107" t="s">
        <v>497</v>
      </c>
      <c r="H42" s="48" t="s">
        <v>497</v>
      </c>
      <c r="I42" s="48" t="s">
        <v>497</v>
      </c>
      <c r="J42" s="48" t="s">
        <v>497</v>
      </c>
      <c r="K42" s="48" t="s">
        <v>497</v>
      </c>
      <c r="L42" s="48" t="s">
        <v>497</v>
      </c>
      <c r="M42" s="48" t="s">
        <v>497</v>
      </c>
    </row>
    <row r="43" spans="1:13" ht="12" customHeight="1">
      <c r="A43" s="175"/>
      <c r="B43" s="175"/>
      <c r="C43" s="43"/>
      <c r="D43" s="220" t="s">
        <v>478</v>
      </c>
      <c r="E43" s="42"/>
      <c r="F43" s="69">
        <v>1</v>
      </c>
      <c r="G43" s="68">
        <v>1</v>
      </c>
      <c r="H43" s="41">
        <v>1</v>
      </c>
      <c r="I43" s="41">
        <v>1</v>
      </c>
      <c r="J43" s="41">
        <v>0</v>
      </c>
      <c r="K43" s="41">
        <v>0</v>
      </c>
      <c r="L43" s="41">
        <v>0</v>
      </c>
      <c r="M43" s="41">
        <v>0</v>
      </c>
    </row>
    <row r="44" spans="1:13" ht="12" customHeight="1">
      <c r="A44" s="175"/>
      <c r="B44" s="175"/>
      <c r="C44" s="40"/>
      <c r="D44" s="221"/>
      <c r="E44" s="39"/>
      <c r="F44" s="70"/>
      <c r="G44" s="66">
        <f t="shared" ref="G44:M44" si="19">IF(G43=0,0,G43/$F43)</f>
        <v>1</v>
      </c>
      <c r="H44" s="37">
        <f t="shared" si="19"/>
        <v>1</v>
      </c>
      <c r="I44" s="37">
        <f t="shared" si="19"/>
        <v>1</v>
      </c>
      <c r="J44" s="37">
        <f t="shared" si="19"/>
        <v>0</v>
      </c>
      <c r="K44" s="37">
        <f t="shared" si="19"/>
        <v>0</v>
      </c>
      <c r="L44" s="37">
        <f t="shared" si="19"/>
        <v>0</v>
      </c>
      <c r="M44" s="37">
        <f t="shared" si="19"/>
        <v>0</v>
      </c>
    </row>
    <row r="45" spans="1:13" ht="12" customHeight="1">
      <c r="A45" s="175"/>
      <c r="B45" s="175"/>
      <c r="C45" s="43"/>
      <c r="D45" s="220" t="s">
        <v>479</v>
      </c>
      <c r="E45" s="42"/>
      <c r="F45" s="69">
        <v>7</v>
      </c>
      <c r="G45" s="68">
        <v>0</v>
      </c>
      <c r="H45" s="41">
        <v>2</v>
      </c>
      <c r="I45" s="41">
        <v>1</v>
      </c>
      <c r="J45" s="41">
        <v>1</v>
      </c>
      <c r="K45" s="41">
        <v>0</v>
      </c>
      <c r="L45" s="41">
        <v>3</v>
      </c>
      <c r="M45" s="41">
        <v>2</v>
      </c>
    </row>
    <row r="46" spans="1:13" ht="12" customHeight="1">
      <c r="A46" s="175"/>
      <c r="B46" s="175"/>
      <c r="C46" s="40"/>
      <c r="D46" s="221"/>
      <c r="E46" s="39"/>
      <c r="F46" s="70"/>
      <c r="G46" s="66">
        <f t="shared" ref="G46:M46" si="20">IF(G45=0,0,G45/$F45)</f>
        <v>0</v>
      </c>
      <c r="H46" s="37">
        <f t="shared" si="20"/>
        <v>0.2857142857142857</v>
      </c>
      <c r="I46" s="37">
        <f t="shared" si="20"/>
        <v>0.14285714285714285</v>
      </c>
      <c r="J46" s="37">
        <f t="shared" si="20"/>
        <v>0.14285714285714285</v>
      </c>
      <c r="K46" s="37">
        <f t="shared" si="20"/>
        <v>0</v>
      </c>
      <c r="L46" s="37">
        <f t="shared" si="20"/>
        <v>0.42857142857142855</v>
      </c>
      <c r="M46" s="37">
        <f t="shared" si="20"/>
        <v>0.2857142857142857</v>
      </c>
    </row>
    <row r="47" spans="1:13" ht="12" customHeight="1">
      <c r="A47" s="175"/>
      <c r="B47" s="175"/>
      <c r="C47" s="43"/>
      <c r="D47" s="220" t="s">
        <v>480</v>
      </c>
      <c r="E47" s="42"/>
      <c r="F47" s="69">
        <v>2</v>
      </c>
      <c r="G47" s="68">
        <v>0</v>
      </c>
      <c r="H47" s="41">
        <v>0</v>
      </c>
      <c r="I47" s="41">
        <v>0</v>
      </c>
      <c r="J47" s="41">
        <v>0</v>
      </c>
      <c r="K47" s="41">
        <v>0</v>
      </c>
      <c r="L47" s="41">
        <v>2</v>
      </c>
      <c r="M47" s="41">
        <v>0</v>
      </c>
    </row>
    <row r="48" spans="1:13" ht="12" customHeight="1">
      <c r="A48" s="175"/>
      <c r="B48" s="175"/>
      <c r="C48" s="40"/>
      <c r="D48" s="221"/>
      <c r="E48" s="39"/>
      <c r="F48" s="70"/>
      <c r="G48" s="66">
        <f t="shared" ref="G48:M48" si="21">IF(G47=0,0,G47/$F47)</f>
        <v>0</v>
      </c>
      <c r="H48" s="37">
        <f t="shared" si="21"/>
        <v>0</v>
      </c>
      <c r="I48" s="37">
        <f t="shared" si="21"/>
        <v>0</v>
      </c>
      <c r="J48" s="37">
        <f t="shared" si="21"/>
        <v>0</v>
      </c>
      <c r="K48" s="37">
        <f t="shared" si="21"/>
        <v>0</v>
      </c>
      <c r="L48" s="37">
        <f t="shared" si="21"/>
        <v>1</v>
      </c>
      <c r="M48" s="37">
        <f t="shared" si="21"/>
        <v>0</v>
      </c>
    </row>
    <row r="49" spans="1:13" ht="12" customHeight="1">
      <c r="A49" s="175"/>
      <c r="B49" s="175"/>
      <c r="C49" s="43"/>
      <c r="D49" s="220" t="s">
        <v>481</v>
      </c>
      <c r="E49" s="42"/>
      <c r="F49" s="69">
        <v>3</v>
      </c>
      <c r="G49" s="68">
        <v>0</v>
      </c>
      <c r="H49" s="41">
        <v>2</v>
      </c>
      <c r="I49" s="41">
        <v>2</v>
      </c>
      <c r="J49" s="41">
        <v>0</v>
      </c>
      <c r="K49" s="41">
        <v>0</v>
      </c>
      <c r="L49" s="41">
        <v>1</v>
      </c>
      <c r="M49" s="41">
        <v>0</v>
      </c>
    </row>
    <row r="50" spans="1:13" ht="12" customHeight="1">
      <c r="A50" s="175"/>
      <c r="B50" s="175"/>
      <c r="C50" s="40"/>
      <c r="D50" s="221"/>
      <c r="E50" s="39"/>
      <c r="F50" s="70"/>
      <c r="G50" s="66">
        <f t="shared" ref="G50:M50" si="22">IF(G49=0,0,G49/$F49)</f>
        <v>0</v>
      </c>
      <c r="H50" s="37">
        <f t="shared" si="22"/>
        <v>0.66666666666666663</v>
      </c>
      <c r="I50" s="37">
        <f t="shared" si="22"/>
        <v>0.66666666666666663</v>
      </c>
      <c r="J50" s="37">
        <f t="shared" si="22"/>
        <v>0</v>
      </c>
      <c r="K50" s="37">
        <f t="shared" si="22"/>
        <v>0</v>
      </c>
      <c r="L50" s="37">
        <f t="shared" si="22"/>
        <v>0.33333333333333331</v>
      </c>
      <c r="M50" s="37">
        <f t="shared" si="22"/>
        <v>0</v>
      </c>
    </row>
    <row r="51" spans="1:13" ht="12" customHeight="1">
      <c r="A51" s="175"/>
      <c r="B51" s="175"/>
      <c r="C51" s="43"/>
      <c r="D51" s="220" t="s">
        <v>482</v>
      </c>
      <c r="E51" s="42"/>
      <c r="F51" s="69">
        <v>15</v>
      </c>
      <c r="G51" s="68">
        <v>2</v>
      </c>
      <c r="H51" s="41">
        <v>5</v>
      </c>
      <c r="I51" s="41">
        <v>3</v>
      </c>
      <c r="J51" s="41">
        <v>3</v>
      </c>
      <c r="K51" s="41">
        <v>1</v>
      </c>
      <c r="L51" s="41">
        <v>7</v>
      </c>
      <c r="M51" s="41">
        <v>1</v>
      </c>
    </row>
    <row r="52" spans="1:13" ht="12" customHeight="1">
      <c r="A52" s="175"/>
      <c r="B52" s="175"/>
      <c r="C52" s="40"/>
      <c r="D52" s="221"/>
      <c r="E52" s="39"/>
      <c r="F52" s="70"/>
      <c r="G52" s="66">
        <f t="shared" ref="G52:M52" si="23">IF(G51=0,0,G51/$F51)</f>
        <v>0.13333333333333333</v>
      </c>
      <c r="H52" s="37">
        <f t="shared" si="23"/>
        <v>0.33333333333333331</v>
      </c>
      <c r="I52" s="37">
        <f t="shared" si="23"/>
        <v>0.2</v>
      </c>
      <c r="J52" s="37">
        <f t="shared" si="23"/>
        <v>0.2</v>
      </c>
      <c r="K52" s="37">
        <f t="shared" si="23"/>
        <v>6.6666666666666666E-2</v>
      </c>
      <c r="L52" s="37">
        <f t="shared" si="23"/>
        <v>0.46666666666666667</v>
      </c>
      <c r="M52" s="37">
        <f t="shared" si="23"/>
        <v>6.6666666666666666E-2</v>
      </c>
    </row>
    <row r="53" spans="1:13" ht="12" customHeight="1">
      <c r="A53" s="175"/>
      <c r="B53" s="175"/>
      <c r="C53" s="43"/>
      <c r="D53" s="220" t="s">
        <v>483</v>
      </c>
      <c r="E53" s="42"/>
      <c r="F53" s="69">
        <v>6</v>
      </c>
      <c r="G53" s="68">
        <v>0</v>
      </c>
      <c r="H53" s="41">
        <v>2</v>
      </c>
      <c r="I53" s="41">
        <v>1</v>
      </c>
      <c r="J53" s="41">
        <v>1</v>
      </c>
      <c r="K53" s="41">
        <v>0</v>
      </c>
      <c r="L53" s="41">
        <v>2</v>
      </c>
      <c r="M53" s="41">
        <v>0</v>
      </c>
    </row>
    <row r="54" spans="1:13" ht="12" customHeight="1">
      <c r="A54" s="175"/>
      <c r="B54" s="175"/>
      <c r="C54" s="40"/>
      <c r="D54" s="221"/>
      <c r="E54" s="39"/>
      <c r="F54" s="70"/>
      <c r="G54" s="66">
        <f t="shared" ref="G54:M54" si="24">IF(G53=0,0,G53/$F53)</f>
        <v>0</v>
      </c>
      <c r="H54" s="37">
        <f t="shared" si="24"/>
        <v>0.33333333333333331</v>
      </c>
      <c r="I54" s="37">
        <f t="shared" si="24"/>
        <v>0.16666666666666666</v>
      </c>
      <c r="J54" s="37">
        <f t="shared" si="24"/>
        <v>0.16666666666666666</v>
      </c>
      <c r="K54" s="37">
        <f t="shared" si="24"/>
        <v>0</v>
      </c>
      <c r="L54" s="37">
        <f t="shared" si="24"/>
        <v>0.33333333333333331</v>
      </c>
      <c r="M54" s="37">
        <f t="shared" si="24"/>
        <v>0</v>
      </c>
    </row>
    <row r="55" spans="1:13" ht="12" customHeight="1">
      <c r="A55" s="175"/>
      <c r="B55" s="175"/>
      <c r="C55" s="43"/>
      <c r="D55" s="220" t="s">
        <v>484</v>
      </c>
      <c r="E55" s="42"/>
      <c r="F55" s="69">
        <v>31</v>
      </c>
      <c r="G55" s="68">
        <v>6</v>
      </c>
      <c r="H55" s="41">
        <v>8</v>
      </c>
      <c r="I55" s="41">
        <v>7</v>
      </c>
      <c r="J55" s="41">
        <v>2</v>
      </c>
      <c r="K55" s="41">
        <v>1</v>
      </c>
      <c r="L55" s="41">
        <v>18</v>
      </c>
      <c r="M55" s="41">
        <v>3</v>
      </c>
    </row>
    <row r="56" spans="1:13" ht="12" customHeight="1">
      <c r="A56" s="175"/>
      <c r="B56" s="175"/>
      <c r="C56" s="40"/>
      <c r="D56" s="221"/>
      <c r="E56" s="39"/>
      <c r="F56" s="70"/>
      <c r="G56" s="66">
        <f t="shared" ref="G56:M56" si="25">IF(G55=0,0,G55/$F55)</f>
        <v>0.19354838709677419</v>
      </c>
      <c r="H56" s="37">
        <f t="shared" si="25"/>
        <v>0.25806451612903225</v>
      </c>
      <c r="I56" s="37">
        <f t="shared" si="25"/>
        <v>0.22580645161290322</v>
      </c>
      <c r="J56" s="37">
        <f t="shared" si="25"/>
        <v>6.4516129032258063E-2</v>
      </c>
      <c r="K56" s="37">
        <f t="shared" si="25"/>
        <v>3.2258064516129031E-2</v>
      </c>
      <c r="L56" s="37">
        <f t="shared" si="25"/>
        <v>0.58064516129032262</v>
      </c>
      <c r="M56" s="37">
        <f t="shared" si="25"/>
        <v>9.6774193548387094E-2</v>
      </c>
    </row>
    <row r="57" spans="1:13" ht="12" customHeight="1">
      <c r="A57" s="175"/>
      <c r="B57" s="175"/>
      <c r="C57" s="43"/>
      <c r="D57" s="220" t="s">
        <v>485</v>
      </c>
      <c r="E57" s="42"/>
      <c r="F57" s="69">
        <v>7</v>
      </c>
      <c r="G57" s="68">
        <v>2</v>
      </c>
      <c r="H57" s="41">
        <v>5</v>
      </c>
      <c r="I57" s="41">
        <v>2</v>
      </c>
      <c r="J57" s="41">
        <v>0</v>
      </c>
      <c r="K57" s="41">
        <v>0</v>
      </c>
      <c r="L57" s="41">
        <v>2</v>
      </c>
      <c r="M57" s="41">
        <v>0</v>
      </c>
    </row>
    <row r="58" spans="1:13" ht="12" customHeight="1">
      <c r="A58" s="175"/>
      <c r="B58" s="175"/>
      <c r="C58" s="40"/>
      <c r="D58" s="221"/>
      <c r="E58" s="39"/>
      <c r="F58" s="70"/>
      <c r="G58" s="66">
        <f t="shared" ref="G58:M58" si="26">IF(G57=0,0,G57/$F57)</f>
        <v>0.2857142857142857</v>
      </c>
      <c r="H58" s="37">
        <f t="shared" si="26"/>
        <v>0.7142857142857143</v>
      </c>
      <c r="I58" s="37">
        <f t="shared" si="26"/>
        <v>0.2857142857142857</v>
      </c>
      <c r="J58" s="37">
        <f t="shared" si="26"/>
        <v>0</v>
      </c>
      <c r="K58" s="37">
        <f t="shared" si="26"/>
        <v>0</v>
      </c>
      <c r="L58" s="37">
        <f t="shared" si="26"/>
        <v>0.2857142857142857</v>
      </c>
      <c r="M58" s="37">
        <f t="shared" si="26"/>
        <v>0</v>
      </c>
    </row>
    <row r="59" spans="1:13" ht="12.75" customHeight="1">
      <c r="A59" s="175"/>
      <c r="B59" s="175"/>
      <c r="C59" s="43"/>
      <c r="D59" s="220" t="s">
        <v>486</v>
      </c>
      <c r="E59" s="42"/>
      <c r="F59" s="69">
        <v>28</v>
      </c>
      <c r="G59" s="68">
        <v>7</v>
      </c>
      <c r="H59" s="41">
        <v>19</v>
      </c>
      <c r="I59" s="41">
        <v>11</v>
      </c>
      <c r="J59" s="41">
        <v>6</v>
      </c>
      <c r="K59" s="41">
        <v>1</v>
      </c>
      <c r="L59" s="41">
        <v>5</v>
      </c>
      <c r="M59" s="41">
        <v>1</v>
      </c>
    </row>
    <row r="60" spans="1:13" ht="12.75" customHeight="1">
      <c r="A60" s="175"/>
      <c r="B60" s="175"/>
      <c r="C60" s="40"/>
      <c r="D60" s="221"/>
      <c r="E60" s="39"/>
      <c r="F60" s="70"/>
      <c r="G60" s="66">
        <f t="shared" ref="G60:M60" si="27">IF(G59=0,0,G59/$F59)</f>
        <v>0.25</v>
      </c>
      <c r="H60" s="37">
        <f t="shared" si="27"/>
        <v>0.6785714285714286</v>
      </c>
      <c r="I60" s="37">
        <f t="shared" si="27"/>
        <v>0.39285714285714285</v>
      </c>
      <c r="J60" s="37">
        <f t="shared" si="27"/>
        <v>0.21428571428571427</v>
      </c>
      <c r="K60" s="37">
        <f t="shared" si="27"/>
        <v>3.5714285714285712E-2</v>
      </c>
      <c r="L60" s="37">
        <f t="shared" si="27"/>
        <v>0.17857142857142858</v>
      </c>
      <c r="M60" s="37">
        <f t="shared" si="27"/>
        <v>3.5714285714285712E-2</v>
      </c>
    </row>
    <row r="61" spans="1:13" ht="12" customHeight="1">
      <c r="A61" s="175"/>
      <c r="B61" s="175"/>
      <c r="C61" s="43"/>
      <c r="D61" s="220" t="s">
        <v>21</v>
      </c>
      <c r="E61" s="42"/>
      <c r="F61" s="69">
        <v>14</v>
      </c>
      <c r="G61" s="68">
        <v>3</v>
      </c>
      <c r="H61" s="41">
        <v>7</v>
      </c>
      <c r="I61" s="41">
        <v>9</v>
      </c>
      <c r="J61" s="41">
        <v>2</v>
      </c>
      <c r="K61" s="41">
        <v>0</v>
      </c>
      <c r="L61" s="41">
        <v>3</v>
      </c>
      <c r="M61" s="41">
        <v>0</v>
      </c>
    </row>
    <row r="62" spans="1:13" ht="12" customHeight="1">
      <c r="A62" s="175"/>
      <c r="B62" s="175"/>
      <c r="C62" s="40"/>
      <c r="D62" s="221"/>
      <c r="E62" s="39"/>
      <c r="F62" s="70"/>
      <c r="G62" s="66">
        <f t="shared" ref="G62:M62" si="28">IF(G61=0,0,G61/$F61)</f>
        <v>0.21428571428571427</v>
      </c>
      <c r="H62" s="37">
        <f t="shared" si="28"/>
        <v>0.5</v>
      </c>
      <c r="I62" s="37">
        <f t="shared" si="28"/>
        <v>0.6428571428571429</v>
      </c>
      <c r="J62" s="37">
        <f t="shared" si="28"/>
        <v>0.14285714285714285</v>
      </c>
      <c r="K62" s="37">
        <f t="shared" si="28"/>
        <v>0</v>
      </c>
      <c r="L62" s="37">
        <f t="shared" si="28"/>
        <v>0.21428571428571427</v>
      </c>
      <c r="M62" s="37">
        <f t="shared" si="28"/>
        <v>0</v>
      </c>
    </row>
    <row r="63" spans="1:13" ht="12" customHeight="1">
      <c r="A63" s="175"/>
      <c r="B63" s="175"/>
      <c r="C63" s="43"/>
      <c r="D63" s="220" t="s">
        <v>487</v>
      </c>
      <c r="E63" s="42"/>
      <c r="F63" s="69">
        <v>7</v>
      </c>
      <c r="G63" s="68">
        <v>1</v>
      </c>
      <c r="H63" s="41">
        <v>6</v>
      </c>
      <c r="I63" s="41">
        <v>3</v>
      </c>
      <c r="J63" s="41">
        <v>1</v>
      </c>
      <c r="K63" s="41">
        <v>0</v>
      </c>
      <c r="L63" s="41">
        <v>1</v>
      </c>
      <c r="M63" s="41">
        <v>0</v>
      </c>
    </row>
    <row r="64" spans="1:13" ht="12" customHeight="1">
      <c r="A64" s="175"/>
      <c r="B64" s="175"/>
      <c r="C64" s="40"/>
      <c r="D64" s="221"/>
      <c r="E64" s="39"/>
      <c r="F64" s="70"/>
      <c r="G64" s="66">
        <f t="shared" ref="G64:M64" si="29">IF(G63=0,0,G63/$F63)</f>
        <v>0.14285714285714285</v>
      </c>
      <c r="H64" s="37">
        <f t="shared" si="29"/>
        <v>0.8571428571428571</v>
      </c>
      <c r="I64" s="37">
        <f t="shared" si="29"/>
        <v>0.42857142857142855</v>
      </c>
      <c r="J64" s="37">
        <f t="shared" si="29"/>
        <v>0.14285714285714285</v>
      </c>
      <c r="K64" s="37">
        <f t="shared" si="29"/>
        <v>0</v>
      </c>
      <c r="L64" s="37">
        <f t="shared" si="29"/>
        <v>0.14285714285714285</v>
      </c>
      <c r="M64" s="37">
        <f t="shared" si="29"/>
        <v>0</v>
      </c>
    </row>
    <row r="65" spans="1:13" ht="12" customHeight="1">
      <c r="A65" s="175"/>
      <c r="B65" s="175"/>
      <c r="C65" s="43"/>
      <c r="D65" s="220" t="s">
        <v>488</v>
      </c>
      <c r="E65" s="42"/>
      <c r="F65" s="69">
        <v>17</v>
      </c>
      <c r="G65" s="68">
        <v>3</v>
      </c>
      <c r="H65" s="41">
        <v>11</v>
      </c>
      <c r="I65" s="41">
        <v>9</v>
      </c>
      <c r="J65" s="41">
        <v>2</v>
      </c>
      <c r="K65" s="41">
        <v>0</v>
      </c>
      <c r="L65" s="41">
        <v>2</v>
      </c>
      <c r="M65" s="41">
        <v>2</v>
      </c>
    </row>
    <row r="66" spans="1:13" ht="12" customHeight="1">
      <c r="A66" s="175"/>
      <c r="B66" s="175"/>
      <c r="C66" s="40"/>
      <c r="D66" s="221"/>
      <c r="E66" s="39"/>
      <c r="F66" s="70"/>
      <c r="G66" s="66">
        <f t="shared" ref="G66:M66" si="30">IF(G65=0,0,G65/$F65)</f>
        <v>0.17647058823529413</v>
      </c>
      <c r="H66" s="37">
        <f t="shared" si="30"/>
        <v>0.6470588235294118</v>
      </c>
      <c r="I66" s="37">
        <f t="shared" si="30"/>
        <v>0.52941176470588236</v>
      </c>
      <c r="J66" s="37">
        <f t="shared" si="30"/>
        <v>0.11764705882352941</v>
      </c>
      <c r="K66" s="37">
        <f t="shared" si="30"/>
        <v>0</v>
      </c>
      <c r="L66" s="37">
        <f t="shared" si="30"/>
        <v>0.11764705882352941</v>
      </c>
      <c r="M66" s="37">
        <f t="shared" si="30"/>
        <v>0.11764705882352941</v>
      </c>
    </row>
    <row r="67" spans="1:13" ht="12" customHeight="1">
      <c r="A67" s="175"/>
      <c r="B67" s="175"/>
      <c r="C67" s="43"/>
      <c r="D67" s="220" t="s">
        <v>489</v>
      </c>
      <c r="E67" s="42"/>
      <c r="F67" s="69">
        <v>4</v>
      </c>
      <c r="G67" s="68">
        <v>0</v>
      </c>
      <c r="H67" s="41">
        <v>2</v>
      </c>
      <c r="I67" s="41">
        <v>2</v>
      </c>
      <c r="J67" s="41">
        <v>1</v>
      </c>
      <c r="K67" s="41">
        <v>0</v>
      </c>
      <c r="L67" s="41">
        <v>0</v>
      </c>
      <c r="M67" s="41">
        <v>0</v>
      </c>
    </row>
    <row r="68" spans="1:13" ht="12" customHeight="1">
      <c r="A68" s="175"/>
      <c r="B68" s="176"/>
      <c r="C68" s="40"/>
      <c r="D68" s="221"/>
      <c r="E68" s="39"/>
      <c r="F68" s="70"/>
      <c r="G68" s="66">
        <f t="shared" ref="G68:M68" si="31">IF(G67=0,0,G67/$F67)</f>
        <v>0</v>
      </c>
      <c r="H68" s="37">
        <f t="shared" si="31"/>
        <v>0.5</v>
      </c>
      <c r="I68" s="37">
        <f t="shared" si="31"/>
        <v>0.5</v>
      </c>
      <c r="J68" s="37">
        <f t="shared" si="31"/>
        <v>0.25</v>
      </c>
      <c r="K68" s="37">
        <f t="shared" si="31"/>
        <v>0</v>
      </c>
      <c r="L68" s="37">
        <f t="shared" si="31"/>
        <v>0</v>
      </c>
      <c r="M68" s="37">
        <f t="shared" si="31"/>
        <v>0</v>
      </c>
    </row>
    <row r="69" spans="1:13" ht="12" customHeight="1">
      <c r="A69" s="175"/>
      <c r="B69" s="174" t="s">
        <v>17</v>
      </c>
      <c r="C69" s="43"/>
      <c r="D69" s="220" t="s">
        <v>16</v>
      </c>
      <c r="E69" s="42"/>
      <c r="F69" s="69">
        <v>715</v>
      </c>
      <c r="G69" s="68">
        <f t="shared" ref="G69:M69" si="32">SUM(G71,G73,G75,G77,G79,G81,G83,G85,G87,G89,G91,G93,G95,G97,G99)</f>
        <v>130</v>
      </c>
      <c r="H69" s="41">
        <f t="shared" si="32"/>
        <v>292</v>
      </c>
      <c r="I69" s="41">
        <f t="shared" si="32"/>
        <v>232</v>
      </c>
      <c r="J69" s="41">
        <f t="shared" si="32"/>
        <v>80</v>
      </c>
      <c r="K69" s="41">
        <f t="shared" si="32"/>
        <v>20</v>
      </c>
      <c r="L69" s="41">
        <f t="shared" si="32"/>
        <v>247</v>
      </c>
      <c r="M69" s="41">
        <f t="shared" si="32"/>
        <v>58</v>
      </c>
    </row>
    <row r="70" spans="1:13" ht="12" customHeight="1">
      <c r="A70" s="175"/>
      <c r="B70" s="175"/>
      <c r="C70" s="40"/>
      <c r="D70" s="221"/>
      <c r="E70" s="39"/>
      <c r="F70" s="70"/>
      <c r="G70" s="66">
        <f t="shared" ref="G70:M70" si="33">IF(G69=0,0,G69/$F69)</f>
        <v>0.18181818181818182</v>
      </c>
      <c r="H70" s="37">
        <f t="shared" si="33"/>
        <v>0.40839160839160837</v>
      </c>
      <c r="I70" s="37">
        <f t="shared" si="33"/>
        <v>0.32447552447552447</v>
      </c>
      <c r="J70" s="37">
        <f t="shared" si="33"/>
        <v>0.11188811188811189</v>
      </c>
      <c r="K70" s="37">
        <f t="shared" si="33"/>
        <v>2.7972027972027972E-2</v>
      </c>
      <c r="L70" s="37">
        <f t="shared" si="33"/>
        <v>0.34545454545454546</v>
      </c>
      <c r="M70" s="37">
        <f t="shared" si="33"/>
        <v>8.1118881118881117E-2</v>
      </c>
    </row>
    <row r="71" spans="1:13" ht="12" customHeight="1">
      <c r="A71" s="175"/>
      <c r="B71" s="175"/>
      <c r="C71" s="43"/>
      <c r="D71" s="220" t="s">
        <v>140</v>
      </c>
      <c r="E71" s="42"/>
      <c r="F71" s="69">
        <v>7</v>
      </c>
      <c r="G71" s="68">
        <v>1</v>
      </c>
      <c r="H71" s="41">
        <v>2</v>
      </c>
      <c r="I71" s="41">
        <v>3</v>
      </c>
      <c r="J71" s="41">
        <v>0</v>
      </c>
      <c r="K71" s="41">
        <v>0</v>
      </c>
      <c r="L71" s="41">
        <v>3</v>
      </c>
      <c r="M71" s="41">
        <v>1</v>
      </c>
    </row>
    <row r="72" spans="1:13" ht="12" customHeight="1">
      <c r="A72" s="175"/>
      <c r="B72" s="175"/>
      <c r="C72" s="40"/>
      <c r="D72" s="221"/>
      <c r="E72" s="39"/>
      <c r="F72" s="70"/>
      <c r="G72" s="66">
        <f t="shared" ref="G72:M72" si="34">IF(G71=0,0,G71/$F71)</f>
        <v>0.14285714285714285</v>
      </c>
      <c r="H72" s="37">
        <f t="shared" si="34"/>
        <v>0.2857142857142857</v>
      </c>
      <c r="I72" s="37">
        <f t="shared" si="34"/>
        <v>0.42857142857142855</v>
      </c>
      <c r="J72" s="37">
        <f t="shared" si="34"/>
        <v>0</v>
      </c>
      <c r="K72" s="37">
        <f t="shared" si="34"/>
        <v>0</v>
      </c>
      <c r="L72" s="37">
        <f t="shared" si="34"/>
        <v>0.42857142857142855</v>
      </c>
      <c r="M72" s="37">
        <f t="shared" si="34"/>
        <v>0.14285714285714285</v>
      </c>
    </row>
    <row r="73" spans="1:13" ht="12" customHeight="1">
      <c r="A73" s="175"/>
      <c r="B73" s="175"/>
      <c r="C73" s="43"/>
      <c r="D73" s="220" t="s">
        <v>14</v>
      </c>
      <c r="E73" s="42"/>
      <c r="F73" s="69">
        <v>81</v>
      </c>
      <c r="G73" s="68">
        <v>8</v>
      </c>
      <c r="H73" s="41">
        <v>15</v>
      </c>
      <c r="I73" s="41">
        <v>13</v>
      </c>
      <c r="J73" s="41">
        <v>4</v>
      </c>
      <c r="K73" s="41">
        <v>3</v>
      </c>
      <c r="L73" s="41">
        <v>40</v>
      </c>
      <c r="M73" s="41">
        <v>9</v>
      </c>
    </row>
    <row r="74" spans="1:13" ht="12" customHeight="1">
      <c r="A74" s="175"/>
      <c r="B74" s="175"/>
      <c r="C74" s="40"/>
      <c r="D74" s="221"/>
      <c r="E74" s="39"/>
      <c r="F74" s="70"/>
      <c r="G74" s="66">
        <f t="shared" ref="G74:M74" si="35">IF(G73=0,0,G73/$F73)</f>
        <v>9.8765432098765427E-2</v>
      </c>
      <c r="H74" s="37">
        <f t="shared" si="35"/>
        <v>0.18518518518518517</v>
      </c>
      <c r="I74" s="37">
        <f t="shared" si="35"/>
        <v>0.16049382716049382</v>
      </c>
      <c r="J74" s="37">
        <f t="shared" si="35"/>
        <v>4.9382716049382713E-2</v>
      </c>
      <c r="K74" s="37">
        <f t="shared" si="35"/>
        <v>3.7037037037037035E-2</v>
      </c>
      <c r="L74" s="37">
        <f t="shared" si="35"/>
        <v>0.49382716049382713</v>
      </c>
      <c r="M74" s="37">
        <f t="shared" si="35"/>
        <v>0.1111111111111111</v>
      </c>
    </row>
    <row r="75" spans="1:13" ht="12" customHeight="1">
      <c r="A75" s="175"/>
      <c r="B75" s="175"/>
      <c r="C75" s="43"/>
      <c r="D75" s="220" t="s">
        <v>13</v>
      </c>
      <c r="E75" s="42"/>
      <c r="F75" s="69">
        <v>20</v>
      </c>
      <c r="G75" s="68">
        <v>12</v>
      </c>
      <c r="H75" s="41">
        <v>10</v>
      </c>
      <c r="I75" s="41">
        <v>12</v>
      </c>
      <c r="J75" s="41">
        <v>8</v>
      </c>
      <c r="K75" s="41">
        <v>0</v>
      </c>
      <c r="L75" s="41">
        <v>5</v>
      </c>
      <c r="M75" s="41">
        <v>1</v>
      </c>
    </row>
    <row r="76" spans="1:13" ht="12" customHeight="1">
      <c r="A76" s="175"/>
      <c r="B76" s="175"/>
      <c r="C76" s="40"/>
      <c r="D76" s="221"/>
      <c r="E76" s="39"/>
      <c r="F76" s="70"/>
      <c r="G76" s="66">
        <f t="shared" ref="G76:M76" si="36">IF(G75=0,0,G75/$F75)</f>
        <v>0.6</v>
      </c>
      <c r="H76" s="37">
        <f t="shared" si="36"/>
        <v>0.5</v>
      </c>
      <c r="I76" s="37">
        <f t="shared" si="36"/>
        <v>0.6</v>
      </c>
      <c r="J76" s="37">
        <f t="shared" si="36"/>
        <v>0.4</v>
      </c>
      <c r="K76" s="37">
        <f t="shared" si="36"/>
        <v>0</v>
      </c>
      <c r="L76" s="37">
        <f t="shared" si="36"/>
        <v>0.25</v>
      </c>
      <c r="M76" s="37">
        <f t="shared" si="36"/>
        <v>0.05</v>
      </c>
    </row>
    <row r="77" spans="1:13" ht="12" customHeight="1">
      <c r="A77" s="175"/>
      <c r="B77" s="175"/>
      <c r="C77" s="43"/>
      <c r="D77" s="220" t="s">
        <v>12</v>
      </c>
      <c r="E77" s="42"/>
      <c r="F77" s="69">
        <v>13</v>
      </c>
      <c r="G77" s="68">
        <v>4</v>
      </c>
      <c r="H77" s="41">
        <v>10</v>
      </c>
      <c r="I77" s="41">
        <v>5</v>
      </c>
      <c r="J77" s="41">
        <v>5</v>
      </c>
      <c r="K77" s="41">
        <v>2</v>
      </c>
      <c r="L77" s="41">
        <v>3</v>
      </c>
      <c r="M77" s="41">
        <v>0</v>
      </c>
    </row>
    <row r="78" spans="1:13" ht="12" customHeight="1">
      <c r="A78" s="175"/>
      <c r="B78" s="175"/>
      <c r="C78" s="40"/>
      <c r="D78" s="221"/>
      <c r="E78" s="39"/>
      <c r="F78" s="70"/>
      <c r="G78" s="66">
        <f t="shared" ref="G78:M78" si="37">IF(G77=0,0,G77/$F77)</f>
        <v>0.30769230769230771</v>
      </c>
      <c r="H78" s="37">
        <f t="shared" si="37"/>
        <v>0.76923076923076927</v>
      </c>
      <c r="I78" s="37">
        <f t="shared" si="37"/>
        <v>0.38461538461538464</v>
      </c>
      <c r="J78" s="37">
        <f t="shared" si="37"/>
        <v>0.38461538461538464</v>
      </c>
      <c r="K78" s="37">
        <f t="shared" si="37"/>
        <v>0.15384615384615385</v>
      </c>
      <c r="L78" s="37">
        <f t="shared" si="37"/>
        <v>0.23076923076923078</v>
      </c>
      <c r="M78" s="37">
        <f t="shared" si="37"/>
        <v>0</v>
      </c>
    </row>
    <row r="79" spans="1:13" ht="12" customHeight="1">
      <c r="A79" s="175"/>
      <c r="B79" s="175"/>
      <c r="C79" s="43"/>
      <c r="D79" s="220" t="s">
        <v>11</v>
      </c>
      <c r="E79" s="42"/>
      <c r="F79" s="69">
        <v>35</v>
      </c>
      <c r="G79" s="68">
        <v>8</v>
      </c>
      <c r="H79" s="41">
        <v>15</v>
      </c>
      <c r="I79" s="41">
        <v>9</v>
      </c>
      <c r="J79" s="41">
        <v>5</v>
      </c>
      <c r="K79" s="41">
        <v>1</v>
      </c>
      <c r="L79" s="41">
        <v>14</v>
      </c>
      <c r="M79" s="41">
        <v>5</v>
      </c>
    </row>
    <row r="80" spans="1:13" ht="12" customHeight="1">
      <c r="A80" s="175"/>
      <c r="B80" s="175"/>
      <c r="C80" s="40"/>
      <c r="D80" s="221"/>
      <c r="E80" s="39"/>
      <c r="F80" s="70"/>
      <c r="G80" s="66">
        <f t="shared" ref="G80:M80" si="38">IF(G79=0,0,G79/$F79)</f>
        <v>0.22857142857142856</v>
      </c>
      <c r="H80" s="37">
        <f t="shared" si="38"/>
        <v>0.42857142857142855</v>
      </c>
      <c r="I80" s="37">
        <f t="shared" si="38"/>
        <v>0.25714285714285712</v>
      </c>
      <c r="J80" s="37">
        <f t="shared" si="38"/>
        <v>0.14285714285714285</v>
      </c>
      <c r="K80" s="37">
        <f t="shared" si="38"/>
        <v>2.8571428571428571E-2</v>
      </c>
      <c r="L80" s="37">
        <f t="shared" si="38"/>
        <v>0.4</v>
      </c>
      <c r="M80" s="37">
        <f t="shared" si="38"/>
        <v>0.14285714285714285</v>
      </c>
    </row>
    <row r="81" spans="1:13" ht="12" customHeight="1">
      <c r="A81" s="175"/>
      <c r="B81" s="175"/>
      <c r="C81" s="43"/>
      <c r="D81" s="220" t="s">
        <v>10</v>
      </c>
      <c r="E81" s="42"/>
      <c r="F81" s="69">
        <v>182</v>
      </c>
      <c r="G81" s="68">
        <v>33</v>
      </c>
      <c r="H81" s="41">
        <v>73</v>
      </c>
      <c r="I81" s="41">
        <v>54</v>
      </c>
      <c r="J81" s="41">
        <v>16</v>
      </c>
      <c r="K81" s="41">
        <v>7</v>
      </c>
      <c r="L81" s="41">
        <v>57</v>
      </c>
      <c r="M81" s="41">
        <v>21</v>
      </c>
    </row>
    <row r="82" spans="1:13" ht="12" customHeight="1">
      <c r="A82" s="175"/>
      <c r="B82" s="175"/>
      <c r="C82" s="40"/>
      <c r="D82" s="221"/>
      <c r="E82" s="39"/>
      <c r="F82" s="70"/>
      <c r="G82" s="66">
        <f t="shared" ref="G82:M82" si="39">IF(G81=0,0,G81/$F81)</f>
        <v>0.18131868131868131</v>
      </c>
      <c r="H82" s="37">
        <f t="shared" si="39"/>
        <v>0.40109890109890112</v>
      </c>
      <c r="I82" s="37">
        <f t="shared" si="39"/>
        <v>0.2967032967032967</v>
      </c>
      <c r="J82" s="37">
        <f t="shared" si="39"/>
        <v>8.7912087912087919E-2</v>
      </c>
      <c r="K82" s="37">
        <f t="shared" si="39"/>
        <v>3.8461538461538464E-2</v>
      </c>
      <c r="L82" s="37">
        <f t="shared" si="39"/>
        <v>0.31318681318681318</v>
      </c>
      <c r="M82" s="37">
        <f t="shared" si="39"/>
        <v>0.11538461538461539</v>
      </c>
    </row>
    <row r="83" spans="1:13" ht="12" customHeight="1">
      <c r="A83" s="175"/>
      <c r="B83" s="175"/>
      <c r="C83" s="43"/>
      <c r="D83" s="220" t="s">
        <v>9</v>
      </c>
      <c r="E83" s="42"/>
      <c r="F83" s="69">
        <v>18</v>
      </c>
      <c r="G83" s="68">
        <v>5</v>
      </c>
      <c r="H83" s="41">
        <v>13</v>
      </c>
      <c r="I83" s="41">
        <v>8</v>
      </c>
      <c r="J83" s="41">
        <v>5</v>
      </c>
      <c r="K83" s="41">
        <v>1</v>
      </c>
      <c r="L83" s="41">
        <v>1</v>
      </c>
      <c r="M83" s="41">
        <v>0</v>
      </c>
    </row>
    <row r="84" spans="1:13" ht="12" customHeight="1">
      <c r="A84" s="175"/>
      <c r="B84" s="175"/>
      <c r="C84" s="40"/>
      <c r="D84" s="221"/>
      <c r="E84" s="39"/>
      <c r="F84" s="70"/>
      <c r="G84" s="66">
        <f t="shared" ref="G84:M84" si="40">IF(G83=0,0,G83/$F83)</f>
        <v>0.27777777777777779</v>
      </c>
      <c r="H84" s="37">
        <f t="shared" si="40"/>
        <v>0.72222222222222221</v>
      </c>
      <c r="I84" s="37">
        <f t="shared" si="40"/>
        <v>0.44444444444444442</v>
      </c>
      <c r="J84" s="37">
        <f t="shared" si="40"/>
        <v>0.27777777777777779</v>
      </c>
      <c r="K84" s="37">
        <f t="shared" si="40"/>
        <v>5.5555555555555552E-2</v>
      </c>
      <c r="L84" s="37">
        <f t="shared" si="40"/>
        <v>5.5555555555555552E-2</v>
      </c>
      <c r="M84" s="37">
        <f t="shared" si="40"/>
        <v>0</v>
      </c>
    </row>
    <row r="85" spans="1:13" ht="12" customHeight="1">
      <c r="A85" s="175"/>
      <c r="B85" s="175"/>
      <c r="C85" s="43"/>
      <c r="D85" s="220" t="s">
        <v>8</v>
      </c>
      <c r="E85" s="42"/>
      <c r="F85" s="69">
        <v>11</v>
      </c>
      <c r="G85" s="68">
        <v>1</v>
      </c>
      <c r="H85" s="41">
        <v>3</v>
      </c>
      <c r="I85" s="41">
        <v>3</v>
      </c>
      <c r="J85" s="41">
        <v>1</v>
      </c>
      <c r="K85" s="41">
        <v>0</v>
      </c>
      <c r="L85" s="41">
        <v>5</v>
      </c>
      <c r="M85" s="41">
        <v>1</v>
      </c>
    </row>
    <row r="86" spans="1:13" ht="12" customHeight="1">
      <c r="A86" s="175"/>
      <c r="B86" s="175"/>
      <c r="C86" s="40"/>
      <c r="D86" s="221"/>
      <c r="E86" s="39"/>
      <c r="F86" s="70"/>
      <c r="G86" s="66">
        <f t="shared" ref="G86:M86" si="41">IF(G85=0,0,G85/$F85)</f>
        <v>9.0909090909090912E-2</v>
      </c>
      <c r="H86" s="37">
        <f t="shared" si="41"/>
        <v>0.27272727272727271</v>
      </c>
      <c r="I86" s="37">
        <f t="shared" si="41"/>
        <v>0.27272727272727271</v>
      </c>
      <c r="J86" s="37">
        <f t="shared" si="41"/>
        <v>9.0909090909090912E-2</v>
      </c>
      <c r="K86" s="37">
        <f t="shared" si="41"/>
        <v>0</v>
      </c>
      <c r="L86" s="37">
        <f t="shared" si="41"/>
        <v>0.45454545454545453</v>
      </c>
      <c r="M86" s="37">
        <f t="shared" si="41"/>
        <v>9.0909090909090912E-2</v>
      </c>
    </row>
    <row r="87" spans="1:13" ht="13.5" customHeight="1">
      <c r="A87" s="175"/>
      <c r="B87" s="175"/>
      <c r="C87" s="43"/>
      <c r="D87" s="222" t="s">
        <v>139</v>
      </c>
      <c r="E87" s="42"/>
      <c r="F87" s="69">
        <v>16</v>
      </c>
      <c r="G87" s="68">
        <v>3</v>
      </c>
      <c r="H87" s="41">
        <v>6</v>
      </c>
      <c r="I87" s="41">
        <v>7</v>
      </c>
      <c r="J87" s="41">
        <v>1</v>
      </c>
      <c r="K87" s="41">
        <v>0</v>
      </c>
      <c r="L87" s="41">
        <v>5</v>
      </c>
      <c r="M87" s="41">
        <v>0</v>
      </c>
    </row>
    <row r="88" spans="1:13" ht="13.5" customHeight="1">
      <c r="A88" s="175"/>
      <c r="B88" s="175"/>
      <c r="C88" s="40"/>
      <c r="D88" s="221"/>
      <c r="E88" s="39"/>
      <c r="F88" s="70"/>
      <c r="G88" s="66">
        <f t="shared" ref="G88:M88" si="42">IF(G87=0,0,G87/$F87)</f>
        <v>0.1875</v>
      </c>
      <c r="H88" s="37">
        <f t="shared" si="42"/>
        <v>0.375</v>
      </c>
      <c r="I88" s="37">
        <f t="shared" si="42"/>
        <v>0.4375</v>
      </c>
      <c r="J88" s="37">
        <f t="shared" si="42"/>
        <v>6.25E-2</v>
      </c>
      <c r="K88" s="37">
        <f t="shared" si="42"/>
        <v>0</v>
      </c>
      <c r="L88" s="37">
        <f t="shared" si="42"/>
        <v>0.3125</v>
      </c>
      <c r="M88" s="37">
        <f t="shared" si="42"/>
        <v>0</v>
      </c>
    </row>
    <row r="89" spans="1:13" ht="12" customHeight="1">
      <c r="A89" s="175"/>
      <c r="B89" s="175"/>
      <c r="C89" s="43"/>
      <c r="D89" s="220" t="s">
        <v>6</v>
      </c>
      <c r="E89" s="42"/>
      <c r="F89" s="69">
        <v>57</v>
      </c>
      <c r="G89" s="68">
        <v>8</v>
      </c>
      <c r="H89" s="41">
        <v>25</v>
      </c>
      <c r="I89" s="41">
        <v>13</v>
      </c>
      <c r="J89" s="41">
        <v>8</v>
      </c>
      <c r="K89" s="41">
        <v>2</v>
      </c>
      <c r="L89" s="41">
        <v>26</v>
      </c>
      <c r="M89" s="41">
        <v>3</v>
      </c>
    </row>
    <row r="90" spans="1:13" ht="12" customHeight="1">
      <c r="A90" s="175"/>
      <c r="B90" s="175"/>
      <c r="C90" s="40"/>
      <c r="D90" s="221"/>
      <c r="E90" s="39"/>
      <c r="F90" s="70"/>
      <c r="G90" s="66">
        <f t="shared" ref="G90:M90" si="43">IF(G89=0,0,G89/$F89)</f>
        <v>0.14035087719298245</v>
      </c>
      <c r="H90" s="37">
        <f t="shared" si="43"/>
        <v>0.43859649122807015</v>
      </c>
      <c r="I90" s="37">
        <f t="shared" si="43"/>
        <v>0.22807017543859648</v>
      </c>
      <c r="J90" s="37">
        <f t="shared" si="43"/>
        <v>0.14035087719298245</v>
      </c>
      <c r="K90" s="37">
        <f t="shared" si="43"/>
        <v>3.5087719298245612E-2</v>
      </c>
      <c r="L90" s="37">
        <f t="shared" si="43"/>
        <v>0.45614035087719296</v>
      </c>
      <c r="M90" s="37">
        <f t="shared" si="43"/>
        <v>5.2631578947368418E-2</v>
      </c>
    </row>
    <row r="91" spans="1:13" ht="12" customHeight="1">
      <c r="A91" s="175"/>
      <c r="B91" s="175"/>
      <c r="C91" s="43"/>
      <c r="D91" s="220" t="s">
        <v>5</v>
      </c>
      <c r="E91" s="42"/>
      <c r="F91" s="69">
        <v>16</v>
      </c>
      <c r="G91" s="68">
        <v>2</v>
      </c>
      <c r="H91" s="41">
        <v>5</v>
      </c>
      <c r="I91" s="41">
        <v>4</v>
      </c>
      <c r="J91" s="41">
        <v>2</v>
      </c>
      <c r="K91" s="41">
        <v>1</v>
      </c>
      <c r="L91" s="41">
        <v>7</v>
      </c>
      <c r="M91" s="41">
        <v>1</v>
      </c>
    </row>
    <row r="92" spans="1:13" ht="12" customHeight="1">
      <c r="A92" s="175"/>
      <c r="B92" s="175"/>
      <c r="C92" s="40"/>
      <c r="D92" s="221"/>
      <c r="E92" s="39"/>
      <c r="F92" s="70"/>
      <c r="G92" s="66">
        <f t="shared" ref="G92:M92" si="44">IF(G91=0,0,G91/$F91)</f>
        <v>0.125</v>
      </c>
      <c r="H92" s="37">
        <f t="shared" si="44"/>
        <v>0.3125</v>
      </c>
      <c r="I92" s="37">
        <f t="shared" si="44"/>
        <v>0.25</v>
      </c>
      <c r="J92" s="37">
        <f t="shared" si="44"/>
        <v>0.125</v>
      </c>
      <c r="K92" s="37">
        <f t="shared" si="44"/>
        <v>6.25E-2</v>
      </c>
      <c r="L92" s="37">
        <f t="shared" si="44"/>
        <v>0.4375</v>
      </c>
      <c r="M92" s="37">
        <f t="shared" si="44"/>
        <v>6.25E-2</v>
      </c>
    </row>
    <row r="93" spans="1:13" ht="12" customHeight="1">
      <c r="A93" s="175"/>
      <c r="B93" s="175"/>
      <c r="C93" s="43"/>
      <c r="D93" s="220" t="s">
        <v>4</v>
      </c>
      <c r="E93" s="42"/>
      <c r="F93" s="69">
        <v>21</v>
      </c>
      <c r="G93" s="68">
        <v>4</v>
      </c>
      <c r="H93" s="41">
        <v>9</v>
      </c>
      <c r="I93" s="41">
        <v>6</v>
      </c>
      <c r="J93" s="41">
        <v>0</v>
      </c>
      <c r="K93" s="41">
        <v>0</v>
      </c>
      <c r="L93" s="41">
        <v>9</v>
      </c>
      <c r="M93" s="41">
        <v>1</v>
      </c>
    </row>
    <row r="94" spans="1:13" ht="12" customHeight="1">
      <c r="A94" s="175"/>
      <c r="B94" s="175"/>
      <c r="C94" s="40"/>
      <c r="D94" s="221"/>
      <c r="E94" s="39"/>
      <c r="F94" s="70"/>
      <c r="G94" s="66">
        <f t="shared" ref="G94:M94" si="45">IF(G93=0,0,G93/$F93)</f>
        <v>0.19047619047619047</v>
      </c>
      <c r="H94" s="37">
        <f t="shared" si="45"/>
        <v>0.42857142857142855</v>
      </c>
      <c r="I94" s="37">
        <f t="shared" si="45"/>
        <v>0.2857142857142857</v>
      </c>
      <c r="J94" s="37">
        <f t="shared" si="45"/>
        <v>0</v>
      </c>
      <c r="K94" s="37">
        <f t="shared" si="45"/>
        <v>0</v>
      </c>
      <c r="L94" s="37">
        <f t="shared" si="45"/>
        <v>0.42857142857142855</v>
      </c>
      <c r="M94" s="37">
        <f t="shared" si="45"/>
        <v>4.7619047619047616E-2</v>
      </c>
    </row>
    <row r="95" spans="1:13" ht="12" customHeight="1">
      <c r="A95" s="175"/>
      <c r="B95" s="175"/>
      <c r="C95" s="43"/>
      <c r="D95" s="220" t="s">
        <v>3</v>
      </c>
      <c r="E95" s="42"/>
      <c r="F95" s="69">
        <v>157</v>
      </c>
      <c r="G95" s="68">
        <v>23</v>
      </c>
      <c r="H95" s="41">
        <v>63</v>
      </c>
      <c r="I95" s="41">
        <v>66</v>
      </c>
      <c r="J95" s="41">
        <v>13</v>
      </c>
      <c r="K95" s="41">
        <v>1</v>
      </c>
      <c r="L95" s="41">
        <v>49</v>
      </c>
      <c r="M95" s="41">
        <v>10</v>
      </c>
    </row>
    <row r="96" spans="1:13" ht="12" customHeight="1">
      <c r="A96" s="175"/>
      <c r="B96" s="175"/>
      <c r="C96" s="40"/>
      <c r="D96" s="221"/>
      <c r="E96" s="39"/>
      <c r="F96" s="70"/>
      <c r="G96" s="66">
        <f t="shared" ref="G96:M96" si="46">IF(G95=0,0,G95/$F95)</f>
        <v>0.1464968152866242</v>
      </c>
      <c r="H96" s="37">
        <f t="shared" si="46"/>
        <v>0.40127388535031849</v>
      </c>
      <c r="I96" s="37">
        <f t="shared" si="46"/>
        <v>0.42038216560509556</v>
      </c>
      <c r="J96" s="37">
        <f t="shared" si="46"/>
        <v>8.2802547770700632E-2</v>
      </c>
      <c r="K96" s="37">
        <f t="shared" si="46"/>
        <v>6.369426751592357E-3</v>
      </c>
      <c r="L96" s="37">
        <f t="shared" si="46"/>
        <v>0.31210191082802546</v>
      </c>
      <c r="M96" s="37">
        <f t="shared" si="46"/>
        <v>6.3694267515923567E-2</v>
      </c>
    </row>
    <row r="97" spans="1:13" ht="12" customHeight="1">
      <c r="A97" s="175"/>
      <c r="B97" s="175"/>
      <c r="C97" s="43"/>
      <c r="D97" s="220" t="s">
        <v>2</v>
      </c>
      <c r="E97" s="42"/>
      <c r="F97" s="69">
        <v>22</v>
      </c>
      <c r="G97" s="68">
        <v>8</v>
      </c>
      <c r="H97" s="41">
        <v>19</v>
      </c>
      <c r="I97" s="41">
        <v>8</v>
      </c>
      <c r="J97" s="41">
        <v>5</v>
      </c>
      <c r="K97" s="41">
        <v>0</v>
      </c>
      <c r="L97" s="41">
        <v>0</v>
      </c>
      <c r="M97" s="41">
        <v>3</v>
      </c>
    </row>
    <row r="98" spans="1:13" ht="12" customHeight="1">
      <c r="A98" s="175"/>
      <c r="B98" s="175"/>
      <c r="C98" s="40"/>
      <c r="D98" s="221"/>
      <c r="E98" s="39"/>
      <c r="F98" s="70"/>
      <c r="G98" s="66">
        <f t="shared" ref="G98:M98" si="47">IF(G97=0,0,G97/$F97)</f>
        <v>0.36363636363636365</v>
      </c>
      <c r="H98" s="37">
        <f t="shared" si="47"/>
        <v>0.86363636363636365</v>
      </c>
      <c r="I98" s="37">
        <f t="shared" si="47"/>
        <v>0.36363636363636365</v>
      </c>
      <c r="J98" s="37">
        <f t="shared" si="47"/>
        <v>0.22727272727272727</v>
      </c>
      <c r="K98" s="37">
        <f t="shared" si="47"/>
        <v>0</v>
      </c>
      <c r="L98" s="37">
        <f t="shared" si="47"/>
        <v>0</v>
      </c>
      <c r="M98" s="37">
        <f t="shared" si="47"/>
        <v>0.13636363636363635</v>
      </c>
    </row>
    <row r="99" spans="1:13" ht="12.75" customHeight="1">
      <c r="A99" s="175"/>
      <c r="B99" s="175"/>
      <c r="C99" s="43"/>
      <c r="D99" s="220" t="s">
        <v>1</v>
      </c>
      <c r="E99" s="42"/>
      <c r="F99" s="69">
        <v>59</v>
      </c>
      <c r="G99" s="68">
        <v>10</v>
      </c>
      <c r="H99" s="41">
        <v>24</v>
      </c>
      <c r="I99" s="41">
        <v>21</v>
      </c>
      <c r="J99" s="41">
        <v>7</v>
      </c>
      <c r="K99" s="41">
        <v>2</v>
      </c>
      <c r="L99" s="41">
        <v>23</v>
      </c>
      <c r="M99" s="41">
        <v>2</v>
      </c>
    </row>
    <row r="100" spans="1:13" ht="12.75" customHeight="1">
      <c r="A100" s="176"/>
      <c r="B100" s="176"/>
      <c r="C100" s="40"/>
      <c r="D100" s="221"/>
      <c r="E100" s="39"/>
      <c r="F100" s="67"/>
      <c r="G100" s="66">
        <f t="shared" ref="G100:M100" si="48">IF(G99=0,0,G99/$F99)</f>
        <v>0.16949152542372881</v>
      </c>
      <c r="H100" s="37">
        <f t="shared" si="48"/>
        <v>0.40677966101694918</v>
      </c>
      <c r="I100" s="37">
        <f t="shared" si="48"/>
        <v>0.3559322033898305</v>
      </c>
      <c r="J100" s="37">
        <f t="shared" si="48"/>
        <v>0.11864406779661017</v>
      </c>
      <c r="K100" s="37">
        <f t="shared" si="48"/>
        <v>3.3898305084745763E-2</v>
      </c>
      <c r="L100" s="37">
        <f t="shared" si="48"/>
        <v>0.38983050847457629</v>
      </c>
      <c r="M100" s="37">
        <f t="shared" si="48"/>
        <v>3.3898305084745763E-2</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3:M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9 G69:M70"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550</v>
      </c>
    </row>
    <row r="2" spans="1:13">
      <c r="M2" s="46" t="s">
        <v>173</v>
      </c>
    </row>
    <row r="3" spans="1:13" ht="14.25" customHeight="1">
      <c r="A3" s="230" t="s">
        <v>64</v>
      </c>
      <c r="B3" s="231"/>
      <c r="C3" s="231"/>
      <c r="D3" s="231"/>
      <c r="E3" s="232"/>
      <c r="F3" s="170" t="s">
        <v>150</v>
      </c>
      <c r="G3" s="338" t="s">
        <v>428</v>
      </c>
      <c r="H3" s="251" t="s">
        <v>427</v>
      </c>
      <c r="I3" s="251" t="s">
        <v>426</v>
      </c>
      <c r="J3" s="251" t="s">
        <v>425</v>
      </c>
      <c r="K3" s="251" t="s">
        <v>410</v>
      </c>
      <c r="L3" s="251" t="s">
        <v>424</v>
      </c>
      <c r="M3" s="251" t="s">
        <v>418</v>
      </c>
    </row>
    <row r="4" spans="1:13" ht="42" customHeight="1">
      <c r="A4" s="233"/>
      <c r="B4" s="234"/>
      <c r="C4" s="234"/>
      <c r="D4" s="234"/>
      <c r="E4" s="235"/>
      <c r="F4" s="171"/>
      <c r="G4" s="339"/>
      <c r="H4" s="252"/>
      <c r="I4" s="252"/>
      <c r="J4" s="252"/>
      <c r="K4" s="252"/>
      <c r="L4" s="252"/>
      <c r="M4" s="336"/>
    </row>
    <row r="5" spans="1:13" ht="14.25" customHeight="1">
      <c r="A5" s="233"/>
      <c r="B5" s="234"/>
      <c r="C5" s="234"/>
      <c r="D5" s="234"/>
      <c r="E5" s="235"/>
      <c r="F5" s="171"/>
      <c r="G5" s="339"/>
      <c r="H5" s="252"/>
      <c r="I5" s="252"/>
      <c r="J5" s="252"/>
      <c r="K5" s="252"/>
      <c r="L5" s="252"/>
      <c r="M5" s="336"/>
    </row>
    <row r="6" spans="1:13" ht="16.5" customHeight="1">
      <c r="A6" s="236"/>
      <c r="B6" s="237"/>
      <c r="C6" s="237"/>
      <c r="D6" s="237"/>
      <c r="E6" s="238"/>
      <c r="F6" s="171"/>
      <c r="G6" s="340"/>
      <c r="H6" s="253"/>
      <c r="I6" s="253"/>
      <c r="J6" s="253"/>
      <c r="K6" s="253"/>
      <c r="L6" s="253"/>
      <c r="M6" s="337"/>
    </row>
    <row r="7" spans="1:13" ht="12" customHeight="1">
      <c r="A7" s="161" t="s">
        <v>50</v>
      </c>
      <c r="B7" s="162"/>
      <c r="C7" s="162"/>
      <c r="D7" s="162"/>
      <c r="E7" s="163"/>
      <c r="F7" s="69">
        <v>945</v>
      </c>
      <c r="G7" s="68">
        <f t="shared" ref="G7:M7" si="0">SUM(G9,G11,G13,G15,G17)</f>
        <v>266</v>
      </c>
      <c r="H7" s="41">
        <f t="shared" si="0"/>
        <v>499</v>
      </c>
      <c r="I7" s="41">
        <f t="shared" si="0"/>
        <v>413</v>
      </c>
      <c r="J7" s="41">
        <f t="shared" si="0"/>
        <v>222</v>
      </c>
      <c r="K7" s="41">
        <f t="shared" si="0"/>
        <v>36</v>
      </c>
      <c r="L7" s="41">
        <f t="shared" si="0"/>
        <v>230</v>
      </c>
      <c r="M7" s="41">
        <f t="shared" si="0"/>
        <v>52</v>
      </c>
    </row>
    <row r="8" spans="1:13" ht="12" customHeight="1">
      <c r="A8" s="164"/>
      <c r="B8" s="165"/>
      <c r="C8" s="165"/>
      <c r="D8" s="165"/>
      <c r="E8" s="166"/>
      <c r="F8" s="70"/>
      <c r="G8" s="66">
        <f t="shared" ref="G8:M8" si="1">IF(G7=0,0,G7/$F7)</f>
        <v>0.2814814814814815</v>
      </c>
      <c r="H8" s="37">
        <f t="shared" si="1"/>
        <v>0.52804232804232809</v>
      </c>
      <c r="I8" s="37">
        <f t="shared" si="1"/>
        <v>0.43703703703703706</v>
      </c>
      <c r="J8" s="37">
        <f t="shared" si="1"/>
        <v>0.23492063492063492</v>
      </c>
      <c r="K8" s="37">
        <f t="shared" si="1"/>
        <v>3.8095238095238099E-2</v>
      </c>
      <c r="L8" s="37">
        <f t="shared" si="1"/>
        <v>0.24338624338624337</v>
      </c>
      <c r="M8" s="37">
        <f t="shared" si="1"/>
        <v>5.5026455026455028E-2</v>
      </c>
    </row>
    <row r="9" spans="1:13" ht="12" customHeight="1">
      <c r="A9" s="177" t="s">
        <v>49</v>
      </c>
      <c r="B9" s="239" t="s">
        <v>48</v>
      </c>
      <c r="C9" s="240"/>
      <c r="D9" s="240"/>
      <c r="E9" s="241"/>
      <c r="F9" s="69">
        <v>295</v>
      </c>
      <c r="G9" s="68">
        <v>49</v>
      </c>
      <c r="H9" s="41">
        <v>39</v>
      </c>
      <c r="I9" s="41">
        <v>61</v>
      </c>
      <c r="J9" s="41">
        <v>17</v>
      </c>
      <c r="K9" s="41">
        <v>13</v>
      </c>
      <c r="L9" s="41">
        <v>154</v>
      </c>
      <c r="M9" s="41">
        <v>21</v>
      </c>
    </row>
    <row r="10" spans="1:13" ht="12" customHeight="1">
      <c r="A10" s="178"/>
      <c r="B10" s="242"/>
      <c r="C10" s="243"/>
      <c r="D10" s="243"/>
      <c r="E10" s="244"/>
      <c r="F10" s="70"/>
      <c r="G10" s="66">
        <f t="shared" ref="G10:M10" si="2">IF(G9=0,0,G9/$F9)</f>
        <v>0.16610169491525423</v>
      </c>
      <c r="H10" s="37">
        <f t="shared" si="2"/>
        <v>0.13220338983050847</v>
      </c>
      <c r="I10" s="37">
        <f t="shared" si="2"/>
        <v>0.20677966101694914</v>
      </c>
      <c r="J10" s="37">
        <f t="shared" si="2"/>
        <v>5.7627118644067797E-2</v>
      </c>
      <c r="K10" s="37">
        <f t="shared" si="2"/>
        <v>4.4067796610169491E-2</v>
      </c>
      <c r="L10" s="37">
        <f t="shared" si="2"/>
        <v>0.52203389830508473</v>
      </c>
      <c r="M10" s="37">
        <f t="shared" si="2"/>
        <v>7.1186440677966104E-2</v>
      </c>
    </row>
    <row r="11" spans="1:13" ht="12" customHeight="1">
      <c r="A11" s="178"/>
      <c r="B11" s="239" t="s">
        <v>47</v>
      </c>
      <c r="C11" s="240"/>
      <c r="D11" s="240"/>
      <c r="E11" s="241"/>
      <c r="F11" s="69">
        <v>143</v>
      </c>
      <c r="G11" s="68">
        <v>36</v>
      </c>
      <c r="H11" s="41">
        <v>62</v>
      </c>
      <c r="I11" s="41">
        <v>58</v>
      </c>
      <c r="J11" s="41">
        <v>16</v>
      </c>
      <c r="K11" s="41">
        <v>7</v>
      </c>
      <c r="L11" s="41">
        <v>42</v>
      </c>
      <c r="M11" s="41">
        <v>9</v>
      </c>
    </row>
    <row r="12" spans="1:13" ht="12" customHeight="1">
      <c r="A12" s="178"/>
      <c r="B12" s="242"/>
      <c r="C12" s="243"/>
      <c r="D12" s="243"/>
      <c r="E12" s="244"/>
      <c r="F12" s="70"/>
      <c r="G12" s="66">
        <f t="shared" ref="G12:M12" si="3">IF(G11=0,0,G11/$F11)</f>
        <v>0.25174825174825177</v>
      </c>
      <c r="H12" s="37">
        <f t="shared" si="3"/>
        <v>0.43356643356643354</v>
      </c>
      <c r="I12" s="37">
        <f t="shared" si="3"/>
        <v>0.40559440559440557</v>
      </c>
      <c r="J12" s="37">
        <f t="shared" si="3"/>
        <v>0.11188811188811189</v>
      </c>
      <c r="K12" s="37">
        <f t="shared" si="3"/>
        <v>4.8951048951048952E-2</v>
      </c>
      <c r="L12" s="37">
        <f t="shared" si="3"/>
        <v>0.2937062937062937</v>
      </c>
      <c r="M12" s="37">
        <f t="shared" si="3"/>
        <v>6.2937062937062943E-2</v>
      </c>
    </row>
    <row r="13" spans="1:13" ht="12" customHeight="1">
      <c r="A13" s="178"/>
      <c r="B13" s="239" t="s">
        <v>46</v>
      </c>
      <c r="C13" s="240"/>
      <c r="D13" s="240"/>
      <c r="E13" s="241"/>
      <c r="F13" s="69">
        <v>227</v>
      </c>
      <c r="G13" s="68">
        <v>76</v>
      </c>
      <c r="H13" s="41">
        <v>160</v>
      </c>
      <c r="I13" s="41">
        <v>115</v>
      </c>
      <c r="J13" s="41">
        <v>64</v>
      </c>
      <c r="K13" s="41">
        <v>8</v>
      </c>
      <c r="L13" s="41">
        <v>23</v>
      </c>
      <c r="M13" s="41">
        <v>15</v>
      </c>
    </row>
    <row r="14" spans="1:13" ht="12" customHeight="1">
      <c r="A14" s="178"/>
      <c r="B14" s="242"/>
      <c r="C14" s="243"/>
      <c r="D14" s="243"/>
      <c r="E14" s="244"/>
      <c r="F14" s="70"/>
      <c r="G14" s="66">
        <f t="shared" ref="G14:M14" si="4">IF(G13=0,0,G13/$F13)</f>
        <v>0.33480176211453744</v>
      </c>
      <c r="H14" s="37">
        <f t="shared" si="4"/>
        <v>0.70484581497797361</v>
      </c>
      <c r="I14" s="37">
        <f t="shared" si="4"/>
        <v>0.50660792951541855</v>
      </c>
      <c r="J14" s="37">
        <f t="shared" si="4"/>
        <v>0.28193832599118945</v>
      </c>
      <c r="K14" s="37">
        <f t="shared" si="4"/>
        <v>3.5242290748898682E-2</v>
      </c>
      <c r="L14" s="37">
        <f t="shared" si="4"/>
        <v>0.1013215859030837</v>
      </c>
      <c r="M14" s="37">
        <f t="shared" si="4"/>
        <v>6.6079295154185022E-2</v>
      </c>
    </row>
    <row r="15" spans="1:13" ht="12" customHeight="1">
      <c r="A15" s="178"/>
      <c r="B15" s="239" t="s">
        <v>45</v>
      </c>
      <c r="C15" s="240"/>
      <c r="D15" s="240"/>
      <c r="E15" s="241"/>
      <c r="F15" s="69">
        <v>75</v>
      </c>
      <c r="G15" s="68">
        <v>26</v>
      </c>
      <c r="H15" s="41">
        <v>58</v>
      </c>
      <c r="I15" s="41">
        <v>43</v>
      </c>
      <c r="J15" s="41">
        <v>25</v>
      </c>
      <c r="K15" s="41">
        <v>1</v>
      </c>
      <c r="L15" s="41">
        <v>7</v>
      </c>
      <c r="M15" s="41">
        <v>3</v>
      </c>
    </row>
    <row r="16" spans="1:13" ht="12" customHeight="1">
      <c r="A16" s="178"/>
      <c r="B16" s="242"/>
      <c r="C16" s="243"/>
      <c r="D16" s="243"/>
      <c r="E16" s="244"/>
      <c r="F16" s="70"/>
      <c r="G16" s="66">
        <f t="shared" ref="G16:M16" si="5">IF(G15=0,0,G15/$F15)</f>
        <v>0.34666666666666668</v>
      </c>
      <c r="H16" s="37">
        <f t="shared" si="5"/>
        <v>0.77333333333333332</v>
      </c>
      <c r="I16" s="37">
        <f t="shared" si="5"/>
        <v>0.57333333333333336</v>
      </c>
      <c r="J16" s="37">
        <f t="shared" si="5"/>
        <v>0.33333333333333331</v>
      </c>
      <c r="K16" s="37">
        <f t="shared" si="5"/>
        <v>1.3333333333333334E-2</v>
      </c>
      <c r="L16" s="37">
        <f t="shared" si="5"/>
        <v>9.3333333333333338E-2</v>
      </c>
      <c r="M16" s="37">
        <f t="shared" si="5"/>
        <v>0.04</v>
      </c>
    </row>
    <row r="17" spans="1:13" ht="12" customHeight="1">
      <c r="A17" s="178"/>
      <c r="B17" s="239" t="s">
        <v>44</v>
      </c>
      <c r="C17" s="240"/>
      <c r="D17" s="240"/>
      <c r="E17" s="241"/>
      <c r="F17" s="69">
        <v>205</v>
      </c>
      <c r="G17" s="68">
        <v>79</v>
      </c>
      <c r="H17" s="41">
        <v>180</v>
      </c>
      <c r="I17" s="41">
        <v>136</v>
      </c>
      <c r="J17" s="41">
        <v>100</v>
      </c>
      <c r="K17" s="41">
        <v>7</v>
      </c>
      <c r="L17" s="41">
        <v>4</v>
      </c>
      <c r="M17" s="41">
        <v>4</v>
      </c>
    </row>
    <row r="18" spans="1:13" ht="12" customHeight="1">
      <c r="A18" s="179"/>
      <c r="B18" s="242"/>
      <c r="C18" s="243"/>
      <c r="D18" s="243"/>
      <c r="E18" s="244"/>
      <c r="F18" s="70"/>
      <c r="G18" s="66">
        <f t="shared" ref="G18:M18" si="6">IF(G17=0,0,G17/$F17)</f>
        <v>0.38536585365853659</v>
      </c>
      <c r="H18" s="37">
        <f t="shared" si="6"/>
        <v>0.87804878048780488</v>
      </c>
      <c r="I18" s="37">
        <f t="shared" si="6"/>
        <v>0.6634146341463415</v>
      </c>
      <c r="J18" s="37">
        <f t="shared" si="6"/>
        <v>0.48780487804878048</v>
      </c>
      <c r="K18" s="37">
        <f t="shared" si="6"/>
        <v>3.4146341463414637E-2</v>
      </c>
      <c r="L18" s="37">
        <f t="shared" si="6"/>
        <v>1.9512195121951219E-2</v>
      </c>
      <c r="M18" s="37">
        <f t="shared" si="6"/>
        <v>1.9512195121951219E-2</v>
      </c>
    </row>
    <row r="19" spans="1:13" ht="12" customHeight="1">
      <c r="A19" s="174" t="s">
        <v>43</v>
      </c>
      <c r="B19" s="174" t="s">
        <v>42</v>
      </c>
      <c r="C19" s="43"/>
      <c r="D19" s="220" t="s">
        <v>16</v>
      </c>
      <c r="E19" s="42"/>
      <c r="F19" s="69">
        <v>230</v>
      </c>
      <c r="G19" s="68">
        <f t="shared" ref="G19:M19" si="7">SUM(G21,G23,G25,G27,G29,G31,G33,G35,G37,G39,G41,G43,G45,G47,G49,G51,G53,G55,G57,G59,G61,G63,G65,G67)</f>
        <v>68</v>
      </c>
      <c r="H19" s="41">
        <f t="shared" si="7"/>
        <v>139</v>
      </c>
      <c r="I19" s="41">
        <f t="shared" si="7"/>
        <v>108</v>
      </c>
      <c r="J19" s="41">
        <f t="shared" si="7"/>
        <v>63</v>
      </c>
      <c r="K19" s="41">
        <f t="shared" si="7"/>
        <v>10</v>
      </c>
      <c r="L19" s="41">
        <f t="shared" si="7"/>
        <v>40</v>
      </c>
      <c r="M19" s="41">
        <f t="shared" si="7"/>
        <v>12</v>
      </c>
    </row>
    <row r="20" spans="1:13" ht="12" customHeight="1">
      <c r="A20" s="175"/>
      <c r="B20" s="175"/>
      <c r="C20" s="40"/>
      <c r="D20" s="221"/>
      <c r="E20" s="39"/>
      <c r="F20" s="70"/>
      <c r="G20" s="66">
        <f t="shared" ref="G20:M20" si="8">IF(G19=0,0,G19/$F19)</f>
        <v>0.29565217391304349</v>
      </c>
      <c r="H20" s="37">
        <f t="shared" si="8"/>
        <v>0.60434782608695647</v>
      </c>
      <c r="I20" s="37">
        <f t="shared" si="8"/>
        <v>0.46956521739130436</v>
      </c>
      <c r="J20" s="37">
        <f t="shared" si="8"/>
        <v>0.27391304347826084</v>
      </c>
      <c r="K20" s="37">
        <f t="shared" si="8"/>
        <v>4.3478260869565216E-2</v>
      </c>
      <c r="L20" s="37">
        <f t="shared" si="8"/>
        <v>0.17391304347826086</v>
      </c>
      <c r="M20" s="37">
        <f t="shared" si="8"/>
        <v>5.2173913043478258E-2</v>
      </c>
    </row>
    <row r="21" spans="1:13" ht="12" customHeight="1">
      <c r="A21" s="175"/>
      <c r="B21" s="175"/>
      <c r="C21" s="43"/>
      <c r="D21" s="220" t="s">
        <v>467</v>
      </c>
      <c r="E21" s="42"/>
      <c r="F21" s="69">
        <v>31</v>
      </c>
      <c r="G21" s="68">
        <v>10</v>
      </c>
      <c r="H21" s="41">
        <v>20</v>
      </c>
      <c r="I21" s="41">
        <v>16</v>
      </c>
      <c r="J21" s="41">
        <v>8</v>
      </c>
      <c r="K21" s="41">
        <v>0</v>
      </c>
      <c r="L21" s="41">
        <v>6</v>
      </c>
      <c r="M21" s="41">
        <v>0</v>
      </c>
    </row>
    <row r="22" spans="1:13" ht="12" customHeight="1">
      <c r="A22" s="175"/>
      <c r="B22" s="175"/>
      <c r="C22" s="40"/>
      <c r="D22" s="221"/>
      <c r="E22" s="39"/>
      <c r="F22" s="70"/>
      <c r="G22" s="66">
        <f t="shared" ref="G22:M22" si="9">IF(G21=0,0,G21/$F21)</f>
        <v>0.32258064516129031</v>
      </c>
      <c r="H22" s="37">
        <f t="shared" si="9"/>
        <v>0.64516129032258063</v>
      </c>
      <c r="I22" s="37">
        <f t="shared" si="9"/>
        <v>0.5161290322580645</v>
      </c>
      <c r="J22" s="37">
        <f t="shared" si="9"/>
        <v>0.25806451612903225</v>
      </c>
      <c r="K22" s="37">
        <f t="shared" si="9"/>
        <v>0</v>
      </c>
      <c r="L22" s="37">
        <f t="shared" si="9"/>
        <v>0.19354838709677419</v>
      </c>
      <c r="M22" s="37">
        <f t="shared" si="9"/>
        <v>0</v>
      </c>
    </row>
    <row r="23" spans="1:13" ht="12" customHeight="1">
      <c r="A23" s="175"/>
      <c r="B23" s="175"/>
      <c r="C23" s="43"/>
      <c r="D23" s="220" t="s">
        <v>468</v>
      </c>
      <c r="E23" s="42"/>
      <c r="F23" s="69">
        <v>4</v>
      </c>
      <c r="G23" s="68">
        <v>0</v>
      </c>
      <c r="H23" s="41">
        <v>1</v>
      </c>
      <c r="I23" s="41">
        <v>0</v>
      </c>
      <c r="J23" s="41">
        <v>0</v>
      </c>
      <c r="K23" s="41">
        <v>0</v>
      </c>
      <c r="L23" s="41">
        <v>2</v>
      </c>
      <c r="M23" s="41">
        <v>1</v>
      </c>
    </row>
    <row r="24" spans="1:13" ht="12" customHeight="1">
      <c r="A24" s="175"/>
      <c r="B24" s="175"/>
      <c r="C24" s="40"/>
      <c r="D24" s="221"/>
      <c r="E24" s="39"/>
      <c r="F24" s="70"/>
      <c r="G24" s="66">
        <f t="shared" ref="G24:M24" si="10">IF(G23=0,0,G23/$F23)</f>
        <v>0</v>
      </c>
      <c r="H24" s="37">
        <f t="shared" si="10"/>
        <v>0.25</v>
      </c>
      <c r="I24" s="37">
        <f t="shared" si="10"/>
        <v>0</v>
      </c>
      <c r="J24" s="37">
        <f t="shared" si="10"/>
        <v>0</v>
      </c>
      <c r="K24" s="37">
        <f t="shared" si="10"/>
        <v>0</v>
      </c>
      <c r="L24" s="37">
        <f t="shared" si="10"/>
        <v>0.5</v>
      </c>
      <c r="M24" s="37">
        <f t="shared" si="10"/>
        <v>0.25</v>
      </c>
    </row>
    <row r="25" spans="1:13" ht="12" customHeight="1">
      <c r="A25" s="175"/>
      <c r="B25" s="175"/>
      <c r="C25" s="43"/>
      <c r="D25" s="223" t="s">
        <v>469</v>
      </c>
      <c r="E25" s="126"/>
      <c r="F25" s="101">
        <v>20</v>
      </c>
      <c r="G25" s="111">
        <v>7</v>
      </c>
      <c r="H25" s="112">
        <v>11</v>
      </c>
      <c r="I25" s="112">
        <v>7</v>
      </c>
      <c r="J25" s="41">
        <v>4</v>
      </c>
      <c r="K25" s="41">
        <v>0</v>
      </c>
      <c r="L25" s="41">
        <v>6</v>
      </c>
      <c r="M25" s="41">
        <v>0</v>
      </c>
    </row>
    <row r="26" spans="1:13" ht="12" customHeight="1">
      <c r="A26" s="175"/>
      <c r="B26" s="175"/>
      <c r="C26" s="40"/>
      <c r="D26" s="224"/>
      <c r="E26" s="127"/>
      <c r="F26" s="102"/>
      <c r="G26" s="114">
        <f t="shared" ref="G26:M26" si="11">IF(G25=0,0,G25/$F25)</f>
        <v>0.35</v>
      </c>
      <c r="H26" s="115">
        <f t="shared" ref="G26:M28" si="12">IF(H25=0,0,H25/$F25)</f>
        <v>0.55000000000000004</v>
      </c>
      <c r="I26" s="115">
        <f t="shared" si="11"/>
        <v>0.35</v>
      </c>
      <c r="J26" s="37">
        <f t="shared" si="11"/>
        <v>0.2</v>
      </c>
      <c r="K26" s="37">
        <f t="shared" si="11"/>
        <v>0</v>
      </c>
      <c r="L26" s="37">
        <f t="shared" si="11"/>
        <v>0.3</v>
      </c>
      <c r="M26" s="37">
        <f t="shared" si="11"/>
        <v>0</v>
      </c>
    </row>
    <row r="27" spans="1:13" ht="12" customHeight="1">
      <c r="A27" s="175"/>
      <c r="B27" s="175"/>
      <c r="C27" s="43"/>
      <c r="D27" s="223" t="s">
        <v>470</v>
      </c>
      <c r="E27" s="126"/>
      <c r="F27" s="101">
        <v>2</v>
      </c>
      <c r="G27" s="111">
        <v>0</v>
      </c>
      <c r="H27" s="112">
        <v>1</v>
      </c>
      <c r="I27" s="112">
        <v>0</v>
      </c>
      <c r="J27" s="41">
        <v>0</v>
      </c>
      <c r="K27" s="41">
        <v>0</v>
      </c>
      <c r="L27" s="41">
        <v>0</v>
      </c>
      <c r="M27" s="41">
        <v>1</v>
      </c>
    </row>
    <row r="28" spans="1:13" ht="12" customHeight="1">
      <c r="A28" s="175"/>
      <c r="B28" s="175"/>
      <c r="C28" s="40"/>
      <c r="D28" s="224"/>
      <c r="E28" s="127"/>
      <c r="F28" s="102"/>
      <c r="G28" s="114">
        <f t="shared" si="12"/>
        <v>0</v>
      </c>
      <c r="H28" s="115">
        <f t="shared" si="12"/>
        <v>0.5</v>
      </c>
      <c r="I28" s="115">
        <f t="shared" si="12"/>
        <v>0</v>
      </c>
      <c r="J28" s="37">
        <f t="shared" si="12"/>
        <v>0</v>
      </c>
      <c r="K28" s="37">
        <f t="shared" si="12"/>
        <v>0</v>
      </c>
      <c r="L28" s="37">
        <f t="shared" si="12"/>
        <v>0</v>
      </c>
      <c r="M28" s="37">
        <f t="shared" si="12"/>
        <v>0.5</v>
      </c>
    </row>
    <row r="29" spans="1:13" ht="12" customHeight="1">
      <c r="A29" s="175"/>
      <c r="B29" s="175"/>
      <c r="C29" s="43"/>
      <c r="D29" s="220" t="s">
        <v>471</v>
      </c>
      <c r="E29" s="42"/>
      <c r="F29" s="69">
        <v>6</v>
      </c>
      <c r="G29" s="68">
        <v>2</v>
      </c>
      <c r="H29" s="41">
        <v>4</v>
      </c>
      <c r="I29" s="41">
        <v>3</v>
      </c>
      <c r="J29" s="41">
        <v>2</v>
      </c>
      <c r="K29" s="41">
        <v>2</v>
      </c>
      <c r="L29" s="41">
        <v>1</v>
      </c>
      <c r="M29" s="41">
        <v>0</v>
      </c>
    </row>
    <row r="30" spans="1:13" ht="12" customHeight="1">
      <c r="A30" s="175"/>
      <c r="B30" s="175"/>
      <c r="C30" s="40"/>
      <c r="D30" s="221"/>
      <c r="E30" s="39"/>
      <c r="F30" s="70"/>
      <c r="G30" s="66">
        <f t="shared" ref="G30:M30" si="13">IF(G29=0,0,G29/$F29)</f>
        <v>0.33333333333333331</v>
      </c>
      <c r="H30" s="37">
        <f t="shared" si="13"/>
        <v>0.66666666666666663</v>
      </c>
      <c r="I30" s="37">
        <f t="shared" si="13"/>
        <v>0.5</v>
      </c>
      <c r="J30" s="37">
        <f t="shared" si="13"/>
        <v>0.33333333333333331</v>
      </c>
      <c r="K30" s="37">
        <f t="shared" si="13"/>
        <v>0.33333333333333331</v>
      </c>
      <c r="L30" s="37">
        <f t="shared" si="13"/>
        <v>0.16666666666666666</v>
      </c>
      <c r="M30" s="37">
        <f t="shared" si="13"/>
        <v>0</v>
      </c>
    </row>
    <row r="31" spans="1:13" ht="12" customHeight="1">
      <c r="A31" s="175"/>
      <c r="B31" s="175"/>
      <c r="C31" s="43"/>
      <c r="D31" s="220" t="s">
        <v>472</v>
      </c>
      <c r="E31" s="42"/>
      <c r="F31" s="69">
        <v>2</v>
      </c>
      <c r="G31" s="68">
        <v>1</v>
      </c>
      <c r="H31" s="41">
        <v>1</v>
      </c>
      <c r="I31" s="41">
        <v>0</v>
      </c>
      <c r="J31" s="41">
        <v>1</v>
      </c>
      <c r="K31" s="41">
        <v>0</v>
      </c>
      <c r="L31" s="41">
        <v>1</v>
      </c>
      <c r="M31" s="41">
        <v>0</v>
      </c>
    </row>
    <row r="32" spans="1:13" ht="12" customHeight="1">
      <c r="A32" s="175"/>
      <c r="B32" s="175"/>
      <c r="C32" s="40"/>
      <c r="D32" s="221"/>
      <c r="E32" s="39"/>
      <c r="F32" s="70"/>
      <c r="G32" s="66">
        <f t="shared" ref="G32:M32" si="14">IF(G31=0,0,G31/$F31)</f>
        <v>0.5</v>
      </c>
      <c r="H32" s="37">
        <f t="shared" si="14"/>
        <v>0.5</v>
      </c>
      <c r="I32" s="37">
        <f t="shared" si="14"/>
        <v>0</v>
      </c>
      <c r="J32" s="37">
        <f t="shared" si="14"/>
        <v>0.5</v>
      </c>
      <c r="K32" s="37">
        <f t="shared" si="14"/>
        <v>0</v>
      </c>
      <c r="L32" s="37">
        <f t="shared" si="14"/>
        <v>0.5</v>
      </c>
      <c r="M32" s="37">
        <f t="shared" si="14"/>
        <v>0</v>
      </c>
    </row>
    <row r="33" spans="1:13" ht="12" customHeight="1">
      <c r="A33" s="175"/>
      <c r="B33" s="175"/>
      <c r="C33" s="43"/>
      <c r="D33" s="220" t="s">
        <v>473</v>
      </c>
      <c r="E33" s="42"/>
      <c r="F33" s="69">
        <v>6</v>
      </c>
      <c r="G33" s="68">
        <v>3</v>
      </c>
      <c r="H33" s="41">
        <v>4</v>
      </c>
      <c r="I33" s="41">
        <v>5</v>
      </c>
      <c r="J33" s="41">
        <v>2</v>
      </c>
      <c r="K33" s="41">
        <v>0</v>
      </c>
      <c r="L33" s="41">
        <v>1</v>
      </c>
      <c r="M33" s="41">
        <v>0</v>
      </c>
    </row>
    <row r="34" spans="1:13" ht="12" customHeight="1">
      <c r="A34" s="175"/>
      <c r="B34" s="175"/>
      <c r="C34" s="40"/>
      <c r="D34" s="221"/>
      <c r="E34" s="39"/>
      <c r="F34" s="70"/>
      <c r="G34" s="66">
        <f t="shared" ref="G34:M34" si="15">IF(G33=0,0,G33/$F33)</f>
        <v>0.5</v>
      </c>
      <c r="H34" s="37">
        <f t="shared" si="15"/>
        <v>0.66666666666666663</v>
      </c>
      <c r="I34" s="37">
        <f t="shared" si="15"/>
        <v>0.83333333333333337</v>
      </c>
      <c r="J34" s="37">
        <f t="shared" si="15"/>
        <v>0.33333333333333331</v>
      </c>
      <c r="K34" s="37">
        <f t="shared" si="15"/>
        <v>0</v>
      </c>
      <c r="L34" s="37">
        <f t="shared" si="15"/>
        <v>0.16666666666666666</v>
      </c>
      <c r="M34" s="37">
        <f t="shared" si="15"/>
        <v>0</v>
      </c>
    </row>
    <row r="35" spans="1:13" ht="12" customHeight="1">
      <c r="A35" s="175"/>
      <c r="B35" s="175"/>
      <c r="C35" s="43"/>
      <c r="D35" s="220" t="s">
        <v>474</v>
      </c>
      <c r="E35" s="42"/>
      <c r="F35" s="69">
        <v>9</v>
      </c>
      <c r="G35" s="68">
        <v>2</v>
      </c>
      <c r="H35" s="41">
        <v>9</v>
      </c>
      <c r="I35" s="41">
        <v>6</v>
      </c>
      <c r="J35" s="41">
        <v>4</v>
      </c>
      <c r="K35" s="41">
        <v>0</v>
      </c>
      <c r="L35" s="41">
        <v>0</v>
      </c>
      <c r="M35" s="41">
        <v>0</v>
      </c>
    </row>
    <row r="36" spans="1:13" ht="12" customHeight="1">
      <c r="A36" s="175"/>
      <c r="B36" s="175"/>
      <c r="C36" s="40"/>
      <c r="D36" s="221"/>
      <c r="E36" s="39"/>
      <c r="F36" s="70"/>
      <c r="G36" s="66">
        <f t="shared" ref="G36:M36" si="16">IF(G35=0,0,G35/$F35)</f>
        <v>0.22222222222222221</v>
      </c>
      <c r="H36" s="37">
        <f t="shared" si="16"/>
        <v>1</v>
      </c>
      <c r="I36" s="37">
        <f t="shared" si="16"/>
        <v>0.66666666666666663</v>
      </c>
      <c r="J36" s="37">
        <f t="shared" si="16"/>
        <v>0.44444444444444442</v>
      </c>
      <c r="K36" s="37">
        <f t="shared" si="16"/>
        <v>0</v>
      </c>
      <c r="L36" s="37">
        <f t="shared" si="16"/>
        <v>0</v>
      </c>
      <c r="M36" s="37">
        <f t="shared" si="16"/>
        <v>0</v>
      </c>
    </row>
    <row r="37" spans="1:13" ht="12" customHeight="1">
      <c r="A37" s="175"/>
      <c r="B37" s="175"/>
      <c r="C37" s="43"/>
      <c r="D37" s="220" t="s">
        <v>475</v>
      </c>
      <c r="E37" s="42"/>
      <c r="F37" s="69">
        <v>1</v>
      </c>
      <c r="G37" s="68">
        <v>0</v>
      </c>
      <c r="H37" s="41">
        <v>0</v>
      </c>
      <c r="I37" s="41">
        <v>0</v>
      </c>
      <c r="J37" s="41">
        <v>1</v>
      </c>
      <c r="K37" s="41">
        <v>0</v>
      </c>
      <c r="L37" s="41">
        <v>0</v>
      </c>
      <c r="M37" s="41">
        <v>0</v>
      </c>
    </row>
    <row r="38" spans="1:13" ht="12" customHeight="1">
      <c r="A38" s="175"/>
      <c r="B38" s="175"/>
      <c r="C38" s="40"/>
      <c r="D38" s="221"/>
      <c r="E38" s="39"/>
      <c r="F38" s="70"/>
      <c r="G38" s="66">
        <f t="shared" ref="G38:M38" si="17">IF(G37=0,0,G37/$F37)</f>
        <v>0</v>
      </c>
      <c r="H38" s="37">
        <f t="shared" si="17"/>
        <v>0</v>
      </c>
      <c r="I38" s="37">
        <f t="shared" si="17"/>
        <v>0</v>
      </c>
      <c r="J38" s="37">
        <f t="shared" si="17"/>
        <v>1</v>
      </c>
      <c r="K38" s="37">
        <f t="shared" si="17"/>
        <v>0</v>
      </c>
      <c r="L38" s="37">
        <f t="shared" si="17"/>
        <v>0</v>
      </c>
      <c r="M38" s="37">
        <f t="shared" si="17"/>
        <v>0</v>
      </c>
    </row>
    <row r="39" spans="1:13" ht="12" customHeight="1">
      <c r="A39" s="175"/>
      <c r="B39" s="175"/>
      <c r="C39" s="43"/>
      <c r="D39" s="220" t="s">
        <v>476</v>
      </c>
      <c r="E39" s="42"/>
      <c r="F39" s="69">
        <v>7</v>
      </c>
      <c r="G39" s="68">
        <v>1</v>
      </c>
      <c r="H39" s="41">
        <v>3</v>
      </c>
      <c r="I39" s="41">
        <v>1</v>
      </c>
      <c r="J39" s="41">
        <v>3</v>
      </c>
      <c r="K39" s="41">
        <v>1</v>
      </c>
      <c r="L39" s="41">
        <v>1</v>
      </c>
      <c r="M39" s="41">
        <v>1</v>
      </c>
    </row>
    <row r="40" spans="1:13" ht="12" customHeight="1">
      <c r="A40" s="175"/>
      <c r="B40" s="175"/>
      <c r="C40" s="40"/>
      <c r="D40" s="221"/>
      <c r="E40" s="39"/>
      <c r="F40" s="70"/>
      <c r="G40" s="66">
        <f t="shared" ref="G40:M40" si="18">IF(G39=0,0,G39/$F39)</f>
        <v>0.14285714285714285</v>
      </c>
      <c r="H40" s="37">
        <f t="shared" si="18"/>
        <v>0.42857142857142855</v>
      </c>
      <c r="I40" s="37">
        <f t="shared" si="18"/>
        <v>0.14285714285714285</v>
      </c>
      <c r="J40" s="37">
        <f t="shared" si="18"/>
        <v>0.42857142857142855</v>
      </c>
      <c r="K40" s="37">
        <f t="shared" si="18"/>
        <v>0.14285714285714285</v>
      </c>
      <c r="L40" s="37">
        <f t="shared" si="18"/>
        <v>0.14285714285714285</v>
      </c>
      <c r="M40" s="37">
        <f t="shared" si="18"/>
        <v>0.14285714285714285</v>
      </c>
    </row>
    <row r="41" spans="1:13" ht="12" customHeight="1">
      <c r="A41" s="175"/>
      <c r="B41" s="175"/>
      <c r="C41" s="43"/>
      <c r="D41" s="220" t="s">
        <v>477</v>
      </c>
      <c r="E41" s="42"/>
      <c r="F41" s="69">
        <v>0</v>
      </c>
      <c r="G41" s="106" t="s">
        <v>497</v>
      </c>
      <c r="H41" s="105" t="s">
        <v>497</v>
      </c>
      <c r="I41" s="105" t="s">
        <v>497</v>
      </c>
      <c r="J41" s="105" t="s">
        <v>497</v>
      </c>
      <c r="K41" s="105" t="s">
        <v>497</v>
      </c>
      <c r="L41" s="105" t="s">
        <v>497</v>
      </c>
      <c r="M41" s="105" t="s">
        <v>497</v>
      </c>
    </row>
    <row r="42" spans="1:13" ht="12" customHeight="1">
      <c r="A42" s="175"/>
      <c r="B42" s="175"/>
      <c r="C42" s="40"/>
      <c r="D42" s="221"/>
      <c r="E42" s="39"/>
      <c r="F42" s="70"/>
      <c r="G42" s="107" t="s">
        <v>497</v>
      </c>
      <c r="H42" s="48" t="s">
        <v>497</v>
      </c>
      <c r="I42" s="48" t="s">
        <v>497</v>
      </c>
      <c r="J42" s="48" t="s">
        <v>497</v>
      </c>
      <c r="K42" s="48" t="s">
        <v>497</v>
      </c>
      <c r="L42" s="48" t="s">
        <v>497</v>
      </c>
      <c r="M42" s="48" t="s">
        <v>497</v>
      </c>
    </row>
    <row r="43" spans="1:13" ht="12" customHeight="1">
      <c r="A43" s="175"/>
      <c r="B43" s="175"/>
      <c r="C43" s="43"/>
      <c r="D43" s="220" t="s">
        <v>478</v>
      </c>
      <c r="E43" s="42"/>
      <c r="F43" s="69">
        <v>1</v>
      </c>
      <c r="G43" s="68">
        <v>1</v>
      </c>
      <c r="H43" s="41">
        <v>1</v>
      </c>
      <c r="I43" s="41">
        <v>1</v>
      </c>
      <c r="J43" s="41">
        <v>1</v>
      </c>
      <c r="K43" s="41">
        <v>0</v>
      </c>
      <c r="L43" s="41">
        <v>0</v>
      </c>
      <c r="M43" s="41">
        <v>0</v>
      </c>
    </row>
    <row r="44" spans="1:13" ht="12" customHeight="1">
      <c r="A44" s="175"/>
      <c r="B44" s="175"/>
      <c r="C44" s="40"/>
      <c r="D44" s="221"/>
      <c r="E44" s="39"/>
      <c r="F44" s="70"/>
      <c r="G44" s="66">
        <f t="shared" ref="G44:M44" si="19">IF(G43=0,0,G43/$F43)</f>
        <v>1</v>
      </c>
      <c r="H44" s="37">
        <f t="shared" si="19"/>
        <v>1</v>
      </c>
      <c r="I44" s="37">
        <f t="shared" si="19"/>
        <v>1</v>
      </c>
      <c r="J44" s="37">
        <f t="shared" si="19"/>
        <v>1</v>
      </c>
      <c r="K44" s="37">
        <f t="shared" si="19"/>
        <v>0</v>
      </c>
      <c r="L44" s="37">
        <f t="shared" si="19"/>
        <v>0</v>
      </c>
      <c r="M44" s="37">
        <f t="shared" si="19"/>
        <v>0</v>
      </c>
    </row>
    <row r="45" spans="1:13" ht="12" customHeight="1">
      <c r="A45" s="175"/>
      <c r="B45" s="175"/>
      <c r="C45" s="43"/>
      <c r="D45" s="220" t="s">
        <v>479</v>
      </c>
      <c r="E45" s="42"/>
      <c r="F45" s="69">
        <v>7</v>
      </c>
      <c r="G45" s="68">
        <v>3</v>
      </c>
      <c r="H45" s="41">
        <v>4</v>
      </c>
      <c r="I45" s="41">
        <v>4</v>
      </c>
      <c r="J45" s="41">
        <v>2</v>
      </c>
      <c r="K45" s="41">
        <v>0</v>
      </c>
      <c r="L45" s="41">
        <v>1</v>
      </c>
      <c r="M45" s="41">
        <v>0</v>
      </c>
    </row>
    <row r="46" spans="1:13" ht="12" customHeight="1">
      <c r="A46" s="175"/>
      <c r="B46" s="175"/>
      <c r="C46" s="40"/>
      <c r="D46" s="221"/>
      <c r="E46" s="39"/>
      <c r="F46" s="70"/>
      <c r="G46" s="66">
        <f t="shared" ref="G46:M46" si="20">IF(G45=0,0,G45/$F45)</f>
        <v>0.42857142857142855</v>
      </c>
      <c r="H46" s="37">
        <f t="shared" si="20"/>
        <v>0.5714285714285714</v>
      </c>
      <c r="I46" s="37">
        <f t="shared" si="20"/>
        <v>0.5714285714285714</v>
      </c>
      <c r="J46" s="37">
        <f t="shared" si="20"/>
        <v>0.2857142857142857</v>
      </c>
      <c r="K46" s="37">
        <f t="shared" si="20"/>
        <v>0</v>
      </c>
      <c r="L46" s="37">
        <f t="shared" si="20"/>
        <v>0.14285714285714285</v>
      </c>
      <c r="M46" s="37">
        <f t="shared" si="20"/>
        <v>0</v>
      </c>
    </row>
    <row r="47" spans="1:13" ht="12" customHeight="1">
      <c r="A47" s="175"/>
      <c r="B47" s="175"/>
      <c r="C47" s="43"/>
      <c r="D47" s="220" t="s">
        <v>480</v>
      </c>
      <c r="E47" s="42"/>
      <c r="F47" s="69">
        <v>2</v>
      </c>
      <c r="G47" s="68">
        <v>0</v>
      </c>
      <c r="H47" s="41">
        <v>0</v>
      </c>
      <c r="I47" s="41">
        <v>1</v>
      </c>
      <c r="J47" s="41">
        <v>0</v>
      </c>
      <c r="K47" s="41">
        <v>0</v>
      </c>
      <c r="L47" s="41">
        <v>0</v>
      </c>
      <c r="M47" s="41">
        <v>1</v>
      </c>
    </row>
    <row r="48" spans="1:13" ht="12" customHeight="1">
      <c r="A48" s="175"/>
      <c r="B48" s="175"/>
      <c r="C48" s="40"/>
      <c r="D48" s="221"/>
      <c r="E48" s="39"/>
      <c r="F48" s="70"/>
      <c r="G48" s="66">
        <f t="shared" ref="G48:M48" si="21">IF(G47=0,0,G47/$F47)</f>
        <v>0</v>
      </c>
      <c r="H48" s="37">
        <f t="shared" si="21"/>
        <v>0</v>
      </c>
      <c r="I48" s="37">
        <f t="shared" si="21"/>
        <v>0.5</v>
      </c>
      <c r="J48" s="37">
        <f t="shared" si="21"/>
        <v>0</v>
      </c>
      <c r="K48" s="37">
        <f t="shared" si="21"/>
        <v>0</v>
      </c>
      <c r="L48" s="37">
        <f t="shared" si="21"/>
        <v>0</v>
      </c>
      <c r="M48" s="37">
        <f t="shared" si="21"/>
        <v>0.5</v>
      </c>
    </row>
    <row r="49" spans="1:13" ht="12" customHeight="1">
      <c r="A49" s="175"/>
      <c r="B49" s="175"/>
      <c r="C49" s="43"/>
      <c r="D49" s="220" t="s">
        <v>481</v>
      </c>
      <c r="E49" s="42"/>
      <c r="F49" s="69">
        <v>3</v>
      </c>
      <c r="G49" s="68">
        <v>0</v>
      </c>
      <c r="H49" s="41">
        <v>2</v>
      </c>
      <c r="I49" s="41">
        <v>2</v>
      </c>
      <c r="J49" s="41">
        <v>2</v>
      </c>
      <c r="K49" s="41">
        <v>0</v>
      </c>
      <c r="L49" s="41">
        <v>0</v>
      </c>
      <c r="M49" s="41">
        <v>0</v>
      </c>
    </row>
    <row r="50" spans="1:13" ht="12" customHeight="1">
      <c r="A50" s="175"/>
      <c r="B50" s="175"/>
      <c r="C50" s="40"/>
      <c r="D50" s="221"/>
      <c r="E50" s="39"/>
      <c r="F50" s="70"/>
      <c r="G50" s="66">
        <f t="shared" ref="G50:M50" si="22">IF(G49=0,0,G49/$F49)</f>
        <v>0</v>
      </c>
      <c r="H50" s="37">
        <f t="shared" si="22"/>
        <v>0.66666666666666663</v>
      </c>
      <c r="I50" s="37">
        <f t="shared" si="22"/>
        <v>0.66666666666666663</v>
      </c>
      <c r="J50" s="37">
        <f t="shared" si="22"/>
        <v>0.66666666666666663</v>
      </c>
      <c r="K50" s="37">
        <f t="shared" si="22"/>
        <v>0</v>
      </c>
      <c r="L50" s="37">
        <f t="shared" si="22"/>
        <v>0</v>
      </c>
      <c r="M50" s="37">
        <f t="shared" si="22"/>
        <v>0</v>
      </c>
    </row>
    <row r="51" spans="1:13" ht="12" customHeight="1">
      <c r="A51" s="175"/>
      <c r="B51" s="175"/>
      <c r="C51" s="43"/>
      <c r="D51" s="220" t="s">
        <v>482</v>
      </c>
      <c r="E51" s="42"/>
      <c r="F51" s="69">
        <v>15</v>
      </c>
      <c r="G51" s="68">
        <v>6</v>
      </c>
      <c r="H51" s="41">
        <v>4</v>
      </c>
      <c r="I51" s="41">
        <v>6</v>
      </c>
      <c r="J51" s="41">
        <v>3</v>
      </c>
      <c r="K51" s="41">
        <v>0</v>
      </c>
      <c r="L51" s="41">
        <v>3</v>
      </c>
      <c r="M51" s="41">
        <v>2</v>
      </c>
    </row>
    <row r="52" spans="1:13" ht="12" customHeight="1">
      <c r="A52" s="175"/>
      <c r="B52" s="175"/>
      <c r="C52" s="40"/>
      <c r="D52" s="221"/>
      <c r="E52" s="39"/>
      <c r="F52" s="70"/>
      <c r="G52" s="66">
        <f t="shared" ref="G52:M52" si="23">IF(G51=0,0,G51/$F51)</f>
        <v>0.4</v>
      </c>
      <c r="H52" s="37">
        <f t="shared" si="23"/>
        <v>0.26666666666666666</v>
      </c>
      <c r="I52" s="37">
        <f t="shared" si="23"/>
        <v>0.4</v>
      </c>
      <c r="J52" s="37">
        <f t="shared" si="23"/>
        <v>0.2</v>
      </c>
      <c r="K52" s="37">
        <f t="shared" si="23"/>
        <v>0</v>
      </c>
      <c r="L52" s="37">
        <f t="shared" si="23"/>
        <v>0.2</v>
      </c>
      <c r="M52" s="37">
        <f t="shared" si="23"/>
        <v>0.13333333333333333</v>
      </c>
    </row>
    <row r="53" spans="1:13" ht="12" customHeight="1">
      <c r="A53" s="175"/>
      <c r="B53" s="175"/>
      <c r="C53" s="43"/>
      <c r="D53" s="220" t="s">
        <v>483</v>
      </c>
      <c r="E53" s="42"/>
      <c r="F53" s="69">
        <v>6</v>
      </c>
      <c r="G53" s="68">
        <v>0</v>
      </c>
      <c r="H53" s="41">
        <v>2</v>
      </c>
      <c r="I53" s="41">
        <v>0</v>
      </c>
      <c r="J53" s="41">
        <v>1</v>
      </c>
      <c r="K53" s="41">
        <v>1</v>
      </c>
      <c r="L53" s="41">
        <v>0</v>
      </c>
      <c r="M53" s="41">
        <v>3</v>
      </c>
    </row>
    <row r="54" spans="1:13" ht="12" customHeight="1">
      <c r="A54" s="175"/>
      <c r="B54" s="175"/>
      <c r="C54" s="40"/>
      <c r="D54" s="221"/>
      <c r="E54" s="39"/>
      <c r="F54" s="70"/>
      <c r="G54" s="66">
        <f t="shared" ref="G54:M54" si="24">IF(G53=0,0,G53/$F53)</f>
        <v>0</v>
      </c>
      <c r="H54" s="37">
        <f t="shared" si="24"/>
        <v>0.33333333333333331</v>
      </c>
      <c r="I54" s="37">
        <f t="shared" si="24"/>
        <v>0</v>
      </c>
      <c r="J54" s="37">
        <f t="shared" si="24"/>
        <v>0.16666666666666666</v>
      </c>
      <c r="K54" s="37">
        <f t="shared" si="24"/>
        <v>0.16666666666666666</v>
      </c>
      <c r="L54" s="37">
        <f t="shared" si="24"/>
        <v>0</v>
      </c>
      <c r="M54" s="37">
        <f t="shared" si="24"/>
        <v>0.5</v>
      </c>
    </row>
    <row r="55" spans="1:13" ht="12" customHeight="1">
      <c r="A55" s="175"/>
      <c r="B55" s="175"/>
      <c r="C55" s="43"/>
      <c r="D55" s="220" t="s">
        <v>484</v>
      </c>
      <c r="E55" s="42"/>
      <c r="F55" s="69">
        <v>31</v>
      </c>
      <c r="G55" s="68">
        <v>6</v>
      </c>
      <c r="H55" s="41">
        <v>12</v>
      </c>
      <c r="I55" s="41">
        <v>14</v>
      </c>
      <c r="J55" s="41">
        <v>5</v>
      </c>
      <c r="K55" s="41">
        <v>1</v>
      </c>
      <c r="L55" s="41">
        <v>11</v>
      </c>
      <c r="M55" s="41">
        <v>1</v>
      </c>
    </row>
    <row r="56" spans="1:13" ht="12" customHeight="1">
      <c r="A56" s="175"/>
      <c r="B56" s="175"/>
      <c r="C56" s="40"/>
      <c r="D56" s="221"/>
      <c r="E56" s="39"/>
      <c r="F56" s="70"/>
      <c r="G56" s="66">
        <f t="shared" ref="G56:M56" si="25">IF(G55=0,0,G55/$F55)</f>
        <v>0.19354838709677419</v>
      </c>
      <c r="H56" s="37">
        <f t="shared" si="25"/>
        <v>0.38709677419354838</v>
      </c>
      <c r="I56" s="37">
        <f t="shared" si="25"/>
        <v>0.45161290322580644</v>
      </c>
      <c r="J56" s="37">
        <f t="shared" si="25"/>
        <v>0.16129032258064516</v>
      </c>
      <c r="K56" s="37">
        <f t="shared" si="25"/>
        <v>3.2258064516129031E-2</v>
      </c>
      <c r="L56" s="37">
        <f t="shared" si="25"/>
        <v>0.35483870967741937</v>
      </c>
      <c r="M56" s="37">
        <f t="shared" si="25"/>
        <v>3.2258064516129031E-2</v>
      </c>
    </row>
    <row r="57" spans="1:13" ht="12" customHeight="1">
      <c r="A57" s="175"/>
      <c r="B57" s="175"/>
      <c r="C57" s="43"/>
      <c r="D57" s="220" t="s">
        <v>485</v>
      </c>
      <c r="E57" s="42"/>
      <c r="F57" s="69">
        <v>7</v>
      </c>
      <c r="G57" s="68">
        <v>2</v>
      </c>
      <c r="H57" s="41">
        <v>6</v>
      </c>
      <c r="I57" s="41">
        <v>2</v>
      </c>
      <c r="J57" s="41">
        <v>1</v>
      </c>
      <c r="K57" s="41">
        <v>0</v>
      </c>
      <c r="L57" s="41">
        <v>1</v>
      </c>
      <c r="M57" s="41">
        <v>0</v>
      </c>
    </row>
    <row r="58" spans="1:13" ht="12" customHeight="1">
      <c r="A58" s="175"/>
      <c r="B58" s="175"/>
      <c r="C58" s="40"/>
      <c r="D58" s="221"/>
      <c r="E58" s="39"/>
      <c r="F58" s="70"/>
      <c r="G58" s="66">
        <f t="shared" ref="G58:M58" si="26">IF(G57=0,0,G57/$F57)</f>
        <v>0.2857142857142857</v>
      </c>
      <c r="H58" s="37">
        <f t="shared" si="26"/>
        <v>0.8571428571428571</v>
      </c>
      <c r="I58" s="37">
        <f t="shared" si="26"/>
        <v>0.2857142857142857</v>
      </c>
      <c r="J58" s="37">
        <f t="shared" si="26"/>
        <v>0.14285714285714285</v>
      </c>
      <c r="K58" s="37">
        <f t="shared" si="26"/>
        <v>0</v>
      </c>
      <c r="L58" s="37">
        <f t="shared" si="26"/>
        <v>0.14285714285714285</v>
      </c>
      <c r="M58" s="37">
        <f t="shared" si="26"/>
        <v>0</v>
      </c>
    </row>
    <row r="59" spans="1:13" ht="12.75" customHeight="1">
      <c r="A59" s="175"/>
      <c r="B59" s="175"/>
      <c r="C59" s="43"/>
      <c r="D59" s="220" t="s">
        <v>486</v>
      </c>
      <c r="E59" s="42"/>
      <c r="F59" s="69">
        <v>28</v>
      </c>
      <c r="G59" s="68">
        <v>11</v>
      </c>
      <c r="H59" s="41">
        <v>23</v>
      </c>
      <c r="I59" s="41">
        <v>13</v>
      </c>
      <c r="J59" s="41">
        <v>10</v>
      </c>
      <c r="K59" s="41">
        <v>2</v>
      </c>
      <c r="L59" s="41">
        <v>3</v>
      </c>
      <c r="M59" s="41">
        <v>1</v>
      </c>
    </row>
    <row r="60" spans="1:13" ht="12.75" customHeight="1">
      <c r="A60" s="175"/>
      <c r="B60" s="175"/>
      <c r="C60" s="40"/>
      <c r="D60" s="221"/>
      <c r="E60" s="39"/>
      <c r="F60" s="70"/>
      <c r="G60" s="66">
        <f t="shared" ref="G60:M60" si="27">IF(G59=0,0,G59/$F59)</f>
        <v>0.39285714285714285</v>
      </c>
      <c r="H60" s="37">
        <f t="shared" si="27"/>
        <v>0.8214285714285714</v>
      </c>
      <c r="I60" s="37">
        <f t="shared" si="27"/>
        <v>0.4642857142857143</v>
      </c>
      <c r="J60" s="37">
        <f t="shared" si="27"/>
        <v>0.35714285714285715</v>
      </c>
      <c r="K60" s="37">
        <f t="shared" si="27"/>
        <v>7.1428571428571425E-2</v>
      </c>
      <c r="L60" s="37">
        <f t="shared" si="27"/>
        <v>0.10714285714285714</v>
      </c>
      <c r="M60" s="37">
        <f t="shared" si="27"/>
        <v>3.5714285714285712E-2</v>
      </c>
    </row>
    <row r="61" spans="1:13" ht="12" customHeight="1">
      <c r="A61" s="175"/>
      <c r="B61" s="175"/>
      <c r="C61" s="43"/>
      <c r="D61" s="220" t="s">
        <v>21</v>
      </c>
      <c r="E61" s="42"/>
      <c r="F61" s="69">
        <v>14</v>
      </c>
      <c r="G61" s="68">
        <v>3</v>
      </c>
      <c r="H61" s="41">
        <v>10</v>
      </c>
      <c r="I61" s="41">
        <v>10</v>
      </c>
      <c r="J61" s="41">
        <v>5</v>
      </c>
      <c r="K61" s="41">
        <v>0</v>
      </c>
      <c r="L61" s="41">
        <v>1</v>
      </c>
      <c r="M61" s="41">
        <v>0</v>
      </c>
    </row>
    <row r="62" spans="1:13" ht="12" customHeight="1">
      <c r="A62" s="175"/>
      <c r="B62" s="175"/>
      <c r="C62" s="40"/>
      <c r="D62" s="221"/>
      <c r="E62" s="39"/>
      <c r="F62" s="70"/>
      <c r="G62" s="66">
        <f t="shared" ref="G62:M62" si="28">IF(G61=0,0,G61/$F61)</f>
        <v>0.21428571428571427</v>
      </c>
      <c r="H62" s="37">
        <f t="shared" si="28"/>
        <v>0.7142857142857143</v>
      </c>
      <c r="I62" s="37">
        <f t="shared" si="28"/>
        <v>0.7142857142857143</v>
      </c>
      <c r="J62" s="37">
        <f t="shared" si="28"/>
        <v>0.35714285714285715</v>
      </c>
      <c r="K62" s="37">
        <f t="shared" si="28"/>
        <v>0</v>
      </c>
      <c r="L62" s="37">
        <f t="shared" si="28"/>
        <v>7.1428571428571425E-2</v>
      </c>
      <c r="M62" s="37">
        <f t="shared" si="28"/>
        <v>0</v>
      </c>
    </row>
    <row r="63" spans="1:13" ht="12" customHeight="1">
      <c r="A63" s="175"/>
      <c r="B63" s="175"/>
      <c r="C63" s="43"/>
      <c r="D63" s="220" t="s">
        <v>487</v>
      </c>
      <c r="E63" s="42"/>
      <c r="F63" s="69">
        <v>7</v>
      </c>
      <c r="G63" s="68">
        <v>2</v>
      </c>
      <c r="H63" s="41">
        <v>7</v>
      </c>
      <c r="I63" s="41">
        <v>5</v>
      </c>
      <c r="J63" s="41">
        <v>2</v>
      </c>
      <c r="K63" s="41">
        <v>1</v>
      </c>
      <c r="L63" s="41">
        <v>0</v>
      </c>
      <c r="M63" s="41">
        <v>0</v>
      </c>
    </row>
    <row r="64" spans="1:13" ht="12" customHeight="1">
      <c r="A64" s="175"/>
      <c r="B64" s="175"/>
      <c r="C64" s="40"/>
      <c r="D64" s="221"/>
      <c r="E64" s="39"/>
      <c r="F64" s="70"/>
      <c r="G64" s="66">
        <f t="shared" ref="G64:M64" si="29">IF(G63=0,0,G63/$F63)</f>
        <v>0.2857142857142857</v>
      </c>
      <c r="H64" s="37">
        <f t="shared" si="29"/>
        <v>1</v>
      </c>
      <c r="I64" s="37">
        <f t="shared" si="29"/>
        <v>0.7142857142857143</v>
      </c>
      <c r="J64" s="37">
        <f t="shared" si="29"/>
        <v>0.2857142857142857</v>
      </c>
      <c r="K64" s="37">
        <f t="shared" si="29"/>
        <v>0.14285714285714285</v>
      </c>
      <c r="L64" s="37">
        <f t="shared" si="29"/>
        <v>0</v>
      </c>
      <c r="M64" s="37">
        <f t="shared" si="29"/>
        <v>0</v>
      </c>
    </row>
    <row r="65" spans="1:13" ht="12" customHeight="1">
      <c r="A65" s="175"/>
      <c r="B65" s="175"/>
      <c r="C65" s="43"/>
      <c r="D65" s="220" t="s">
        <v>488</v>
      </c>
      <c r="E65" s="42"/>
      <c r="F65" s="69">
        <v>17</v>
      </c>
      <c r="G65" s="68">
        <v>6</v>
      </c>
      <c r="H65" s="41">
        <v>11</v>
      </c>
      <c r="I65" s="41">
        <v>10</v>
      </c>
      <c r="J65" s="41">
        <v>4</v>
      </c>
      <c r="K65" s="41">
        <v>1</v>
      </c>
      <c r="L65" s="41">
        <v>2</v>
      </c>
      <c r="M65" s="41">
        <v>0</v>
      </c>
    </row>
    <row r="66" spans="1:13" ht="12" customHeight="1">
      <c r="A66" s="175"/>
      <c r="B66" s="175"/>
      <c r="C66" s="40"/>
      <c r="D66" s="221"/>
      <c r="E66" s="39"/>
      <c r="F66" s="70"/>
      <c r="G66" s="66">
        <f t="shared" ref="G66:M66" si="30">IF(G65=0,0,G65/$F65)</f>
        <v>0.35294117647058826</v>
      </c>
      <c r="H66" s="37">
        <f t="shared" si="30"/>
        <v>0.6470588235294118</v>
      </c>
      <c r="I66" s="37">
        <f t="shared" si="30"/>
        <v>0.58823529411764708</v>
      </c>
      <c r="J66" s="37">
        <f t="shared" si="30"/>
        <v>0.23529411764705882</v>
      </c>
      <c r="K66" s="37">
        <f t="shared" si="30"/>
        <v>5.8823529411764705E-2</v>
      </c>
      <c r="L66" s="37">
        <f t="shared" si="30"/>
        <v>0.11764705882352941</v>
      </c>
      <c r="M66" s="37">
        <f t="shared" si="30"/>
        <v>0</v>
      </c>
    </row>
    <row r="67" spans="1:13" ht="12" customHeight="1">
      <c r="A67" s="175"/>
      <c r="B67" s="175"/>
      <c r="C67" s="43"/>
      <c r="D67" s="220" t="s">
        <v>489</v>
      </c>
      <c r="E67" s="42"/>
      <c r="F67" s="69">
        <v>4</v>
      </c>
      <c r="G67" s="68">
        <v>2</v>
      </c>
      <c r="H67" s="41">
        <v>3</v>
      </c>
      <c r="I67" s="41">
        <v>2</v>
      </c>
      <c r="J67" s="41">
        <v>2</v>
      </c>
      <c r="K67" s="41">
        <v>1</v>
      </c>
      <c r="L67" s="41">
        <v>0</v>
      </c>
      <c r="M67" s="41">
        <v>1</v>
      </c>
    </row>
    <row r="68" spans="1:13" ht="12" customHeight="1">
      <c r="A68" s="175"/>
      <c r="B68" s="176"/>
      <c r="C68" s="40"/>
      <c r="D68" s="221"/>
      <c r="E68" s="39"/>
      <c r="F68" s="70"/>
      <c r="G68" s="66">
        <f t="shared" ref="G68:M68" si="31">IF(G67=0,0,G67/$F67)</f>
        <v>0.5</v>
      </c>
      <c r="H68" s="37">
        <f t="shared" si="31"/>
        <v>0.75</v>
      </c>
      <c r="I68" s="37">
        <f t="shared" si="31"/>
        <v>0.5</v>
      </c>
      <c r="J68" s="37">
        <f t="shared" si="31"/>
        <v>0.5</v>
      </c>
      <c r="K68" s="37">
        <f t="shared" si="31"/>
        <v>0.25</v>
      </c>
      <c r="L68" s="37">
        <f t="shared" si="31"/>
        <v>0</v>
      </c>
      <c r="M68" s="37">
        <f t="shared" si="31"/>
        <v>0.25</v>
      </c>
    </row>
    <row r="69" spans="1:13" ht="12" customHeight="1">
      <c r="A69" s="175"/>
      <c r="B69" s="174" t="s">
        <v>17</v>
      </c>
      <c r="C69" s="43"/>
      <c r="D69" s="220" t="s">
        <v>16</v>
      </c>
      <c r="E69" s="42"/>
      <c r="F69" s="69">
        <v>715</v>
      </c>
      <c r="G69" s="68">
        <f t="shared" ref="G69:M69" si="32">SUM(G71,G73,G75,G77,G79,G81,G83,G85,G87,G89,G91,G93,G95,G97,G99)</f>
        <v>198</v>
      </c>
      <c r="H69" s="41">
        <f t="shared" si="32"/>
        <v>360</v>
      </c>
      <c r="I69" s="41">
        <f t="shared" si="32"/>
        <v>305</v>
      </c>
      <c r="J69" s="41">
        <f t="shared" si="32"/>
        <v>159</v>
      </c>
      <c r="K69" s="41">
        <f t="shared" si="32"/>
        <v>26</v>
      </c>
      <c r="L69" s="41">
        <f t="shared" si="32"/>
        <v>190</v>
      </c>
      <c r="M69" s="41">
        <f t="shared" si="32"/>
        <v>40</v>
      </c>
    </row>
    <row r="70" spans="1:13" ht="12" customHeight="1">
      <c r="A70" s="175"/>
      <c r="B70" s="175"/>
      <c r="C70" s="40"/>
      <c r="D70" s="221"/>
      <c r="E70" s="39"/>
      <c r="F70" s="70"/>
      <c r="G70" s="66">
        <f t="shared" ref="G70:M70" si="33">IF(G69=0,0,G69/$F69)</f>
        <v>0.27692307692307694</v>
      </c>
      <c r="H70" s="37">
        <f t="shared" si="33"/>
        <v>0.50349650349650354</v>
      </c>
      <c r="I70" s="37">
        <f t="shared" si="33"/>
        <v>0.42657342657342656</v>
      </c>
      <c r="J70" s="37">
        <f t="shared" si="33"/>
        <v>0.22237762237762237</v>
      </c>
      <c r="K70" s="37">
        <f t="shared" si="33"/>
        <v>3.6363636363636362E-2</v>
      </c>
      <c r="L70" s="37">
        <f t="shared" si="33"/>
        <v>0.26573426573426573</v>
      </c>
      <c r="M70" s="37">
        <f t="shared" si="33"/>
        <v>5.5944055944055944E-2</v>
      </c>
    </row>
    <row r="71" spans="1:13" ht="12" customHeight="1">
      <c r="A71" s="175"/>
      <c r="B71" s="175"/>
      <c r="C71" s="43"/>
      <c r="D71" s="220" t="s">
        <v>140</v>
      </c>
      <c r="E71" s="42"/>
      <c r="F71" s="69">
        <v>7</v>
      </c>
      <c r="G71" s="68">
        <v>1</v>
      </c>
      <c r="H71" s="41">
        <v>3</v>
      </c>
      <c r="I71" s="41">
        <v>3</v>
      </c>
      <c r="J71" s="41">
        <v>1</v>
      </c>
      <c r="K71" s="41">
        <v>0</v>
      </c>
      <c r="L71" s="41">
        <v>2</v>
      </c>
      <c r="M71" s="41">
        <v>1</v>
      </c>
    </row>
    <row r="72" spans="1:13" ht="12" customHeight="1">
      <c r="A72" s="175"/>
      <c r="B72" s="175"/>
      <c r="C72" s="40"/>
      <c r="D72" s="221"/>
      <c r="E72" s="39"/>
      <c r="F72" s="70"/>
      <c r="G72" s="66">
        <f t="shared" ref="G72:M72" si="34">IF(G71=0,0,G71/$F71)</f>
        <v>0.14285714285714285</v>
      </c>
      <c r="H72" s="37">
        <f t="shared" si="34"/>
        <v>0.42857142857142855</v>
      </c>
      <c r="I72" s="37">
        <f t="shared" si="34"/>
        <v>0.42857142857142855</v>
      </c>
      <c r="J72" s="37">
        <f t="shared" si="34"/>
        <v>0.14285714285714285</v>
      </c>
      <c r="K72" s="37">
        <f t="shared" si="34"/>
        <v>0</v>
      </c>
      <c r="L72" s="37">
        <f t="shared" si="34"/>
        <v>0.2857142857142857</v>
      </c>
      <c r="M72" s="37">
        <f t="shared" si="34"/>
        <v>0.14285714285714285</v>
      </c>
    </row>
    <row r="73" spans="1:13" ht="12" customHeight="1">
      <c r="A73" s="175"/>
      <c r="B73" s="175"/>
      <c r="C73" s="43"/>
      <c r="D73" s="220" t="s">
        <v>14</v>
      </c>
      <c r="E73" s="42"/>
      <c r="F73" s="69">
        <v>81</v>
      </c>
      <c r="G73" s="68">
        <v>20</v>
      </c>
      <c r="H73" s="41">
        <v>23</v>
      </c>
      <c r="I73" s="41">
        <v>19</v>
      </c>
      <c r="J73" s="41">
        <v>11</v>
      </c>
      <c r="K73" s="41">
        <v>4</v>
      </c>
      <c r="L73" s="41">
        <v>32</v>
      </c>
      <c r="M73" s="41">
        <v>6</v>
      </c>
    </row>
    <row r="74" spans="1:13" ht="12" customHeight="1">
      <c r="A74" s="175"/>
      <c r="B74" s="175"/>
      <c r="C74" s="40"/>
      <c r="D74" s="221"/>
      <c r="E74" s="39"/>
      <c r="F74" s="70"/>
      <c r="G74" s="66">
        <f t="shared" ref="G74:M74" si="35">IF(G73=0,0,G73/$F73)</f>
        <v>0.24691358024691357</v>
      </c>
      <c r="H74" s="37">
        <f t="shared" si="35"/>
        <v>0.2839506172839506</v>
      </c>
      <c r="I74" s="37">
        <f t="shared" si="35"/>
        <v>0.23456790123456789</v>
      </c>
      <c r="J74" s="37">
        <f t="shared" si="35"/>
        <v>0.13580246913580246</v>
      </c>
      <c r="K74" s="37">
        <f t="shared" si="35"/>
        <v>4.9382716049382713E-2</v>
      </c>
      <c r="L74" s="37">
        <f t="shared" si="35"/>
        <v>0.39506172839506171</v>
      </c>
      <c r="M74" s="37">
        <f t="shared" si="35"/>
        <v>7.407407407407407E-2</v>
      </c>
    </row>
    <row r="75" spans="1:13" ht="12" customHeight="1">
      <c r="A75" s="175"/>
      <c r="B75" s="175"/>
      <c r="C75" s="43"/>
      <c r="D75" s="220" t="s">
        <v>13</v>
      </c>
      <c r="E75" s="42"/>
      <c r="F75" s="69">
        <v>20</v>
      </c>
      <c r="G75" s="68">
        <v>13</v>
      </c>
      <c r="H75" s="41">
        <v>14</v>
      </c>
      <c r="I75" s="41">
        <v>14</v>
      </c>
      <c r="J75" s="41">
        <v>8</v>
      </c>
      <c r="K75" s="41">
        <v>0</v>
      </c>
      <c r="L75" s="41">
        <v>5</v>
      </c>
      <c r="M75" s="41">
        <v>0</v>
      </c>
    </row>
    <row r="76" spans="1:13" ht="12" customHeight="1">
      <c r="A76" s="175"/>
      <c r="B76" s="175"/>
      <c r="C76" s="40"/>
      <c r="D76" s="221"/>
      <c r="E76" s="39"/>
      <c r="F76" s="70"/>
      <c r="G76" s="66">
        <f t="shared" ref="G76:M76" si="36">IF(G75=0,0,G75/$F75)</f>
        <v>0.65</v>
      </c>
      <c r="H76" s="37">
        <f t="shared" si="36"/>
        <v>0.7</v>
      </c>
      <c r="I76" s="37">
        <f t="shared" si="36"/>
        <v>0.7</v>
      </c>
      <c r="J76" s="37">
        <f t="shared" si="36"/>
        <v>0.4</v>
      </c>
      <c r="K76" s="37">
        <f t="shared" si="36"/>
        <v>0</v>
      </c>
      <c r="L76" s="37">
        <f t="shared" si="36"/>
        <v>0.25</v>
      </c>
      <c r="M76" s="37">
        <f t="shared" si="36"/>
        <v>0</v>
      </c>
    </row>
    <row r="77" spans="1:13" ht="12" customHeight="1">
      <c r="A77" s="175"/>
      <c r="B77" s="175"/>
      <c r="C77" s="43"/>
      <c r="D77" s="220" t="s">
        <v>12</v>
      </c>
      <c r="E77" s="42"/>
      <c r="F77" s="69">
        <v>13</v>
      </c>
      <c r="G77" s="68">
        <v>5</v>
      </c>
      <c r="H77" s="41">
        <v>10</v>
      </c>
      <c r="I77" s="41">
        <v>6</v>
      </c>
      <c r="J77" s="41">
        <v>6</v>
      </c>
      <c r="K77" s="41">
        <v>1</v>
      </c>
      <c r="L77" s="41">
        <v>2</v>
      </c>
      <c r="M77" s="41">
        <v>1</v>
      </c>
    </row>
    <row r="78" spans="1:13" ht="12" customHeight="1">
      <c r="A78" s="175"/>
      <c r="B78" s="175"/>
      <c r="C78" s="40"/>
      <c r="D78" s="221"/>
      <c r="E78" s="39"/>
      <c r="F78" s="70"/>
      <c r="G78" s="66">
        <f t="shared" ref="G78:M78" si="37">IF(G77=0,0,G77/$F77)</f>
        <v>0.38461538461538464</v>
      </c>
      <c r="H78" s="37">
        <f t="shared" si="37"/>
        <v>0.76923076923076927</v>
      </c>
      <c r="I78" s="37">
        <f t="shared" si="37"/>
        <v>0.46153846153846156</v>
      </c>
      <c r="J78" s="37">
        <f t="shared" si="37"/>
        <v>0.46153846153846156</v>
      </c>
      <c r="K78" s="37">
        <f t="shared" si="37"/>
        <v>7.6923076923076927E-2</v>
      </c>
      <c r="L78" s="37">
        <f t="shared" si="37"/>
        <v>0.15384615384615385</v>
      </c>
      <c r="M78" s="37">
        <f t="shared" si="37"/>
        <v>7.6923076923076927E-2</v>
      </c>
    </row>
    <row r="79" spans="1:13" ht="12" customHeight="1">
      <c r="A79" s="175"/>
      <c r="B79" s="175"/>
      <c r="C79" s="43"/>
      <c r="D79" s="220" t="s">
        <v>11</v>
      </c>
      <c r="E79" s="42"/>
      <c r="F79" s="69">
        <v>35</v>
      </c>
      <c r="G79" s="68">
        <v>14</v>
      </c>
      <c r="H79" s="41">
        <v>21</v>
      </c>
      <c r="I79" s="41">
        <v>12</v>
      </c>
      <c r="J79" s="41">
        <v>10</v>
      </c>
      <c r="K79" s="41">
        <v>1</v>
      </c>
      <c r="L79" s="41">
        <v>10</v>
      </c>
      <c r="M79" s="41">
        <v>1</v>
      </c>
    </row>
    <row r="80" spans="1:13" ht="12" customHeight="1">
      <c r="A80" s="175"/>
      <c r="B80" s="175"/>
      <c r="C80" s="40"/>
      <c r="D80" s="221"/>
      <c r="E80" s="39"/>
      <c r="F80" s="70"/>
      <c r="G80" s="66">
        <f t="shared" ref="G80:M80" si="38">IF(G79=0,0,G79/$F79)</f>
        <v>0.4</v>
      </c>
      <c r="H80" s="37">
        <f t="shared" si="38"/>
        <v>0.6</v>
      </c>
      <c r="I80" s="37">
        <f t="shared" si="38"/>
        <v>0.34285714285714286</v>
      </c>
      <c r="J80" s="37">
        <f t="shared" si="38"/>
        <v>0.2857142857142857</v>
      </c>
      <c r="K80" s="37">
        <f t="shared" si="38"/>
        <v>2.8571428571428571E-2</v>
      </c>
      <c r="L80" s="37">
        <f t="shared" si="38"/>
        <v>0.2857142857142857</v>
      </c>
      <c r="M80" s="37">
        <f t="shared" si="38"/>
        <v>2.8571428571428571E-2</v>
      </c>
    </row>
    <row r="81" spans="1:13" ht="12" customHeight="1">
      <c r="A81" s="175"/>
      <c r="B81" s="175"/>
      <c r="C81" s="43"/>
      <c r="D81" s="220" t="s">
        <v>10</v>
      </c>
      <c r="E81" s="42"/>
      <c r="F81" s="69">
        <v>182</v>
      </c>
      <c r="G81" s="68">
        <v>50</v>
      </c>
      <c r="H81" s="41">
        <v>96</v>
      </c>
      <c r="I81" s="41">
        <v>78</v>
      </c>
      <c r="J81" s="41">
        <v>39</v>
      </c>
      <c r="K81" s="41">
        <v>7</v>
      </c>
      <c r="L81" s="41">
        <v>45</v>
      </c>
      <c r="M81" s="41">
        <v>14</v>
      </c>
    </row>
    <row r="82" spans="1:13" ht="12" customHeight="1">
      <c r="A82" s="175"/>
      <c r="B82" s="175"/>
      <c r="C82" s="40"/>
      <c r="D82" s="221"/>
      <c r="E82" s="39"/>
      <c r="F82" s="70"/>
      <c r="G82" s="66">
        <f t="shared" ref="G82:M82" si="39">IF(G81=0,0,G81/$F81)</f>
        <v>0.27472527472527475</v>
      </c>
      <c r="H82" s="37">
        <f t="shared" si="39"/>
        <v>0.52747252747252749</v>
      </c>
      <c r="I82" s="37">
        <f t="shared" si="39"/>
        <v>0.42857142857142855</v>
      </c>
      <c r="J82" s="37">
        <f t="shared" si="39"/>
        <v>0.21428571428571427</v>
      </c>
      <c r="K82" s="37">
        <f t="shared" si="39"/>
        <v>3.8461538461538464E-2</v>
      </c>
      <c r="L82" s="37">
        <f t="shared" si="39"/>
        <v>0.24725274725274726</v>
      </c>
      <c r="M82" s="37">
        <f t="shared" si="39"/>
        <v>7.6923076923076927E-2</v>
      </c>
    </row>
    <row r="83" spans="1:13" ht="12" customHeight="1">
      <c r="A83" s="175"/>
      <c r="B83" s="175"/>
      <c r="C83" s="43"/>
      <c r="D83" s="220" t="s">
        <v>9</v>
      </c>
      <c r="E83" s="42"/>
      <c r="F83" s="69">
        <v>18</v>
      </c>
      <c r="G83" s="68">
        <v>6</v>
      </c>
      <c r="H83" s="41">
        <v>13</v>
      </c>
      <c r="I83" s="41">
        <v>8</v>
      </c>
      <c r="J83" s="41">
        <v>7</v>
      </c>
      <c r="K83" s="41">
        <v>1</v>
      </c>
      <c r="L83" s="41">
        <v>2</v>
      </c>
      <c r="M83" s="41">
        <v>0</v>
      </c>
    </row>
    <row r="84" spans="1:13" ht="12" customHeight="1">
      <c r="A84" s="175"/>
      <c r="B84" s="175"/>
      <c r="C84" s="40"/>
      <c r="D84" s="221"/>
      <c r="E84" s="39"/>
      <c r="F84" s="70"/>
      <c r="G84" s="66">
        <f t="shared" ref="G84:M84" si="40">IF(G83=0,0,G83/$F83)</f>
        <v>0.33333333333333331</v>
      </c>
      <c r="H84" s="37">
        <f t="shared" si="40"/>
        <v>0.72222222222222221</v>
      </c>
      <c r="I84" s="37">
        <f t="shared" si="40"/>
        <v>0.44444444444444442</v>
      </c>
      <c r="J84" s="37">
        <f t="shared" si="40"/>
        <v>0.3888888888888889</v>
      </c>
      <c r="K84" s="37">
        <f t="shared" si="40"/>
        <v>5.5555555555555552E-2</v>
      </c>
      <c r="L84" s="37">
        <f t="shared" si="40"/>
        <v>0.1111111111111111</v>
      </c>
      <c r="M84" s="37">
        <f t="shared" si="40"/>
        <v>0</v>
      </c>
    </row>
    <row r="85" spans="1:13" ht="12" customHeight="1">
      <c r="A85" s="175"/>
      <c r="B85" s="175"/>
      <c r="C85" s="43"/>
      <c r="D85" s="220" t="s">
        <v>8</v>
      </c>
      <c r="E85" s="42"/>
      <c r="F85" s="69">
        <v>11</v>
      </c>
      <c r="G85" s="68">
        <v>2</v>
      </c>
      <c r="H85" s="41">
        <v>4</v>
      </c>
      <c r="I85" s="41">
        <v>4</v>
      </c>
      <c r="J85" s="41">
        <v>2</v>
      </c>
      <c r="K85" s="41">
        <v>0</v>
      </c>
      <c r="L85" s="41">
        <v>4</v>
      </c>
      <c r="M85" s="41">
        <v>0</v>
      </c>
    </row>
    <row r="86" spans="1:13" ht="12" customHeight="1">
      <c r="A86" s="175"/>
      <c r="B86" s="175"/>
      <c r="C86" s="40"/>
      <c r="D86" s="221"/>
      <c r="E86" s="39"/>
      <c r="F86" s="70"/>
      <c r="G86" s="66">
        <f t="shared" ref="G86:M86" si="41">IF(G85=0,0,G85/$F85)</f>
        <v>0.18181818181818182</v>
      </c>
      <c r="H86" s="37">
        <f t="shared" si="41"/>
        <v>0.36363636363636365</v>
      </c>
      <c r="I86" s="37">
        <f t="shared" si="41"/>
        <v>0.36363636363636365</v>
      </c>
      <c r="J86" s="37">
        <f t="shared" si="41"/>
        <v>0.18181818181818182</v>
      </c>
      <c r="K86" s="37">
        <f t="shared" si="41"/>
        <v>0</v>
      </c>
      <c r="L86" s="37">
        <f t="shared" si="41"/>
        <v>0.36363636363636365</v>
      </c>
      <c r="M86" s="37">
        <f t="shared" si="41"/>
        <v>0</v>
      </c>
    </row>
    <row r="87" spans="1:13" ht="13.5" customHeight="1">
      <c r="A87" s="175"/>
      <c r="B87" s="175"/>
      <c r="C87" s="43"/>
      <c r="D87" s="222" t="s">
        <v>139</v>
      </c>
      <c r="E87" s="42"/>
      <c r="F87" s="69">
        <v>16</v>
      </c>
      <c r="G87" s="68">
        <v>2</v>
      </c>
      <c r="H87" s="41">
        <v>5</v>
      </c>
      <c r="I87" s="41">
        <v>8</v>
      </c>
      <c r="J87" s="41">
        <v>2</v>
      </c>
      <c r="K87" s="41">
        <v>1</v>
      </c>
      <c r="L87" s="41">
        <v>3</v>
      </c>
      <c r="M87" s="41">
        <v>1</v>
      </c>
    </row>
    <row r="88" spans="1:13" ht="13.5" customHeight="1">
      <c r="A88" s="175"/>
      <c r="B88" s="175"/>
      <c r="C88" s="40"/>
      <c r="D88" s="221"/>
      <c r="E88" s="39"/>
      <c r="F88" s="70"/>
      <c r="G88" s="66">
        <f t="shared" ref="G88:M88" si="42">IF(G87=0,0,G87/$F87)</f>
        <v>0.125</v>
      </c>
      <c r="H88" s="37">
        <f t="shared" si="42"/>
        <v>0.3125</v>
      </c>
      <c r="I88" s="37">
        <f t="shared" si="42"/>
        <v>0.5</v>
      </c>
      <c r="J88" s="37">
        <f t="shared" si="42"/>
        <v>0.125</v>
      </c>
      <c r="K88" s="37">
        <f t="shared" si="42"/>
        <v>6.25E-2</v>
      </c>
      <c r="L88" s="37">
        <f t="shared" si="42"/>
        <v>0.1875</v>
      </c>
      <c r="M88" s="37">
        <f t="shared" si="42"/>
        <v>6.25E-2</v>
      </c>
    </row>
    <row r="89" spans="1:13" ht="12" customHeight="1">
      <c r="A89" s="175"/>
      <c r="B89" s="175"/>
      <c r="C89" s="43"/>
      <c r="D89" s="220" t="s">
        <v>6</v>
      </c>
      <c r="E89" s="42"/>
      <c r="F89" s="69">
        <v>57</v>
      </c>
      <c r="G89" s="68">
        <v>12</v>
      </c>
      <c r="H89" s="41">
        <v>26</v>
      </c>
      <c r="I89" s="41">
        <v>20</v>
      </c>
      <c r="J89" s="41">
        <v>11</v>
      </c>
      <c r="K89" s="41">
        <v>5</v>
      </c>
      <c r="L89" s="41">
        <v>20</v>
      </c>
      <c r="M89" s="41">
        <v>3</v>
      </c>
    </row>
    <row r="90" spans="1:13" ht="12" customHeight="1">
      <c r="A90" s="175"/>
      <c r="B90" s="175"/>
      <c r="C90" s="40"/>
      <c r="D90" s="221"/>
      <c r="E90" s="39"/>
      <c r="F90" s="70"/>
      <c r="G90" s="66">
        <f t="shared" ref="G90:M90" si="43">IF(G89=0,0,G89/$F89)</f>
        <v>0.21052631578947367</v>
      </c>
      <c r="H90" s="37">
        <f t="shared" si="43"/>
        <v>0.45614035087719296</v>
      </c>
      <c r="I90" s="37">
        <f t="shared" si="43"/>
        <v>0.35087719298245612</v>
      </c>
      <c r="J90" s="37">
        <f t="shared" si="43"/>
        <v>0.19298245614035087</v>
      </c>
      <c r="K90" s="37">
        <f t="shared" si="43"/>
        <v>8.771929824561403E-2</v>
      </c>
      <c r="L90" s="37">
        <f t="shared" si="43"/>
        <v>0.35087719298245612</v>
      </c>
      <c r="M90" s="37">
        <f t="shared" si="43"/>
        <v>5.2631578947368418E-2</v>
      </c>
    </row>
    <row r="91" spans="1:13" ht="12" customHeight="1">
      <c r="A91" s="175"/>
      <c r="B91" s="175"/>
      <c r="C91" s="43"/>
      <c r="D91" s="220" t="s">
        <v>5</v>
      </c>
      <c r="E91" s="42"/>
      <c r="F91" s="69">
        <v>16</v>
      </c>
      <c r="G91" s="68">
        <v>3</v>
      </c>
      <c r="H91" s="41">
        <v>5</v>
      </c>
      <c r="I91" s="41">
        <v>5</v>
      </c>
      <c r="J91" s="41">
        <v>3</v>
      </c>
      <c r="K91" s="41">
        <v>0</v>
      </c>
      <c r="L91" s="41">
        <v>7</v>
      </c>
      <c r="M91" s="41">
        <v>1</v>
      </c>
    </row>
    <row r="92" spans="1:13" ht="12" customHeight="1">
      <c r="A92" s="175"/>
      <c r="B92" s="175"/>
      <c r="C92" s="40"/>
      <c r="D92" s="221"/>
      <c r="E92" s="39"/>
      <c r="F92" s="70"/>
      <c r="G92" s="66">
        <f t="shared" ref="G92:M92" si="44">IF(G91=0,0,G91/$F91)</f>
        <v>0.1875</v>
      </c>
      <c r="H92" s="37">
        <f t="shared" si="44"/>
        <v>0.3125</v>
      </c>
      <c r="I92" s="37">
        <f t="shared" si="44"/>
        <v>0.3125</v>
      </c>
      <c r="J92" s="37">
        <f t="shared" si="44"/>
        <v>0.1875</v>
      </c>
      <c r="K92" s="37">
        <f t="shared" si="44"/>
        <v>0</v>
      </c>
      <c r="L92" s="37">
        <f t="shared" si="44"/>
        <v>0.4375</v>
      </c>
      <c r="M92" s="37">
        <f t="shared" si="44"/>
        <v>6.25E-2</v>
      </c>
    </row>
    <row r="93" spans="1:13" ht="12" customHeight="1">
      <c r="A93" s="175"/>
      <c r="B93" s="175"/>
      <c r="C93" s="43"/>
      <c r="D93" s="220" t="s">
        <v>4</v>
      </c>
      <c r="E93" s="42"/>
      <c r="F93" s="69">
        <v>21</v>
      </c>
      <c r="G93" s="68">
        <v>8</v>
      </c>
      <c r="H93" s="41">
        <v>11</v>
      </c>
      <c r="I93" s="41">
        <v>12</v>
      </c>
      <c r="J93" s="41">
        <v>6</v>
      </c>
      <c r="K93" s="41">
        <v>0</v>
      </c>
      <c r="L93" s="41">
        <v>7</v>
      </c>
      <c r="M93" s="41">
        <v>0</v>
      </c>
    </row>
    <row r="94" spans="1:13" ht="12" customHeight="1">
      <c r="A94" s="175"/>
      <c r="B94" s="175"/>
      <c r="C94" s="40"/>
      <c r="D94" s="221"/>
      <c r="E94" s="39"/>
      <c r="F94" s="70"/>
      <c r="G94" s="66">
        <f t="shared" ref="G94:M94" si="45">IF(G93=0,0,G93/$F93)</f>
        <v>0.38095238095238093</v>
      </c>
      <c r="H94" s="37">
        <f t="shared" si="45"/>
        <v>0.52380952380952384</v>
      </c>
      <c r="I94" s="37">
        <f t="shared" si="45"/>
        <v>0.5714285714285714</v>
      </c>
      <c r="J94" s="37">
        <f t="shared" si="45"/>
        <v>0.2857142857142857</v>
      </c>
      <c r="K94" s="37">
        <f t="shared" si="45"/>
        <v>0</v>
      </c>
      <c r="L94" s="37">
        <f t="shared" si="45"/>
        <v>0.33333333333333331</v>
      </c>
      <c r="M94" s="37">
        <f t="shared" si="45"/>
        <v>0</v>
      </c>
    </row>
    <row r="95" spans="1:13" ht="12" customHeight="1">
      <c r="A95" s="175"/>
      <c r="B95" s="175"/>
      <c r="C95" s="43"/>
      <c r="D95" s="220" t="s">
        <v>3</v>
      </c>
      <c r="E95" s="42"/>
      <c r="F95" s="69">
        <v>157</v>
      </c>
      <c r="G95" s="68">
        <v>37</v>
      </c>
      <c r="H95" s="41">
        <v>81</v>
      </c>
      <c r="I95" s="41">
        <v>75</v>
      </c>
      <c r="J95" s="41">
        <v>31</v>
      </c>
      <c r="K95" s="41">
        <v>4</v>
      </c>
      <c r="L95" s="41">
        <v>34</v>
      </c>
      <c r="M95" s="41">
        <v>9</v>
      </c>
    </row>
    <row r="96" spans="1:13" ht="12" customHeight="1">
      <c r="A96" s="175"/>
      <c r="B96" s="175"/>
      <c r="C96" s="40"/>
      <c r="D96" s="221"/>
      <c r="E96" s="39"/>
      <c r="F96" s="70"/>
      <c r="G96" s="66">
        <f t="shared" ref="G96:M96" si="46">IF(G95=0,0,G95/$F95)</f>
        <v>0.2356687898089172</v>
      </c>
      <c r="H96" s="37">
        <f t="shared" si="46"/>
        <v>0.51592356687898089</v>
      </c>
      <c r="I96" s="37">
        <f t="shared" si="46"/>
        <v>0.47770700636942676</v>
      </c>
      <c r="J96" s="37">
        <f t="shared" si="46"/>
        <v>0.19745222929936307</v>
      </c>
      <c r="K96" s="37">
        <f t="shared" si="46"/>
        <v>2.5477707006369428E-2</v>
      </c>
      <c r="L96" s="37">
        <f t="shared" si="46"/>
        <v>0.21656050955414013</v>
      </c>
      <c r="M96" s="37">
        <f t="shared" si="46"/>
        <v>5.7324840764331211E-2</v>
      </c>
    </row>
    <row r="97" spans="1:13" ht="12" customHeight="1">
      <c r="A97" s="175"/>
      <c r="B97" s="175"/>
      <c r="C97" s="43"/>
      <c r="D97" s="220" t="s">
        <v>2</v>
      </c>
      <c r="E97" s="42"/>
      <c r="F97" s="69">
        <v>22</v>
      </c>
      <c r="G97" s="68">
        <v>9</v>
      </c>
      <c r="H97" s="41">
        <v>19</v>
      </c>
      <c r="I97" s="41">
        <v>10</v>
      </c>
      <c r="J97" s="41">
        <v>8</v>
      </c>
      <c r="K97" s="41">
        <v>0</v>
      </c>
      <c r="L97" s="41">
        <v>1</v>
      </c>
      <c r="M97" s="41">
        <v>2</v>
      </c>
    </row>
    <row r="98" spans="1:13" ht="12" customHeight="1">
      <c r="A98" s="175"/>
      <c r="B98" s="175"/>
      <c r="C98" s="40"/>
      <c r="D98" s="221"/>
      <c r="E98" s="39"/>
      <c r="F98" s="70"/>
      <c r="G98" s="66">
        <f t="shared" ref="G98:M98" si="47">IF(G97=0,0,G97/$F97)</f>
        <v>0.40909090909090912</v>
      </c>
      <c r="H98" s="37">
        <f t="shared" si="47"/>
        <v>0.86363636363636365</v>
      </c>
      <c r="I98" s="37">
        <f t="shared" si="47"/>
        <v>0.45454545454545453</v>
      </c>
      <c r="J98" s="37">
        <f t="shared" si="47"/>
        <v>0.36363636363636365</v>
      </c>
      <c r="K98" s="37">
        <f t="shared" si="47"/>
        <v>0</v>
      </c>
      <c r="L98" s="37">
        <f t="shared" si="47"/>
        <v>4.5454545454545456E-2</v>
      </c>
      <c r="M98" s="37">
        <f t="shared" si="47"/>
        <v>9.0909090909090912E-2</v>
      </c>
    </row>
    <row r="99" spans="1:13" ht="12.75" customHeight="1">
      <c r="A99" s="175"/>
      <c r="B99" s="175"/>
      <c r="C99" s="43"/>
      <c r="D99" s="220" t="s">
        <v>1</v>
      </c>
      <c r="E99" s="42"/>
      <c r="F99" s="69">
        <v>59</v>
      </c>
      <c r="G99" s="68">
        <v>16</v>
      </c>
      <c r="H99" s="41">
        <v>29</v>
      </c>
      <c r="I99" s="41">
        <v>31</v>
      </c>
      <c r="J99" s="41">
        <v>14</v>
      </c>
      <c r="K99" s="41">
        <v>2</v>
      </c>
      <c r="L99" s="41">
        <v>16</v>
      </c>
      <c r="M99" s="41">
        <v>1</v>
      </c>
    </row>
    <row r="100" spans="1:13" ht="12.75" customHeight="1">
      <c r="A100" s="176"/>
      <c r="B100" s="176"/>
      <c r="C100" s="40"/>
      <c r="D100" s="221"/>
      <c r="E100" s="39"/>
      <c r="F100" s="67"/>
      <c r="G100" s="66">
        <f t="shared" ref="G100:M100" si="48">IF(G99=0,0,G99/$F99)</f>
        <v>0.2711864406779661</v>
      </c>
      <c r="H100" s="37">
        <f t="shared" si="48"/>
        <v>0.49152542372881358</v>
      </c>
      <c r="I100" s="37">
        <f t="shared" si="48"/>
        <v>0.52542372881355937</v>
      </c>
      <c r="J100" s="37">
        <f t="shared" si="48"/>
        <v>0.23728813559322035</v>
      </c>
      <c r="K100" s="37">
        <f t="shared" si="48"/>
        <v>3.3898305084745763E-2</v>
      </c>
      <c r="L100" s="37">
        <f t="shared" si="48"/>
        <v>0.2711864406779661</v>
      </c>
      <c r="M100" s="37">
        <f t="shared" si="48"/>
        <v>1.6949152542372881E-2</v>
      </c>
    </row>
  </sheetData>
  <mergeCells count="60">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 ref="D57:D5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55:D56"/>
    <mergeCell ref="D45:D46"/>
    <mergeCell ref="D47:D48"/>
    <mergeCell ref="D49:D50"/>
    <mergeCell ref="D51:D52"/>
    <mergeCell ref="D53:D54"/>
    <mergeCell ref="D85:D86"/>
    <mergeCell ref="D87:D88"/>
    <mergeCell ref="D89:D90"/>
    <mergeCell ref="D91:D92"/>
    <mergeCell ref="D61:D62"/>
    <mergeCell ref="D63:D64"/>
    <mergeCell ref="D93:D94"/>
    <mergeCell ref="D65:D66"/>
    <mergeCell ref="D67:D68"/>
    <mergeCell ref="D59:D60"/>
    <mergeCell ref="B69:B100"/>
    <mergeCell ref="D69:D70"/>
    <mergeCell ref="D71:D72"/>
    <mergeCell ref="D73:D74"/>
    <mergeCell ref="D75:D76"/>
    <mergeCell ref="D99:D100"/>
    <mergeCell ref="D77:D78"/>
    <mergeCell ref="D79:D80"/>
    <mergeCell ref="D81:D82"/>
    <mergeCell ref="D83:D84"/>
    <mergeCell ref="D95:D96"/>
    <mergeCell ref="D97:D98"/>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9 G69:M69"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551</v>
      </c>
    </row>
    <row r="2" spans="1:13">
      <c r="M2" s="46" t="s">
        <v>173</v>
      </c>
    </row>
    <row r="3" spans="1:13" ht="14.25" customHeight="1">
      <c r="A3" s="230" t="s">
        <v>64</v>
      </c>
      <c r="B3" s="231"/>
      <c r="C3" s="231"/>
      <c r="D3" s="231"/>
      <c r="E3" s="232"/>
      <c r="F3" s="170" t="s">
        <v>150</v>
      </c>
      <c r="G3" s="338" t="s">
        <v>428</v>
      </c>
      <c r="H3" s="251" t="s">
        <v>427</v>
      </c>
      <c r="I3" s="251" t="s">
        <v>426</v>
      </c>
      <c r="J3" s="251" t="s">
        <v>425</v>
      </c>
      <c r="K3" s="251" t="s">
        <v>410</v>
      </c>
      <c r="L3" s="251" t="s">
        <v>424</v>
      </c>
      <c r="M3" s="251" t="s">
        <v>418</v>
      </c>
    </row>
    <row r="4" spans="1:13" ht="42" customHeight="1">
      <c r="A4" s="233"/>
      <c r="B4" s="234"/>
      <c r="C4" s="234"/>
      <c r="D4" s="234"/>
      <c r="E4" s="235"/>
      <c r="F4" s="171"/>
      <c r="G4" s="339"/>
      <c r="H4" s="252"/>
      <c r="I4" s="252"/>
      <c r="J4" s="252"/>
      <c r="K4" s="252"/>
      <c r="L4" s="252"/>
      <c r="M4" s="336"/>
    </row>
    <row r="5" spans="1:13" ht="14.25" customHeight="1">
      <c r="A5" s="233"/>
      <c r="B5" s="234"/>
      <c r="C5" s="234"/>
      <c r="D5" s="234"/>
      <c r="E5" s="235"/>
      <c r="F5" s="171"/>
      <c r="G5" s="339"/>
      <c r="H5" s="252"/>
      <c r="I5" s="252"/>
      <c r="J5" s="252"/>
      <c r="K5" s="252"/>
      <c r="L5" s="252"/>
      <c r="M5" s="336"/>
    </row>
    <row r="6" spans="1:13" ht="16.5" customHeight="1">
      <c r="A6" s="236"/>
      <c r="B6" s="237"/>
      <c r="C6" s="237"/>
      <c r="D6" s="237"/>
      <c r="E6" s="238"/>
      <c r="F6" s="171"/>
      <c r="G6" s="340"/>
      <c r="H6" s="253"/>
      <c r="I6" s="253"/>
      <c r="J6" s="253"/>
      <c r="K6" s="253"/>
      <c r="L6" s="253"/>
      <c r="M6" s="337"/>
    </row>
    <row r="7" spans="1:13" ht="12" customHeight="1">
      <c r="A7" s="161" t="s">
        <v>50</v>
      </c>
      <c r="B7" s="162"/>
      <c r="C7" s="162"/>
      <c r="D7" s="162"/>
      <c r="E7" s="163"/>
      <c r="F7" s="69">
        <v>945</v>
      </c>
      <c r="G7" s="68">
        <f t="shared" ref="G7:M7" si="0">SUM(G9,G11,G13,G15,G17)</f>
        <v>297</v>
      </c>
      <c r="H7" s="41">
        <f t="shared" si="0"/>
        <v>533</v>
      </c>
      <c r="I7" s="41">
        <f t="shared" si="0"/>
        <v>495</v>
      </c>
      <c r="J7" s="41">
        <f t="shared" si="0"/>
        <v>217</v>
      </c>
      <c r="K7" s="41">
        <f t="shared" si="0"/>
        <v>31</v>
      </c>
      <c r="L7" s="41">
        <f t="shared" si="0"/>
        <v>196</v>
      </c>
      <c r="M7" s="41">
        <f t="shared" si="0"/>
        <v>33</v>
      </c>
    </row>
    <row r="8" spans="1:13" ht="12" customHeight="1">
      <c r="A8" s="164"/>
      <c r="B8" s="165"/>
      <c r="C8" s="165"/>
      <c r="D8" s="165"/>
      <c r="E8" s="166"/>
      <c r="F8" s="70"/>
      <c r="G8" s="66">
        <f t="shared" ref="G8:M8" si="1">IF(G7=0,0,G7/$F7)</f>
        <v>0.31428571428571428</v>
      </c>
      <c r="H8" s="37">
        <f t="shared" si="1"/>
        <v>0.56402116402116398</v>
      </c>
      <c r="I8" s="37">
        <f t="shared" si="1"/>
        <v>0.52380952380952384</v>
      </c>
      <c r="J8" s="37">
        <f t="shared" si="1"/>
        <v>0.22962962962962963</v>
      </c>
      <c r="K8" s="37">
        <f t="shared" si="1"/>
        <v>3.2804232804232801E-2</v>
      </c>
      <c r="L8" s="37">
        <f t="shared" si="1"/>
        <v>0.2074074074074074</v>
      </c>
      <c r="M8" s="37">
        <f t="shared" si="1"/>
        <v>3.4920634920634921E-2</v>
      </c>
    </row>
    <row r="9" spans="1:13" ht="12" customHeight="1">
      <c r="A9" s="177" t="s">
        <v>49</v>
      </c>
      <c r="B9" s="239" t="s">
        <v>48</v>
      </c>
      <c r="C9" s="240"/>
      <c r="D9" s="240"/>
      <c r="E9" s="241"/>
      <c r="F9" s="69">
        <v>295</v>
      </c>
      <c r="G9" s="68">
        <v>55</v>
      </c>
      <c r="H9" s="41">
        <v>41</v>
      </c>
      <c r="I9" s="41">
        <v>75</v>
      </c>
      <c r="J9" s="41">
        <v>15</v>
      </c>
      <c r="K9" s="41">
        <v>11</v>
      </c>
      <c r="L9" s="41">
        <v>147</v>
      </c>
      <c r="M9" s="41">
        <v>20</v>
      </c>
    </row>
    <row r="10" spans="1:13" ht="12" customHeight="1">
      <c r="A10" s="178"/>
      <c r="B10" s="242"/>
      <c r="C10" s="243"/>
      <c r="D10" s="243"/>
      <c r="E10" s="244"/>
      <c r="F10" s="70"/>
      <c r="G10" s="66">
        <f t="shared" ref="G10:M10" si="2">IF(G9=0,0,G9/$F9)</f>
        <v>0.1864406779661017</v>
      </c>
      <c r="H10" s="37">
        <f t="shared" si="2"/>
        <v>0.13898305084745763</v>
      </c>
      <c r="I10" s="37">
        <f t="shared" si="2"/>
        <v>0.25423728813559321</v>
      </c>
      <c r="J10" s="37">
        <f t="shared" si="2"/>
        <v>5.0847457627118647E-2</v>
      </c>
      <c r="K10" s="37">
        <f t="shared" si="2"/>
        <v>3.7288135593220341E-2</v>
      </c>
      <c r="L10" s="37">
        <f t="shared" si="2"/>
        <v>0.49830508474576274</v>
      </c>
      <c r="M10" s="37">
        <f t="shared" si="2"/>
        <v>6.7796610169491525E-2</v>
      </c>
    </row>
    <row r="11" spans="1:13" ht="12" customHeight="1">
      <c r="A11" s="178"/>
      <c r="B11" s="239" t="s">
        <v>47</v>
      </c>
      <c r="C11" s="240"/>
      <c r="D11" s="240"/>
      <c r="E11" s="241"/>
      <c r="F11" s="69">
        <v>143</v>
      </c>
      <c r="G11" s="68">
        <v>41</v>
      </c>
      <c r="H11" s="41">
        <v>68</v>
      </c>
      <c r="I11" s="41">
        <v>77</v>
      </c>
      <c r="J11" s="41">
        <v>16</v>
      </c>
      <c r="K11" s="41">
        <v>7</v>
      </c>
      <c r="L11" s="41">
        <v>32</v>
      </c>
      <c r="M11" s="41">
        <v>4</v>
      </c>
    </row>
    <row r="12" spans="1:13" ht="12" customHeight="1">
      <c r="A12" s="178"/>
      <c r="B12" s="242"/>
      <c r="C12" s="243"/>
      <c r="D12" s="243"/>
      <c r="E12" s="244"/>
      <c r="F12" s="70"/>
      <c r="G12" s="66">
        <f t="shared" ref="G12:M12" si="3">IF(G11=0,0,G11/$F11)</f>
        <v>0.28671328671328672</v>
      </c>
      <c r="H12" s="37">
        <f t="shared" si="3"/>
        <v>0.47552447552447552</v>
      </c>
      <c r="I12" s="37">
        <f t="shared" si="3"/>
        <v>0.53846153846153844</v>
      </c>
      <c r="J12" s="37">
        <f t="shared" si="3"/>
        <v>0.11188811188811189</v>
      </c>
      <c r="K12" s="37">
        <f t="shared" si="3"/>
        <v>4.8951048951048952E-2</v>
      </c>
      <c r="L12" s="37">
        <f t="shared" si="3"/>
        <v>0.22377622377622378</v>
      </c>
      <c r="M12" s="37">
        <f t="shared" si="3"/>
        <v>2.7972027972027972E-2</v>
      </c>
    </row>
    <row r="13" spans="1:13" ht="12" customHeight="1">
      <c r="A13" s="178"/>
      <c r="B13" s="239" t="s">
        <v>46</v>
      </c>
      <c r="C13" s="240"/>
      <c r="D13" s="240"/>
      <c r="E13" s="241"/>
      <c r="F13" s="69">
        <v>227</v>
      </c>
      <c r="G13" s="68">
        <v>92</v>
      </c>
      <c r="H13" s="41">
        <v>181</v>
      </c>
      <c r="I13" s="41">
        <v>149</v>
      </c>
      <c r="J13" s="41">
        <v>67</v>
      </c>
      <c r="K13" s="41">
        <v>6</v>
      </c>
      <c r="L13" s="41">
        <v>10</v>
      </c>
      <c r="M13" s="41">
        <v>3</v>
      </c>
    </row>
    <row r="14" spans="1:13" ht="12" customHeight="1">
      <c r="A14" s="178"/>
      <c r="B14" s="242"/>
      <c r="C14" s="243"/>
      <c r="D14" s="243"/>
      <c r="E14" s="244"/>
      <c r="F14" s="70"/>
      <c r="G14" s="66">
        <f t="shared" ref="G14:M14" si="4">IF(G13=0,0,G13/$F13)</f>
        <v>0.40528634361233479</v>
      </c>
      <c r="H14" s="37">
        <f t="shared" si="4"/>
        <v>0.79735682819383258</v>
      </c>
      <c r="I14" s="37">
        <f t="shared" si="4"/>
        <v>0.65638766519823788</v>
      </c>
      <c r="J14" s="37">
        <f t="shared" si="4"/>
        <v>0.29515418502202645</v>
      </c>
      <c r="K14" s="37">
        <f t="shared" si="4"/>
        <v>2.643171806167401E-2</v>
      </c>
      <c r="L14" s="37">
        <f t="shared" si="4"/>
        <v>4.405286343612335E-2</v>
      </c>
      <c r="M14" s="37">
        <f t="shared" si="4"/>
        <v>1.3215859030837005E-2</v>
      </c>
    </row>
    <row r="15" spans="1:13" ht="12" customHeight="1">
      <c r="A15" s="178"/>
      <c r="B15" s="239" t="s">
        <v>45</v>
      </c>
      <c r="C15" s="240"/>
      <c r="D15" s="240"/>
      <c r="E15" s="241"/>
      <c r="F15" s="69">
        <v>75</v>
      </c>
      <c r="G15" s="68">
        <v>29</v>
      </c>
      <c r="H15" s="41">
        <v>61</v>
      </c>
      <c r="I15" s="41">
        <v>47</v>
      </c>
      <c r="J15" s="41">
        <v>25</v>
      </c>
      <c r="K15" s="41">
        <v>1</v>
      </c>
      <c r="L15" s="41">
        <v>5</v>
      </c>
      <c r="M15" s="41">
        <v>2</v>
      </c>
    </row>
    <row r="16" spans="1:13" ht="12" customHeight="1">
      <c r="A16" s="178"/>
      <c r="B16" s="242"/>
      <c r="C16" s="243"/>
      <c r="D16" s="243"/>
      <c r="E16" s="244"/>
      <c r="F16" s="70"/>
      <c r="G16" s="66">
        <f t="shared" ref="G16:M16" si="5">IF(G15=0,0,G15/$F15)</f>
        <v>0.38666666666666666</v>
      </c>
      <c r="H16" s="37">
        <f t="shared" si="5"/>
        <v>0.81333333333333335</v>
      </c>
      <c r="I16" s="37">
        <f t="shared" si="5"/>
        <v>0.62666666666666671</v>
      </c>
      <c r="J16" s="37">
        <f t="shared" si="5"/>
        <v>0.33333333333333331</v>
      </c>
      <c r="K16" s="37">
        <f t="shared" si="5"/>
        <v>1.3333333333333334E-2</v>
      </c>
      <c r="L16" s="37">
        <f t="shared" si="5"/>
        <v>6.6666666666666666E-2</v>
      </c>
      <c r="M16" s="37">
        <f t="shared" si="5"/>
        <v>2.6666666666666668E-2</v>
      </c>
    </row>
    <row r="17" spans="1:13" ht="12" customHeight="1">
      <c r="A17" s="178"/>
      <c r="B17" s="239" t="s">
        <v>44</v>
      </c>
      <c r="C17" s="240"/>
      <c r="D17" s="240"/>
      <c r="E17" s="241"/>
      <c r="F17" s="69">
        <v>205</v>
      </c>
      <c r="G17" s="68">
        <v>80</v>
      </c>
      <c r="H17" s="41">
        <v>182</v>
      </c>
      <c r="I17" s="41">
        <v>147</v>
      </c>
      <c r="J17" s="41">
        <v>94</v>
      </c>
      <c r="K17" s="41">
        <v>6</v>
      </c>
      <c r="L17" s="41">
        <v>2</v>
      </c>
      <c r="M17" s="41">
        <v>4</v>
      </c>
    </row>
    <row r="18" spans="1:13" ht="12" customHeight="1">
      <c r="A18" s="179"/>
      <c r="B18" s="242"/>
      <c r="C18" s="243"/>
      <c r="D18" s="243"/>
      <c r="E18" s="244"/>
      <c r="F18" s="70"/>
      <c r="G18" s="66">
        <f t="shared" ref="G18:M18" si="6">IF(G17=0,0,G17/$F17)</f>
        <v>0.3902439024390244</v>
      </c>
      <c r="H18" s="37">
        <f t="shared" si="6"/>
        <v>0.8878048780487805</v>
      </c>
      <c r="I18" s="37">
        <f t="shared" si="6"/>
        <v>0.71707317073170729</v>
      </c>
      <c r="J18" s="37">
        <f t="shared" si="6"/>
        <v>0.45853658536585368</v>
      </c>
      <c r="K18" s="37">
        <f t="shared" si="6"/>
        <v>2.9268292682926831E-2</v>
      </c>
      <c r="L18" s="37">
        <f t="shared" si="6"/>
        <v>9.7560975609756097E-3</v>
      </c>
      <c r="M18" s="37">
        <f t="shared" si="6"/>
        <v>1.9512195121951219E-2</v>
      </c>
    </row>
    <row r="19" spans="1:13" ht="12" customHeight="1">
      <c r="A19" s="174" t="s">
        <v>43</v>
      </c>
      <c r="B19" s="174" t="s">
        <v>42</v>
      </c>
      <c r="C19" s="43"/>
      <c r="D19" s="220" t="s">
        <v>16</v>
      </c>
      <c r="E19" s="42"/>
      <c r="F19" s="69">
        <v>230</v>
      </c>
      <c r="G19" s="68">
        <f t="shared" ref="G19:M19" si="7">SUM(G21,G23,G25,G27,G29,G31,G33,G35,G37,G39,G41,G43,G45,G47,G49,G51,G53,G55,G57,G59,G61,G63,G65,G67)</f>
        <v>77</v>
      </c>
      <c r="H19" s="41">
        <f t="shared" si="7"/>
        <v>150</v>
      </c>
      <c r="I19" s="41">
        <f t="shared" si="7"/>
        <v>130</v>
      </c>
      <c r="J19" s="41">
        <f t="shared" si="7"/>
        <v>63</v>
      </c>
      <c r="K19" s="41">
        <f t="shared" si="7"/>
        <v>7</v>
      </c>
      <c r="L19" s="41">
        <f t="shared" si="7"/>
        <v>33</v>
      </c>
      <c r="M19" s="41">
        <f t="shared" si="7"/>
        <v>5</v>
      </c>
    </row>
    <row r="20" spans="1:13" ht="12" customHeight="1">
      <c r="A20" s="175"/>
      <c r="B20" s="175"/>
      <c r="C20" s="40"/>
      <c r="D20" s="221"/>
      <c r="E20" s="39"/>
      <c r="F20" s="70"/>
      <c r="G20" s="66">
        <f t="shared" ref="G20:M20" si="8">IF(G19=0,0,G19/$F19)</f>
        <v>0.33478260869565218</v>
      </c>
      <c r="H20" s="37">
        <f t="shared" si="8"/>
        <v>0.65217391304347827</v>
      </c>
      <c r="I20" s="37">
        <f t="shared" si="8"/>
        <v>0.56521739130434778</v>
      </c>
      <c r="J20" s="37">
        <f t="shared" si="8"/>
        <v>0.27391304347826084</v>
      </c>
      <c r="K20" s="37">
        <f t="shared" si="8"/>
        <v>3.0434782608695653E-2</v>
      </c>
      <c r="L20" s="37">
        <f t="shared" si="8"/>
        <v>0.14347826086956522</v>
      </c>
      <c r="M20" s="37">
        <f t="shared" si="8"/>
        <v>2.1739130434782608E-2</v>
      </c>
    </row>
    <row r="21" spans="1:13" ht="12" customHeight="1">
      <c r="A21" s="175"/>
      <c r="B21" s="175"/>
      <c r="C21" s="43"/>
      <c r="D21" s="220" t="s">
        <v>467</v>
      </c>
      <c r="E21" s="42"/>
      <c r="F21" s="69">
        <v>31</v>
      </c>
      <c r="G21" s="68">
        <v>11</v>
      </c>
      <c r="H21" s="41">
        <v>21</v>
      </c>
      <c r="I21" s="41">
        <v>18</v>
      </c>
      <c r="J21" s="41">
        <v>8</v>
      </c>
      <c r="K21" s="41">
        <v>0</v>
      </c>
      <c r="L21" s="41">
        <v>4</v>
      </c>
      <c r="M21" s="41">
        <v>0</v>
      </c>
    </row>
    <row r="22" spans="1:13" ht="12" customHeight="1">
      <c r="A22" s="175"/>
      <c r="B22" s="175"/>
      <c r="C22" s="40"/>
      <c r="D22" s="221"/>
      <c r="E22" s="39"/>
      <c r="F22" s="70"/>
      <c r="G22" s="66">
        <f t="shared" ref="G22:M22" si="9">IF(G21=0,0,G21/$F21)</f>
        <v>0.35483870967741937</v>
      </c>
      <c r="H22" s="37">
        <f t="shared" si="9"/>
        <v>0.67741935483870963</v>
      </c>
      <c r="I22" s="37">
        <f t="shared" si="9"/>
        <v>0.58064516129032262</v>
      </c>
      <c r="J22" s="37">
        <f t="shared" si="9"/>
        <v>0.25806451612903225</v>
      </c>
      <c r="K22" s="37">
        <f t="shared" si="9"/>
        <v>0</v>
      </c>
      <c r="L22" s="37">
        <f t="shared" si="9"/>
        <v>0.12903225806451613</v>
      </c>
      <c r="M22" s="37">
        <f t="shared" si="9"/>
        <v>0</v>
      </c>
    </row>
    <row r="23" spans="1:13" ht="12" customHeight="1">
      <c r="A23" s="175"/>
      <c r="B23" s="175"/>
      <c r="C23" s="43"/>
      <c r="D23" s="220" t="s">
        <v>468</v>
      </c>
      <c r="E23" s="42"/>
      <c r="F23" s="69">
        <v>4</v>
      </c>
      <c r="G23" s="68">
        <v>0</v>
      </c>
      <c r="H23" s="41">
        <v>1</v>
      </c>
      <c r="I23" s="41">
        <v>1</v>
      </c>
      <c r="J23" s="41">
        <v>0</v>
      </c>
      <c r="K23" s="41">
        <v>0</v>
      </c>
      <c r="L23" s="41">
        <v>2</v>
      </c>
      <c r="M23" s="41">
        <v>0</v>
      </c>
    </row>
    <row r="24" spans="1:13" ht="12" customHeight="1">
      <c r="A24" s="175"/>
      <c r="B24" s="175"/>
      <c r="C24" s="40"/>
      <c r="D24" s="221"/>
      <c r="E24" s="39"/>
      <c r="F24" s="70"/>
      <c r="G24" s="66">
        <f t="shared" ref="G24:M24" si="10">IF(G23=0,0,G23/$F23)</f>
        <v>0</v>
      </c>
      <c r="H24" s="37">
        <f t="shared" si="10"/>
        <v>0.25</v>
      </c>
      <c r="I24" s="37">
        <f t="shared" si="10"/>
        <v>0.25</v>
      </c>
      <c r="J24" s="37">
        <f t="shared" si="10"/>
        <v>0</v>
      </c>
      <c r="K24" s="37">
        <f t="shared" si="10"/>
        <v>0</v>
      </c>
      <c r="L24" s="37">
        <f t="shared" si="10"/>
        <v>0.5</v>
      </c>
      <c r="M24" s="37">
        <f t="shared" si="10"/>
        <v>0</v>
      </c>
    </row>
    <row r="25" spans="1:13" ht="12" customHeight="1">
      <c r="A25" s="175"/>
      <c r="B25" s="175"/>
      <c r="C25" s="43"/>
      <c r="D25" s="223" t="s">
        <v>469</v>
      </c>
      <c r="E25" s="126"/>
      <c r="F25" s="101">
        <v>20</v>
      </c>
      <c r="G25" s="111">
        <v>8</v>
      </c>
      <c r="H25" s="112">
        <v>11</v>
      </c>
      <c r="I25" s="41">
        <v>9</v>
      </c>
      <c r="J25" s="41">
        <v>4</v>
      </c>
      <c r="K25" s="41">
        <v>0</v>
      </c>
      <c r="L25" s="41">
        <v>5</v>
      </c>
      <c r="M25" s="41">
        <v>1</v>
      </c>
    </row>
    <row r="26" spans="1:13" ht="12" customHeight="1">
      <c r="A26" s="175"/>
      <c r="B26" s="175"/>
      <c r="C26" s="40"/>
      <c r="D26" s="224"/>
      <c r="E26" s="127"/>
      <c r="F26" s="102"/>
      <c r="G26" s="114">
        <f t="shared" ref="G26:M26" si="11">IF(G25=0,0,G25/$F25)</f>
        <v>0.4</v>
      </c>
      <c r="H26" s="115">
        <f t="shared" ref="G26:M28" si="12">IF(H25=0,0,H25/$F25)</f>
        <v>0.55000000000000004</v>
      </c>
      <c r="I26" s="37">
        <f t="shared" si="11"/>
        <v>0.45</v>
      </c>
      <c r="J26" s="37">
        <f t="shared" si="11"/>
        <v>0.2</v>
      </c>
      <c r="K26" s="37">
        <f t="shared" si="11"/>
        <v>0</v>
      </c>
      <c r="L26" s="37">
        <f t="shared" si="11"/>
        <v>0.25</v>
      </c>
      <c r="M26" s="37">
        <f t="shared" si="11"/>
        <v>0.05</v>
      </c>
    </row>
    <row r="27" spans="1:13" ht="12" customHeight="1">
      <c r="A27" s="175"/>
      <c r="B27" s="175"/>
      <c r="C27" s="43"/>
      <c r="D27" s="220" t="s">
        <v>470</v>
      </c>
      <c r="E27" s="42"/>
      <c r="F27" s="69">
        <v>2</v>
      </c>
      <c r="G27" s="68">
        <v>0</v>
      </c>
      <c r="H27" s="41">
        <v>1</v>
      </c>
      <c r="I27" s="41">
        <v>1</v>
      </c>
      <c r="J27" s="41">
        <v>0</v>
      </c>
      <c r="K27" s="41">
        <v>0</v>
      </c>
      <c r="L27" s="41">
        <v>0</v>
      </c>
      <c r="M27" s="41">
        <v>0</v>
      </c>
    </row>
    <row r="28" spans="1:13" ht="12" customHeight="1">
      <c r="A28" s="175"/>
      <c r="B28" s="175"/>
      <c r="C28" s="40"/>
      <c r="D28" s="221"/>
      <c r="E28" s="39"/>
      <c r="F28" s="70"/>
      <c r="G28" s="66">
        <f t="shared" si="12"/>
        <v>0</v>
      </c>
      <c r="H28" s="37">
        <f t="shared" si="12"/>
        <v>0.5</v>
      </c>
      <c r="I28" s="37">
        <f t="shared" si="12"/>
        <v>0.5</v>
      </c>
      <c r="J28" s="37">
        <f t="shared" si="12"/>
        <v>0</v>
      </c>
      <c r="K28" s="37">
        <f t="shared" si="12"/>
        <v>0</v>
      </c>
      <c r="L28" s="37">
        <f t="shared" si="12"/>
        <v>0</v>
      </c>
      <c r="M28" s="37">
        <f t="shared" si="12"/>
        <v>0</v>
      </c>
    </row>
    <row r="29" spans="1:13" ht="12" customHeight="1">
      <c r="A29" s="175"/>
      <c r="B29" s="175"/>
      <c r="C29" s="43"/>
      <c r="D29" s="220" t="s">
        <v>471</v>
      </c>
      <c r="E29" s="42"/>
      <c r="F29" s="69">
        <v>6</v>
      </c>
      <c r="G29" s="68">
        <v>2</v>
      </c>
      <c r="H29" s="41">
        <v>4</v>
      </c>
      <c r="I29" s="41">
        <v>3</v>
      </c>
      <c r="J29" s="41">
        <v>2</v>
      </c>
      <c r="K29" s="41">
        <v>2</v>
      </c>
      <c r="L29" s="41">
        <v>1</v>
      </c>
      <c r="M29" s="41">
        <v>0</v>
      </c>
    </row>
    <row r="30" spans="1:13" ht="12" customHeight="1">
      <c r="A30" s="175"/>
      <c r="B30" s="175"/>
      <c r="C30" s="40"/>
      <c r="D30" s="221"/>
      <c r="E30" s="39"/>
      <c r="F30" s="70"/>
      <c r="G30" s="66">
        <f t="shared" ref="G30:M30" si="13">IF(G29=0,0,G29/$F29)</f>
        <v>0.33333333333333331</v>
      </c>
      <c r="H30" s="37">
        <f t="shared" si="13"/>
        <v>0.66666666666666663</v>
      </c>
      <c r="I30" s="37">
        <f t="shared" si="13"/>
        <v>0.5</v>
      </c>
      <c r="J30" s="37">
        <f t="shared" si="13"/>
        <v>0.33333333333333331</v>
      </c>
      <c r="K30" s="37">
        <f t="shared" si="13"/>
        <v>0.33333333333333331</v>
      </c>
      <c r="L30" s="37">
        <f t="shared" si="13"/>
        <v>0.16666666666666666</v>
      </c>
      <c r="M30" s="37">
        <f t="shared" si="13"/>
        <v>0</v>
      </c>
    </row>
    <row r="31" spans="1:13" ht="12" customHeight="1">
      <c r="A31" s="175"/>
      <c r="B31" s="175"/>
      <c r="C31" s="43"/>
      <c r="D31" s="220" t="s">
        <v>472</v>
      </c>
      <c r="E31" s="42"/>
      <c r="F31" s="69">
        <v>2</v>
      </c>
      <c r="G31" s="68">
        <v>1</v>
      </c>
      <c r="H31" s="41">
        <v>1</v>
      </c>
      <c r="I31" s="41">
        <v>0</v>
      </c>
      <c r="J31" s="41">
        <v>1</v>
      </c>
      <c r="K31" s="41">
        <v>0</v>
      </c>
      <c r="L31" s="41">
        <v>1</v>
      </c>
      <c r="M31" s="41">
        <v>0</v>
      </c>
    </row>
    <row r="32" spans="1:13" ht="12" customHeight="1">
      <c r="A32" s="175"/>
      <c r="B32" s="175"/>
      <c r="C32" s="40"/>
      <c r="D32" s="221"/>
      <c r="E32" s="39"/>
      <c r="F32" s="70"/>
      <c r="G32" s="66">
        <f t="shared" ref="G32:M32" si="14">IF(G31=0,0,G31/$F31)</f>
        <v>0.5</v>
      </c>
      <c r="H32" s="37">
        <f t="shared" si="14"/>
        <v>0.5</v>
      </c>
      <c r="I32" s="37">
        <f t="shared" si="14"/>
        <v>0</v>
      </c>
      <c r="J32" s="37">
        <f t="shared" si="14"/>
        <v>0.5</v>
      </c>
      <c r="K32" s="37">
        <f t="shared" si="14"/>
        <v>0</v>
      </c>
      <c r="L32" s="37">
        <f t="shared" si="14"/>
        <v>0.5</v>
      </c>
      <c r="M32" s="37">
        <f t="shared" si="14"/>
        <v>0</v>
      </c>
    </row>
    <row r="33" spans="1:13" ht="12" customHeight="1">
      <c r="A33" s="175"/>
      <c r="B33" s="175"/>
      <c r="C33" s="43"/>
      <c r="D33" s="220" t="s">
        <v>473</v>
      </c>
      <c r="E33" s="42"/>
      <c r="F33" s="69">
        <v>6</v>
      </c>
      <c r="G33" s="68">
        <v>3</v>
      </c>
      <c r="H33" s="41">
        <v>4</v>
      </c>
      <c r="I33" s="41">
        <v>4</v>
      </c>
      <c r="J33" s="41">
        <v>2</v>
      </c>
      <c r="K33" s="41">
        <v>0</v>
      </c>
      <c r="L33" s="41">
        <v>1</v>
      </c>
      <c r="M33" s="41">
        <v>1</v>
      </c>
    </row>
    <row r="34" spans="1:13" ht="12" customHeight="1">
      <c r="A34" s="175"/>
      <c r="B34" s="175"/>
      <c r="C34" s="40"/>
      <c r="D34" s="221"/>
      <c r="E34" s="39"/>
      <c r="F34" s="70"/>
      <c r="G34" s="66">
        <f t="shared" ref="G34:M34" si="15">IF(G33=0,0,G33/$F33)</f>
        <v>0.5</v>
      </c>
      <c r="H34" s="37">
        <f t="shared" si="15"/>
        <v>0.66666666666666663</v>
      </c>
      <c r="I34" s="37">
        <f t="shared" si="15"/>
        <v>0.66666666666666663</v>
      </c>
      <c r="J34" s="37">
        <f t="shared" si="15"/>
        <v>0.33333333333333331</v>
      </c>
      <c r="K34" s="37">
        <f t="shared" si="15"/>
        <v>0</v>
      </c>
      <c r="L34" s="37">
        <f t="shared" si="15"/>
        <v>0.16666666666666666</v>
      </c>
      <c r="M34" s="37">
        <f t="shared" si="15"/>
        <v>0.16666666666666666</v>
      </c>
    </row>
    <row r="35" spans="1:13" ht="12" customHeight="1">
      <c r="A35" s="175"/>
      <c r="B35" s="175"/>
      <c r="C35" s="43"/>
      <c r="D35" s="220" t="s">
        <v>474</v>
      </c>
      <c r="E35" s="42"/>
      <c r="F35" s="69">
        <v>9</v>
      </c>
      <c r="G35" s="68">
        <v>2</v>
      </c>
      <c r="H35" s="41">
        <v>9</v>
      </c>
      <c r="I35" s="41">
        <v>6</v>
      </c>
      <c r="J35" s="41">
        <v>4</v>
      </c>
      <c r="K35" s="41">
        <v>0</v>
      </c>
      <c r="L35" s="41">
        <v>0</v>
      </c>
      <c r="M35" s="41">
        <v>0</v>
      </c>
    </row>
    <row r="36" spans="1:13" ht="12" customHeight="1">
      <c r="A36" s="175"/>
      <c r="B36" s="175"/>
      <c r="C36" s="40"/>
      <c r="D36" s="221"/>
      <c r="E36" s="39"/>
      <c r="F36" s="70"/>
      <c r="G36" s="66">
        <f t="shared" ref="G36:M36" si="16">IF(G35=0,0,G35/$F35)</f>
        <v>0.22222222222222221</v>
      </c>
      <c r="H36" s="37">
        <f t="shared" si="16"/>
        <v>1</v>
      </c>
      <c r="I36" s="37">
        <f t="shared" si="16"/>
        <v>0.66666666666666663</v>
      </c>
      <c r="J36" s="37">
        <f t="shared" si="16"/>
        <v>0.44444444444444442</v>
      </c>
      <c r="K36" s="37">
        <f t="shared" si="16"/>
        <v>0</v>
      </c>
      <c r="L36" s="37">
        <f t="shared" si="16"/>
        <v>0</v>
      </c>
      <c r="M36" s="37">
        <f t="shared" si="16"/>
        <v>0</v>
      </c>
    </row>
    <row r="37" spans="1:13" ht="12" customHeight="1">
      <c r="A37" s="175"/>
      <c r="B37" s="175"/>
      <c r="C37" s="43"/>
      <c r="D37" s="220" t="s">
        <v>475</v>
      </c>
      <c r="E37" s="42"/>
      <c r="F37" s="69">
        <v>1</v>
      </c>
      <c r="G37" s="68">
        <v>0</v>
      </c>
      <c r="H37" s="41">
        <v>0</v>
      </c>
      <c r="I37" s="41">
        <v>0</v>
      </c>
      <c r="J37" s="41">
        <v>1</v>
      </c>
      <c r="K37" s="41">
        <v>0</v>
      </c>
      <c r="L37" s="41">
        <v>0</v>
      </c>
      <c r="M37" s="41">
        <v>0</v>
      </c>
    </row>
    <row r="38" spans="1:13" ht="12" customHeight="1">
      <c r="A38" s="175"/>
      <c r="B38" s="175"/>
      <c r="C38" s="40"/>
      <c r="D38" s="221"/>
      <c r="E38" s="39"/>
      <c r="F38" s="70"/>
      <c r="G38" s="66">
        <f t="shared" ref="G38:M38" si="17">IF(G37=0,0,G37/$F37)</f>
        <v>0</v>
      </c>
      <c r="H38" s="37">
        <f t="shared" si="17"/>
        <v>0</v>
      </c>
      <c r="I38" s="37">
        <f t="shared" si="17"/>
        <v>0</v>
      </c>
      <c r="J38" s="37">
        <f t="shared" si="17"/>
        <v>1</v>
      </c>
      <c r="K38" s="37">
        <f t="shared" si="17"/>
        <v>0</v>
      </c>
      <c r="L38" s="37">
        <f t="shared" si="17"/>
        <v>0</v>
      </c>
      <c r="M38" s="37">
        <f t="shared" si="17"/>
        <v>0</v>
      </c>
    </row>
    <row r="39" spans="1:13" ht="12" customHeight="1">
      <c r="A39" s="175"/>
      <c r="B39" s="175"/>
      <c r="C39" s="43"/>
      <c r="D39" s="220" t="s">
        <v>476</v>
      </c>
      <c r="E39" s="42"/>
      <c r="F39" s="69">
        <v>7</v>
      </c>
      <c r="G39" s="68">
        <v>1</v>
      </c>
      <c r="H39" s="41">
        <v>4</v>
      </c>
      <c r="I39" s="41">
        <v>2</v>
      </c>
      <c r="J39" s="41">
        <v>3</v>
      </c>
      <c r="K39" s="41">
        <v>0</v>
      </c>
      <c r="L39" s="41">
        <v>1</v>
      </c>
      <c r="M39" s="41">
        <v>0</v>
      </c>
    </row>
    <row r="40" spans="1:13" ht="12" customHeight="1">
      <c r="A40" s="175"/>
      <c r="B40" s="175"/>
      <c r="C40" s="40"/>
      <c r="D40" s="221"/>
      <c r="E40" s="39"/>
      <c r="F40" s="70"/>
      <c r="G40" s="66">
        <f t="shared" ref="G40:M40" si="18">IF(G39=0,0,G39/$F39)</f>
        <v>0.14285714285714285</v>
      </c>
      <c r="H40" s="37">
        <f t="shared" si="18"/>
        <v>0.5714285714285714</v>
      </c>
      <c r="I40" s="37">
        <f t="shared" si="18"/>
        <v>0.2857142857142857</v>
      </c>
      <c r="J40" s="37">
        <f t="shared" si="18"/>
        <v>0.42857142857142855</v>
      </c>
      <c r="K40" s="37">
        <f t="shared" si="18"/>
        <v>0</v>
      </c>
      <c r="L40" s="37">
        <f t="shared" si="18"/>
        <v>0.14285714285714285</v>
      </c>
      <c r="M40" s="37">
        <f t="shared" si="18"/>
        <v>0</v>
      </c>
    </row>
    <row r="41" spans="1:13" ht="12" customHeight="1">
      <c r="A41" s="175"/>
      <c r="B41" s="175"/>
      <c r="C41" s="43"/>
      <c r="D41" s="220" t="s">
        <v>477</v>
      </c>
      <c r="E41" s="42"/>
      <c r="F41" s="69">
        <v>0</v>
      </c>
      <c r="G41" s="106" t="s">
        <v>497</v>
      </c>
      <c r="H41" s="105" t="s">
        <v>497</v>
      </c>
      <c r="I41" s="105" t="s">
        <v>497</v>
      </c>
      <c r="J41" s="105" t="s">
        <v>497</v>
      </c>
      <c r="K41" s="105" t="s">
        <v>497</v>
      </c>
      <c r="L41" s="105" t="s">
        <v>497</v>
      </c>
      <c r="M41" s="105" t="s">
        <v>497</v>
      </c>
    </row>
    <row r="42" spans="1:13" ht="12" customHeight="1">
      <c r="A42" s="175"/>
      <c r="B42" s="175"/>
      <c r="C42" s="40"/>
      <c r="D42" s="221"/>
      <c r="E42" s="39"/>
      <c r="F42" s="70"/>
      <c r="G42" s="107" t="s">
        <v>497</v>
      </c>
      <c r="H42" s="48" t="s">
        <v>497</v>
      </c>
      <c r="I42" s="48" t="s">
        <v>497</v>
      </c>
      <c r="J42" s="48" t="s">
        <v>497</v>
      </c>
      <c r="K42" s="48" t="s">
        <v>497</v>
      </c>
      <c r="L42" s="48" t="s">
        <v>497</v>
      </c>
      <c r="M42" s="48" t="s">
        <v>497</v>
      </c>
    </row>
    <row r="43" spans="1:13" ht="12" customHeight="1">
      <c r="A43" s="175"/>
      <c r="B43" s="175"/>
      <c r="C43" s="43"/>
      <c r="D43" s="220" t="s">
        <v>478</v>
      </c>
      <c r="E43" s="42"/>
      <c r="F43" s="69">
        <v>1</v>
      </c>
      <c r="G43" s="68">
        <v>1</v>
      </c>
      <c r="H43" s="41">
        <v>1</v>
      </c>
      <c r="I43" s="41">
        <v>1</v>
      </c>
      <c r="J43" s="41">
        <v>1</v>
      </c>
      <c r="K43" s="41">
        <v>0</v>
      </c>
      <c r="L43" s="41">
        <v>0</v>
      </c>
      <c r="M43" s="41">
        <v>0</v>
      </c>
    </row>
    <row r="44" spans="1:13" ht="12" customHeight="1">
      <c r="A44" s="175"/>
      <c r="B44" s="175"/>
      <c r="C44" s="40"/>
      <c r="D44" s="221"/>
      <c r="E44" s="39"/>
      <c r="F44" s="70"/>
      <c r="G44" s="66">
        <f t="shared" ref="G44:M44" si="19">IF(G43=0,0,G43/$F43)</f>
        <v>1</v>
      </c>
      <c r="H44" s="37">
        <f t="shared" si="19"/>
        <v>1</v>
      </c>
      <c r="I44" s="37">
        <f t="shared" si="19"/>
        <v>1</v>
      </c>
      <c r="J44" s="37">
        <f t="shared" si="19"/>
        <v>1</v>
      </c>
      <c r="K44" s="37">
        <f t="shared" si="19"/>
        <v>0</v>
      </c>
      <c r="L44" s="37">
        <f t="shared" si="19"/>
        <v>0</v>
      </c>
      <c r="M44" s="37">
        <f t="shared" si="19"/>
        <v>0</v>
      </c>
    </row>
    <row r="45" spans="1:13" ht="12" customHeight="1">
      <c r="A45" s="175"/>
      <c r="B45" s="175"/>
      <c r="C45" s="43"/>
      <c r="D45" s="220" t="s">
        <v>479</v>
      </c>
      <c r="E45" s="42"/>
      <c r="F45" s="69">
        <v>7</v>
      </c>
      <c r="G45" s="68">
        <v>3</v>
      </c>
      <c r="H45" s="41">
        <v>4</v>
      </c>
      <c r="I45" s="41">
        <v>4</v>
      </c>
      <c r="J45" s="41">
        <v>1</v>
      </c>
      <c r="K45" s="41">
        <v>0</v>
      </c>
      <c r="L45" s="41">
        <v>1</v>
      </c>
      <c r="M45" s="41">
        <v>0</v>
      </c>
    </row>
    <row r="46" spans="1:13" ht="12" customHeight="1">
      <c r="A46" s="175"/>
      <c r="B46" s="175"/>
      <c r="C46" s="40"/>
      <c r="D46" s="221"/>
      <c r="E46" s="39"/>
      <c r="F46" s="70"/>
      <c r="G46" s="66">
        <f t="shared" ref="G46:M46" si="20">IF(G45=0,0,G45/$F45)</f>
        <v>0.42857142857142855</v>
      </c>
      <c r="H46" s="37">
        <f t="shared" si="20"/>
        <v>0.5714285714285714</v>
      </c>
      <c r="I46" s="37">
        <f t="shared" si="20"/>
        <v>0.5714285714285714</v>
      </c>
      <c r="J46" s="37">
        <f t="shared" si="20"/>
        <v>0.14285714285714285</v>
      </c>
      <c r="K46" s="37">
        <f t="shared" si="20"/>
        <v>0</v>
      </c>
      <c r="L46" s="37">
        <f t="shared" si="20"/>
        <v>0.14285714285714285</v>
      </c>
      <c r="M46" s="37">
        <f t="shared" si="20"/>
        <v>0</v>
      </c>
    </row>
    <row r="47" spans="1:13" ht="12" customHeight="1">
      <c r="A47" s="175"/>
      <c r="B47" s="175"/>
      <c r="C47" s="43"/>
      <c r="D47" s="220" t="s">
        <v>480</v>
      </c>
      <c r="E47" s="42"/>
      <c r="F47" s="69">
        <v>2</v>
      </c>
      <c r="G47" s="68">
        <v>1</v>
      </c>
      <c r="H47" s="41">
        <v>1</v>
      </c>
      <c r="I47" s="41">
        <v>2</v>
      </c>
      <c r="J47" s="41">
        <v>1</v>
      </c>
      <c r="K47" s="41">
        <v>0</v>
      </c>
      <c r="L47" s="41">
        <v>0</v>
      </c>
      <c r="M47" s="41">
        <v>0</v>
      </c>
    </row>
    <row r="48" spans="1:13" ht="12" customHeight="1">
      <c r="A48" s="175"/>
      <c r="B48" s="175"/>
      <c r="C48" s="40"/>
      <c r="D48" s="221"/>
      <c r="E48" s="39"/>
      <c r="F48" s="70"/>
      <c r="G48" s="66">
        <f t="shared" ref="G48:M48" si="21">IF(G47=0,0,G47/$F47)</f>
        <v>0.5</v>
      </c>
      <c r="H48" s="37">
        <f t="shared" si="21"/>
        <v>0.5</v>
      </c>
      <c r="I48" s="37">
        <f t="shared" si="21"/>
        <v>1</v>
      </c>
      <c r="J48" s="37">
        <f t="shared" si="21"/>
        <v>0.5</v>
      </c>
      <c r="K48" s="37">
        <f t="shared" si="21"/>
        <v>0</v>
      </c>
      <c r="L48" s="37">
        <f t="shared" si="21"/>
        <v>0</v>
      </c>
      <c r="M48" s="37">
        <f t="shared" si="21"/>
        <v>0</v>
      </c>
    </row>
    <row r="49" spans="1:13" ht="12" customHeight="1">
      <c r="A49" s="175"/>
      <c r="B49" s="175"/>
      <c r="C49" s="43"/>
      <c r="D49" s="220" t="s">
        <v>481</v>
      </c>
      <c r="E49" s="42"/>
      <c r="F49" s="69">
        <v>3</v>
      </c>
      <c r="G49" s="68">
        <v>0</v>
      </c>
      <c r="H49" s="41">
        <v>2</v>
      </c>
      <c r="I49" s="41">
        <v>2</v>
      </c>
      <c r="J49" s="41">
        <v>2</v>
      </c>
      <c r="K49" s="41">
        <v>0</v>
      </c>
      <c r="L49" s="41">
        <v>0</v>
      </c>
      <c r="M49" s="41">
        <v>0</v>
      </c>
    </row>
    <row r="50" spans="1:13" ht="12" customHeight="1">
      <c r="A50" s="175"/>
      <c r="B50" s="175"/>
      <c r="C50" s="40"/>
      <c r="D50" s="221"/>
      <c r="E50" s="39"/>
      <c r="F50" s="70"/>
      <c r="G50" s="66">
        <f t="shared" ref="G50:M50" si="22">IF(G49=0,0,G49/$F49)</f>
        <v>0</v>
      </c>
      <c r="H50" s="37">
        <f t="shared" si="22"/>
        <v>0.66666666666666663</v>
      </c>
      <c r="I50" s="37">
        <f t="shared" si="22"/>
        <v>0.66666666666666663</v>
      </c>
      <c r="J50" s="37">
        <f t="shared" si="22"/>
        <v>0.66666666666666663</v>
      </c>
      <c r="K50" s="37">
        <f t="shared" si="22"/>
        <v>0</v>
      </c>
      <c r="L50" s="37">
        <f t="shared" si="22"/>
        <v>0</v>
      </c>
      <c r="M50" s="37">
        <f t="shared" si="22"/>
        <v>0</v>
      </c>
    </row>
    <row r="51" spans="1:13" ht="12" customHeight="1">
      <c r="A51" s="175"/>
      <c r="B51" s="175"/>
      <c r="C51" s="43"/>
      <c r="D51" s="220" t="s">
        <v>482</v>
      </c>
      <c r="E51" s="42"/>
      <c r="F51" s="69">
        <v>15</v>
      </c>
      <c r="G51" s="68">
        <v>6</v>
      </c>
      <c r="H51" s="41">
        <v>6</v>
      </c>
      <c r="I51" s="41">
        <v>7</v>
      </c>
      <c r="J51" s="41">
        <v>3</v>
      </c>
      <c r="K51" s="41">
        <v>0</v>
      </c>
      <c r="L51" s="41">
        <v>2</v>
      </c>
      <c r="M51" s="41">
        <v>0</v>
      </c>
    </row>
    <row r="52" spans="1:13" ht="12" customHeight="1">
      <c r="A52" s="175"/>
      <c r="B52" s="175"/>
      <c r="C52" s="40"/>
      <c r="D52" s="221"/>
      <c r="E52" s="39"/>
      <c r="F52" s="70"/>
      <c r="G52" s="66">
        <f t="shared" ref="G52:M52" si="23">IF(G51=0,0,G51/$F51)</f>
        <v>0.4</v>
      </c>
      <c r="H52" s="37">
        <f t="shared" si="23"/>
        <v>0.4</v>
      </c>
      <c r="I52" s="37">
        <f t="shared" si="23"/>
        <v>0.46666666666666667</v>
      </c>
      <c r="J52" s="37">
        <f t="shared" si="23"/>
        <v>0.2</v>
      </c>
      <c r="K52" s="37">
        <f t="shared" si="23"/>
        <v>0</v>
      </c>
      <c r="L52" s="37">
        <f t="shared" si="23"/>
        <v>0.13333333333333333</v>
      </c>
      <c r="M52" s="37">
        <f t="shared" si="23"/>
        <v>0</v>
      </c>
    </row>
    <row r="53" spans="1:13" ht="12" customHeight="1">
      <c r="A53" s="175"/>
      <c r="B53" s="175"/>
      <c r="C53" s="43"/>
      <c r="D53" s="220" t="s">
        <v>483</v>
      </c>
      <c r="E53" s="42"/>
      <c r="F53" s="69">
        <v>6</v>
      </c>
      <c r="G53" s="68">
        <v>0</v>
      </c>
      <c r="H53" s="41">
        <v>3</v>
      </c>
      <c r="I53" s="41">
        <v>2</v>
      </c>
      <c r="J53" s="41">
        <v>1</v>
      </c>
      <c r="K53" s="41">
        <v>0</v>
      </c>
      <c r="L53" s="41">
        <v>0</v>
      </c>
      <c r="M53" s="41">
        <v>2</v>
      </c>
    </row>
    <row r="54" spans="1:13" ht="12" customHeight="1">
      <c r="A54" s="175"/>
      <c r="B54" s="175"/>
      <c r="C54" s="40"/>
      <c r="D54" s="221"/>
      <c r="E54" s="39"/>
      <c r="F54" s="70"/>
      <c r="G54" s="66">
        <f t="shared" ref="G54:M54" si="24">IF(G53=0,0,G53/$F53)</f>
        <v>0</v>
      </c>
      <c r="H54" s="37">
        <f t="shared" si="24"/>
        <v>0.5</v>
      </c>
      <c r="I54" s="37">
        <f t="shared" si="24"/>
        <v>0.33333333333333331</v>
      </c>
      <c r="J54" s="37">
        <f t="shared" si="24"/>
        <v>0.16666666666666666</v>
      </c>
      <c r="K54" s="37">
        <f t="shared" si="24"/>
        <v>0</v>
      </c>
      <c r="L54" s="37">
        <f t="shared" si="24"/>
        <v>0</v>
      </c>
      <c r="M54" s="37">
        <f t="shared" si="24"/>
        <v>0.33333333333333331</v>
      </c>
    </row>
    <row r="55" spans="1:13" ht="12" customHeight="1">
      <c r="A55" s="175"/>
      <c r="B55" s="175"/>
      <c r="C55" s="43"/>
      <c r="D55" s="220" t="s">
        <v>484</v>
      </c>
      <c r="E55" s="42"/>
      <c r="F55" s="69">
        <v>31</v>
      </c>
      <c r="G55" s="68">
        <v>9</v>
      </c>
      <c r="H55" s="41">
        <v>14</v>
      </c>
      <c r="I55" s="41">
        <v>16</v>
      </c>
      <c r="J55" s="41">
        <v>4</v>
      </c>
      <c r="K55" s="41">
        <v>1</v>
      </c>
      <c r="L55" s="41">
        <v>10</v>
      </c>
      <c r="M55" s="41">
        <v>1</v>
      </c>
    </row>
    <row r="56" spans="1:13" ht="12" customHeight="1">
      <c r="A56" s="175"/>
      <c r="B56" s="175"/>
      <c r="C56" s="40"/>
      <c r="D56" s="221"/>
      <c r="E56" s="39"/>
      <c r="F56" s="70"/>
      <c r="G56" s="66">
        <f t="shared" ref="G56:M56" si="25">IF(G55=0,0,G55/$F55)</f>
        <v>0.29032258064516131</v>
      </c>
      <c r="H56" s="37">
        <f t="shared" si="25"/>
        <v>0.45161290322580644</v>
      </c>
      <c r="I56" s="37">
        <f t="shared" si="25"/>
        <v>0.5161290322580645</v>
      </c>
      <c r="J56" s="37">
        <f t="shared" si="25"/>
        <v>0.12903225806451613</v>
      </c>
      <c r="K56" s="37">
        <f t="shared" si="25"/>
        <v>3.2258064516129031E-2</v>
      </c>
      <c r="L56" s="37">
        <f t="shared" si="25"/>
        <v>0.32258064516129031</v>
      </c>
      <c r="M56" s="37">
        <f t="shared" si="25"/>
        <v>3.2258064516129031E-2</v>
      </c>
    </row>
    <row r="57" spans="1:13" ht="12" customHeight="1">
      <c r="A57" s="175"/>
      <c r="B57" s="175"/>
      <c r="C57" s="43"/>
      <c r="D57" s="220" t="s">
        <v>485</v>
      </c>
      <c r="E57" s="42"/>
      <c r="F57" s="69">
        <v>7</v>
      </c>
      <c r="G57" s="68">
        <v>2</v>
      </c>
      <c r="H57" s="41">
        <v>6</v>
      </c>
      <c r="I57" s="41">
        <v>3</v>
      </c>
      <c r="J57" s="41">
        <v>0</v>
      </c>
      <c r="K57" s="41">
        <v>0</v>
      </c>
      <c r="L57" s="41">
        <v>1</v>
      </c>
      <c r="M57" s="41">
        <v>0</v>
      </c>
    </row>
    <row r="58" spans="1:13" ht="12" customHeight="1">
      <c r="A58" s="175"/>
      <c r="B58" s="175"/>
      <c r="C58" s="40"/>
      <c r="D58" s="221"/>
      <c r="E58" s="39"/>
      <c r="F58" s="70"/>
      <c r="G58" s="66">
        <f t="shared" ref="G58:M58" si="26">IF(G57=0,0,G57/$F57)</f>
        <v>0.2857142857142857</v>
      </c>
      <c r="H58" s="37">
        <f t="shared" si="26"/>
        <v>0.8571428571428571</v>
      </c>
      <c r="I58" s="37">
        <f t="shared" si="26"/>
        <v>0.42857142857142855</v>
      </c>
      <c r="J58" s="37">
        <f t="shared" si="26"/>
        <v>0</v>
      </c>
      <c r="K58" s="37">
        <f t="shared" si="26"/>
        <v>0</v>
      </c>
      <c r="L58" s="37">
        <f t="shared" si="26"/>
        <v>0.14285714285714285</v>
      </c>
      <c r="M58" s="37">
        <f t="shared" si="26"/>
        <v>0</v>
      </c>
    </row>
    <row r="59" spans="1:13" ht="12.75" customHeight="1">
      <c r="A59" s="175"/>
      <c r="B59" s="175"/>
      <c r="C59" s="43"/>
      <c r="D59" s="220" t="s">
        <v>486</v>
      </c>
      <c r="E59" s="42"/>
      <c r="F59" s="69">
        <v>28</v>
      </c>
      <c r="G59" s="68">
        <v>14</v>
      </c>
      <c r="H59" s="41">
        <v>26</v>
      </c>
      <c r="I59" s="41">
        <v>19</v>
      </c>
      <c r="J59" s="41">
        <v>12</v>
      </c>
      <c r="K59" s="41">
        <v>2</v>
      </c>
      <c r="L59" s="41">
        <v>1</v>
      </c>
      <c r="M59" s="41">
        <v>0</v>
      </c>
    </row>
    <row r="60" spans="1:13" ht="12.75" customHeight="1">
      <c r="A60" s="175"/>
      <c r="B60" s="175"/>
      <c r="C60" s="40"/>
      <c r="D60" s="221"/>
      <c r="E60" s="39"/>
      <c r="F60" s="70"/>
      <c r="G60" s="66">
        <f t="shared" ref="G60:M60" si="27">IF(G59=0,0,G59/$F59)</f>
        <v>0.5</v>
      </c>
      <c r="H60" s="37">
        <f t="shared" si="27"/>
        <v>0.9285714285714286</v>
      </c>
      <c r="I60" s="37">
        <f t="shared" si="27"/>
        <v>0.6785714285714286</v>
      </c>
      <c r="J60" s="37">
        <f t="shared" si="27"/>
        <v>0.42857142857142855</v>
      </c>
      <c r="K60" s="37">
        <f t="shared" si="27"/>
        <v>7.1428571428571425E-2</v>
      </c>
      <c r="L60" s="37">
        <f t="shared" si="27"/>
        <v>3.5714285714285712E-2</v>
      </c>
      <c r="M60" s="37">
        <f t="shared" si="27"/>
        <v>0</v>
      </c>
    </row>
    <row r="61" spans="1:13" ht="12" customHeight="1">
      <c r="A61" s="175"/>
      <c r="B61" s="175"/>
      <c r="C61" s="43"/>
      <c r="D61" s="220" t="s">
        <v>21</v>
      </c>
      <c r="E61" s="42"/>
      <c r="F61" s="69">
        <v>14</v>
      </c>
      <c r="G61" s="68">
        <v>3</v>
      </c>
      <c r="H61" s="41">
        <v>10</v>
      </c>
      <c r="I61" s="41">
        <v>10</v>
      </c>
      <c r="J61" s="41">
        <v>5</v>
      </c>
      <c r="K61" s="41">
        <v>0</v>
      </c>
      <c r="L61" s="41">
        <v>1</v>
      </c>
      <c r="M61" s="41">
        <v>0</v>
      </c>
    </row>
    <row r="62" spans="1:13" ht="12" customHeight="1">
      <c r="A62" s="175"/>
      <c r="B62" s="175"/>
      <c r="C62" s="40"/>
      <c r="D62" s="221"/>
      <c r="E62" s="39"/>
      <c r="F62" s="70"/>
      <c r="G62" s="66">
        <f t="shared" ref="G62:M62" si="28">IF(G61=0,0,G61/$F61)</f>
        <v>0.21428571428571427</v>
      </c>
      <c r="H62" s="37">
        <f t="shared" si="28"/>
        <v>0.7142857142857143</v>
      </c>
      <c r="I62" s="37">
        <f t="shared" si="28"/>
        <v>0.7142857142857143</v>
      </c>
      <c r="J62" s="37">
        <f t="shared" si="28"/>
        <v>0.35714285714285715</v>
      </c>
      <c r="K62" s="37">
        <f t="shared" si="28"/>
        <v>0</v>
      </c>
      <c r="L62" s="37">
        <f t="shared" si="28"/>
        <v>7.1428571428571425E-2</v>
      </c>
      <c r="M62" s="37">
        <f t="shared" si="28"/>
        <v>0</v>
      </c>
    </row>
    <row r="63" spans="1:13" ht="12" customHeight="1">
      <c r="A63" s="175"/>
      <c r="B63" s="175"/>
      <c r="C63" s="43"/>
      <c r="D63" s="220" t="s">
        <v>487</v>
      </c>
      <c r="E63" s="42"/>
      <c r="F63" s="69">
        <v>7</v>
      </c>
      <c r="G63" s="68">
        <v>2</v>
      </c>
      <c r="H63" s="41">
        <v>7</v>
      </c>
      <c r="I63" s="41">
        <v>5</v>
      </c>
      <c r="J63" s="41">
        <v>2</v>
      </c>
      <c r="K63" s="41">
        <v>1</v>
      </c>
      <c r="L63" s="41">
        <v>0</v>
      </c>
      <c r="M63" s="41">
        <v>0</v>
      </c>
    </row>
    <row r="64" spans="1:13" ht="12" customHeight="1">
      <c r="A64" s="175"/>
      <c r="B64" s="175"/>
      <c r="C64" s="40"/>
      <c r="D64" s="221"/>
      <c r="E64" s="39"/>
      <c r="F64" s="70"/>
      <c r="G64" s="66">
        <f t="shared" ref="G64:M64" si="29">IF(G63=0,0,G63/$F63)</f>
        <v>0.2857142857142857</v>
      </c>
      <c r="H64" s="37">
        <f t="shared" si="29"/>
        <v>1</v>
      </c>
      <c r="I64" s="37">
        <f t="shared" si="29"/>
        <v>0.7142857142857143</v>
      </c>
      <c r="J64" s="37">
        <f t="shared" si="29"/>
        <v>0.2857142857142857</v>
      </c>
      <c r="K64" s="37">
        <f t="shared" si="29"/>
        <v>0.14285714285714285</v>
      </c>
      <c r="L64" s="37">
        <f t="shared" si="29"/>
        <v>0</v>
      </c>
      <c r="M64" s="37">
        <f t="shared" si="29"/>
        <v>0</v>
      </c>
    </row>
    <row r="65" spans="1:13" ht="12" customHeight="1">
      <c r="A65" s="175"/>
      <c r="B65" s="175"/>
      <c r="C65" s="43"/>
      <c r="D65" s="220" t="s">
        <v>488</v>
      </c>
      <c r="E65" s="42"/>
      <c r="F65" s="69">
        <v>17</v>
      </c>
      <c r="G65" s="68">
        <v>6</v>
      </c>
      <c r="H65" s="41">
        <v>11</v>
      </c>
      <c r="I65" s="41">
        <v>11</v>
      </c>
      <c r="J65" s="41">
        <v>4</v>
      </c>
      <c r="K65" s="41">
        <v>0</v>
      </c>
      <c r="L65" s="41">
        <v>2</v>
      </c>
      <c r="M65" s="41">
        <v>0</v>
      </c>
    </row>
    <row r="66" spans="1:13" ht="12" customHeight="1">
      <c r="A66" s="175"/>
      <c r="B66" s="175"/>
      <c r="C66" s="40"/>
      <c r="D66" s="221"/>
      <c r="E66" s="39"/>
      <c r="F66" s="70"/>
      <c r="G66" s="66">
        <f t="shared" ref="G66:M66" si="30">IF(G65=0,0,G65/$F65)</f>
        <v>0.35294117647058826</v>
      </c>
      <c r="H66" s="37">
        <f t="shared" si="30"/>
        <v>0.6470588235294118</v>
      </c>
      <c r="I66" s="37">
        <f t="shared" si="30"/>
        <v>0.6470588235294118</v>
      </c>
      <c r="J66" s="37">
        <f t="shared" si="30"/>
        <v>0.23529411764705882</v>
      </c>
      <c r="K66" s="37">
        <f t="shared" si="30"/>
        <v>0</v>
      </c>
      <c r="L66" s="37">
        <f t="shared" si="30"/>
        <v>0.11764705882352941</v>
      </c>
      <c r="M66" s="37">
        <f t="shared" si="30"/>
        <v>0</v>
      </c>
    </row>
    <row r="67" spans="1:13" ht="12" customHeight="1">
      <c r="A67" s="175"/>
      <c r="B67" s="175"/>
      <c r="C67" s="43"/>
      <c r="D67" s="220" t="s">
        <v>489</v>
      </c>
      <c r="E67" s="42"/>
      <c r="F67" s="69">
        <v>4</v>
      </c>
      <c r="G67" s="68">
        <v>2</v>
      </c>
      <c r="H67" s="41">
        <v>3</v>
      </c>
      <c r="I67" s="41">
        <v>4</v>
      </c>
      <c r="J67" s="41">
        <v>2</v>
      </c>
      <c r="K67" s="41">
        <v>1</v>
      </c>
      <c r="L67" s="41">
        <v>0</v>
      </c>
      <c r="M67" s="41">
        <v>0</v>
      </c>
    </row>
    <row r="68" spans="1:13" ht="12" customHeight="1">
      <c r="A68" s="175"/>
      <c r="B68" s="176"/>
      <c r="C68" s="40"/>
      <c r="D68" s="221"/>
      <c r="E68" s="39"/>
      <c r="F68" s="70"/>
      <c r="G68" s="66">
        <f t="shared" ref="G68:M68" si="31">IF(G67=0,0,G67/$F67)</f>
        <v>0.5</v>
      </c>
      <c r="H68" s="37">
        <f t="shared" si="31"/>
        <v>0.75</v>
      </c>
      <c r="I68" s="37">
        <f t="shared" si="31"/>
        <v>1</v>
      </c>
      <c r="J68" s="37">
        <f t="shared" si="31"/>
        <v>0.5</v>
      </c>
      <c r="K68" s="37">
        <f t="shared" si="31"/>
        <v>0.25</v>
      </c>
      <c r="L68" s="37">
        <f t="shared" si="31"/>
        <v>0</v>
      </c>
      <c r="M68" s="37">
        <f t="shared" si="31"/>
        <v>0</v>
      </c>
    </row>
    <row r="69" spans="1:13" ht="12" customHeight="1">
      <c r="A69" s="175"/>
      <c r="B69" s="174" t="s">
        <v>17</v>
      </c>
      <c r="C69" s="43"/>
      <c r="D69" s="220" t="s">
        <v>16</v>
      </c>
      <c r="E69" s="42"/>
      <c r="F69" s="69">
        <v>715</v>
      </c>
      <c r="G69" s="68">
        <f t="shared" ref="G69:M69" si="32">SUM(G71,G73,G75,G77,G79,G81,G83,G85,G87,G89,G91,G93,G95,G97,G99)</f>
        <v>220</v>
      </c>
      <c r="H69" s="41">
        <f t="shared" si="32"/>
        <v>383</v>
      </c>
      <c r="I69" s="41">
        <f t="shared" si="32"/>
        <v>365</v>
      </c>
      <c r="J69" s="41">
        <f t="shared" si="32"/>
        <v>154</v>
      </c>
      <c r="K69" s="41">
        <f t="shared" si="32"/>
        <v>24</v>
      </c>
      <c r="L69" s="41">
        <f t="shared" si="32"/>
        <v>163</v>
      </c>
      <c r="M69" s="41">
        <f t="shared" si="32"/>
        <v>28</v>
      </c>
    </row>
    <row r="70" spans="1:13" ht="12" customHeight="1">
      <c r="A70" s="175"/>
      <c r="B70" s="175"/>
      <c r="C70" s="40"/>
      <c r="D70" s="221"/>
      <c r="E70" s="39"/>
      <c r="F70" s="70"/>
      <c r="G70" s="66">
        <f t="shared" ref="G70:M70" si="33">IF(G69=0,0,G69/$F69)</f>
        <v>0.30769230769230771</v>
      </c>
      <c r="H70" s="37">
        <f t="shared" si="33"/>
        <v>0.53566433566433569</v>
      </c>
      <c r="I70" s="37">
        <f t="shared" si="33"/>
        <v>0.51048951048951052</v>
      </c>
      <c r="J70" s="37">
        <f t="shared" si="33"/>
        <v>0.2153846153846154</v>
      </c>
      <c r="K70" s="37">
        <f t="shared" si="33"/>
        <v>3.3566433566433566E-2</v>
      </c>
      <c r="L70" s="37">
        <f t="shared" si="33"/>
        <v>0.22797202797202798</v>
      </c>
      <c r="M70" s="37">
        <f t="shared" si="33"/>
        <v>3.9160839160839164E-2</v>
      </c>
    </row>
    <row r="71" spans="1:13" ht="12" customHeight="1">
      <c r="A71" s="175"/>
      <c r="B71" s="175"/>
      <c r="C71" s="43"/>
      <c r="D71" s="220" t="s">
        <v>140</v>
      </c>
      <c r="E71" s="42"/>
      <c r="F71" s="69">
        <v>7</v>
      </c>
      <c r="G71" s="68">
        <v>1</v>
      </c>
      <c r="H71" s="41">
        <v>2</v>
      </c>
      <c r="I71" s="41">
        <v>3</v>
      </c>
      <c r="J71" s="41">
        <v>1</v>
      </c>
      <c r="K71" s="41">
        <v>0</v>
      </c>
      <c r="L71" s="41">
        <v>2</v>
      </c>
      <c r="M71" s="41">
        <v>2</v>
      </c>
    </row>
    <row r="72" spans="1:13" ht="12" customHeight="1">
      <c r="A72" s="175"/>
      <c r="B72" s="175"/>
      <c r="C72" s="40"/>
      <c r="D72" s="221"/>
      <c r="E72" s="39"/>
      <c r="F72" s="70"/>
      <c r="G72" s="66">
        <f t="shared" ref="G72:M72" si="34">IF(G71=0,0,G71/$F71)</f>
        <v>0.14285714285714285</v>
      </c>
      <c r="H72" s="37">
        <f t="shared" si="34"/>
        <v>0.2857142857142857</v>
      </c>
      <c r="I72" s="37">
        <f t="shared" si="34"/>
        <v>0.42857142857142855</v>
      </c>
      <c r="J72" s="37">
        <f t="shared" si="34"/>
        <v>0.14285714285714285</v>
      </c>
      <c r="K72" s="37">
        <f t="shared" si="34"/>
        <v>0</v>
      </c>
      <c r="L72" s="37">
        <f t="shared" si="34"/>
        <v>0.2857142857142857</v>
      </c>
      <c r="M72" s="37">
        <f t="shared" si="34"/>
        <v>0.2857142857142857</v>
      </c>
    </row>
    <row r="73" spans="1:13" ht="12" customHeight="1">
      <c r="A73" s="175"/>
      <c r="B73" s="175"/>
      <c r="C73" s="43"/>
      <c r="D73" s="220" t="s">
        <v>14</v>
      </c>
      <c r="E73" s="42"/>
      <c r="F73" s="69">
        <v>81</v>
      </c>
      <c r="G73" s="68">
        <v>20</v>
      </c>
      <c r="H73" s="41">
        <v>26</v>
      </c>
      <c r="I73" s="41">
        <v>24</v>
      </c>
      <c r="J73" s="41">
        <v>12</v>
      </c>
      <c r="K73" s="41">
        <v>5</v>
      </c>
      <c r="L73" s="41">
        <v>28</v>
      </c>
      <c r="M73" s="41">
        <v>5</v>
      </c>
    </row>
    <row r="74" spans="1:13" ht="12" customHeight="1">
      <c r="A74" s="175"/>
      <c r="B74" s="175"/>
      <c r="C74" s="40"/>
      <c r="D74" s="221"/>
      <c r="E74" s="39"/>
      <c r="F74" s="70"/>
      <c r="G74" s="66">
        <f t="shared" ref="G74:M74" si="35">IF(G73=0,0,G73/$F73)</f>
        <v>0.24691358024691357</v>
      </c>
      <c r="H74" s="37">
        <f t="shared" si="35"/>
        <v>0.32098765432098764</v>
      </c>
      <c r="I74" s="37">
        <f t="shared" si="35"/>
        <v>0.29629629629629628</v>
      </c>
      <c r="J74" s="37">
        <f t="shared" si="35"/>
        <v>0.14814814814814814</v>
      </c>
      <c r="K74" s="37">
        <f t="shared" si="35"/>
        <v>6.1728395061728392E-2</v>
      </c>
      <c r="L74" s="37">
        <f t="shared" si="35"/>
        <v>0.34567901234567899</v>
      </c>
      <c r="M74" s="37">
        <f t="shared" si="35"/>
        <v>6.1728395061728392E-2</v>
      </c>
    </row>
    <row r="75" spans="1:13" ht="12" customHeight="1">
      <c r="A75" s="175"/>
      <c r="B75" s="175"/>
      <c r="C75" s="43"/>
      <c r="D75" s="220" t="s">
        <v>13</v>
      </c>
      <c r="E75" s="42"/>
      <c r="F75" s="69">
        <v>20</v>
      </c>
      <c r="G75" s="68">
        <v>15</v>
      </c>
      <c r="H75" s="41">
        <v>15</v>
      </c>
      <c r="I75" s="41">
        <v>16</v>
      </c>
      <c r="J75" s="41">
        <v>8</v>
      </c>
      <c r="K75" s="41">
        <v>0</v>
      </c>
      <c r="L75" s="41">
        <v>3</v>
      </c>
      <c r="M75" s="41">
        <v>0</v>
      </c>
    </row>
    <row r="76" spans="1:13" ht="12" customHeight="1">
      <c r="A76" s="175"/>
      <c r="B76" s="175"/>
      <c r="C76" s="40"/>
      <c r="D76" s="221"/>
      <c r="E76" s="39"/>
      <c r="F76" s="70"/>
      <c r="G76" s="66">
        <f t="shared" ref="G76:M76" si="36">IF(G75=0,0,G75/$F75)</f>
        <v>0.75</v>
      </c>
      <c r="H76" s="37">
        <f t="shared" si="36"/>
        <v>0.75</v>
      </c>
      <c r="I76" s="37">
        <f t="shared" si="36"/>
        <v>0.8</v>
      </c>
      <c r="J76" s="37">
        <f t="shared" si="36"/>
        <v>0.4</v>
      </c>
      <c r="K76" s="37">
        <f t="shared" si="36"/>
        <v>0</v>
      </c>
      <c r="L76" s="37">
        <f t="shared" si="36"/>
        <v>0.15</v>
      </c>
      <c r="M76" s="37">
        <f t="shared" si="36"/>
        <v>0</v>
      </c>
    </row>
    <row r="77" spans="1:13" ht="12" customHeight="1">
      <c r="A77" s="175"/>
      <c r="B77" s="175"/>
      <c r="C77" s="43"/>
      <c r="D77" s="220" t="s">
        <v>12</v>
      </c>
      <c r="E77" s="42"/>
      <c r="F77" s="69">
        <v>13</v>
      </c>
      <c r="G77" s="68">
        <v>5</v>
      </c>
      <c r="H77" s="41">
        <v>10</v>
      </c>
      <c r="I77" s="41">
        <v>7</v>
      </c>
      <c r="J77" s="41">
        <v>6</v>
      </c>
      <c r="K77" s="41">
        <v>1</v>
      </c>
      <c r="L77" s="41">
        <v>2</v>
      </c>
      <c r="M77" s="41">
        <v>0</v>
      </c>
    </row>
    <row r="78" spans="1:13" ht="12" customHeight="1">
      <c r="A78" s="175"/>
      <c r="B78" s="175"/>
      <c r="C78" s="40"/>
      <c r="D78" s="221"/>
      <c r="E78" s="39"/>
      <c r="F78" s="70"/>
      <c r="G78" s="66">
        <f t="shared" ref="G78:M78" si="37">IF(G77=0,0,G77/$F77)</f>
        <v>0.38461538461538464</v>
      </c>
      <c r="H78" s="37">
        <f t="shared" si="37"/>
        <v>0.76923076923076927</v>
      </c>
      <c r="I78" s="37">
        <f t="shared" si="37"/>
        <v>0.53846153846153844</v>
      </c>
      <c r="J78" s="37">
        <f t="shared" si="37"/>
        <v>0.46153846153846156</v>
      </c>
      <c r="K78" s="37">
        <f t="shared" si="37"/>
        <v>7.6923076923076927E-2</v>
      </c>
      <c r="L78" s="37">
        <f t="shared" si="37"/>
        <v>0.15384615384615385</v>
      </c>
      <c r="M78" s="37">
        <f t="shared" si="37"/>
        <v>0</v>
      </c>
    </row>
    <row r="79" spans="1:13" ht="12" customHeight="1">
      <c r="A79" s="175"/>
      <c r="B79" s="175"/>
      <c r="C79" s="43"/>
      <c r="D79" s="220" t="s">
        <v>11</v>
      </c>
      <c r="E79" s="42"/>
      <c r="F79" s="69">
        <v>35</v>
      </c>
      <c r="G79" s="68">
        <v>15</v>
      </c>
      <c r="H79" s="41">
        <v>22</v>
      </c>
      <c r="I79" s="41">
        <v>19</v>
      </c>
      <c r="J79" s="41">
        <v>10</v>
      </c>
      <c r="K79" s="41">
        <v>1</v>
      </c>
      <c r="L79" s="41">
        <v>9</v>
      </c>
      <c r="M79" s="41">
        <v>0</v>
      </c>
    </row>
    <row r="80" spans="1:13" ht="12" customHeight="1">
      <c r="A80" s="175"/>
      <c r="B80" s="175"/>
      <c r="C80" s="40"/>
      <c r="D80" s="221"/>
      <c r="E80" s="39"/>
      <c r="F80" s="70"/>
      <c r="G80" s="66">
        <f t="shared" ref="G80:M80" si="38">IF(G79=0,0,G79/$F79)</f>
        <v>0.42857142857142855</v>
      </c>
      <c r="H80" s="37">
        <f t="shared" si="38"/>
        <v>0.62857142857142856</v>
      </c>
      <c r="I80" s="37">
        <f t="shared" si="38"/>
        <v>0.54285714285714282</v>
      </c>
      <c r="J80" s="37">
        <f t="shared" si="38"/>
        <v>0.2857142857142857</v>
      </c>
      <c r="K80" s="37">
        <f t="shared" si="38"/>
        <v>2.8571428571428571E-2</v>
      </c>
      <c r="L80" s="37">
        <f t="shared" si="38"/>
        <v>0.25714285714285712</v>
      </c>
      <c r="M80" s="37">
        <f t="shared" si="38"/>
        <v>0</v>
      </c>
    </row>
    <row r="81" spans="1:13" ht="12" customHeight="1">
      <c r="A81" s="175"/>
      <c r="B81" s="175"/>
      <c r="C81" s="43"/>
      <c r="D81" s="220" t="s">
        <v>10</v>
      </c>
      <c r="E81" s="42"/>
      <c r="F81" s="69">
        <v>182</v>
      </c>
      <c r="G81" s="68">
        <v>54</v>
      </c>
      <c r="H81" s="41">
        <v>102</v>
      </c>
      <c r="I81" s="41">
        <v>91</v>
      </c>
      <c r="J81" s="41">
        <v>37</v>
      </c>
      <c r="K81" s="41">
        <v>6</v>
      </c>
      <c r="L81" s="41">
        <v>41</v>
      </c>
      <c r="M81" s="41">
        <v>7</v>
      </c>
    </row>
    <row r="82" spans="1:13" ht="12" customHeight="1">
      <c r="A82" s="175"/>
      <c r="B82" s="175"/>
      <c r="C82" s="40"/>
      <c r="D82" s="221"/>
      <c r="E82" s="39"/>
      <c r="F82" s="70"/>
      <c r="G82" s="66">
        <f t="shared" ref="G82:M82" si="39">IF(G81=0,0,G81/$F81)</f>
        <v>0.2967032967032967</v>
      </c>
      <c r="H82" s="37">
        <f t="shared" si="39"/>
        <v>0.56043956043956045</v>
      </c>
      <c r="I82" s="37">
        <f t="shared" si="39"/>
        <v>0.5</v>
      </c>
      <c r="J82" s="37">
        <f t="shared" si="39"/>
        <v>0.2032967032967033</v>
      </c>
      <c r="K82" s="37">
        <f t="shared" si="39"/>
        <v>3.2967032967032968E-2</v>
      </c>
      <c r="L82" s="37">
        <f t="shared" si="39"/>
        <v>0.22527472527472528</v>
      </c>
      <c r="M82" s="37">
        <f t="shared" si="39"/>
        <v>3.8461538461538464E-2</v>
      </c>
    </row>
    <row r="83" spans="1:13" ht="12" customHeight="1">
      <c r="A83" s="175"/>
      <c r="B83" s="175"/>
      <c r="C83" s="43"/>
      <c r="D83" s="220" t="s">
        <v>9</v>
      </c>
      <c r="E83" s="42"/>
      <c r="F83" s="69">
        <v>18</v>
      </c>
      <c r="G83" s="68">
        <v>7</v>
      </c>
      <c r="H83" s="41">
        <v>14</v>
      </c>
      <c r="I83" s="41">
        <v>9</v>
      </c>
      <c r="J83" s="41">
        <v>8</v>
      </c>
      <c r="K83" s="41">
        <v>1</v>
      </c>
      <c r="L83" s="41">
        <v>1</v>
      </c>
      <c r="M83" s="41">
        <v>0</v>
      </c>
    </row>
    <row r="84" spans="1:13" ht="12" customHeight="1">
      <c r="A84" s="175"/>
      <c r="B84" s="175"/>
      <c r="C84" s="40"/>
      <c r="D84" s="221"/>
      <c r="E84" s="39"/>
      <c r="F84" s="70"/>
      <c r="G84" s="66">
        <f t="shared" ref="G84:M84" si="40">IF(G83=0,0,G83/$F83)</f>
        <v>0.3888888888888889</v>
      </c>
      <c r="H84" s="37">
        <f t="shared" si="40"/>
        <v>0.77777777777777779</v>
      </c>
      <c r="I84" s="37">
        <f t="shared" si="40"/>
        <v>0.5</v>
      </c>
      <c r="J84" s="37">
        <f t="shared" si="40"/>
        <v>0.44444444444444442</v>
      </c>
      <c r="K84" s="37">
        <f t="shared" si="40"/>
        <v>5.5555555555555552E-2</v>
      </c>
      <c r="L84" s="37">
        <f t="shared" si="40"/>
        <v>5.5555555555555552E-2</v>
      </c>
      <c r="M84" s="37">
        <f t="shared" si="40"/>
        <v>0</v>
      </c>
    </row>
    <row r="85" spans="1:13" ht="12" customHeight="1">
      <c r="A85" s="175"/>
      <c r="B85" s="175"/>
      <c r="C85" s="43"/>
      <c r="D85" s="220" t="s">
        <v>8</v>
      </c>
      <c r="E85" s="42"/>
      <c r="F85" s="69">
        <v>11</v>
      </c>
      <c r="G85" s="68">
        <v>2</v>
      </c>
      <c r="H85" s="41">
        <v>3</v>
      </c>
      <c r="I85" s="41">
        <v>4</v>
      </c>
      <c r="J85" s="41">
        <v>2</v>
      </c>
      <c r="K85" s="41">
        <v>0</v>
      </c>
      <c r="L85" s="41">
        <v>4</v>
      </c>
      <c r="M85" s="41">
        <v>1</v>
      </c>
    </row>
    <row r="86" spans="1:13" ht="12" customHeight="1">
      <c r="A86" s="175"/>
      <c r="B86" s="175"/>
      <c r="C86" s="40"/>
      <c r="D86" s="221"/>
      <c r="E86" s="39"/>
      <c r="F86" s="70"/>
      <c r="G86" s="66">
        <f t="shared" ref="G86:M86" si="41">IF(G85=0,0,G85/$F85)</f>
        <v>0.18181818181818182</v>
      </c>
      <c r="H86" s="37">
        <f t="shared" si="41"/>
        <v>0.27272727272727271</v>
      </c>
      <c r="I86" s="37">
        <f t="shared" si="41"/>
        <v>0.36363636363636365</v>
      </c>
      <c r="J86" s="37">
        <f t="shared" si="41"/>
        <v>0.18181818181818182</v>
      </c>
      <c r="K86" s="37">
        <f t="shared" si="41"/>
        <v>0</v>
      </c>
      <c r="L86" s="37">
        <f t="shared" si="41"/>
        <v>0.36363636363636365</v>
      </c>
      <c r="M86" s="37">
        <f t="shared" si="41"/>
        <v>9.0909090909090912E-2</v>
      </c>
    </row>
    <row r="87" spans="1:13" ht="13.5" customHeight="1">
      <c r="A87" s="175"/>
      <c r="B87" s="175"/>
      <c r="C87" s="43"/>
      <c r="D87" s="222" t="s">
        <v>139</v>
      </c>
      <c r="E87" s="42"/>
      <c r="F87" s="69">
        <v>16</v>
      </c>
      <c r="G87" s="68">
        <v>2</v>
      </c>
      <c r="H87" s="41">
        <v>5</v>
      </c>
      <c r="I87" s="41">
        <v>8</v>
      </c>
      <c r="J87" s="41">
        <v>2</v>
      </c>
      <c r="K87" s="41">
        <v>1</v>
      </c>
      <c r="L87" s="41">
        <v>3</v>
      </c>
      <c r="M87" s="41">
        <v>1</v>
      </c>
    </row>
    <row r="88" spans="1:13" ht="13.5" customHeight="1">
      <c r="A88" s="175"/>
      <c r="B88" s="175"/>
      <c r="C88" s="40"/>
      <c r="D88" s="221"/>
      <c r="E88" s="39"/>
      <c r="F88" s="70"/>
      <c r="G88" s="66">
        <f t="shared" ref="G88:M88" si="42">IF(G87=0,0,G87/$F87)</f>
        <v>0.125</v>
      </c>
      <c r="H88" s="37">
        <f t="shared" si="42"/>
        <v>0.3125</v>
      </c>
      <c r="I88" s="37">
        <f t="shared" si="42"/>
        <v>0.5</v>
      </c>
      <c r="J88" s="37">
        <f t="shared" si="42"/>
        <v>0.125</v>
      </c>
      <c r="K88" s="37">
        <f t="shared" si="42"/>
        <v>6.25E-2</v>
      </c>
      <c r="L88" s="37">
        <f t="shared" si="42"/>
        <v>0.1875</v>
      </c>
      <c r="M88" s="37">
        <f t="shared" si="42"/>
        <v>6.25E-2</v>
      </c>
    </row>
    <row r="89" spans="1:13" ht="12" customHeight="1">
      <c r="A89" s="175"/>
      <c r="B89" s="175"/>
      <c r="C89" s="43"/>
      <c r="D89" s="220" t="s">
        <v>6</v>
      </c>
      <c r="E89" s="42"/>
      <c r="F89" s="69">
        <v>57</v>
      </c>
      <c r="G89" s="68">
        <v>13</v>
      </c>
      <c r="H89" s="41">
        <v>29</v>
      </c>
      <c r="I89" s="41">
        <v>22</v>
      </c>
      <c r="J89" s="41">
        <v>10</v>
      </c>
      <c r="K89" s="41">
        <v>4</v>
      </c>
      <c r="L89" s="41">
        <v>18</v>
      </c>
      <c r="M89" s="41">
        <v>4</v>
      </c>
    </row>
    <row r="90" spans="1:13" ht="12" customHeight="1">
      <c r="A90" s="175"/>
      <c r="B90" s="175"/>
      <c r="C90" s="40"/>
      <c r="D90" s="221"/>
      <c r="E90" s="39"/>
      <c r="F90" s="70"/>
      <c r="G90" s="66">
        <f t="shared" ref="G90:M90" si="43">IF(G89=0,0,G89/$F89)</f>
        <v>0.22807017543859648</v>
      </c>
      <c r="H90" s="37">
        <f t="shared" si="43"/>
        <v>0.50877192982456143</v>
      </c>
      <c r="I90" s="37">
        <f t="shared" si="43"/>
        <v>0.38596491228070173</v>
      </c>
      <c r="J90" s="37">
        <f t="shared" si="43"/>
        <v>0.17543859649122806</v>
      </c>
      <c r="K90" s="37">
        <f t="shared" si="43"/>
        <v>7.0175438596491224E-2</v>
      </c>
      <c r="L90" s="37">
        <f t="shared" si="43"/>
        <v>0.31578947368421051</v>
      </c>
      <c r="M90" s="37">
        <f t="shared" si="43"/>
        <v>7.0175438596491224E-2</v>
      </c>
    </row>
    <row r="91" spans="1:13" ht="12" customHeight="1">
      <c r="A91" s="175"/>
      <c r="B91" s="175"/>
      <c r="C91" s="43"/>
      <c r="D91" s="220" t="s">
        <v>5</v>
      </c>
      <c r="E91" s="42"/>
      <c r="F91" s="69">
        <v>16</v>
      </c>
      <c r="G91" s="68">
        <v>3</v>
      </c>
      <c r="H91" s="41">
        <v>4</v>
      </c>
      <c r="I91" s="41">
        <v>5</v>
      </c>
      <c r="J91" s="41">
        <v>3</v>
      </c>
      <c r="K91" s="41">
        <v>0</v>
      </c>
      <c r="L91" s="41">
        <v>7</v>
      </c>
      <c r="M91" s="41">
        <v>2</v>
      </c>
    </row>
    <row r="92" spans="1:13" ht="12" customHeight="1">
      <c r="A92" s="175"/>
      <c r="B92" s="175"/>
      <c r="C92" s="40"/>
      <c r="D92" s="221"/>
      <c r="E92" s="39"/>
      <c r="F92" s="70"/>
      <c r="G92" s="66">
        <f t="shared" ref="G92:M92" si="44">IF(G91=0,0,G91/$F91)</f>
        <v>0.1875</v>
      </c>
      <c r="H92" s="37">
        <f t="shared" si="44"/>
        <v>0.25</v>
      </c>
      <c r="I92" s="37">
        <f t="shared" si="44"/>
        <v>0.3125</v>
      </c>
      <c r="J92" s="37">
        <f t="shared" si="44"/>
        <v>0.1875</v>
      </c>
      <c r="K92" s="37">
        <f t="shared" si="44"/>
        <v>0</v>
      </c>
      <c r="L92" s="37">
        <f t="shared" si="44"/>
        <v>0.4375</v>
      </c>
      <c r="M92" s="37">
        <f t="shared" si="44"/>
        <v>0.125</v>
      </c>
    </row>
    <row r="93" spans="1:13" ht="12" customHeight="1">
      <c r="A93" s="175"/>
      <c r="B93" s="175"/>
      <c r="C93" s="43"/>
      <c r="D93" s="220" t="s">
        <v>4</v>
      </c>
      <c r="E93" s="42"/>
      <c r="F93" s="69">
        <v>21</v>
      </c>
      <c r="G93" s="68">
        <v>8</v>
      </c>
      <c r="H93" s="41">
        <v>11</v>
      </c>
      <c r="I93" s="41">
        <v>13</v>
      </c>
      <c r="J93" s="41">
        <v>6</v>
      </c>
      <c r="K93" s="41">
        <v>0</v>
      </c>
      <c r="L93" s="41">
        <v>6</v>
      </c>
      <c r="M93" s="41">
        <v>0</v>
      </c>
    </row>
    <row r="94" spans="1:13" ht="12" customHeight="1">
      <c r="A94" s="175"/>
      <c r="B94" s="175"/>
      <c r="C94" s="40"/>
      <c r="D94" s="221"/>
      <c r="E94" s="39"/>
      <c r="F94" s="70"/>
      <c r="G94" s="66">
        <f t="shared" ref="G94:M94" si="45">IF(G93=0,0,G93/$F93)</f>
        <v>0.38095238095238093</v>
      </c>
      <c r="H94" s="37">
        <f t="shared" si="45"/>
        <v>0.52380952380952384</v>
      </c>
      <c r="I94" s="37">
        <f t="shared" si="45"/>
        <v>0.61904761904761907</v>
      </c>
      <c r="J94" s="37">
        <f t="shared" si="45"/>
        <v>0.2857142857142857</v>
      </c>
      <c r="K94" s="37">
        <f t="shared" si="45"/>
        <v>0</v>
      </c>
      <c r="L94" s="37">
        <f t="shared" si="45"/>
        <v>0.2857142857142857</v>
      </c>
      <c r="M94" s="37">
        <f t="shared" si="45"/>
        <v>0</v>
      </c>
    </row>
    <row r="95" spans="1:13" ht="12" customHeight="1">
      <c r="A95" s="175"/>
      <c r="B95" s="175"/>
      <c r="C95" s="43"/>
      <c r="D95" s="220" t="s">
        <v>3</v>
      </c>
      <c r="E95" s="42"/>
      <c r="F95" s="69">
        <v>157</v>
      </c>
      <c r="G95" s="68">
        <v>48</v>
      </c>
      <c r="H95" s="41">
        <v>90</v>
      </c>
      <c r="I95" s="41">
        <v>99</v>
      </c>
      <c r="J95" s="41">
        <v>27</v>
      </c>
      <c r="K95" s="41">
        <v>3</v>
      </c>
      <c r="L95" s="41">
        <v>26</v>
      </c>
      <c r="M95" s="41">
        <v>4</v>
      </c>
    </row>
    <row r="96" spans="1:13" ht="12" customHeight="1">
      <c r="A96" s="175"/>
      <c r="B96" s="175"/>
      <c r="C96" s="40"/>
      <c r="D96" s="221"/>
      <c r="E96" s="39"/>
      <c r="F96" s="70"/>
      <c r="G96" s="66">
        <f t="shared" ref="G96:M96" si="46">IF(G95=0,0,G95/$F95)</f>
        <v>0.30573248407643311</v>
      </c>
      <c r="H96" s="37">
        <f t="shared" si="46"/>
        <v>0.57324840764331209</v>
      </c>
      <c r="I96" s="37">
        <f t="shared" si="46"/>
        <v>0.63057324840764328</v>
      </c>
      <c r="J96" s="37">
        <f t="shared" si="46"/>
        <v>0.17197452229299362</v>
      </c>
      <c r="K96" s="37">
        <f t="shared" si="46"/>
        <v>1.9108280254777069E-2</v>
      </c>
      <c r="L96" s="37">
        <f t="shared" si="46"/>
        <v>0.16560509554140126</v>
      </c>
      <c r="M96" s="37">
        <f t="shared" si="46"/>
        <v>2.5477707006369428E-2</v>
      </c>
    </row>
    <row r="97" spans="1:13" ht="12" customHeight="1">
      <c r="A97" s="175"/>
      <c r="B97" s="175"/>
      <c r="C97" s="43"/>
      <c r="D97" s="220" t="s">
        <v>2</v>
      </c>
      <c r="E97" s="42"/>
      <c r="F97" s="69">
        <v>22</v>
      </c>
      <c r="G97" s="68">
        <v>9</v>
      </c>
      <c r="H97" s="41">
        <v>19</v>
      </c>
      <c r="I97" s="41">
        <v>10</v>
      </c>
      <c r="J97" s="41">
        <v>8</v>
      </c>
      <c r="K97" s="41">
        <v>0</v>
      </c>
      <c r="L97" s="41">
        <v>1</v>
      </c>
      <c r="M97" s="41">
        <v>2</v>
      </c>
    </row>
    <row r="98" spans="1:13" ht="12" customHeight="1">
      <c r="A98" s="175"/>
      <c r="B98" s="175"/>
      <c r="C98" s="40"/>
      <c r="D98" s="221"/>
      <c r="E98" s="39"/>
      <c r="F98" s="70"/>
      <c r="G98" s="66">
        <f t="shared" ref="G98:M98" si="47">IF(G97=0,0,G97/$F97)</f>
        <v>0.40909090909090912</v>
      </c>
      <c r="H98" s="37">
        <f t="shared" si="47"/>
        <v>0.86363636363636365</v>
      </c>
      <c r="I98" s="37">
        <f t="shared" si="47"/>
        <v>0.45454545454545453</v>
      </c>
      <c r="J98" s="37">
        <f t="shared" si="47"/>
        <v>0.36363636363636365</v>
      </c>
      <c r="K98" s="37">
        <f t="shared" si="47"/>
        <v>0</v>
      </c>
      <c r="L98" s="37">
        <f t="shared" si="47"/>
        <v>4.5454545454545456E-2</v>
      </c>
      <c r="M98" s="37">
        <f t="shared" si="47"/>
        <v>9.0909090909090912E-2</v>
      </c>
    </row>
    <row r="99" spans="1:13" ht="12.75" customHeight="1">
      <c r="A99" s="175"/>
      <c r="B99" s="175"/>
      <c r="C99" s="43"/>
      <c r="D99" s="220" t="s">
        <v>1</v>
      </c>
      <c r="E99" s="42"/>
      <c r="F99" s="69">
        <v>59</v>
      </c>
      <c r="G99" s="68">
        <v>18</v>
      </c>
      <c r="H99" s="41">
        <v>31</v>
      </c>
      <c r="I99" s="41">
        <v>35</v>
      </c>
      <c r="J99" s="41">
        <v>14</v>
      </c>
      <c r="K99" s="41">
        <v>2</v>
      </c>
      <c r="L99" s="41">
        <v>12</v>
      </c>
      <c r="M99" s="41">
        <v>0</v>
      </c>
    </row>
    <row r="100" spans="1:13" ht="12.75" customHeight="1">
      <c r="A100" s="176"/>
      <c r="B100" s="176"/>
      <c r="C100" s="40"/>
      <c r="D100" s="221"/>
      <c r="E100" s="39"/>
      <c r="F100" s="67"/>
      <c r="G100" s="66">
        <f t="shared" ref="G100:M100" si="48">IF(G99=0,0,G99/$F99)</f>
        <v>0.30508474576271188</v>
      </c>
      <c r="H100" s="37">
        <f t="shared" si="48"/>
        <v>0.52542372881355937</v>
      </c>
      <c r="I100" s="37">
        <f t="shared" si="48"/>
        <v>0.59322033898305082</v>
      </c>
      <c r="J100" s="37">
        <f t="shared" si="48"/>
        <v>0.23728813559322035</v>
      </c>
      <c r="K100" s="37">
        <f t="shared" si="48"/>
        <v>3.3898305084745763E-2</v>
      </c>
      <c r="L100" s="37">
        <f t="shared" si="48"/>
        <v>0.20338983050847459</v>
      </c>
      <c r="M100" s="37">
        <f t="shared" si="48"/>
        <v>0</v>
      </c>
    </row>
  </sheetData>
  <mergeCells count="60">
    <mergeCell ref="D97:D98"/>
    <mergeCell ref="D99:D100"/>
    <mergeCell ref="D67:D68"/>
    <mergeCell ref="B69:B100"/>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57:D58"/>
    <mergeCell ref="D59:D60"/>
    <mergeCell ref="D61:D62"/>
    <mergeCell ref="D63:D64"/>
    <mergeCell ref="D65:D66"/>
    <mergeCell ref="D47:D48"/>
    <mergeCell ref="D49:D50"/>
    <mergeCell ref="D51:D52"/>
    <mergeCell ref="D53:D54"/>
    <mergeCell ref="D55:D5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20 G69:M70" 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16384" width="9" style="3"/>
  </cols>
  <sheetData>
    <row r="1" spans="1:14" ht="14.25">
      <c r="A1" s="18" t="s">
        <v>552</v>
      </c>
    </row>
    <row r="2" spans="1:14">
      <c r="N2" s="46" t="s">
        <v>173</v>
      </c>
    </row>
    <row r="3" spans="1:14" ht="14.25" customHeight="1">
      <c r="A3" s="230" t="s">
        <v>64</v>
      </c>
      <c r="B3" s="231"/>
      <c r="C3" s="231"/>
      <c r="D3" s="231"/>
      <c r="E3" s="232"/>
      <c r="F3" s="170" t="s">
        <v>150</v>
      </c>
      <c r="G3" s="341" t="s">
        <v>435</v>
      </c>
      <c r="H3" s="217" t="s">
        <v>434</v>
      </c>
      <c r="I3" s="217" t="s">
        <v>433</v>
      </c>
      <c r="J3" s="217" t="s">
        <v>432</v>
      </c>
      <c r="K3" s="217" t="s">
        <v>431</v>
      </c>
      <c r="L3" s="217" t="s">
        <v>430</v>
      </c>
      <c r="M3" s="217" t="s">
        <v>429</v>
      </c>
      <c r="N3" s="217" t="s">
        <v>174</v>
      </c>
    </row>
    <row r="4" spans="1:14" ht="42" customHeight="1">
      <c r="A4" s="233"/>
      <c r="B4" s="234"/>
      <c r="C4" s="234"/>
      <c r="D4" s="234"/>
      <c r="E4" s="235"/>
      <c r="F4" s="171"/>
      <c r="G4" s="342"/>
      <c r="H4" s="228"/>
      <c r="I4" s="228"/>
      <c r="J4" s="228"/>
      <c r="K4" s="228"/>
      <c r="L4" s="228"/>
      <c r="M4" s="228"/>
      <c r="N4" s="228"/>
    </row>
    <row r="5" spans="1:14" ht="14.25" customHeight="1">
      <c r="A5" s="233"/>
      <c r="B5" s="234"/>
      <c r="C5" s="234"/>
      <c r="D5" s="234"/>
      <c r="E5" s="235"/>
      <c r="F5" s="171"/>
      <c r="G5" s="342"/>
      <c r="H5" s="228"/>
      <c r="I5" s="228"/>
      <c r="J5" s="228"/>
      <c r="K5" s="228"/>
      <c r="L5" s="228"/>
      <c r="M5" s="228"/>
      <c r="N5" s="228"/>
    </row>
    <row r="6" spans="1:14" ht="16.5" customHeight="1">
      <c r="A6" s="236"/>
      <c r="B6" s="237"/>
      <c r="C6" s="237"/>
      <c r="D6" s="237"/>
      <c r="E6" s="238"/>
      <c r="F6" s="171"/>
      <c r="G6" s="343"/>
      <c r="H6" s="229"/>
      <c r="I6" s="229"/>
      <c r="J6" s="229"/>
      <c r="K6" s="229"/>
      <c r="L6" s="229"/>
      <c r="M6" s="229"/>
      <c r="N6" s="229"/>
    </row>
    <row r="7" spans="1:14" ht="12" customHeight="1">
      <c r="A7" s="161" t="s">
        <v>50</v>
      </c>
      <c r="B7" s="162"/>
      <c r="C7" s="162"/>
      <c r="D7" s="162"/>
      <c r="E7" s="163"/>
      <c r="F7" s="69">
        <f t="shared" ref="F7:F38" si="0">SUM(G7:N7)</f>
        <v>945</v>
      </c>
      <c r="G7" s="68">
        <f t="shared" ref="G7:N7" si="1">SUM(G9,G11,G13,G15,G17)</f>
        <v>98</v>
      </c>
      <c r="H7" s="41">
        <f t="shared" si="1"/>
        <v>203</v>
      </c>
      <c r="I7" s="41">
        <f t="shared" si="1"/>
        <v>254</v>
      </c>
      <c r="J7" s="41">
        <f t="shared" si="1"/>
        <v>331</v>
      </c>
      <c r="K7" s="41">
        <f t="shared" si="1"/>
        <v>14</v>
      </c>
      <c r="L7" s="41">
        <f t="shared" si="1"/>
        <v>1</v>
      </c>
      <c r="M7" s="41">
        <f t="shared" si="1"/>
        <v>2</v>
      </c>
      <c r="N7" s="41">
        <f t="shared" si="1"/>
        <v>42</v>
      </c>
    </row>
    <row r="8" spans="1:14" ht="12" customHeight="1">
      <c r="A8" s="164"/>
      <c r="B8" s="165"/>
      <c r="C8" s="165"/>
      <c r="D8" s="165"/>
      <c r="E8" s="166"/>
      <c r="F8" s="70">
        <f t="shared" si="0"/>
        <v>1</v>
      </c>
      <c r="G8" s="66">
        <f t="shared" ref="G8:N8" si="2">IF(G7=0,0,G7/$F7)</f>
        <v>0.1037037037037037</v>
      </c>
      <c r="H8" s="37">
        <f t="shared" si="2"/>
        <v>0.21481481481481482</v>
      </c>
      <c r="I8" s="37">
        <f t="shared" si="2"/>
        <v>0.26878306878306879</v>
      </c>
      <c r="J8" s="37">
        <f t="shared" si="2"/>
        <v>0.35026455026455028</v>
      </c>
      <c r="K8" s="37">
        <f t="shared" si="2"/>
        <v>1.4814814814814815E-2</v>
      </c>
      <c r="L8" s="37">
        <f t="shared" si="2"/>
        <v>1.0582010582010583E-3</v>
      </c>
      <c r="M8" s="37">
        <f t="shared" si="2"/>
        <v>2.1164021164021165E-3</v>
      </c>
      <c r="N8" s="37">
        <f t="shared" si="2"/>
        <v>4.4444444444444446E-2</v>
      </c>
    </row>
    <row r="9" spans="1:14" ht="12" customHeight="1">
      <c r="A9" s="177" t="s">
        <v>49</v>
      </c>
      <c r="B9" s="239" t="s">
        <v>48</v>
      </c>
      <c r="C9" s="240"/>
      <c r="D9" s="240"/>
      <c r="E9" s="241"/>
      <c r="F9" s="69">
        <f t="shared" si="0"/>
        <v>295</v>
      </c>
      <c r="G9" s="68">
        <v>31</v>
      </c>
      <c r="H9" s="41">
        <v>57</v>
      </c>
      <c r="I9" s="41">
        <v>65</v>
      </c>
      <c r="J9" s="41">
        <v>115</v>
      </c>
      <c r="K9" s="41">
        <v>5</v>
      </c>
      <c r="L9" s="41">
        <v>0</v>
      </c>
      <c r="M9" s="41">
        <v>0</v>
      </c>
      <c r="N9" s="41">
        <v>22</v>
      </c>
    </row>
    <row r="10" spans="1:14" ht="12" customHeight="1">
      <c r="A10" s="178"/>
      <c r="B10" s="242"/>
      <c r="C10" s="243"/>
      <c r="D10" s="243"/>
      <c r="E10" s="244"/>
      <c r="F10" s="70">
        <f t="shared" si="0"/>
        <v>1</v>
      </c>
      <c r="G10" s="66">
        <f t="shared" ref="G10:N10" si="3">IF(G9=0,0,G9/$F9)</f>
        <v>0.10508474576271186</v>
      </c>
      <c r="H10" s="37">
        <f t="shared" si="3"/>
        <v>0.19322033898305085</v>
      </c>
      <c r="I10" s="37">
        <f t="shared" si="3"/>
        <v>0.22033898305084745</v>
      </c>
      <c r="J10" s="37">
        <f t="shared" si="3"/>
        <v>0.38983050847457629</v>
      </c>
      <c r="K10" s="37">
        <f t="shared" si="3"/>
        <v>1.6949152542372881E-2</v>
      </c>
      <c r="L10" s="37">
        <f t="shared" si="3"/>
        <v>0</v>
      </c>
      <c r="M10" s="37">
        <f t="shared" si="3"/>
        <v>0</v>
      </c>
      <c r="N10" s="37">
        <f t="shared" si="3"/>
        <v>7.4576271186440682E-2</v>
      </c>
    </row>
    <row r="11" spans="1:14" ht="12" customHeight="1">
      <c r="A11" s="178"/>
      <c r="B11" s="239" t="s">
        <v>47</v>
      </c>
      <c r="C11" s="240"/>
      <c r="D11" s="240"/>
      <c r="E11" s="241"/>
      <c r="F11" s="69">
        <f t="shared" si="0"/>
        <v>143</v>
      </c>
      <c r="G11" s="68">
        <v>14</v>
      </c>
      <c r="H11" s="41">
        <v>33</v>
      </c>
      <c r="I11" s="41">
        <v>37</v>
      </c>
      <c r="J11" s="41">
        <v>50</v>
      </c>
      <c r="K11" s="41">
        <v>2</v>
      </c>
      <c r="L11" s="41">
        <v>0</v>
      </c>
      <c r="M11" s="41">
        <v>1</v>
      </c>
      <c r="N11" s="41">
        <v>6</v>
      </c>
    </row>
    <row r="12" spans="1:14" ht="12" customHeight="1">
      <c r="A12" s="178"/>
      <c r="B12" s="242"/>
      <c r="C12" s="243"/>
      <c r="D12" s="243"/>
      <c r="E12" s="244"/>
      <c r="F12" s="70">
        <f t="shared" si="0"/>
        <v>1</v>
      </c>
      <c r="G12" s="66">
        <f t="shared" ref="G12:N12" si="4">IF(G11=0,0,G11/$F11)</f>
        <v>9.7902097902097904E-2</v>
      </c>
      <c r="H12" s="37">
        <f t="shared" si="4"/>
        <v>0.23076923076923078</v>
      </c>
      <c r="I12" s="37">
        <f t="shared" si="4"/>
        <v>0.25874125874125875</v>
      </c>
      <c r="J12" s="37">
        <f t="shared" si="4"/>
        <v>0.34965034965034963</v>
      </c>
      <c r="K12" s="37">
        <f t="shared" si="4"/>
        <v>1.3986013986013986E-2</v>
      </c>
      <c r="L12" s="37">
        <f t="shared" si="4"/>
        <v>0</v>
      </c>
      <c r="M12" s="37">
        <f t="shared" si="4"/>
        <v>6.993006993006993E-3</v>
      </c>
      <c r="N12" s="37">
        <f t="shared" si="4"/>
        <v>4.195804195804196E-2</v>
      </c>
    </row>
    <row r="13" spans="1:14" ht="12" customHeight="1">
      <c r="A13" s="178"/>
      <c r="B13" s="239" t="s">
        <v>46</v>
      </c>
      <c r="C13" s="240"/>
      <c r="D13" s="240"/>
      <c r="E13" s="241"/>
      <c r="F13" s="69">
        <f t="shared" si="0"/>
        <v>227</v>
      </c>
      <c r="G13" s="68">
        <v>28</v>
      </c>
      <c r="H13" s="41">
        <v>63</v>
      </c>
      <c r="I13" s="41">
        <v>63</v>
      </c>
      <c r="J13" s="41">
        <v>66</v>
      </c>
      <c r="K13" s="41">
        <v>4</v>
      </c>
      <c r="L13" s="41">
        <v>0</v>
      </c>
      <c r="M13" s="41">
        <v>0</v>
      </c>
      <c r="N13" s="41">
        <v>3</v>
      </c>
    </row>
    <row r="14" spans="1:14" ht="12" customHeight="1">
      <c r="A14" s="178"/>
      <c r="B14" s="242"/>
      <c r="C14" s="243"/>
      <c r="D14" s="243"/>
      <c r="E14" s="244"/>
      <c r="F14" s="70">
        <f t="shared" si="0"/>
        <v>1</v>
      </c>
      <c r="G14" s="66">
        <f t="shared" ref="G14:N14" si="5">IF(G13=0,0,G13/$F13)</f>
        <v>0.12334801762114538</v>
      </c>
      <c r="H14" s="37">
        <f t="shared" si="5"/>
        <v>0.27753303964757708</v>
      </c>
      <c r="I14" s="37">
        <f t="shared" si="5"/>
        <v>0.27753303964757708</v>
      </c>
      <c r="J14" s="37">
        <f t="shared" si="5"/>
        <v>0.29074889867841408</v>
      </c>
      <c r="K14" s="37">
        <f t="shared" si="5"/>
        <v>1.7621145374449341E-2</v>
      </c>
      <c r="L14" s="37">
        <f t="shared" si="5"/>
        <v>0</v>
      </c>
      <c r="M14" s="37">
        <f t="shared" si="5"/>
        <v>0</v>
      </c>
      <c r="N14" s="37">
        <f t="shared" si="5"/>
        <v>1.3215859030837005E-2</v>
      </c>
    </row>
    <row r="15" spans="1:14" ht="12" customHeight="1">
      <c r="A15" s="178"/>
      <c r="B15" s="239" t="s">
        <v>45</v>
      </c>
      <c r="C15" s="240"/>
      <c r="D15" s="240"/>
      <c r="E15" s="241"/>
      <c r="F15" s="69">
        <f t="shared" si="0"/>
        <v>75</v>
      </c>
      <c r="G15" s="68">
        <v>9</v>
      </c>
      <c r="H15" s="41">
        <v>11</v>
      </c>
      <c r="I15" s="41">
        <v>25</v>
      </c>
      <c r="J15" s="41">
        <v>26</v>
      </c>
      <c r="K15" s="41">
        <v>0</v>
      </c>
      <c r="L15" s="41">
        <v>1</v>
      </c>
      <c r="M15" s="41">
        <v>0</v>
      </c>
      <c r="N15" s="41">
        <v>3</v>
      </c>
    </row>
    <row r="16" spans="1:14" ht="12" customHeight="1">
      <c r="A16" s="178"/>
      <c r="B16" s="242"/>
      <c r="C16" s="243"/>
      <c r="D16" s="243"/>
      <c r="E16" s="244"/>
      <c r="F16" s="70">
        <f t="shared" si="0"/>
        <v>1</v>
      </c>
      <c r="G16" s="66">
        <f t="shared" ref="G16:N16" si="6">IF(G15=0,0,G15/$F15)</f>
        <v>0.12</v>
      </c>
      <c r="H16" s="37">
        <f t="shared" si="6"/>
        <v>0.14666666666666667</v>
      </c>
      <c r="I16" s="37">
        <f t="shared" si="6"/>
        <v>0.33333333333333331</v>
      </c>
      <c r="J16" s="37">
        <f t="shared" si="6"/>
        <v>0.34666666666666668</v>
      </c>
      <c r="K16" s="37">
        <f t="shared" si="6"/>
        <v>0</v>
      </c>
      <c r="L16" s="37">
        <f t="shared" si="6"/>
        <v>1.3333333333333334E-2</v>
      </c>
      <c r="M16" s="37">
        <f t="shared" si="6"/>
        <v>0</v>
      </c>
      <c r="N16" s="37">
        <f t="shared" si="6"/>
        <v>0.04</v>
      </c>
    </row>
    <row r="17" spans="1:14" ht="12" customHeight="1">
      <c r="A17" s="178"/>
      <c r="B17" s="239" t="s">
        <v>44</v>
      </c>
      <c r="C17" s="240"/>
      <c r="D17" s="240"/>
      <c r="E17" s="241"/>
      <c r="F17" s="69">
        <f t="shared" si="0"/>
        <v>205</v>
      </c>
      <c r="G17" s="68">
        <v>16</v>
      </c>
      <c r="H17" s="41">
        <v>39</v>
      </c>
      <c r="I17" s="41">
        <v>64</v>
      </c>
      <c r="J17" s="41">
        <v>74</v>
      </c>
      <c r="K17" s="41">
        <v>3</v>
      </c>
      <c r="L17" s="41">
        <v>0</v>
      </c>
      <c r="M17" s="41">
        <v>1</v>
      </c>
      <c r="N17" s="41">
        <v>8</v>
      </c>
    </row>
    <row r="18" spans="1:14" ht="12" customHeight="1">
      <c r="A18" s="179"/>
      <c r="B18" s="242"/>
      <c r="C18" s="243"/>
      <c r="D18" s="243"/>
      <c r="E18" s="244"/>
      <c r="F18" s="70">
        <f t="shared" si="0"/>
        <v>1</v>
      </c>
      <c r="G18" s="66">
        <f t="shared" ref="G18:N18" si="7">IF(G17=0,0,G17/$F17)</f>
        <v>7.8048780487804878E-2</v>
      </c>
      <c r="H18" s="37">
        <f t="shared" si="7"/>
        <v>0.19024390243902439</v>
      </c>
      <c r="I18" s="37">
        <f t="shared" si="7"/>
        <v>0.31219512195121951</v>
      </c>
      <c r="J18" s="37">
        <f t="shared" si="7"/>
        <v>0.36097560975609755</v>
      </c>
      <c r="K18" s="37">
        <f t="shared" si="7"/>
        <v>1.4634146341463415E-2</v>
      </c>
      <c r="L18" s="37">
        <f t="shared" si="7"/>
        <v>0</v>
      </c>
      <c r="M18" s="37">
        <f t="shared" si="7"/>
        <v>4.8780487804878049E-3</v>
      </c>
      <c r="N18" s="37">
        <f t="shared" si="7"/>
        <v>3.9024390243902439E-2</v>
      </c>
    </row>
    <row r="19" spans="1:14" ht="12" customHeight="1">
      <c r="A19" s="174" t="s">
        <v>43</v>
      </c>
      <c r="B19" s="174" t="s">
        <v>42</v>
      </c>
      <c r="C19" s="43"/>
      <c r="D19" s="220" t="s">
        <v>16</v>
      </c>
      <c r="E19" s="42"/>
      <c r="F19" s="69">
        <f t="shared" si="0"/>
        <v>230</v>
      </c>
      <c r="G19" s="68">
        <f t="shared" ref="G19:N19" si="8">SUM(G21,G23,G25,G27,G29,G31,G33,G35,G37,G39,G41,G43,G45,G47,G49,G51,G53,G55,G57,G59,G61,G63,G65,G67)</f>
        <v>22</v>
      </c>
      <c r="H19" s="41">
        <f t="shared" si="8"/>
        <v>56</v>
      </c>
      <c r="I19" s="41">
        <f t="shared" si="8"/>
        <v>79</v>
      </c>
      <c r="J19" s="41">
        <f t="shared" si="8"/>
        <v>63</v>
      </c>
      <c r="K19" s="41">
        <f t="shared" si="8"/>
        <v>4</v>
      </c>
      <c r="L19" s="41">
        <f t="shared" si="8"/>
        <v>1</v>
      </c>
      <c r="M19" s="41">
        <f t="shared" si="8"/>
        <v>0</v>
      </c>
      <c r="N19" s="41">
        <f t="shared" si="8"/>
        <v>5</v>
      </c>
    </row>
    <row r="20" spans="1:14" ht="12" customHeight="1">
      <c r="A20" s="175"/>
      <c r="B20" s="175"/>
      <c r="C20" s="40"/>
      <c r="D20" s="221"/>
      <c r="E20" s="39"/>
      <c r="F20" s="70">
        <f t="shared" si="0"/>
        <v>1</v>
      </c>
      <c r="G20" s="66">
        <f t="shared" ref="G20:N20" si="9">IF(G19=0,0,G19/$F19)</f>
        <v>9.5652173913043481E-2</v>
      </c>
      <c r="H20" s="37">
        <f t="shared" si="9"/>
        <v>0.24347826086956523</v>
      </c>
      <c r="I20" s="37">
        <f t="shared" si="9"/>
        <v>0.34347826086956523</v>
      </c>
      <c r="J20" s="37">
        <f t="shared" si="9"/>
        <v>0.27391304347826084</v>
      </c>
      <c r="K20" s="37">
        <f t="shared" si="9"/>
        <v>1.7391304347826087E-2</v>
      </c>
      <c r="L20" s="37">
        <f t="shared" si="9"/>
        <v>4.3478260869565218E-3</v>
      </c>
      <c r="M20" s="37">
        <f t="shared" si="9"/>
        <v>0</v>
      </c>
      <c r="N20" s="37">
        <f t="shared" si="9"/>
        <v>2.1739130434782608E-2</v>
      </c>
    </row>
    <row r="21" spans="1:14" ht="12" customHeight="1">
      <c r="A21" s="175"/>
      <c r="B21" s="175"/>
      <c r="C21" s="43"/>
      <c r="D21" s="220" t="s">
        <v>467</v>
      </c>
      <c r="E21" s="42"/>
      <c r="F21" s="69">
        <f t="shared" si="0"/>
        <v>31</v>
      </c>
      <c r="G21" s="68">
        <v>3</v>
      </c>
      <c r="H21" s="41">
        <v>8</v>
      </c>
      <c r="I21" s="41">
        <v>8</v>
      </c>
      <c r="J21" s="41">
        <v>9</v>
      </c>
      <c r="K21" s="41">
        <v>0</v>
      </c>
      <c r="L21" s="41">
        <v>0</v>
      </c>
      <c r="M21" s="41">
        <v>0</v>
      </c>
      <c r="N21" s="41">
        <v>3</v>
      </c>
    </row>
    <row r="22" spans="1:14" ht="12" customHeight="1">
      <c r="A22" s="175"/>
      <c r="B22" s="175"/>
      <c r="C22" s="40"/>
      <c r="D22" s="221"/>
      <c r="E22" s="39"/>
      <c r="F22" s="70">
        <f t="shared" si="0"/>
        <v>1</v>
      </c>
      <c r="G22" s="66">
        <f t="shared" ref="G22:N22" si="10">IF(G21=0,0,G21/$F21)</f>
        <v>9.6774193548387094E-2</v>
      </c>
      <c r="H22" s="37">
        <f t="shared" si="10"/>
        <v>0.25806451612903225</v>
      </c>
      <c r="I22" s="37">
        <f t="shared" si="10"/>
        <v>0.25806451612903225</v>
      </c>
      <c r="J22" s="37">
        <f t="shared" si="10"/>
        <v>0.29032258064516131</v>
      </c>
      <c r="K22" s="37">
        <f t="shared" si="10"/>
        <v>0</v>
      </c>
      <c r="L22" s="37">
        <f t="shared" si="10"/>
        <v>0</v>
      </c>
      <c r="M22" s="37">
        <f t="shared" si="10"/>
        <v>0</v>
      </c>
      <c r="N22" s="37">
        <f t="shared" si="10"/>
        <v>9.6774193548387094E-2</v>
      </c>
    </row>
    <row r="23" spans="1:14" ht="12" customHeight="1">
      <c r="A23" s="175"/>
      <c r="B23" s="175"/>
      <c r="C23" s="43"/>
      <c r="D23" s="220" t="s">
        <v>468</v>
      </c>
      <c r="E23" s="42"/>
      <c r="F23" s="69">
        <f t="shared" si="0"/>
        <v>4</v>
      </c>
      <c r="G23" s="68">
        <v>0</v>
      </c>
      <c r="H23" s="41">
        <v>2</v>
      </c>
      <c r="I23" s="41">
        <v>2</v>
      </c>
      <c r="J23" s="41">
        <v>0</v>
      </c>
      <c r="K23" s="41">
        <v>0</v>
      </c>
      <c r="L23" s="41">
        <v>0</v>
      </c>
      <c r="M23" s="41">
        <v>0</v>
      </c>
      <c r="N23" s="41">
        <v>0</v>
      </c>
    </row>
    <row r="24" spans="1:14" ht="12" customHeight="1">
      <c r="A24" s="175"/>
      <c r="B24" s="175"/>
      <c r="C24" s="40"/>
      <c r="D24" s="221"/>
      <c r="E24" s="39"/>
      <c r="F24" s="70">
        <f t="shared" si="0"/>
        <v>1</v>
      </c>
      <c r="G24" s="66">
        <f t="shared" ref="G24:N24" si="11">IF(G23=0,0,G23/$F23)</f>
        <v>0</v>
      </c>
      <c r="H24" s="37">
        <f t="shared" si="11"/>
        <v>0.5</v>
      </c>
      <c r="I24" s="37">
        <f t="shared" si="11"/>
        <v>0.5</v>
      </c>
      <c r="J24" s="37">
        <f t="shared" si="11"/>
        <v>0</v>
      </c>
      <c r="K24" s="37">
        <f t="shared" si="11"/>
        <v>0</v>
      </c>
      <c r="L24" s="37">
        <f t="shared" si="11"/>
        <v>0</v>
      </c>
      <c r="M24" s="37">
        <f t="shared" si="11"/>
        <v>0</v>
      </c>
      <c r="N24" s="37">
        <f t="shared" si="11"/>
        <v>0</v>
      </c>
    </row>
    <row r="25" spans="1:14" ht="12" customHeight="1">
      <c r="A25" s="175"/>
      <c r="B25" s="175"/>
      <c r="C25" s="43"/>
      <c r="D25" s="223" t="s">
        <v>469</v>
      </c>
      <c r="E25" s="126"/>
      <c r="F25" s="101">
        <f t="shared" si="0"/>
        <v>20</v>
      </c>
      <c r="G25" s="111">
        <v>4</v>
      </c>
      <c r="H25" s="112">
        <v>7</v>
      </c>
      <c r="I25" s="41">
        <v>2</v>
      </c>
      <c r="J25" s="41">
        <v>7</v>
      </c>
      <c r="K25" s="41">
        <v>0</v>
      </c>
      <c r="L25" s="41">
        <v>0</v>
      </c>
      <c r="M25" s="41">
        <v>0</v>
      </c>
      <c r="N25" s="41">
        <v>0</v>
      </c>
    </row>
    <row r="26" spans="1:14" ht="12" customHeight="1">
      <c r="A26" s="175"/>
      <c r="B26" s="175"/>
      <c r="C26" s="40"/>
      <c r="D26" s="224"/>
      <c r="E26" s="127"/>
      <c r="F26" s="102">
        <f t="shared" si="0"/>
        <v>1</v>
      </c>
      <c r="G26" s="114">
        <f t="shared" ref="G26:N26" si="12">IF(G25=0,0,G25/$F25)</f>
        <v>0.2</v>
      </c>
      <c r="H26" s="115">
        <f t="shared" ref="G26:N28" si="13">IF(H25=0,0,H25/$F25)</f>
        <v>0.35</v>
      </c>
      <c r="I26" s="37">
        <f t="shared" si="12"/>
        <v>0.1</v>
      </c>
      <c r="J26" s="37">
        <f t="shared" si="12"/>
        <v>0.35</v>
      </c>
      <c r="K26" s="37">
        <f t="shared" si="12"/>
        <v>0</v>
      </c>
      <c r="L26" s="37">
        <f t="shared" si="12"/>
        <v>0</v>
      </c>
      <c r="M26" s="37">
        <f t="shared" si="12"/>
        <v>0</v>
      </c>
      <c r="N26" s="37">
        <f t="shared" si="12"/>
        <v>0</v>
      </c>
    </row>
    <row r="27" spans="1:14" ht="12" customHeight="1">
      <c r="A27" s="175"/>
      <c r="B27" s="175"/>
      <c r="C27" s="43"/>
      <c r="D27" s="220" t="s">
        <v>470</v>
      </c>
      <c r="E27" s="42"/>
      <c r="F27" s="69">
        <f t="shared" si="0"/>
        <v>2</v>
      </c>
      <c r="G27" s="68">
        <v>0</v>
      </c>
      <c r="H27" s="41">
        <v>0</v>
      </c>
      <c r="I27" s="41">
        <v>0</v>
      </c>
      <c r="J27" s="41">
        <v>2</v>
      </c>
      <c r="K27" s="41">
        <v>0</v>
      </c>
      <c r="L27" s="41">
        <v>0</v>
      </c>
      <c r="M27" s="41">
        <v>0</v>
      </c>
      <c r="N27" s="41">
        <v>0</v>
      </c>
    </row>
    <row r="28" spans="1:14" ht="12" customHeight="1">
      <c r="A28" s="175"/>
      <c r="B28" s="175"/>
      <c r="C28" s="40"/>
      <c r="D28" s="221"/>
      <c r="E28" s="39"/>
      <c r="F28" s="70">
        <f t="shared" si="0"/>
        <v>1</v>
      </c>
      <c r="G28" s="66">
        <f t="shared" si="13"/>
        <v>0</v>
      </c>
      <c r="H28" s="37">
        <f t="shared" si="13"/>
        <v>0</v>
      </c>
      <c r="I28" s="37">
        <f t="shared" si="13"/>
        <v>0</v>
      </c>
      <c r="J28" s="37">
        <f t="shared" si="13"/>
        <v>1</v>
      </c>
      <c r="K28" s="37">
        <f t="shared" si="13"/>
        <v>0</v>
      </c>
      <c r="L28" s="37">
        <f t="shared" si="13"/>
        <v>0</v>
      </c>
      <c r="M28" s="37">
        <f t="shared" si="13"/>
        <v>0</v>
      </c>
      <c r="N28" s="37">
        <f t="shared" si="13"/>
        <v>0</v>
      </c>
    </row>
    <row r="29" spans="1:14" ht="12" customHeight="1">
      <c r="A29" s="175"/>
      <c r="B29" s="175"/>
      <c r="C29" s="43"/>
      <c r="D29" s="220" t="s">
        <v>471</v>
      </c>
      <c r="E29" s="42"/>
      <c r="F29" s="69">
        <f t="shared" si="0"/>
        <v>6</v>
      </c>
      <c r="G29" s="68">
        <v>0</v>
      </c>
      <c r="H29" s="41">
        <v>1</v>
      </c>
      <c r="I29" s="41">
        <v>4</v>
      </c>
      <c r="J29" s="41">
        <v>1</v>
      </c>
      <c r="K29" s="41">
        <v>0</v>
      </c>
      <c r="L29" s="41">
        <v>0</v>
      </c>
      <c r="M29" s="41">
        <v>0</v>
      </c>
      <c r="N29" s="41">
        <v>0</v>
      </c>
    </row>
    <row r="30" spans="1:14" ht="12" customHeight="1">
      <c r="A30" s="175"/>
      <c r="B30" s="175"/>
      <c r="C30" s="40"/>
      <c r="D30" s="221"/>
      <c r="E30" s="39"/>
      <c r="F30" s="70">
        <f t="shared" si="0"/>
        <v>0.99999999999999989</v>
      </c>
      <c r="G30" s="66">
        <f t="shared" ref="G30:N30" si="14">IF(G29=0,0,G29/$F29)</f>
        <v>0</v>
      </c>
      <c r="H30" s="37">
        <f t="shared" si="14"/>
        <v>0.16666666666666666</v>
      </c>
      <c r="I30" s="37">
        <f t="shared" si="14"/>
        <v>0.66666666666666663</v>
      </c>
      <c r="J30" s="37">
        <f t="shared" si="14"/>
        <v>0.16666666666666666</v>
      </c>
      <c r="K30" s="37">
        <f t="shared" si="14"/>
        <v>0</v>
      </c>
      <c r="L30" s="37">
        <f t="shared" si="14"/>
        <v>0</v>
      </c>
      <c r="M30" s="37">
        <f t="shared" si="14"/>
        <v>0</v>
      </c>
      <c r="N30" s="37">
        <f t="shared" si="14"/>
        <v>0</v>
      </c>
    </row>
    <row r="31" spans="1:14" ht="12" customHeight="1">
      <c r="A31" s="175"/>
      <c r="B31" s="175"/>
      <c r="C31" s="43"/>
      <c r="D31" s="220" t="s">
        <v>472</v>
      </c>
      <c r="E31" s="42"/>
      <c r="F31" s="69">
        <f t="shared" si="0"/>
        <v>2</v>
      </c>
      <c r="G31" s="68">
        <v>0</v>
      </c>
      <c r="H31" s="41">
        <v>0</v>
      </c>
      <c r="I31" s="41">
        <v>1</v>
      </c>
      <c r="J31" s="41">
        <v>0</v>
      </c>
      <c r="K31" s="41">
        <v>0</v>
      </c>
      <c r="L31" s="41">
        <v>0</v>
      </c>
      <c r="M31" s="41">
        <v>0</v>
      </c>
      <c r="N31" s="41">
        <v>1</v>
      </c>
    </row>
    <row r="32" spans="1:14" ht="12" customHeight="1">
      <c r="A32" s="175"/>
      <c r="B32" s="175"/>
      <c r="C32" s="40"/>
      <c r="D32" s="221"/>
      <c r="E32" s="39"/>
      <c r="F32" s="70">
        <f t="shared" si="0"/>
        <v>1</v>
      </c>
      <c r="G32" s="66">
        <f t="shared" ref="G32:N32" si="15">IF(G31=0,0,G31/$F31)</f>
        <v>0</v>
      </c>
      <c r="H32" s="37">
        <f t="shared" si="15"/>
        <v>0</v>
      </c>
      <c r="I32" s="37">
        <f t="shared" si="15"/>
        <v>0.5</v>
      </c>
      <c r="J32" s="37">
        <f t="shared" si="15"/>
        <v>0</v>
      </c>
      <c r="K32" s="37">
        <f t="shared" si="15"/>
        <v>0</v>
      </c>
      <c r="L32" s="37">
        <f t="shared" si="15"/>
        <v>0</v>
      </c>
      <c r="M32" s="37">
        <f t="shared" si="15"/>
        <v>0</v>
      </c>
      <c r="N32" s="37">
        <f t="shared" si="15"/>
        <v>0.5</v>
      </c>
    </row>
    <row r="33" spans="1:14" ht="12" customHeight="1">
      <c r="A33" s="175"/>
      <c r="B33" s="175"/>
      <c r="C33" s="43"/>
      <c r="D33" s="220" t="s">
        <v>473</v>
      </c>
      <c r="E33" s="42"/>
      <c r="F33" s="69">
        <f t="shared" si="0"/>
        <v>6</v>
      </c>
      <c r="G33" s="68">
        <v>0</v>
      </c>
      <c r="H33" s="41">
        <v>0</v>
      </c>
      <c r="I33" s="41">
        <v>3</v>
      </c>
      <c r="J33" s="41">
        <v>3</v>
      </c>
      <c r="K33" s="41">
        <v>0</v>
      </c>
      <c r="L33" s="41">
        <v>0</v>
      </c>
      <c r="M33" s="41">
        <v>0</v>
      </c>
      <c r="N33" s="41">
        <v>0</v>
      </c>
    </row>
    <row r="34" spans="1:14" ht="12" customHeight="1">
      <c r="A34" s="175"/>
      <c r="B34" s="175"/>
      <c r="C34" s="40"/>
      <c r="D34" s="221"/>
      <c r="E34" s="39"/>
      <c r="F34" s="70">
        <f t="shared" si="0"/>
        <v>1</v>
      </c>
      <c r="G34" s="66">
        <f t="shared" ref="G34:N34" si="16">IF(G33=0,0,G33/$F33)</f>
        <v>0</v>
      </c>
      <c r="H34" s="37">
        <f t="shared" si="16"/>
        <v>0</v>
      </c>
      <c r="I34" s="37">
        <f t="shared" si="16"/>
        <v>0.5</v>
      </c>
      <c r="J34" s="37">
        <f t="shared" si="16"/>
        <v>0.5</v>
      </c>
      <c r="K34" s="37">
        <f t="shared" si="16"/>
        <v>0</v>
      </c>
      <c r="L34" s="37">
        <f t="shared" si="16"/>
        <v>0</v>
      </c>
      <c r="M34" s="37">
        <f t="shared" si="16"/>
        <v>0</v>
      </c>
      <c r="N34" s="37">
        <f t="shared" si="16"/>
        <v>0</v>
      </c>
    </row>
    <row r="35" spans="1:14" ht="12" customHeight="1">
      <c r="A35" s="175"/>
      <c r="B35" s="175"/>
      <c r="C35" s="43"/>
      <c r="D35" s="220" t="s">
        <v>474</v>
      </c>
      <c r="E35" s="42"/>
      <c r="F35" s="69">
        <f t="shared" si="0"/>
        <v>9</v>
      </c>
      <c r="G35" s="68">
        <v>0</v>
      </c>
      <c r="H35" s="41">
        <v>1</v>
      </c>
      <c r="I35" s="41">
        <v>5</v>
      </c>
      <c r="J35" s="41">
        <v>3</v>
      </c>
      <c r="K35" s="41">
        <v>0</v>
      </c>
      <c r="L35" s="41">
        <v>0</v>
      </c>
      <c r="M35" s="41">
        <v>0</v>
      </c>
      <c r="N35" s="41">
        <v>0</v>
      </c>
    </row>
    <row r="36" spans="1:14" ht="12" customHeight="1">
      <c r="A36" s="175"/>
      <c r="B36" s="175"/>
      <c r="C36" s="40"/>
      <c r="D36" s="221"/>
      <c r="E36" s="39"/>
      <c r="F36" s="70">
        <f t="shared" si="0"/>
        <v>1</v>
      </c>
      <c r="G36" s="66">
        <f t="shared" ref="G36:N36" si="17">IF(G35=0,0,G35/$F35)</f>
        <v>0</v>
      </c>
      <c r="H36" s="37">
        <f t="shared" si="17"/>
        <v>0.1111111111111111</v>
      </c>
      <c r="I36" s="37">
        <f t="shared" si="17"/>
        <v>0.55555555555555558</v>
      </c>
      <c r="J36" s="37">
        <f t="shared" si="17"/>
        <v>0.33333333333333331</v>
      </c>
      <c r="K36" s="37">
        <f t="shared" si="17"/>
        <v>0</v>
      </c>
      <c r="L36" s="37">
        <f t="shared" si="17"/>
        <v>0</v>
      </c>
      <c r="M36" s="37">
        <f t="shared" si="17"/>
        <v>0</v>
      </c>
      <c r="N36" s="37">
        <f t="shared" si="17"/>
        <v>0</v>
      </c>
    </row>
    <row r="37" spans="1:14" ht="12" customHeight="1">
      <c r="A37" s="175"/>
      <c r="B37" s="175"/>
      <c r="C37" s="43"/>
      <c r="D37" s="220" t="s">
        <v>475</v>
      </c>
      <c r="E37" s="42"/>
      <c r="F37" s="69">
        <f t="shared" si="0"/>
        <v>1</v>
      </c>
      <c r="G37" s="68">
        <v>0</v>
      </c>
      <c r="H37" s="41">
        <v>0</v>
      </c>
      <c r="I37" s="41">
        <v>1</v>
      </c>
      <c r="J37" s="41">
        <v>0</v>
      </c>
      <c r="K37" s="41">
        <v>0</v>
      </c>
      <c r="L37" s="41">
        <v>0</v>
      </c>
      <c r="M37" s="41">
        <v>0</v>
      </c>
      <c r="N37" s="41">
        <v>0</v>
      </c>
    </row>
    <row r="38" spans="1:14" ht="12" customHeight="1">
      <c r="A38" s="175"/>
      <c r="B38" s="175"/>
      <c r="C38" s="40"/>
      <c r="D38" s="221"/>
      <c r="E38" s="39"/>
      <c r="F38" s="70">
        <f t="shared" si="0"/>
        <v>1</v>
      </c>
      <c r="G38" s="66">
        <f t="shared" ref="G38:N38" si="18">IF(G37=0,0,G37/$F37)</f>
        <v>0</v>
      </c>
      <c r="H38" s="37">
        <f t="shared" si="18"/>
        <v>0</v>
      </c>
      <c r="I38" s="37">
        <f t="shared" si="18"/>
        <v>1</v>
      </c>
      <c r="J38" s="37">
        <f t="shared" si="18"/>
        <v>0</v>
      </c>
      <c r="K38" s="37">
        <f t="shared" si="18"/>
        <v>0</v>
      </c>
      <c r="L38" s="37">
        <f t="shared" si="18"/>
        <v>0</v>
      </c>
      <c r="M38" s="37">
        <f t="shared" si="18"/>
        <v>0</v>
      </c>
      <c r="N38" s="37">
        <f t="shared" si="18"/>
        <v>0</v>
      </c>
    </row>
    <row r="39" spans="1:14" ht="12" customHeight="1">
      <c r="A39" s="175"/>
      <c r="B39" s="175"/>
      <c r="C39" s="43"/>
      <c r="D39" s="220" t="s">
        <v>476</v>
      </c>
      <c r="E39" s="42"/>
      <c r="F39" s="69">
        <f t="shared" ref="F39:F70" si="19">SUM(G39:N39)</f>
        <v>7</v>
      </c>
      <c r="G39" s="68">
        <v>0</v>
      </c>
      <c r="H39" s="41">
        <v>5</v>
      </c>
      <c r="I39" s="41">
        <v>0</v>
      </c>
      <c r="J39" s="41">
        <v>1</v>
      </c>
      <c r="K39" s="41">
        <v>1</v>
      </c>
      <c r="L39" s="41">
        <v>0</v>
      </c>
      <c r="M39" s="41">
        <v>0</v>
      </c>
      <c r="N39" s="41">
        <v>0</v>
      </c>
    </row>
    <row r="40" spans="1:14" ht="12" customHeight="1">
      <c r="A40" s="175"/>
      <c r="B40" s="175"/>
      <c r="C40" s="40"/>
      <c r="D40" s="221"/>
      <c r="E40" s="39"/>
      <c r="F40" s="70">
        <f t="shared" si="19"/>
        <v>1</v>
      </c>
      <c r="G40" s="66">
        <f t="shared" ref="G40:N40" si="20">IF(G39=0,0,G39/$F39)</f>
        <v>0</v>
      </c>
      <c r="H40" s="37">
        <f t="shared" si="20"/>
        <v>0.7142857142857143</v>
      </c>
      <c r="I40" s="37">
        <f t="shared" si="20"/>
        <v>0</v>
      </c>
      <c r="J40" s="37">
        <f t="shared" si="20"/>
        <v>0.14285714285714285</v>
      </c>
      <c r="K40" s="37">
        <f t="shared" si="20"/>
        <v>0.14285714285714285</v>
      </c>
      <c r="L40" s="37">
        <f t="shared" si="20"/>
        <v>0</v>
      </c>
      <c r="M40" s="37">
        <f t="shared" si="20"/>
        <v>0</v>
      </c>
      <c r="N40" s="37">
        <f t="shared" si="20"/>
        <v>0</v>
      </c>
    </row>
    <row r="41" spans="1:14" ht="12" customHeight="1">
      <c r="A41" s="175"/>
      <c r="B41" s="175"/>
      <c r="C41" s="43"/>
      <c r="D41" s="220" t="s">
        <v>477</v>
      </c>
      <c r="E41" s="42"/>
      <c r="F41" s="69">
        <f t="shared" si="19"/>
        <v>0</v>
      </c>
      <c r="G41" s="106" t="s">
        <v>497</v>
      </c>
      <c r="H41" s="105" t="s">
        <v>497</v>
      </c>
      <c r="I41" s="105" t="s">
        <v>497</v>
      </c>
      <c r="J41" s="105" t="s">
        <v>497</v>
      </c>
      <c r="K41" s="105" t="s">
        <v>497</v>
      </c>
      <c r="L41" s="105" t="s">
        <v>497</v>
      </c>
      <c r="M41" s="105" t="s">
        <v>497</v>
      </c>
      <c r="N41" s="105" t="s">
        <v>497</v>
      </c>
    </row>
    <row r="42" spans="1:14" ht="12" customHeight="1">
      <c r="A42" s="175"/>
      <c r="B42" s="175"/>
      <c r="C42" s="40"/>
      <c r="D42" s="221"/>
      <c r="E42" s="39"/>
      <c r="F42" s="70">
        <f t="shared" si="19"/>
        <v>0</v>
      </c>
      <c r="G42" s="107" t="s">
        <v>497</v>
      </c>
      <c r="H42" s="48" t="s">
        <v>497</v>
      </c>
      <c r="I42" s="48" t="s">
        <v>497</v>
      </c>
      <c r="J42" s="48" t="s">
        <v>497</v>
      </c>
      <c r="K42" s="48" t="s">
        <v>497</v>
      </c>
      <c r="L42" s="48" t="s">
        <v>497</v>
      </c>
      <c r="M42" s="48" t="s">
        <v>497</v>
      </c>
      <c r="N42" s="48" t="s">
        <v>497</v>
      </c>
    </row>
    <row r="43" spans="1:14" ht="12" customHeight="1">
      <c r="A43" s="175"/>
      <c r="B43" s="175"/>
      <c r="C43" s="43"/>
      <c r="D43" s="220" t="s">
        <v>478</v>
      </c>
      <c r="E43" s="42"/>
      <c r="F43" s="69">
        <f t="shared" si="19"/>
        <v>1</v>
      </c>
      <c r="G43" s="68">
        <v>0</v>
      </c>
      <c r="H43" s="41">
        <v>0</v>
      </c>
      <c r="I43" s="41">
        <v>0</v>
      </c>
      <c r="J43" s="41">
        <v>1</v>
      </c>
      <c r="K43" s="41">
        <v>0</v>
      </c>
      <c r="L43" s="41">
        <v>0</v>
      </c>
      <c r="M43" s="41">
        <v>0</v>
      </c>
      <c r="N43" s="41">
        <v>0</v>
      </c>
    </row>
    <row r="44" spans="1:14" ht="12" customHeight="1">
      <c r="A44" s="175"/>
      <c r="B44" s="175"/>
      <c r="C44" s="40"/>
      <c r="D44" s="221"/>
      <c r="E44" s="39"/>
      <c r="F44" s="70">
        <f t="shared" si="19"/>
        <v>1</v>
      </c>
      <c r="G44" s="66">
        <f t="shared" ref="G44:N44" si="21">IF(G43=0,0,G43/$F43)</f>
        <v>0</v>
      </c>
      <c r="H44" s="37">
        <f t="shared" si="21"/>
        <v>0</v>
      </c>
      <c r="I44" s="37">
        <f t="shared" si="21"/>
        <v>0</v>
      </c>
      <c r="J44" s="37">
        <f t="shared" si="21"/>
        <v>1</v>
      </c>
      <c r="K44" s="37">
        <f t="shared" si="21"/>
        <v>0</v>
      </c>
      <c r="L44" s="37">
        <f t="shared" si="21"/>
        <v>0</v>
      </c>
      <c r="M44" s="37">
        <f t="shared" si="21"/>
        <v>0</v>
      </c>
      <c r="N44" s="37">
        <f t="shared" si="21"/>
        <v>0</v>
      </c>
    </row>
    <row r="45" spans="1:14" ht="12" customHeight="1">
      <c r="A45" s="175"/>
      <c r="B45" s="175"/>
      <c r="C45" s="43"/>
      <c r="D45" s="220" t="s">
        <v>479</v>
      </c>
      <c r="E45" s="42"/>
      <c r="F45" s="69">
        <f t="shared" si="19"/>
        <v>7</v>
      </c>
      <c r="G45" s="68">
        <v>3</v>
      </c>
      <c r="H45" s="41">
        <v>1</v>
      </c>
      <c r="I45" s="41">
        <v>2</v>
      </c>
      <c r="J45" s="41">
        <v>1</v>
      </c>
      <c r="K45" s="41">
        <v>0</v>
      </c>
      <c r="L45" s="41">
        <v>0</v>
      </c>
      <c r="M45" s="41">
        <v>0</v>
      </c>
      <c r="N45" s="41">
        <v>0</v>
      </c>
    </row>
    <row r="46" spans="1:14" ht="12" customHeight="1">
      <c r="A46" s="175"/>
      <c r="B46" s="175"/>
      <c r="C46" s="40"/>
      <c r="D46" s="221"/>
      <c r="E46" s="39"/>
      <c r="F46" s="70">
        <f t="shared" si="19"/>
        <v>1</v>
      </c>
      <c r="G46" s="66">
        <f t="shared" ref="G46:N46" si="22">IF(G45=0,0,G45/$F45)</f>
        <v>0.42857142857142855</v>
      </c>
      <c r="H46" s="37">
        <f t="shared" si="22"/>
        <v>0.14285714285714285</v>
      </c>
      <c r="I46" s="37">
        <f t="shared" si="22"/>
        <v>0.2857142857142857</v>
      </c>
      <c r="J46" s="37">
        <f t="shared" si="22"/>
        <v>0.14285714285714285</v>
      </c>
      <c r="K46" s="37">
        <f t="shared" si="22"/>
        <v>0</v>
      </c>
      <c r="L46" s="37">
        <f t="shared" si="22"/>
        <v>0</v>
      </c>
      <c r="M46" s="37">
        <f t="shared" si="22"/>
        <v>0</v>
      </c>
      <c r="N46" s="37">
        <f t="shared" si="22"/>
        <v>0</v>
      </c>
    </row>
    <row r="47" spans="1:14" ht="12" customHeight="1">
      <c r="A47" s="175"/>
      <c r="B47" s="175"/>
      <c r="C47" s="43"/>
      <c r="D47" s="220" t="s">
        <v>480</v>
      </c>
      <c r="E47" s="42"/>
      <c r="F47" s="69">
        <f t="shared" si="19"/>
        <v>2</v>
      </c>
      <c r="G47" s="68">
        <v>0</v>
      </c>
      <c r="H47" s="41">
        <v>0</v>
      </c>
      <c r="I47" s="41">
        <v>2</v>
      </c>
      <c r="J47" s="41">
        <v>0</v>
      </c>
      <c r="K47" s="41">
        <v>0</v>
      </c>
      <c r="L47" s="41">
        <v>0</v>
      </c>
      <c r="M47" s="41">
        <v>0</v>
      </c>
      <c r="N47" s="41">
        <v>0</v>
      </c>
    </row>
    <row r="48" spans="1:14" ht="12" customHeight="1">
      <c r="A48" s="175"/>
      <c r="B48" s="175"/>
      <c r="C48" s="40"/>
      <c r="D48" s="221"/>
      <c r="E48" s="39"/>
      <c r="F48" s="70">
        <f t="shared" si="19"/>
        <v>1</v>
      </c>
      <c r="G48" s="66">
        <f t="shared" ref="G48:N48" si="23">IF(G47=0,0,G47/$F47)</f>
        <v>0</v>
      </c>
      <c r="H48" s="37">
        <f t="shared" si="23"/>
        <v>0</v>
      </c>
      <c r="I48" s="37">
        <f t="shared" si="23"/>
        <v>1</v>
      </c>
      <c r="J48" s="37">
        <f t="shared" si="23"/>
        <v>0</v>
      </c>
      <c r="K48" s="37">
        <f t="shared" si="23"/>
        <v>0</v>
      </c>
      <c r="L48" s="37">
        <f t="shared" si="23"/>
        <v>0</v>
      </c>
      <c r="M48" s="37">
        <f t="shared" si="23"/>
        <v>0</v>
      </c>
      <c r="N48" s="37">
        <f t="shared" si="23"/>
        <v>0</v>
      </c>
    </row>
    <row r="49" spans="1:14" ht="12" customHeight="1">
      <c r="A49" s="175"/>
      <c r="B49" s="175"/>
      <c r="C49" s="43"/>
      <c r="D49" s="220" t="s">
        <v>481</v>
      </c>
      <c r="E49" s="42"/>
      <c r="F49" s="69">
        <f t="shared" si="19"/>
        <v>3</v>
      </c>
      <c r="G49" s="68">
        <v>1</v>
      </c>
      <c r="H49" s="41">
        <v>0</v>
      </c>
      <c r="I49" s="41">
        <v>1</v>
      </c>
      <c r="J49" s="41">
        <v>1</v>
      </c>
      <c r="K49" s="41">
        <v>0</v>
      </c>
      <c r="L49" s="41">
        <v>0</v>
      </c>
      <c r="M49" s="41">
        <v>0</v>
      </c>
      <c r="N49" s="41">
        <v>0</v>
      </c>
    </row>
    <row r="50" spans="1:14" ht="12" customHeight="1">
      <c r="A50" s="175"/>
      <c r="B50" s="175"/>
      <c r="C50" s="40"/>
      <c r="D50" s="221"/>
      <c r="E50" s="39"/>
      <c r="F50" s="70">
        <f t="shared" si="19"/>
        <v>1</v>
      </c>
      <c r="G50" s="66">
        <f t="shared" ref="G50:N50" si="24">IF(G49=0,0,G49/$F49)</f>
        <v>0.33333333333333331</v>
      </c>
      <c r="H50" s="37">
        <f t="shared" si="24"/>
        <v>0</v>
      </c>
      <c r="I50" s="37">
        <f t="shared" si="24"/>
        <v>0.33333333333333331</v>
      </c>
      <c r="J50" s="37">
        <f t="shared" si="24"/>
        <v>0.33333333333333331</v>
      </c>
      <c r="K50" s="37">
        <f t="shared" si="24"/>
        <v>0</v>
      </c>
      <c r="L50" s="37">
        <f t="shared" si="24"/>
        <v>0</v>
      </c>
      <c r="M50" s="37">
        <f t="shared" si="24"/>
        <v>0</v>
      </c>
      <c r="N50" s="37">
        <f t="shared" si="24"/>
        <v>0</v>
      </c>
    </row>
    <row r="51" spans="1:14" ht="12" customHeight="1">
      <c r="A51" s="175"/>
      <c r="B51" s="175"/>
      <c r="C51" s="43"/>
      <c r="D51" s="220" t="s">
        <v>482</v>
      </c>
      <c r="E51" s="42"/>
      <c r="F51" s="69">
        <f t="shared" si="19"/>
        <v>15</v>
      </c>
      <c r="G51" s="68">
        <v>1</v>
      </c>
      <c r="H51" s="41">
        <v>5</v>
      </c>
      <c r="I51" s="41">
        <v>6</v>
      </c>
      <c r="J51" s="41">
        <v>2</v>
      </c>
      <c r="K51" s="41">
        <v>1</v>
      </c>
      <c r="L51" s="41">
        <v>0</v>
      </c>
      <c r="M51" s="41">
        <v>0</v>
      </c>
      <c r="N51" s="41">
        <v>0</v>
      </c>
    </row>
    <row r="52" spans="1:14" ht="12" customHeight="1">
      <c r="A52" s="175"/>
      <c r="B52" s="175"/>
      <c r="C52" s="40"/>
      <c r="D52" s="221"/>
      <c r="E52" s="39"/>
      <c r="F52" s="70">
        <f t="shared" si="19"/>
        <v>1</v>
      </c>
      <c r="G52" s="66">
        <f t="shared" ref="G52:N52" si="25">IF(G51=0,0,G51/$F51)</f>
        <v>6.6666666666666666E-2</v>
      </c>
      <c r="H52" s="37">
        <f t="shared" si="25"/>
        <v>0.33333333333333331</v>
      </c>
      <c r="I52" s="37">
        <f t="shared" si="25"/>
        <v>0.4</v>
      </c>
      <c r="J52" s="37">
        <f t="shared" si="25"/>
        <v>0.13333333333333333</v>
      </c>
      <c r="K52" s="37">
        <f t="shared" si="25"/>
        <v>6.6666666666666666E-2</v>
      </c>
      <c r="L52" s="37">
        <f t="shared" si="25"/>
        <v>0</v>
      </c>
      <c r="M52" s="37">
        <f t="shared" si="25"/>
        <v>0</v>
      </c>
      <c r="N52" s="37">
        <f t="shared" si="25"/>
        <v>0</v>
      </c>
    </row>
    <row r="53" spans="1:14" ht="12" customHeight="1">
      <c r="A53" s="175"/>
      <c r="B53" s="175"/>
      <c r="C53" s="43"/>
      <c r="D53" s="220" t="s">
        <v>483</v>
      </c>
      <c r="E53" s="42"/>
      <c r="F53" s="69">
        <f t="shared" si="19"/>
        <v>6</v>
      </c>
      <c r="G53" s="68">
        <v>1</v>
      </c>
      <c r="H53" s="41">
        <v>1</v>
      </c>
      <c r="I53" s="41">
        <v>0</v>
      </c>
      <c r="J53" s="41">
        <v>3</v>
      </c>
      <c r="K53" s="41">
        <v>0</v>
      </c>
      <c r="L53" s="41">
        <v>0</v>
      </c>
      <c r="M53" s="41">
        <v>0</v>
      </c>
      <c r="N53" s="41">
        <v>1</v>
      </c>
    </row>
    <row r="54" spans="1:14" ht="12" customHeight="1">
      <c r="A54" s="175"/>
      <c r="B54" s="175"/>
      <c r="C54" s="40"/>
      <c r="D54" s="221"/>
      <c r="E54" s="39"/>
      <c r="F54" s="70">
        <f t="shared" si="19"/>
        <v>0.99999999999999989</v>
      </c>
      <c r="G54" s="66">
        <f t="shared" ref="G54:N54" si="26">IF(G53=0,0,G53/$F53)</f>
        <v>0.16666666666666666</v>
      </c>
      <c r="H54" s="37">
        <f t="shared" si="26"/>
        <v>0.16666666666666666</v>
      </c>
      <c r="I54" s="37">
        <f t="shared" si="26"/>
        <v>0</v>
      </c>
      <c r="J54" s="37">
        <f t="shared" si="26"/>
        <v>0.5</v>
      </c>
      <c r="K54" s="37">
        <f t="shared" si="26"/>
        <v>0</v>
      </c>
      <c r="L54" s="37">
        <f t="shared" si="26"/>
        <v>0</v>
      </c>
      <c r="M54" s="37">
        <f t="shared" si="26"/>
        <v>0</v>
      </c>
      <c r="N54" s="37">
        <f t="shared" si="26"/>
        <v>0.16666666666666666</v>
      </c>
    </row>
    <row r="55" spans="1:14" ht="12" customHeight="1">
      <c r="A55" s="175"/>
      <c r="B55" s="175"/>
      <c r="C55" s="43"/>
      <c r="D55" s="220" t="s">
        <v>484</v>
      </c>
      <c r="E55" s="42"/>
      <c r="F55" s="69">
        <f t="shared" si="19"/>
        <v>31</v>
      </c>
      <c r="G55" s="68">
        <v>4</v>
      </c>
      <c r="H55" s="41">
        <v>6</v>
      </c>
      <c r="I55" s="41">
        <v>13</v>
      </c>
      <c r="J55" s="41">
        <v>7</v>
      </c>
      <c r="K55" s="41">
        <v>1</v>
      </c>
      <c r="L55" s="41">
        <v>0</v>
      </c>
      <c r="M55" s="41">
        <v>0</v>
      </c>
      <c r="N55" s="41">
        <v>0</v>
      </c>
    </row>
    <row r="56" spans="1:14" ht="12" customHeight="1">
      <c r="A56" s="175"/>
      <c r="B56" s="175"/>
      <c r="C56" s="40"/>
      <c r="D56" s="221"/>
      <c r="E56" s="39"/>
      <c r="F56" s="70">
        <f t="shared" si="19"/>
        <v>1</v>
      </c>
      <c r="G56" s="66">
        <f t="shared" ref="G56:N56" si="27">IF(G55=0,0,G55/$F55)</f>
        <v>0.12903225806451613</v>
      </c>
      <c r="H56" s="37">
        <f t="shared" si="27"/>
        <v>0.19354838709677419</v>
      </c>
      <c r="I56" s="37">
        <f t="shared" si="27"/>
        <v>0.41935483870967744</v>
      </c>
      <c r="J56" s="37">
        <f t="shared" si="27"/>
        <v>0.22580645161290322</v>
      </c>
      <c r="K56" s="37">
        <f t="shared" si="27"/>
        <v>3.2258064516129031E-2</v>
      </c>
      <c r="L56" s="37">
        <f t="shared" si="27"/>
        <v>0</v>
      </c>
      <c r="M56" s="37">
        <f t="shared" si="27"/>
        <v>0</v>
      </c>
      <c r="N56" s="37">
        <f t="shared" si="27"/>
        <v>0</v>
      </c>
    </row>
    <row r="57" spans="1:14" ht="12" customHeight="1">
      <c r="A57" s="175"/>
      <c r="B57" s="175"/>
      <c r="C57" s="43"/>
      <c r="D57" s="220" t="s">
        <v>485</v>
      </c>
      <c r="E57" s="42"/>
      <c r="F57" s="69">
        <f t="shared" si="19"/>
        <v>7</v>
      </c>
      <c r="G57" s="68">
        <v>1</v>
      </c>
      <c r="H57" s="41">
        <v>1</v>
      </c>
      <c r="I57" s="41">
        <v>4</v>
      </c>
      <c r="J57" s="41">
        <v>1</v>
      </c>
      <c r="K57" s="41">
        <v>0</v>
      </c>
      <c r="L57" s="41">
        <v>0</v>
      </c>
      <c r="M57" s="41">
        <v>0</v>
      </c>
      <c r="N57" s="41">
        <v>0</v>
      </c>
    </row>
    <row r="58" spans="1:14" ht="12" customHeight="1">
      <c r="A58" s="175"/>
      <c r="B58" s="175"/>
      <c r="C58" s="40"/>
      <c r="D58" s="221"/>
      <c r="E58" s="39"/>
      <c r="F58" s="70">
        <f t="shared" si="19"/>
        <v>1</v>
      </c>
      <c r="G58" s="66">
        <f t="shared" ref="G58:N58" si="28">IF(G57=0,0,G57/$F57)</f>
        <v>0.14285714285714285</v>
      </c>
      <c r="H58" s="37">
        <f t="shared" si="28"/>
        <v>0.14285714285714285</v>
      </c>
      <c r="I58" s="37">
        <f t="shared" si="28"/>
        <v>0.5714285714285714</v>
      </c>
      <c r="J58" s="37">
        <f t="shared" si="28"/>
        <v>0.14285714285714285</v>
      </c>
      <c r="K58" s="37">
        <f t="shared" si="28"/>
        <v>0</v>
      </c>
      <c r="L58" s="37">
        <f t="shared" si="28"/>
        <v>0</v>
      </c>
      <c r="M58" s="37">
        <f t="shared" si="28"/>
        <v>0</v>
      </c>
      <c r="N58" s="37">
        <f t="shared" si="28"/>
        <v>0</v>
      </c>
    </row>
    <row r="59" spans="1:14" ht="12.75" customHeight="1">
      <c r="A59" s="175"/>
      <c r="B59" s="175"/>
      <c r="C59" s="43"/>
      <c r="D59" s="220" t="s">
        <v>486</v>
      </c>
      <c r="E59" s="42"/>
      <c r="F59" s="69">
        <f t="shared" si="19"/>
        <v>28</v>
      </c>
      <c r="G59" s="68">
        <v>3</v>
      </c>
      <c r="H59" s="41">
        <v>5</v>
      </c>
      <c r="I59" s="41">
        <v>12</v>
      </c>
      <c r="J59" s="41">
        <v>6</v>
      </c>
      <c r="K59" s="41">
        <v>1</v>
      </c>
      <c r="L59" s="41">
        <v>1</v>
      </c>
      <c r="M59" s="41">
        <v>0</v>
      </c>
      <c r="N59" s="41">
        <v>0</v>
      </c>
    </row>
    <row r="60" spans="1:14" ht="12.75" customHeight="1">
      <c r="A60" s="175"/>
      <c r="B60" s="175"/>
      <c r="C60" s="40"/>
      <c r="D60" s="221"/>
      <c r="E60" s="39"/>
      <c r="F60" s="70">
        <f t="shared" si="19"/>
        <v>0.99999999999999989</v>
      </c>
      <c r="G60" s="66">
        <f t="shared" ref="G60:N60" si="29">IF(G59=0,0,G59/$F59)</f>
        <v>0.10714285714285714</v>
      </c>
      <c r="H60" s="37">
        <f t="shared" si="29"/>
        <v>0.17857142857142858</v>
      </c>
      <c r="I60" s="37">
        <f t="shared" si="29"/>
        <v>0.42857142857142855</v>
      </c>
      <c r="J60" s="37">
        <f t="shared" si="29"/>
        <v>0.21428571428571427</v>
      </c>
      <c r="K60" s="37">
        <f t="shared" si="29"/>
        <v>3.5714285714285712E-2</v>
      </c>
      <c r="L60" s="37">
        <f t="shared" si="29"/>
        <v>3.5714285714285712E-2</v>
      </c>
      <c r="M60" s="37">
        <f t="shared" si="29"/>
        <v>0</v>
      </c>
      <c r="N60" s="37">
        <f t="shared" si="29"/>
        <v>0</v>
      </c>
    </row>
    <row r="61" spans="1:14" ht="12" customHeight="1">
      <c r="A61" s="175"/>
      <c r="B61" s="175"/>
      <c r="C61" s="43"/>
      <c r="D61" s="220" t="s">
        <v>21</v>
      </c>
      <c r="E61" s="42"/>
      <c r="F61" s="69">
        <f t="shared" si="19"/>
        <v>14</v>
      </c>
      <c r="G61" s="68">
        <v>0</v>
      </c>
      <c r="H61" s="41">
        <v>6</v>
      </c>
      <c r="I61" s="41">
        <v>4</v>
      </c>
      <c r="J61" s="41">
        <v>4</v>
      </c>
      <c r="K61" s="41">
        <v>0</v>
      </c>
      <c r="L61" s="41">
        <v>0</v>
      </c>
      <c r="M61" s="41">
        <v>0</v>
      </c>
      <c r="N61" s="41">
        <v>0</v>
      </c>
    </row>
    <row r="62" spans="1:14" ht="12" customHeight="1">
      <c r="A62" s="175"/>
      <c r="B62" s="175"/>
      <c r="C62" s="40"/>
      <c r="D62" s="221"/>
      <c r="E62" s="39"/>
      <c r="F62" s="70">
        <f t="shared" si="19"/>
        <v>0.99999999999999989</v>
      </c>
      <c r="G62" s="66">
        <f t="shared" ref="G62:N62" si="30">IF(G61=0,0,G61/$F61)</f>
        <v>0</v>
      </c>
      <c r="H62" s="37">
        <f t="shared" si="30"/>
        <v>0.42857142857142855</v>
      </c>
      <c r="I62" s="37">
        <f t="shared" si="30"/>
        <v>0.2857142857142857</v>
      </c>
      <c r="J62" s="37">
        <f t="shared" si="30"/>
        <v>0.2857142857142857</v>
      </c>
      <c r="K62" s="37">
        <f t="shared" si="30"/>
        <v>0</v>
      </c>
      <c r="L62" s="37">
        <f t="shared" si="30"/>
        <v>0</v>
      </c>
      <c r="M62" s="37">
        <f t="shared" si="30"/>
        <v>0</v>
      </c>
      <c r="N62" s="37">
        <f t="shared" si="30"/>
        <v>0</v>
      </c>
    </row>
    <row r="63" spans="1:14" ht="12" customHeight="1">
      <c r="A63" s="175"/>
      <c r="B63" s="175"/>
      <c r="C63" s="43"/>
      <c r="D63" s="220" t="s">
        <v>487</v>
      </c>
      <c r="E63" s="42"/>
      <c r="F63" s="69">
        <f t="shared" si="19"/>
        <v>7</v>
      </c>
      <c r="G63" s="68">
        <v>1</v>
      </c>
      <c r="H63" s="41">
        <v>2</v>
      </c>
      <c r="I63" s="41">
        <v>1</v>
      </c>
      <c r="J63" s="41">
        <v>3</v>
      </c>
      <c r="K63" s="41">
        <v>0</v>
      </c>
      <c r="L63" s="41">
        <v>0</v>
      </c>
      <c r="M63" s="41">
        <v>0</v>
      </c>
      <c r="N63" s="41">
        <v>0</v>
      </c>
    </row>
    <row r="64" spans="1:14" ht="12" customHeight="1">
      <c r="A64" s="175"/>
      <c r="B64" s="175"/>
      <c r="C64" s="40"/>
      <c r="D64" s="221"/>
      <c r="E64" s="39"/>
      <c r="F64" s="70">
        <f t="shared" si="19"/>
        <v>1</v>
      </c>
      <c r="G64" s="66">
        <f t="shared" ref="G64:N64" si="31">IF(G63=0,0,G63/$F63)</f>
        <v>0.14285714285714285</v>
      </c>
      <c r="H64" s="37">
        <f t="shared" si="31"/>
        <v>0.2857142857142857</v>
      </c>
      <c r="I64" s="37">
        <f t="shared" si="31"/>
        <v>0.14285714285714285</v>
      </c>
      <c r="J64" s="37">
        <f t="shared" si="31"/>
        <v>0.42857142857142855</v>
      </c>
      <c r="K64" s="37">
        <f t="shared" si="31"/>
        <v>0</v>
      </c>
      <c r="L64" s="37">
        <f t="shared" si="31"/>
        <v>0</v>
      </c>
      <c r="M64" s="37">
        <f t="shared" si="31"/>
        <v>0</v>
      </c>
      <c r="N64" s="37">
        <f t="shared" si="31"/>
        <v>0</v>
      </c>
    </row>
    <row r="65" spans="1:14" ht="12" customHeight="1">
      <c r="A65" s="175"/>
      <c r="B65" s="175"/>
      <c r="C65" s="43"/>
      <c r="D65" s="220" t="s">
        <v>488</v>
      </c>
      <c r="E65" s="42"/>
      <c r="F65" s="69">
        <f t="shared" si="19"/>
        <v>17</v>
      </c>
      <c r="G65" s="68">
        <v>0</v>
      </c>
      <c r="H65" s="41">
        <v>5</v>
      </c>
      <c r="I65" s="41">
        <v>8</v>
      </c>
      <c r="J65" s="41">
        <v>4</v>
      </c>
      <c r="K65" s="41">
        <v>0</v>
      </c>
      <c r="L65" s="41">
        <v>0</v>
      </c>
      <c r="M65" s="41">
        <v>0</v>
      </c>
      <c r="N65" s="41">
        <v>0</v>
      </c>
    </row>
    <row r="66" spans="1:14" ht="12" customHeight="1">
      <c r="A66" s="175"/>
      <c r="B66" s="175"/>
      <c r="C66" s="40"/>
      <c r="D66" s="221"/>
      <c r="E66" s="39"/>
      <c r="F66" s="70">
        <f t="shared" si="19"/>
        <v>1</v>
      </c>
      <c r="G66" s="66">
        <f t="shared" ref="G66:N66" si="32">IF(G65=0,0,G65/$F65)</f>
        <v>0</v>
      </c>
      <c r="H66" s="37">
        <f t="shared" si="32"/>
        <v>0.29411764705882354</v>
      </c>
      <c r="I66" s="37">
        <f t="shared" si="32"/>
        <v>0.47058823529411764</v>
      </c>
      <c r="J66" s="37">
        <f t="shared" si="32"/>
        <v>0.23529411764705882</v>
      </c>
      <c r="K66" s="37">
        <f t="shared" si="32"/>
        <v>0</v>
      </c>
      <c r="L66" s="37">
        <f t="shared" si="32"/>
        <v>0</v>
      </c>
      <c r="M66" s="37">
        <f t="shared" si="32"/>
        <v>0</v>
      </c>
      <c r="N66" s="37">
        <f t="shared" si="32"/>
        <v>0</v>
      </c>
    </row>
    <row r="67" spans="1:14" ht="12" customHeight="1">
      <c r="A67" s="175"/>
      <c r="B67" s="175"/>
      <c r="C67" s="43"/>
      <c r="D67" s="220" t="s">
        <v>489</v>
      </c>
      <c r="E67" s="42"/>
      <c r="F67" s="69">
        <f t="shared" si="19"/>
        <v>4</v>
      </c>
      <c r="G67" s="68">
        <v>0</v>
      </c>
      <c r="H67" s="41">
        <v>0</v>
      </c>
      <c r="I67" s="41">
        <v>0</v>
      </c>
      <c r="J67" s="41">
        <v>4</v>
      </c>
      <c r="K67" s="41">
        <v>0</v>
      </c>
      <c r="L67" s="41">
        <v>0</v>
      </c>
      <c r="M67" s="41">
        <v>0</v>
      </c>
      <c r="N67" s="41">
        <v>0</v>
      </c>
    </row>
    <row r="68" spans="1:14" ht="12" customHeight="1">
      <c r="A68" s="175"/>
      <c r="B68" s="176"/>
      <c r="C68" s="40"/>
      <c r="D68" s="221"/>
      <c r="E68" s="39"/>
      <c r="F68" s="70">
        <f t="shared" si="19"/>
        <v>1</v>
      </c>
      <c r="G68" s="66">
        <f t="shared" ref="G68:N68" si="33">IF(G67=0,0,G67/$F67)</f>
        <v>0</v>
      </c>
      <c r="H68" s="37">
        <f t="shared" si="33"/>
        <v>0</v>
      </c>
      <c r="I68" s="37">
        <f t="shared" si="33"/>
        <v>0</v>
      </c>
      <c r="J68" s="37">
        <f t="shared" si="33"/>
        <v>1</v>
      </c>
      <c r="K68" s="37">
        <f t="shared" si="33"/>
        <v>0</v>
      </c>
      <c r="L68" s="37">
        <f t="shared" si="33"/>
        <v>0</v>
      </c>
      <c r="M68" s="37">
        <f t="shared" si="33"/>
        <v>0</v>
      </c>
      <c r="N68" s="37">
        <f t="shared" si="33"/>
        <v>0</v>
      </c>
    </row>
    <row r="69" spans="1:14" ht="12" customHeight="1">
      <c r="A69" s="175"/>
      <c r="B69" s="174" t="s">
        <v>17</v>
      </c>
      <c r="C69" s="43"/>
      <c r="D69" s="220" t="s">
        <v>16</v>
      </c>
      <c r="E69" s="42"/>
      <c r="F69" s="69">
        <f t="shared" si="19"/>
        <v>715</v>
      </c>
      <c r="G69" s="68">
        <f t="shared" ref="G69:N69" si="34">SUM(G71,G73,G75,G77,G79,G81,G83,G85,G87,G89,G91,G93,G95,G97,G99)</f>
        <v>76</v>
      </c>
      <c r="H69" s="41">
        <f t="shared" si="34"/>
        <v>147</v>
      </c>
      <c r="I69" s="41">
        <f t="shared" si="34"/>
        <v>175</v>
      </c>
      <c r="J69" s="41">
        <f t="shared" si="34"/>
        <v>268</v>
      </c>
      <c r="K69" s="41">
        <f t="shared" si="34"/>
        <v>10</v>
      </c>
      <c r="L69" s="41">
        <f t="shared" si="34"/>
        <v>0</v>
      </c>
      <c r="M69" s="41">
        <f t="shared" si="34"/>
        <v>2</v>
      </c>
      <c r="N69" s="41">
        <f t="shared" si="34"/>
        <v>37</v>
      </c>
    </row>
    <row r="70" spans="1:14" ht="12" customHeight="1">
      <c r="A70" s="175"/>
      <c r="B70" s="175"/>
      <c r="C70" s="40"/>
      <c r="D70" s="221"/>
      <c r="E70" s="39"/>
      <c r="F70" s="70">
        <f t="shared" si="19"/>
        <v>0.99999999999999978</v>
      </c>
      <c r="G70" s="66">
        <f t="shared" ref="G70:N70" si="35">IF(G69=0,0,G69/$F69)</f>
        <v>0.1062937062937063</v>
      </c>
      <c r="H70" s="37">
        <f t="shared" si="35"/>
        <v>0.20559440559440559</v>
      </c>
      <c r="I70" s="37">
        <f t="shared" si="35"/>
        <v>0.24475524475524477</v>
      </c>
      <c r="J70" s="37">
        <f t="shared" si="35"/>
        <v>0.3748251748251748</v>
      </c>
      <c r="K70" s="37">
        <f t="shared" si="35"/>
        <v>1.3986013986013986E-2</v>
      </c>
      <c r="L70" s="37">
        <f t="shared" si="35"/>
        <v>0</v>
      </c>
      <c r="M70" s="37">
        <f t="shared" si="35"/>
        <v>2.7972027972027972E-3</v>
      </c>
      <c r="N70" s="37">
        <f t="shared" si="35"/>
        <v>5.1748251748251747E-2</v>
      </c>
    </row>
    <row r="71" spans="1:14" ht="12" customHeight="1">
      <c r="A71" s="175"/>
      <c r="B71" s="175"/>
      <c r="C71" s="43"/>
      <c r="D71" s="220" t="s">
        <v>140</v>
      </c>
      <c r="E71" s="42"/>
      <c r="F71" s="69">
        <f t="shared" ref="F71:F100" si="36">SUM(G71:N71)</f>
        <v>7</v>
      </c>
      <c r="G71" s="68">
        <v>1</v>
      </c>
      <c r="H71" s="41">
        <v>1</v>
      </c>
      <c r="I71" s="41">
        <v>0</v>
      </c>
      <c r="J71" s="41">
        <v>5</v>
      </c>
      <c r="K71" s="41">
        <v>0</v>
      </c>
      <c r="L71" s="41">
        <v>0</v>
      </c>
      <c r="M71" s="41">
        <v>0</v>
      </c>
      <c r="N71" s="41">
        <v>0</v>
      </c>
    </row>
    <row r="72" spans="1:14" ht="12" customHeight="1">
      <c r="A72" s="175"/>
      <c r="B72" s="175"/>
      <c r="C72" s="40"/>
      <c r="D72" s="221"/>
      <c r="E72" s="39"/>
      <c r="F72" s="70">
        <f t="shared" si="36"/>
        <v>1</v>
      </c>
      <c r="G72" s="66">
        <f t="shared" ref="G72:N72" si="37">IF(G71=0,0,G71/$F71)</f>
        <v>0.14285714285714285</v>
      </c>
      <c r="H72" s="37">
        <f t="shared" si="37"/>
        <v>0.14285714285714285</v>
      </c>
      <c r="I72" s="37">
        <f t="shared" si="37"/>
        <v>0</v>
      </c>
      <c r="J72" s="37">
        <f t="shared" si="37"/>
        <v>0.7142857142857143</v>
      </c>
      <c r="K72" s="37">
        <f t="shared" si="37"/>
        <v>0</v>
      </c>
      <c r="L72" s="37">
        <f t="shared" si="37"/>
        <v>0</v>
      </c>
      <c r="M72" s="37">
        <f t="shared" si="37"/>
        <v>0</v>
      </c>
      <c r="N72" s="37">
        <f t="shared" si="37"/>
        <v>0</v>
      </c>
    </row>
    <row r="73" spans="1:14" ht="12" customHeight="1">
      <c r="A73" s="175"/>
      <c r="B73" s="175"/>
      <c r="C73" s="43"/>
      <c r="D73" s="220" t="s">
        <v>14</v>
      </c>
      <c r="E73" s="42"/>
      <c r="F73" s="69">
        <f t="shared" si="36"/>
        <v>81</v>
      </c>
      <c r="G73" s="68">
        <v>17</v>
      </c>
      <c r="H73" s="41">
        <v>19</v>
      </c>
      <c r="I73" s="41">
        <v>21</v>
      </c>
      <c r="J73" s="41">
        <v>22</v>
      </c>
      <c r="K73" s="41">
        <v>0</v>
      </c>
      <c r="L73" s="41">
        <v>0</v>
      </c>
      <c r="M73" s="41">
        <v>0</v>
      </c>
      <c r="N73" s="41">
        <v>2</v>
      </c>
    </row>
    <row r="74" spans="1:14" ht="12" customHeight="1">
      <c r="A74" s="175"/>
      <c r="B74" s="175"/>
      <c r="C74" s="40"/>
      <c r="D74" s="221"/>
      <c r="E74" s="39"/>
      <c r="F74" s="70">
        <f t="shared" si="36"/>
        <v>1</v>
      </c>
      <c r="G74" s="66">
        <f t="shared" ref="G74:N74" si="38">IF(G73=0,0,G73/$F73)</f>
        <v>0.20987654320987653</v>
      </c>
      <c r="H74" s="37">
        <f t="shared" si="38"/>
        <v>0.23456790123456789</v>
      </c>
      <c r="I74" s="37">
        <f t="shared" si="38"/>
        <v>0.25925925925925924</v>
      </c>
      <c r="J74" s="37">
        <f t="shared" si="38"/>
        <v>0.27160493827160492</v>
      </c>
      <c r="K74" s="37">
        <f t="shared" si="38"/>
        <v>0</v>
      </c>
      <c r="L74" s="37">
        <f t="shared" si="38"/>
        <v>0</v>
      </c>
      <c r="M74" s="37">
        <f t="shared" si="38"/>
        <v>0</v>
      </c>
      <c r="N74" s="37">
        <f t="shared" si="38"/>
        <v>2.4691358024691357E-2</v>
      </c>
    </row>
    <row r="75" spans="1:14" ht="12" customHeight="1">
      <c r="A75" s="175"/>
      <c r="B75" s="175"/>
      <c r="C75" s="43"/>
      <c r="D75" s="220" t="s">
        <v>13</v>
      </c>
      <c r="E75" s="42"/>
      <c r="F75" s="69">
        <f t="shared" si="36"/>
        <v>20</v>
      </c>
      <c r="G75" s="68">
        <v>0</v>
      </c>
      <c r="H75" s="41">
        <v>2</v>
      </c>
      <c r="I75" s="41">
        <v>6</v>
      </c>
      <c r="J75" s="41">
        <v>10</v>
      </c>
      <c r="K75" s="41">
        <v>0</v>
      </c>
      <c r="L75" s="41">
        <v>0</v>
      </c>
      <c r="M75" s="41">
        <v>0</v>
      </c>
      <c r="N75" s="41">
        <v>2</v>
      </c>
    </row>
    <row r="76" spans="1:14" ht="12" customHeight="1">
      <c r="A76" s="175"/>
      <c r="B76" s="175"/>
      <c r="C76" s="40"/>
      <c r="D76" s="221"/>
      <c r="E76" s="39"/>
      <c r="F76" s="70">
        <f t="shared" si="36"/>
        <v>1</v>
      </c>
      <c r="G76" s="66">
        <f t="shared" ref="G76:N76" si="39">IF(G75=0,0,G75/$F75)</f>
        <v>0</v>
      </c>
      <c r="H76" s="37">
        <f t="shared" si="39"/>
        <v>0.1</v>
      </c>
      <c r="I76" s="37">
        <f t="shared" si="39"/>
        <v>0.3</v>
      </c>
      <c r="J76" s="37">
        <f t="shared" si="39"/>
        <v>0.5</v>
      </c>
      <c r="K76" s="37">
        <f t="shared" si="39"/>
        <v>0</v>
      </c>
      <c r="L76" s="37">
        <f t="shared" si="39"/>
        <v>0</v>
      </c>
      <c r="M76" s="37">
        <f t="shared" si="39"/>
        <v>0</v>
      </c>
      <c r="N76" s="37">
        <f t="shared" si="39"/>
        <v>0.1</v>
      </c>
    </row>
    <row r="77" spans="1:14" ht="12" customHeight="1">
      <c r="A77" s="175"/>
      <c r="B77" s="175"/>
      <c r="C77" s="43"/>
      <c r="D77" s="220" t="s">
        <v>12</v>
      </c>
      <c r="E77" s="42"/>
      <c r="F77" s="69">
        <f t="shared" si="36"/>
        <v>13</v>
      </c>
      <c r="G77" s="68">
        <v>2</v>
      </c>
      <c r="H77" s="41">
        <v>0</v>
      </c>
      <c r="I77" s="41">
        <v>5</v>
      </c>
      <c r="J77" s="41">
        <v>6</v>
      </c>
      <c r="K77" s="41">
        <v>0</v>
      </c>
      <c r="L77" s="41">
        <v>0</v>
      </c>
      <c r="M77" s="41">
        <v>0</v>
      </c>
      <c r="N77" s="41">
        <v>0</v>
      </c>
    </row>
    <row r="78" spans="1:14" ht="12" customHeight="1">
      <c r="A78" s="175"/>
      <c r="B78" s="175"/>
      <c r="C78" s="40"/>
      <c r="D78" s="221"/>
      <c r="E78" s="39"/>
      <c r="F78" s="70">
        <f t="shared" si="36"/>
        <v>1</v>
      </c>
      <c r="G78" s="66">
        <f t="shared" ref="G78:N78" si="40">IF(G77=0,0,G77/$F77)</f>
        <v>0.15384615384615385</v>
      </c>
      <c r="H78" s="37">
        <f t="shared" si="40"/>
        <v>0</v>
      </c>
      <c r="I78" s="37">
        <f t="shared" si="40"/>
        <v>0.38461538461538464</v>
      </c>
      <c r="J78" s="37">
        <f t="shared" si="40"/>
        <v>0.46153846153846156</v>
      </c>
      <c r="K78" s="37">
        <f t="shared" si="40"/>
        <v>0</v>
      </c>
      <c r="L78" s="37">
        <f t="shared" si="40"/>
        <v>0</v>
      </c>
      <c r="M78" s="37">
        <f t="shared" si="40"/>
        <v>0</v>
      </c>
      <c r="N78" s="37">
        <f t="shared" si="40"/>
        <v>0</v>
      </c>
    </row>
    <row r="79" spans="1:14" ht="12" customHeight="1">
      <c r="A79" s="175"/>
      <c r="B79" s="175"/>
      <c r="C79" s="43"/>
      <c r="D79" s="220" t="s">
        <v>11</v>
      </c>
      <c r="E79" s="42"/>
      <c r="F79" s="69">
        <f t="shared" si="36"/>
        <v>35</v>
      </c>
      <c r="G79" s="68">
        <v>8</v>
      </c>
      <c r="H79" s="41">
        <v>6</v>
      </c>
      <c r="I79" s="41">
        <v>10</v>
      </c>
      <c r="J79" s="41">
        <v>8</v>
      </c>
      <c r="K79" s="41">
        <v>2</v>
      </c>
      <c r="L79" s="41">
        <v>0</v>
      </c>
      <c r="M79" s="41">
        <v>0</v>
      </c>
      <c r="N79" s="41">
        <v>1</v>
      </c>
    </row>
    <row r="80" spans="1:14" ht="12" customHeight="1">
      <c r="A80" s="175"/>
      <c r="B80" s="175"/>
      <c r="C80" s="40"/>
      <c r="D80" s="221"/>
      <c r="E80" s="39"/>
      <c r="F80" s="70">
        <f t="shared" si="36"/>
        <v>1</v>
      </c>
      <c r="G80" s="66">
        <f t="shared" ref="G80:N80" si="41">IF(G79=0,0,G79/$F79)</f>
        <v>0.22857142857142856</v>
      </c>
      <c r="H80" s="37">
        <f t="shared" si="41"/>
        <v>0.17142857142857143</v>
      </c>
      <c r="I80" s="37">
        <f t="shared" si="41"/>
        <v>0.2857142857142857</v>
      </c>
      <c r="J80" s="37">
        <f t="shared" si="41"/>
        <v>0.22857142857142856</v>
      </c>
      <c r="K80" s="37">
        <f t="shared" si="41"/>
        <v>5.7142857142857141E-2</v>
      </c>
      <c r="L80" s="37">
        <f t="shared" si="41"/>
        <v>0</v>
      </c>
      <c r="M80" s="37">
        <f t="shared" si="41"/>
        <v>0</v>
      </c>
      <c r="N80" s="37">
        <f t="shared" si="41"/>
        <v>2.8571428571428571E-2</v>
      </c>
    </row>
    <row r="81" spans="1:14" ht="12" customHeight="1">
      <c r="A81" s="175"/>
      <c r="B81" s="175"/>
      <c r="C81" s="43"/>
      <c r="D81" s="220" t="s">
        <v>10</v>
      </c>
      <c r="E81" s="42"/>
      <c r="F81" s="69">
        <f t="shared" si="36"/>
        <v>182</v>
      </c>
      <c r="G81" s="68">
        <v>14</v>
      </c>
      <c r="H81" s="41">
        <v>33</v>
      </c>
      <c r="I81" s="41">
        <v>33</v>
      </c>
      <c r="J81" s="41">
        <v>80</v>
      </c>
      <c r="K81" s="41">
        <v>3</v>
      </c>
      <c r="L81" s="41">
        <v>0</v>
      </c>
      <c r="M81" s="41">
        <v>1</v>
      </c>
      <c r="N81" s="41">
        <v>18</v>
      </c>
    </row>
    <row r="82" spans="1:14" ht="12" customHeight="1">
      <c r="A82" s="175"/>
      <c r="B82" s="175"/>
      <c r="C82" s="40"/>
      <c r="D82" s="221"/>
      <c r="E82" s="39"/>
      <c r="F82" s="70">
        <f t="shared" si="36"/>
        <v>1</v>
      </c>
      <c r="G82" s="66">
        <f t="shared" ref="G82:N82" si="42">IF(G81=0,0,G81/$F81)</f>
        <v>7.6923076923076927E-2</v>
      </c>
      <c r="H82" s="37">
        <f t="shared" si="42"/>
        <v>0.18131868131868131</v>
      </c>
      <c r="I82" s="37">
        <f t="shared" si="42"/>
        <v>0.18131868131868131</v>
      </c>
      <c r="J82" s="37">
        <f t="shared" si="42"/>
        <v>0.43956043956043955</v>
      </c>
      <c r="K82" s="37">
        <f t="shared" si="42"/>
        <v>1.6483516483516484E-2</v>
      </c>
      <c r="L82" s="37">
        <f t="shared" si="42"/>
        <v>0</v>
      </c>
      <c r="M82" s="37">
        <f t="shared" si="42"/>
        <v>5.4945054945054949E-3</v>
      </c>
      <c r="N82" s="37">
        <f t="shared" si="42"/>
        <v>9.8901098901098897E-2</v>
      </c>
    </row>
    <row r="83" spans="1:14" ht="12" customHeight="1">
      <c r="A83" s="175"/>
      <c r="B83" s="175"/>
      <c r="C83" s="43"/>
      <c r="D83" s="220" t="s">
        <v>9</v>
      </c>
      <c r="E83" s="42"/>
      <c r="F83" s="69">
        <f t="shared" si="36"/>
        <v>18</v>
      </c>
      <c r="G83" s="68">
        <v>0</v>
      </c>
      <c r="H83" s="41">
        <v>3</v>
      </c>
      <c r="I83" s="41">
        <v>5</v>
      </c>
      <c r="J83" s="41">
        <v>10</v>
      </c>
      <c r="K83" s="41">
        <v>0</v>
      </c>
      <c r="L83" s="41">
        <v>0</v>
      </c>
      <c r="M83" s="41">
        <v>0</v>
      </c>
      <c r="N83" s="41">
        <v>0</v>
      </c>
    </row>
    <row r="84" spans="1:14" ht="12" customHeight="1">
      <c r="A84" s="175"/>
      <c r="B84" s="175"/>
      <c r="C84" s="40"/>
      <c r="D84" s="221"/>
      <c r="E84" s="39"/>
      <c r="F84" s="70">
        <f t="shared" si="36"/>
        <v>1</v>
      </c>
      <c r="G84" s="66">
        <f t="shared" ref="G84:N84" si="43">IF(G83=0,0,G83/$F83)</f>
        <v>0</v>
      </c>
      <c r="H84" s="37">
        <f t="shared" si="43"/>
        <v>0.16666666666666666</v>
      </c>
      <c r="I84" s="37">
        <f t="shared" si="43"/>
        <v>0.27777777777777779</v>
      </c>
      <c r="J84" s="37">
        <f t="shared" si="43"/>
        <v>0.55555555555555558</v>
      </c>
      <c r="K84" s="37">
        <f t="shared" si="43"/>
        <v>0</v>
      </c>
      <c r="L84" s="37">
        <f t="shared" si="43"/>
        <v>0</v>
      </c>
      <c r="M84" s="37">
        <f t="shared" si="43"/>
        <v>0</v>
      </c>
      <c r="N84" s="37">
        <f t="shared" si="43"/>
        <v>0</v>
      </c>
    </row>
    <row r="85" spans="1:14" ht="12" customHeight="1">
      <c r="A85" s="175"/>
      <c r="B85" s="175"/>
      <c r="C85" s="43"/>
      <c r="D85" s="220" t="s">
        <v>8</v>
      </c>
      <c r="E85" s="42"/>
      <c r="F85" s="69">
        <f t="shared" si="36"/>
        <v>11</v>
      </c>
      <c r="G85" s="68">
        <v>1</v>
      </c>
      <c r="H85" s="41">
        <v>2</v>
      </c>
      <c r="I85" s="41">
        <v>1</v>
      </c>
      <c r="J85" s="41">
        <v>7</v>
      </c>
      <c r="K85" s="41">
        <v>0</v>
      </c>
      <c r="L85" s="41">
        <v>0</v>
      </c>
      <c r="M85" s="41">
        <v>0</v>
      </c>
      <c r="N85" s="41">
        <v>0</v>
      </c>
    </row>
    <row r="86" spans="1:14" ht="12" customHeight="1">
      <c r="A86" s="175"/>
      <c r="B86" s="175"/>
      <c r="C86" s="40"/>
      <c r="D86" s="221"/>
      <c r="E86" s="39"/>
      <c r="F86" s="70">
        <f t="shared" si="36"/>
        <v>1</v>
      </c>
      <c r="G86" s="66">
        <f t="shared" ref="G86:N86" si="44">IF(G85=0,0,G85/$F85)</f>
        <v>9.0909090909090912E-2</v>
      </c>
      <c r="H86" s="37">
        <f t="shared" si="44"/>
        <v>0.18181818181818182</v>
      </c>
      <c r="I86" s="37">
        <f t="shared" si="44"/>
        <v>9.0909090909090912E-2</v>
      </c>
      <c r="J86" s="37">
        <f t="shared" si="44"/>
        <v>0.63636363636363635</v>
      </c>
      <c r="K86" s="37">
        <f t="shared" si="44"/>
        <v>0</v>
      </c>
      <c r="L86" s="37">
        <f t="shared" si="44"/>
        <v>0</v>
      </c>
      <c r="M86" s="37">
        <f t="shared" si="44"/>
        <v>0</v>
      </c>
      <c r="N86" s="37">
        <f t="shared" si="44"/>
        <v>0</v>
      </c>
    </row>
    <row r="87" spans="1:14" ht="13.5" customHeight="1">
      <c r="A87" s="175"/>
      <c r="B87" s="175"/>
      <c r="C87" s="43"/>
      <c r="D87" s="222" t="s">
        <v>139</v>
      </c>
      <c r="E87" s="42"/>
      <c r="F87" s="69">
        <f t="shared" si="36"/>
        <v>16</v>
      </c>
      <c r="G87" s="68">
        <v>2</v>
      </c>
      <c r="H87" s="41">
        <v>2</v>
      </c>
      <c r="I87" s="41">
        <v>1</v>
      </c>
      <c r="J87" s="41">
        <v>10</v>
      </c>
      <c r="K87" s="41">
        <v>0</v>
      </c>
      <c r="L87" s="41">
        <v>0</v>
      </c>
      <c r="M87" s="41">
        <v>0</v>
      </c>
      <c r="N87" s="41">
        <v>1</v>
      </c>
    </row>
    <row r="88" spans="1:14" ht="13.5" customHeight="1">
      <c r="A88" s="175"/>
      <c r="B88" s="175"/>
      <c r="C88" s="40"/>
      <c r="D88" s="221"/>
      <c r="E88" s="39"/>
      <c r="F88" s="70">
        <f t="shared" si="36"/>
        <v>1</v>
      </c>
      <c r="G88" s="66">
        <f t="shared" ref="G88:N88" si="45">IF(G87=0,0,G87/$F87)</f>
        <v>0.125</v>
      </c>
      <c r="H88" s="37">
        <f t="shared" si="45"/>
        <v>0.125</v>
      </c>
      <c r="I88" s="37">
        <f t="shared" si="45"/>
        <v>6.25E-2</v>
      </c>
      <c r="J88" s="37">
        <f t="shared" si="45"/>
        <v>0.625</v>
      </c>
      <c r="K88" s="37">
        <f t="shared" si="45"/>
        <v>0</v>
      </c>
      <c r="L88" s="37">
        <f t="shared" si="45"/>
        <v>0</v>
      </c>
      <c r="M88" s="37">
        <f t="shared" si="45"/>
        <v>0</v>
      </c>
      <c r="N88" s="37">
        <f t="shared" si="45"/>
        <v>6.25E-2</v>
      </c>
    </row>
    <row r="89" spans="1:14" ht="12" customHeight="1">
      <c r="A89" s="175"/>
      <c r="B89" s="175"/>
      <c r="C89" s="43"/>
      <c r="D89" s="220" t="s">
        <v>6</v>
      </c>
      <c r="E89" s="42"/>
      <c r="F89" s="69">
        <f t="shared" si="36"/>
        <v>57</v>
      </c>
      <c r="G89" s="68">
        <v>7</v>
      </c>
      <c r="H89" s="41">
        <v>16</v>
      </c>
      <c r="I89" s="41">
        <v>11</v>
      </c>
      <c r="J89" s="41">
        <v>17</v>
      </c>
      <c r="K89" s="41">
        <v>1</v>
      </c>
      <c r="L89" s="41">
        <v>0</v>
      </c>
      <c r="M89" s="41">
        <v>0</v>
      </c>
      <c r="N89" s="41">
        <v>5</v>
      </c>
    </row>
    <row r="90" spans="1:14" ht="12" customHeight="1">
      <c r="A90" s="175"/>
      <c r="B90" s="175"/>
      <c r="C90" s="40"/>
      <c r="D90" s="221"/>
      <c r="E90" s="39"/>
      <c r="F90" s="70">
        <f t="shared" si="36"/>
        <v>1</v>
      </c>
      <c r="G90" s="66">
        <f t="shared" ref="G90:N90" si="46">IF(G89=0,0,G89/$F89)</f>
        <v>0.12280701754385964</v>
      </c>
      <c r="H90" s="37">
        <f t="shared" si="46"/>
        <v>0.2807017543859649</v>
      </c>
      <c r="I90" s="37">
        <f t="shared" si="46"/>
        <v>0.19298245614035087</v>
      </c>
      <c r="J90" s="37">
        <f t="shared" si="46"/>
        <v>0.2982456140350877</v>
      </c>
      <c r="K90" s="37">
        <f t="shared" si="46"/>
        <v>1.7543859649122806E-2</v>
      </c>
      <c r="L90" s="37">
        <f t="shared" si="46"/>
        <v>0</v>
      </c>
      <c r="M90" s="37">
        <f t="shared" si="46"/>
        <v>0</v>
      </c>
      <c r="N90" s="37">
        <f t="shared" si="46"/>
        <v>8.771929824561403E-2</v>
      </c>
    </row>
    <row r="91" spans="1:14" ht="12" customHeight="1">
      <c r="A91" s="175"/>
      <c r="B91" s="175"/>
      <c r="C91" s="43"/>
      <c r="D91" s="220" t="s">
        <v>5</v>
      </c>
      <c r="E91" s="42"/>
      <c r="F91" s="69">
        <f t="shared" si="36"/>
        <v>16</v>
      </c>
      <c r="G91" s="68">
        <v>0</v>
      </c>
      <c r="H91" s="41">
        <v>5</v>
      </c>
      <c r="I91" s="41">
        <v>3</v>
      </c>
      <c r="J91" s="41">
        <v>6</v>
      </c>
      <c r="K91" s="41">
        <v>0</v>
      </c>
      <c r="L91" s="41">
        <v>0</v>
      </c>
      <c r="M91" s="41">
        <v>0</v>
      </c>
      <c r="N91" s="41">
        <v>2</v>
      </c>
    </row>
    <row r="92" spans="1:14" ht="12" customHeight="1">
      <c r="A92" s="175"/>
      <c r="B92" s="175"/>
      <c r="C92" s="40"/>
      <c r="D92" s="221"/>
      <c r="E92" s="39"/>
      <c r="F92" s="70">
        <f t="shared" si="36"/>
        <v>1</v>
      </c>
      <c r="G92" s="66">
        <f t="shared" ref="G92:N92" si="47">IF(G91=0,0,G91/$F91)</f>
        <v>0</v>
      </c>
      <c r="H92" s="37">
        <f t="shared" si="47"/>
        <v>0.3125</v>
      </c>
      <c r="I92" s="37">
        <f t="shared" si="47"/>
        <v>0.1875</v>
      </c>
      <c r="J92" s="37">
        <f t="shared" si="47"/>
        <v>0.375</v>
      </c>
      <c r="K92" s="37">
        <f t="shared" si="47"/>
        <v>0</v>
      </c>
      <c r="L92" s="37">
        <f t="shared" si="47"/>
        <v>0</v>
      </c>
      <c r="M92" s="37">
        <f t="shared" si="47"/>
        <v>0</v>
      </c>
      <c r="N92" s="37">
        <f t="shared" si="47"/>
        <v>0.125</v>
      </c>
    </row>
    <row r="93" spans="1:14" ht="12" customHeight="1">
      <c r="A93" s="175"/>
      <c r="B93" s="175"/>
      <c r="C93" s="43"/>
      <c r="D93" s="220" t="s">
        <v>4</v>
      </c>
      <c r="E93" s="42"/>
      <c r="F93" s="69">
        <f t="shared" si="36"/>
        <v>21</v>
      </c>
      <c r="G93" s="68">
        <v>1</v>
      </c>
      <c r="H93" s="41">
        <v>3</v>
      </c>
      <c r="I93" s="41">
        <v>9</v>
      </c>
      <c r="J93" s="41">
        <v>8</v>
      </c>
      <c r="K93" s="41">
        <v>0</v>
      </c>
      <c r="L93" s="41">
        <v>0</v>
      </c>
      <c r="M93" s="41">
        <v>0</v>
      </c>
      <c r="N93" s="41">
        <v>0</v>
      </c>
    </row>
    <row r="94" spans="1:14" ht="12" customHeight="1">
      <c r="A94" s="175"/>
      <c r="B94" s="175"/>
      <c r="C94" s="40"/>
      <c r="D94" s="221"/>
      <c r="E94" s="39"/>
      <c r="F94" s="70">
        <f t="shared" si="36"/>
        <v>1</v>
      </c>
      <c r="G94" s="66">
        <f t="shared" ref="G94:N94" si="48">IF(G93=0,0,G93/$F93)</f>
        <v>4.7619047619047616E-2</v>
      </c>
      <c r="H94" s="37">
        <f t="shared" si="48"/>
        <v>0.14285714285714285</v>
      </c>
      <c r="I94" s="37">
        <f t="shared" si="48"/>
        <v>0.42857142857142855</v>
      </c>
      <c r="J94" s="37">
        <f t="shared" si="48"/>
        <v>0.38095238095238093</v>
      </c>
      <c r="K94" s="37">
        <f t="shared" si="48"/>
        <v>0</v>
      </c>
      <c r="L94" s="37">
        <f t="shared" si="48"/>
        <v>0</v>
      </c>
      <c r="M94" s="37">
        <f t="shared" si="48"/>
        <v>0</v>
      </c>
      <c r="N94" s="37">
        <f t="shared" si="48"/>
        <v>0</v>
      </c>
    </row>
    <row r="95" spans="1:14" ht="12" customHeight="1">
      <c r="A95" s="175"/>
      <c r="B95" s="175"/>
      <c r="C95" s="43"/>
      <c r="D95" s="220" t="s">
        <v>3</v>
      </c>
      <c r="E95" s="42"/>
      <c r="F95" s="69">
        <f t="shared" si="36"/>
        <v>157</v>
      </c>
      <c r="G95" s="68">
        <v>16</v>
      </c>
      <c r="H95" s="41">
        <v>30</v>
      </c>
      <c r="I95" s="41">
        <v>46</v>
      </c>
      <c r="J95" s="41">
        <v>59</v>
      </c>
      <c r="K95" s="41">
        <v>4</v>
      </c>
      <c r="L95" s="41">
        <v>0</v>
      </c>
      <c r="M95" s="41">
        <v>0</v>
      </c>
      <c r="N95" s="41">
        <v>2</v>
      </c>
    </row>
    <row r="96" spans="1:14" ht="12" customHeight="1">
      <c r="A96" s="175"/>
      <c r="B96" s="175"/>
      <c r="C96" s="40"/>
      <c r="D96" s="221"/>
      <c r="E96" s="39"/>
      <c r="F96" s="70">
        <f t="shared" si="36"/>
        <v>1.0000000000000002</v>
      </c>
      <c r="G96" s="66">
        <f t="shared" ref="G96:N96" si="49">IF(G95=0,0,G95/$F95)</f>
        <v>0.10191082802547771</v>
      </c>
      <c r="H96" s="37">
        <f t="shared" si="49"/>
        <v>0.19108280254777071</v>
      </c>
      <c r="I96" s="37">
        <f t="shared" si="49"/>
        <v>0.2929936305732484</v>
      </c>
      <c r="J96" s="37">
        <f t="shared" si="49"/>
        <v>0.37579617834394907</v>
      </c>
      <c r="K96" s="37">
        <f t="shared" si="49"/>
        <v>2.5477707006369428E-2</v>
      </c>
      <c r="L96" s="37">
        <f t="shared" si="49"/>
        <v>0</v>
      </c>
      <c r="M96" s="37">
        <f t="shared" si="49"/>
        <v>0</v>
      </c>
      <c r="N96" s="37">
        <f t="shared" si="49"/>
        <v>1.2738853503184714E-2</v>
      </c>
    </row>
    <row r="97" spans="1:14" ht="12" customHeight="1">
      <c r="A97" s="175"/>
      <c r="B97" s="175"/>
      <c r="C97" s="43"/>
      <c r="D97" s="220" t="s">
        <v>2</v>
      </c>
      <c r="E97" s="42"/>
      <c r="F97" s="69">
        <f t="shared" si="36"/>
        <v>22</v>
      </c>
      <c r="G97" s="68">
        <v>1</v>
      </c>
      <c r="H97" s="41">
        <v>1</v>
      </c>
      <c r="I97" s="41">
        <v>13</v>
      </c>
      <c r="J97" s="41">
        <v>6</v>
      </c>
      <c r="K97" s="41">
        <v>0</v>
      </c>
      <c r="L97" s="41">
        <v>0</v>
      </c>
      <c r="M97" s="41">
        <v>0</v>
      </c>
      <c r="N97" s="41">
        <v>1</v>
      </c>
    </row>
    <row r="98" spans="1:14" ht="12" customHeight="1">
      <c r="A98" s="175"/>
      <c r="B98" s="175"/>
      <c r="C98" s="40"/>
      <c r="D98" s="221"/>
      <c r="E98" s="39"/>
      <c r="F98" s="70">
        <f t="shared" si="36"/>
        <v>1</v>
      </c>
      <c r="G98" s="66">
        <f t="shared" ref="G98:N98" si="50">IF(G97=0,0,G97/$F97)</f>
        <v>4.5454545454545456E-2</v>
      </c>
      <c r="H98" s="37">
        <f t="shared" si="50"/>
        <v>4.5454545454545456E-2</v>
      </c>
      <c r="I98" s="37">
        <f t="shared" si="50"/>
        <v>0.59090909090909094</v>
      </c>
      <c r="J98" s="37">
        <f t="shared" si="50"/>
        <v>0.27272727272727271</v>
      </c>
      <c r="K98" s="37">
        <f t="shared" si="50"/>
        <v>0</v>
      </c>
      <c r="L98" s="37">
        <f t="shared" si="50"/>
        <v>0</v>
      </c>
      <c r="M98" s="37">
        <f t="shared" si="50"/>
        <v>0</v>
      </c>
      <c r="N98" s="37">
        <f t="shared" si="50"/>
        <v>4.5454545454545456E-2</v>
      </c>
    </row>
    <row r="99" spans="1:14" ht="12.75" customHeight="1">
      <c r="A99" s="175"/>
      <c r="B99" s="175"/>
      <c r="C99" s="43"/>
      <c r="D99" s="220" t="s">
        <v>1</v>
      </c>
      <c r="E99" s="42"/>
      <c r="F99" s="69">
        <f t="shared" si="36"/>
        <v>59</v>
      </c>
      <c r="G99" s="68">
        <v>6</v>
      </c>
      <c r="H99" s="41">
        <v>24</v>
      </c>
      <c r="I99" s="41">
        <v>11</v>
      </c>
      <c r="J99" s="41">
        <v>14</v>
      </c>
      <c r="K99" s="41">
        <v>0</v>
      </c>
      <c r="L99" s="41">
        <v>0</v>
      </c>
      <c r="M99" s="41">
        <v>1</v>
      </c>
      <c r="N99" s="41">
        <v>3</v>
      </c>
    </row>
    <row r="100" spans="1:14" ht="12.75" customHeight="1">
      <c r="A100" s="176"/>
      <c r="B100" s="176"/>
      <c r="C100" s="40"/>
      <c r="D100" s="221"/>
      <c r="E100" s="39"/>
      <c r="F100" s="67">
        <f t="shared" si="36"/>
        <v>0.99999999999999989</v>
      </c>
      <c r="G100" s="66">
        <f t="shared" ref="G100:N100" si="51">IF(G99=0,0,G99/$F99)</f>
        <v>0.10169491525423729</v>
      </c>
      <c r="H100" s="37">
        <f t="shared" si="51"/>
        <v>0.40677966101694918</v>
      </c>
      <c r="I100" s="37">
        <f t="shared" si="51"/>
        <v>0.1864406779661017</v>
      </c>
      <c r="J100" s="37">
        <f t="shared" si="51"/>
        <v>0.23728813559322035</v>
      </c>
      <c r="K100" s="37">
        <f t="shared" si="51"/>
        <v>0</v>
      </c>
      <c r="L100" s="37">
        <f t="shared" si="51"/>
        <v>0</v>
      </c>
      <c r="M100" s="37">
        <f t="shared" si="51"/>
        <v>1.6949152542372881E-2</v>
      </c>
      <c r="N100" s="37">
        <f t="shared" si="51"/>
        <v>5.0847457627118647E-2</v>
      </c>
    </row>
  </sheetData>
  <mergeCells count="61">
    <mergeCell ref="B17:E18"/>
    <mergeCell ref="D99:D100"/>
    <mergeCell ref="D77:D78"/>
    <mergeCell ref="D79:D80"/>
    <mergeCell ref="D81:D82"/>
    <mergeCell ref="D83:D84"/>
    <mergeCell ref="D95:D96"/>
    <mergeCell ref="D97:D98"/>
    <mergeCell ref="D85:D86"/>
    <mergeCell ref="D87:D88"/>
    <mergeCell ref="D89:D90"/>
    <mergeCell ref="D91:D92"/>
    <mergeCell ref="D93:D94"/>
    <mergeCell ref="D35:D36"/>
    <mergeCell ref="D37:D38"/>
    <mergeCell ref="D39:D40"/>
    <mergeCell ref="F3:F6"/>
    <mergeCell ref="D69:D70"/>
    <mergeCell ref="D71:D72"/>
    <mergeCell ref="D73:D74"/>
    <mergeCell ref="D75:D76"/>
    <mergeCell ref="D19:D20"/>
    <mergeCell ref="D21:D22"/>
    <mergeCell ref="D23:D24"/>
    <mergeCell ref="D25:D26"/>
    <mergeCell ref="D27:D28"/>
    <mergeCell ref="D29:D30"/>
    <mergeCell ref="D31:D32"/>
    <mergeCell ref="D33:D34"/>
    <mergeCell ref="D41:D42"/>
    <mergeCell ref="D43:D44"/>
    <mergeCell ref="D45:D46"/>
    <mergeCell ref="D51:D52"/>
    <mergeCell ref="A3:E6"/>
    <mergeCell ref="A19:A100"/>
    <mergeCell ref="B19:B68"/>
    <mergeCell ref="D47:D48"/>
    <mergeCell ref="D49:D50"/>
    <mergeCell ref="B69:B100"/>
    <mergeCell ref="A7:E8"/>
    <mergeCell ref="A9:A18"/>
    <mergeCell ref="B9:E10"/>
    <mergeCell ref="B11:E12"/>
    <mergeCell ref="B13:E14"/>
    <mergeCell ref="B15:E16"/>
    <mergeCell ref="D65:D66"/>
    <mergeCell ref="D67:D68"/>
    <mergeCell ref="D53:D54"/>
    <mergeCell ref="D55:D56"/>
    <mergeCell ref="D59:D60"/>
    <mergeCell ref="D61:D62"/>
    <mergeCell ref="D63:D64"/>
    <mergeCell ref="D57:D58"/>
    <mergeCell ref="N3:N6"/>
    <mergeCell ref="G3:G6"/>
    <mergeCell ref="H3:H6"/>
    <mergeCell ref="I3:I6"/>
    <mergeCell ref="J3:J6"/>
    <mergeCell ref="K3:K6"/>
    <mergeCell ref="M3:M6"/>
    <mergeCell ref="L3: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20 G69:N7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topLeftCell="A4"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72</v>
      </c>
    </row>
    <row r="3" spans="1:16" ht="18" customHeight="1">
      <c r="A3" s="161" t="s">
        <v>64</v>
      </c>
      <c r="B3" s="162"/>
      <c r="C3" s="162"/>
      <c r="D3" s="162"/>
      <c r="E3" s="163"/>
      <c r="F3" s="170" t="s">
        <v>63</v>
      </c>
      <c r="G3" s="183" t="s">
        <v>71</v>
      </c>
      <c r="H3" s="183"/>
      <c r="I3" s="183"/>
      <c r="J3" s="183"/>
      <c r="K3" s="183"/>
      <c r="L3" s="183"/>
      <c r="M3" s="183"/>
      <c r="N3" s="183"/>
      <c r="O3" s="183"/>
      <c r="P3" s="183"/>
    </row>
    <row r="4" spans="1:16" ht="31.5" customHeight="1">
      <c r="A4" s="164"/>
      <c r="B4" s="165"/>
      <c r="C4" s="165"/>
      <c r="D4" s="165"/>
      <c r="E4" s="166"/>
      <c r="F4" s="153"/>
      <c r="G4" s="183" t="s">
        <v>68</v>
      </c>
      <c r="H4" s="183"/>
      <c r="I4" s="183" t="s">
        <v>59</v>
      </c>
      <c r="J4" s="183"/>
      <c r="K4" s="183" t="s">
        <v>58</v>
      </c>
      <c r="L4" s="183"/>
      <c r="M4" s="183" t="s">
        <v>57</v>
      </c>
      <c r="N4" s="183"/>
      <c r="O4" s="183" t="s">
        <v>56</v>
      </c>
      <c r="P4" s="183"/>
    </row>
    <row r="5" spans="1:16" ht="15" customHeight="1">
      <c r="A5" s="164"/>
      <c r="B5" s="165"/>
      <c r="C5" s="165"/>
      <c r="D5" s="165"/>
      <c r="E5" s="166"/>
      <c r="F5" s="153"/>
      <c r="G5" s="154" t="s">
        <v>52</v>
      </c>
      <c r="H5" s="156" t="s">
        <v>51</v>
      </c>
      <c r="I5" s="154" t="s">
        <v>52</v>
      </c>
      <c r="J5" s="156" t="s">
        <v>51</v>
      </c>
      <c r="K5" s="154" t="s">
        <v>52</v>
      </c>
      <c r="L5" s="156" t="s">
        <v>51</v>
      </c>
      <c r="M5" s="154" t="s">
        <v>52</v>
      </c>
      <c r="N5" s="156" t="s">
        <v>51</v>
      </c>
      <c r="O5" s="154" t="s">
        <v>52</v>
      </c>
      <c r="P5" s="156" t="s">
        <v>51</v>
      </c>
    </row>
    <row r="6" spans="1:16" ht="15" customHeight="1">
      <c r="A6" s="167"/>
      <c r="B6" s="168"/>
      <c r="C6" s="168"/>
      <c r="D6" s="168"/>
      <c r="E6" s="169"/>
      <c r="F6" s="153"/>
      <c r="G6" s="155"/>
      <c r="H6" s="157"/>
      <c r="I6" s="155"/>
      <c r="J6" s="157"/>
      <c r="K6" s="155"/>
      <c r="L6" s="157"/>
      <c r="M6" s="155"/>
      <c r="N6" s="157"/>
      <c r="O6" s="155"/>
      <c r="P6" s="157"/>
    </row>
    <row r="7" spans="1:16" ht="23.1" customHeight="1">
      <c r="A7" s="158" t="s">
        <v>50</v>
      </c>
      <c r="B7" s="159"/>
      <c r="C7" s="159"/>
      <c r="D7" s="159"/>
      <c r="E7" s="160"/>
      <c r="F7" s="10">
        <f>SUM(F8:F12)</f>
        <v>945</v>
      </c>
      <c r="G7" s="9">
        <f>SUM(G8:G12)</f>
        <v>672</v>
      </c>
      <c r="H7" s="8">
        <f t="shared" ref="H7:H53" si="0">IF(G7=0,0,G7/$F7*100)</f>
        <v>71.111111111111114</v>
      </c>
      <c r="I7" s="15">
        <f>SUM(I8:I12)</f>
        <v>177</v>
      </c>
      <c r="J7" s="8">
        <f t="shared" ref="J7:J53" si="1">IF(I7=0,0,I7/$F7*100)</f>
        <v>18.730158730158731</v>
      </c>
      <c r="K7" s="15">
        <f>SUM(K8:K12)</f>
        <v>89</v>
      </c>
      <c r="L7" s="8">
        <f t="shared" ref="L7:L53" si="2">IF(K7=0,0,K7/$F7*100)</f>
        <v>9.4179894179894177</v>
      </c>
      <c r="M7" s="15">
        <f>SUM(M8:M12)</f>
        <v>5</v>
      </c>
      <c r="N7" s="8">
        <f t="shared" ref="N7:N53" si="3">IF(M7=0,0,M7/$F7*100)</f>
        <v>0.52910052910052907</v>
      </c>
      <c r="O7" s="15">
        <f>SUM(O8:O12)</f>
        <v>2</v>
      </c>
      <c r="P7" s="8">
        <f t="shared" ref="P7:P53" si="4">IF(O7=0,0,O7/$F7*100)</f>
        <v>0.21164021164021166</v>
      </c>
    </row>
    <row r="8" spans="1:16" ht="23.1" customHeight="1">
      <c r="A8" s="177" t="s">
        <v>49</v>
      </c>
      <c r="B8" s="180" t="s">
        <v>48</v>
      </c>
      <c r="C8" s="181"/>
      <c r="D8" s="181"/>
      <c r="E8" s="182"/>
      <c r="F8" s="10">
        <f t="shared" ref="F8:F53" si="5">SUM(G8,I8,K8,M8,O8)</f>
        <v>295</v>
      </c>
      <c r="G8" s="9">
        <v>295</v>
      </c>
      <c r="H8" s="8">
        <f t="shared" si="0"/>
        <v>100</v>
      </c>
      <c r="I8" s="15">
        <v>0</v>
      </c>
      <c r="J8" s="8">
        <f t="shared" si="1"/>
        <v>0</v>
      </c>
      <c r="K8" s="15">
        <v>0</v>
      </c>
      <c r="L8" s="8">
        <f t="shared" si="2"/>
        <v>0</v>
      </c>
      <c r="M8" s="15">
        <v>0</v>
      </c>
      <c r="N8" s="8">
        <f t="shared" si="3"/>
        <v>0</v>
      </c>
      <c r="O8" s="15">
        <v>0</v>
      </c>
      <c r="P8" s="8">
        <f t="shared" si="4"/>
        <v>0</v>
      </c>
    </row>
    <row r="9" spans="1:16" ht="23.1" customHeight="1">
      <c r="A9" s="178"/>
      <c r="B9" s="180" t="s">
        <v>47</v>
      </c>
      <c r="C9" s="181"/>
      <c r="D9" s="181"/>
      <c r="E9" s="182"/>
      <c r="F9" s="10">
        <f t="shared" si="5"/>
        <v>143</v>
      </c>
      <c r="G9" s="9">
        <v>125</v>
      </c>
      <c r="H9" s="8">
        <f t="shared" si="0"/>
        <v>87.412587412587413</v>
      </c>
      <c r="I9" s="15">
        <v>18</v>
      </c>
      <c r="J9" s="8">
        <f t="shared" si="1"/>
        <v>12.587412587412588</v>
      </c>
      <c r="K9" s="15">
        <v>0</v>
      </c>
      <c r="L9" s="8">
        <f t="shared" si="2"/>
        <v>0</v>
      </c>
      <c r="M9" s="15">
        <v>0</v>
      </c>
      <c r="N9" s="8">
        <f t="shared" si="3"/>
        <v>0</v>
      </c>
      <c r="O9" s="15">
        <v>0</v>
      </c>
      <c r="P9" s="8">
        <f t="shared" si="4"/>
        <v>0</v>
      </c>
    </row>
    <row r="10" spans="1:16" ht="23.1" customHeight="1">
      <c r="A10" s="178"/>
      <c r="B10" s="180" t="s">
        <v>46</v>
      </c>
      <c r="C10" s="181"/>
      <c r="D10" s="181"/>
      <c r="E10" s="182"/>
      <c r="F10" s="10">
        <f t="shared" si="5"/>
        <v>227</v>
      </c>
      <c r="G10" s="9">
        <v>112</v>
      </c>
      <c r="H10" s="8">
        <f t="shared" si="0"/>
        <v>49.33920704845815</v>
      </c>
      <c r="I10" s="15">
        <v>74</v>
      </c>
      <c r="J10" s="8">
        <f t="shared" si="1"/>
        <v>32.599118942731273</v>
      </c>
      <c r="K10" s="15">
        <v>41</v>
      </c>
      <c r="L10" s="8">
        <f t="shared" si="2"/>
        <v>18.06167400881057</v>
      </c>
      <c r="M10" s="15">
        <v>0</v>
      </c>
      <c r="N10" s="8">
        <f t="shared" si="3"/>
        <v>0</v>
      </c>
      <c r="O10" s="15">
        <v>0</v>
      </c>
      <c r="P10" s="8">
        <f t="shared" si="4"/>
        <v>0</v>
      </c>
    </row>
    <row r="11" spans="1:16" ht="23.1" customHeight="1">
      <c r="A11" s="178"/>
      <c r="B11" s="180" t="s">
        <v>45</v>
      </c>
      <c r="C11" s="181"/>
      <c r="D11" s="181"/>
      <c r="E11" s="182"/>
      <c r="F11" s="10">
        <f t="shared" si="5"/>
        <v>75</v>
      </c>
      <c r="G11" s="9">
        <v>33</v>
      </c>
      <c r="H11" s="8">
        <f t="shared" si="0"/>
        <v>44</v>
      </c>
      <c r="I11" s="15">
        <v>33</v>
      </c>
      <c r="J11" s="8">
        <f t="shared" si="1"/>
        <v>44</v>
      </c>
      <c r="K11" s="15">
        <v>9</v>
      </c>
      <c r="L11" s="8">
        <f t="shared" si="2"/>
        <v>12</v>
      </c>
      <c r="M11" s="15">
        <v>0</v>
      </c>
      <c r="N11" s="8">
        <f t="shared" si="3"/>
        <v>0</v>
      </c>
      <c r="O11" s="15">
        <v>0</v>
      </c>
      <c r="P11" s="8">
        <f t="shared" si="4"/>
        <v>0</v>
      </c>
    </row>
    <row r="12" spans="1:16" ht="23.1" customHeight="1">
      <c r="A12" s="179"/>
      <c r="B12" s="180" t="s">
        <v>44</v>
      </c>
      <c r="C12" s="181"/>
      <c r="D12" s="181"/>
      <c r="E12" s="182"/>
      <c r="F12" s="10">
        <f t="shared" si="5"/>
        <v>205</v>
      </c>
      <c r="G12" s="9">
        <v>107</v>
      </c>
      <c r="H12" s="8">
        <f t="shared" si="0"/>
        <v>52.195121951219512</v>
      </c>
      <c r="I12" s="15">
        <v>52</v>
      </c>
      <c r="J12" s="8">
        <f t="shared" si="1"/>
        <v>25.365853658536587</v>
      </c>
      <c r="K12" s="15">
        <v>39</v>
      </c>
      <c r="L12" s="8">
        <f t="shared" si="2"/>
        <v>19.024390243902438</v>
      </c>
      <c r="M12" s="15">
        <v>5</v>
      </c>
      <c r="N12" s="8">
        <f t="shared" si="3"/>
        <v>2.4390243902439024</v>
      </c>
      <c r="O12" s="15">
        <v>2</v>
      </c>
      <c r="P12" s="8">
        <f t="shared" si="4"/>
        <v>0.97560975609756095</v>
      </c>
    </row>
    <row r="13" spans="1:16" ht="23.1" customHeight="1">
      <c r="A13" s="174" t="s">
        <v>43</v>
      </c>
      <c r="B13" s="174" t="s">
        <v>42</v>
      </c>
      <c r="C13" s="13"/>
      <c r="D13" s="14" t="s">
        <v>16</v>
      </c>
      <c r="E13" s="11"/>
      <c r="F13" s="10">
        <f t="shared" si="5"/>
        <v>230</v>
      </c>
      <c r="G13" s="9">
        <f>SUM(G14:G37)</f>
        <v>103</v>
      </c>
      <c r="H13" s="8">
        <f t="shared" si="0"/>
        <v>44.782608695652179</v>
      </c>
      <c r="I13" s="15">
        <f>SUM(I14:I37)</f>
        <v>86</v>
      </c>
      <c r="J13" s="8">
        <f t="shared" si="1"/>
        <v>37.391304347826086</v>
      </c>
      <c r="K13" s="15">
        <f>SUM(K14:K37)</f>
        <v>40</v>
      </c>
      <c r="L13" s="8">
        <f t="shared" si="2"/>
        <v>17.391304347826086</v>
      </c>
      <c r="M13" s="15">
        <f>SUM(M14:M37)</f>
        <v>1</v>
      </c>
      <c r="N13" s="8">
        <f t="shared" si="3"/>
        <v>0.43478260869565216</v>
      </c>
      <c r="O13" s="15">
        <f>SUM(O14:O37)</f>
        <v>0</v>
      </c>
      <c r="P13" s="8">
        <f t="shared" si="4"/>
        <v>0</v>
      </c>
    </row>
    <row r="14" spans="1:16" ht="23.1" customHeight="1">
      <c r="A14" s="175"/>
      <c r="B14" s="175"/>
      <c r="C14" s="13"/>
      <c r="D14" s="14" t="s">
        <v>41</v>
      </c>
      <c r="E14" s="11"/>
      <c r="F14" s="10">
        <f t="shared" si="5"/>
        <v>31</v>
      </c>
      <c r="G14" s="9">
        <v>9</v>
      </c>
      <c r="H14" s="8">
        <f t="shared" si="0"/>
        <v>29.032258064516132</v>
      </c>
      <c r="I14" s="15">
        <v>8</v>
      </c>
      <c r="J14" s="8">
        <f t="shared" si="1"/>
        <v>25.806451612903224</v>
      </c>
      <c r="K14" s="15">
        <v>14</v>
      </c>
      <c r="L14" s="8">
        <f t="shared" si="2"/>
        <v>45.161290322580641</v>
      </c>
      <c r="M14" s="15">
        <v>0</v>
      </c>
      <c r="N14" s="8">
        <f t="shared" si="3"/>
        <v>0</v>
      </c>
      <c r="O14" s="15">
        <v>0</v>
      </c>
      <c r="P14" s="8">
        <f t="shared" si="4"/>
        <v>0</v>
      </c>
    </row>
    <row r="15" spans="1:16" ht="23.1" customHeight="1">
      <c r="A15" s="175"/>
      <c r="B15" s="175"/>
      <c r="C15" s="13"/>
      <c r="D15" s="14" t="s">
        <v>40</v>
      </c>
      <c r="E15" s="11"/>
      <c r="F15" s="10">
        <f t="shared" si="5"/>
        <v>4</v>
      </c>
      <c r="G15" s="9">
        <v>4</v>
      </c>
      <c r="H15" s="8">
        <f t="shared" si="0"/>
        <v>100</v>
      </c>
      <c r="I15" s="15">
        <v>0</v>
      </c>
      <c r="J15" s="8">
        <f t="shared" si="1"/>
        <v>0</v>
      </c>
      <c r="K15" s="15">
        <v>0</v>
      </c>
      <c r="L15" s="8">
        <f t="shared" si="2"/>
        <v>0</v>
      </c>
      <c r="M15" s="15">
        <v>0</v>
      </c>
      <c r="N15" s="8">
        <f t="shared" si="3"/>
        <v>0</v>
      </c>
      <c r="O15" s="15">
        <v>0</v>
      </c>
      <c r="P15" s="8">
        <f t="shared" si="4"/>
        <v>0</v>
      </c>
    </row>
    <row r="16" spans="1:16" ht="23.1" customHeight="1">
      <c r="A16" s="175"/>
      <c r="B16" s="175"/>
      <c r="C16" s="13"/>
      <c r="D16" s="14" t="s">
        <v>39</v>
      </c>
      <c r="E16" s="11"/>
      <c r="F16" s="10">
        <f t="shared" si="5"/>
        <v>20</v>
      </c>
      <c r="G16" s="9">
        <v>7</v>
      </c>
      <c r="H16" s="8">
        <f t="shared" si="0"/>
        <v>35</v>
      </c>
      <c r="I16" s="15">
        <v>6</v>
      </c>
      <c r="J16" s="8">
        <f t="shared" si="1"/>
        <v>30</v>
      </c>
      <c r="K16" s="15">
        <v>7</v>
      </c>
      <c r="L16" s="8">
        <f t="shared" si="2"/>
        <v>35</v>
      </c>
      <c r="M16" s="15">
        <v>0</v>
      </c>
      <c r="N16" s="8">
        <f t="shared" si="3"/>
        <v>0</v>
      </c>
      <c r="O16" s="15">
        <v>0</v>
      </c>
      <c r="P16" s="8">
        <f t="shared" si="4"/>
        <v>0</v>
      </c>
    </row>
    <row r="17" spans="1:16" ht="23.1" customHeight="1">
      <c r="A17" s="175"/>
      <c r="B17" s="175"/>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row>
    <row r="18" spans="1:16" ht="23.1" customHeight="1">
      <c r="A18" s="175"/>
      <c r="B18" s="175"/>
      <c r="C18" s="13"/>
      <c r="D18" s="14" t="s">
        <v>37</v>
      </c>
      <c r="E18" s="11"/>
      <c r="F18" s="10">
        <f t="shared" si="5"/>
        <v>6</v>
      </c>
      <c r="G18" s="9">
        <v>3</v>
      </c>
      <c r="H18" s="8">
        <f t="shared" si="0"/>
        <v>50</v>
      </c>
      <c r="I18" s="15">
        <v>3</v>
      </c>
      <c r="J18" s="8">
        <f t="shared" si="1"/>
        <v>50</v>
      </c>
      <c r="K18" s="15">
        <v>0</v>
      </c>
      <c r="L18" s="8">
        <f t="shared" si="2"/>
        <v>0</v>
      </c>
      <c r="M18" s="15">
        <v>0</v>
      </c>
      <c r="N18" s="8">
        <f t="shared" si="3"/>
        <v>0</v>
      </c>
      <c r="O18" s="15">
        <v>0</v>
      </c>
      <c r="P18" s="8">
        <f t="shared" si="4"/>
        <v>0</v>
      </c>
    </row>
    <row r="19" spans="1:16" ht="23.1" customHeight="1">
      <c r="A19" s="175"/>
      <c r="B19" s="175"/>
      <c r="C19" s="13"/>
      <c r="D19" s="14" t="s">
        <v>36</v>
      </c>
      <c r="E19" s="11"/>
      <c r="F19" s="10">
        <f t="shared" si="5"/>
        <v>2</v>
      </c>
      <c r="G19" s="9">
        <v>1</v>
      </c>
      <c r="H19" s="8">
        <f t="shared" si="0"/>
        <v>50</v>
      </c>
      <c r="I19" s="15">
        <v>1</v>
      </c>
      <c r="J19" s="8">
        <f t="shared" si="1"/>
        <v>50</v>
      </c>
      <c r="K19" s="15">
        <v>0</v>
      </c>
      <c r="L19" s="8">
        <f t="shared" si="2"/>
        <v>0</v>
      </c>
      <c r="M19" s="15">
        <v>0</v>
      </c>
      <c r="N19" s="8">
        <f t="shared" si="3"/>
        <v>0</v>
      </c>
      <c r="O19" s="15">
        <v>0</v>
      </c>
      <c r="P19" s="8">
        <f t="shared" si="4"/>
        <v>0</v>
      </c>
    </row>
    <row r="20" spans="1:16" ht="23.1" customHeight="1">
      <c r="A20" s="175"/>
      <c r="B20" s="175"/>
      <c r="C20" s="13"/>
      <c r="D20" s="14" t="s">
        <v>35</v>
      </c>
      <c r="E20" s="11"/>
      <c r="F20" s="10">
        <f t="shared" si="5"/>
        <v>6</v>
      </c>
      <c r="G20" s="9">
        <v>2</v>
      </c>
      <c r="H20" s="8">
        <f t="shared" si="0"/>
        <v>33.333333333333329</v>
      </c>
      <c r="I20" s="15">
        <v>4</v>
      </c>
      <c r="J20" s="8">
        <f t="shared" si="1"/>
        <v>66.666666666666657</v>
      </c>
      <c r="K20" s="15">
        <v>0</v>
      </c>
      <c r="L20" s="8">
        <f t="shared" si="2"/>
        <v>0</v>
      </c>
      <c r="M20" s="15">
        <v>0</v>
      </c>
      <c r="N20" s="8">
        <f t="shared" si="3"/>
        <v>0</v>
      </c>
      <c r="O20" s="15">
        <v>0</v>
      </c>
      <c r="P20" s="8">
        <f t="shared" si="4"/>
        <v>0</v>
      </c>
    </row>
    <row r="21" spans="1:16" ht="23.1" customHeight="1">
      <c r="A21" s="175"/>
      <c r="B21" s="175"/>
      <c r="C21" s="13"/>
      <c r="D21" s="14" t="s">
        <v>34</v>
      </c>
      <c r="E21" s="11"/>
      <c r="F21" s="10">
        <f t="shared" si="5"/>
        <v>9</v>
      </c>
      <c r="G21" s="9">
        <v>2</v>
      </c>
      <c r="H21" s="8">
        <f t="shared" si="0"/>
        <v>22.222222222222221</v>
      </c>
      <c r="I21" s="15">
        <v>3</v>
      </c>
      <c r="J21" s="8">
        <f t="shared" si="1"/>
        <v>33.333333333333329</v>
      </c>
      <c r="K21" s="15">
        <v>4</v>
      </c>
      <c r="L21" s="8">
        <f t="shared" si="2"/>
        <v>44.444444444444443</v>
      </c>
      <c r="M21" s="15">
        <v>0</v>
      </c>
      <c r="N21" s="8">
        <f t="shared" si="3"/>
        <v>0</v>
      </c>
      <c r="O21" s="15">
        <v>0</v>
      </c>
      <c r="P21" s="8">
        <f t="shared" si="4"/>
        <v>0</v>
      </c>
    </row>
    <row r="22" spans="1:16" ht="23.1" customHeight="1">
      <c r="A22" s="175"/>
      <c r="B22" s="175"/>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5"/>
      <c r="B23" s="175"/>
      <c r="C23" s="13"/>
      <c r="D23" s="14" t="s">
        <v>32</v>
      </c>
      <c r="E23" s="11"/>
      <c r="F23" s="10">
        <f t="shared" si="5"/>
        <v>7</v>
      </c>
      <c r="G23" s="9">
        <v>2</v>
      </c>
      <c r="H23" s="8">
        <f t="shared" si="0"/>
        <v>28.571428571428569</v>
      </c>
      <c r="I23" s="15">
        <v>4</v>
      </c>
      <c r="J23" s="8">
        <f t="shared" si="1"/>
        <v>57.142857142857139</v>
      </c>
      <c r="K23" s="15">
        <v>1</v>
      </c>
      <c r="L23" s="8">
        <f t="shared" si="2"/>
        <v>14.285714285714285</v>
      </c>
      <c r="M23" s="15">
        <v>0</v>
      </c>
      <c r="N23" s="8">
        <f t="shared" si="3"/>
        <v>0</v>
      </c>
      <c r="O23" s="15">
        <v>0</v>
      </c>
      <c r="P23" s="8">
        <f t="shared" si="4"/>
        <v>0</v>
      </c>
    </row>
    <row r="24" spans="1:16" ht="23.1" customHeight="1">
      <c r="A24" s="175"/>
      <c r="B24" s="175"/>
      <c r="C24" s="13"/>
      <c r="D24" s="14" t="s">
        <v>31</v>
      </c>
      <c r="E24" s="11"/>
      <c r="F24" s="10">
        <f t="shared" si="5"/>
        <v>0</v>
      </c>
      <c r="G24" s="33" t="s">
        <v>466</v>
      </c>
      <c r="H24" s="80" t="s">
        <v>466</v>
      </c>
      <c r="I24" s="34" t="s">
        <v>466</v>
      </c>
      <c r="J24" s="80" t="s">
        <v>466</v>
      </c>
      <c r="K24" s="34" t="s">
        <v>466</v>
      </c>
      <c r="L24" s="80" t="s">
        <v>466</v>
      </c>
      <c r="M24" s="34" t="s">
        <v>466</v>
      </c>
      <c r="N24" s="80" t="s">
        <v>466</v>
      </c>
      <c r="O24" s="34" t="s">
        <v>466</v>
      </c>
      <c r="P24" s="80" t="s">
        <v>466</v>
      </c>
    </row>
    <row r="25" spans="1:16" ht="23.1" customHeight="1">
      <c r="A25" s="175"/>
      <c r="B25" s="175"/>
      <c r="C25" s="13"/>
      <c r="D25" s="12" t="s">
        <v>30</v>
      </c>
      <c r="E25" s="11"/>
      <c r="F25" s="10">
        <f t="shared" si="5"/>
        <v>1</v>
      </c>
      <c r="G25" s="9">
        <v>0</v>
      </c>
      <c r="H25" s="8">
        <f t="shared" si="0"/>
        <v>0</v>
      </c>
      <c r="I25" s="15">
        <v>1</v>
      </c>
      <c r="J25" s="8">
        <f t="shared" si="1"/>
        <v>100</v>
      </c>
      <c r="K25" s="15">
        <v>0</v>
      </c>
      <c r="L25" s="8">
        <f t="shared" si="2"/>
        <v>0</v>
      </c>
      <c r="M25" s="15">
        <v>0</v>
      </c>
      <c r="N25" s="8">
        <f t="shared" si="3"/>
        <v>0</v>
      </c>
      <c r="O25" s="15">
        <v>0</v>
      </c>
      <c r="P25" s="8">
        <f t="shared" si="4"/>
        <v>0</v>
      </c>
    </row>
    <row r="26" spans="1:16" ht="23.1" customHeight="1">
      <c r="A26" s="175"/>
      <c r="B26" s="175"/>
      <c r="C26" s="13"/>
      <c r="D26" s="120" t="s">
        <v>29</v>
      </c>
      <c r="E26" s="121"/>
      <c r="F26" s="31">
        <f t="shared" si="5"/>
        <v>7</v>
      </c>
      <c r="G26" s="30">
        <v>4</v>
      </c>
      <c r="H26" s="122">
        <f t="shared" si="0"/>
        <v>57.142857142857139</v>
      </c>
      <c r="I26" s="29">
        <v>2</v>
      </c>
      <c r="J26" s="8">
        <f t="shared" si="1"/>
        <v>28.571428571428569</v>
      </c>
      <c r="K26" s="15">
        <v>1</v>
      </c>
      <c r="L26" s="8">
        <f t="shared" si="2"/>
        <v>14.285714285714285</v>
      </c>
      <c r="M26" s="15">
        <v>0</v>
      </c>
      <c r="N26" s="8">
        <f t="shared" si="3"/>
        <v>0</v>
      </c>
      <c r="O26" s="15">
        <v>0</v>
      </c>
      <c r="P26" s="8">
        <f t="shared" si="4"/>
        <v>0</v>
      </c>
    </row>
    <row r="27" spans="1:16" ht="23.1" customHeight="1">
      <c r="A27" s="175"/>
      <c r="B27" s="175"/>
      <c r="C27" s="13"/>
      <c r="D27" s="14" t="s">
        <v>28</v>
      </c>
      <c r="E27" s="11"/>
      <c r="F27" s="10">
        <f t="shared" si="5"/>
        <v>2</v>
      </c>
      <c r="G27" s="9">
        <v>1</v>
      </c>
      <c r="H27" s="8">
        <f t="shared" si="0"/>
        <v>50</v>
      </c>
      <c r="I27" s="15">
        <v>1</v>
      </c>
      <c r="J27" s="8">
        <f t="shared" si="1"/>
        <v>50</v>
      </c>
      <c r="K27" s="15">
        <v>0</v>
      </c>
      <c r="L27" s="8">
        <f t="shared" si="2"/>
        <v>0</v>
      </c>
      <c r="M27" s="15">
        <v>0</v>
      </c>
      <c r="N27" s="8">
        <f t="shared" si="3"/>
        <v>0</v>
      </c>
      <c r="O27" s="15">
        <v>0</v>
      </c>
      <c r="P27" s="8">
        <f t="shared" si="4"/>
        <v>0</v>
      </c>
    </row>
    <row r="28" spans="1:16" ht="23.1" customHeight="1">
      <c r="A28" s="175"/>
      <c r="B28" s="175"/>
      <c r="C28" s="13"/>
      <c r="D28" s="14" t="s">
        <v>27</v>
      </c>
      <c r="E28" s="11"/>
      <c r="F28" s="10">
        <f t="shared" si="5"/>
        <v>3</v>
      </c>
      <c r="G28" s="9">
        <v>2</v>
      </c>
      <c r="H28" s="8">
        <f t="shared" si="0"/>
        <v>66.666666666666657</v>
      </c>
      <c r="I28" s="15">
        <v>1</v>
      </c>
      <c r="J28" s="8">
        <f t="shared" si="1"/>
        <v>33.333333333333329</v>
      </c>
      <c r="K28" s="15">
        <v>0</v>
      </c>
      <c r="L28" s="8">
        <f t="shared" si="2"/>
        <v>0</v>
      </c>
      <c r="M28" s="15">
        <v>0</v>
      </c>
      <c r="N28" s="8">
        <f t="shared" si="3"/>
        <v>0</v>
      </c>
      <c r="O28" s="15">
        <v>0</v>
      </c>
      <c r="P28" s="8">
        <f t="shared" si="4"/>
        <v>0</v>
      </c>
    </row>
    <row r="29" spans="1:16" ht="23.1" customHeight="1">
      <c r="A29" s="175"/>
      <c r="B29" s="175"/>
      <c r="C29" s="13"/>
      <c r="D29" s="14" t="s">
        <v>26</v>
      </c>
      <c r="E29" s="11"/>
      <c r="F29" s="10">
        <f t="shared" si="5"/>
        <v>15</v>
      </c>
      <c r="G29" s="9">
        <v>13</v>
      </c>
      <c r="H29" s="8">
        <f t="shared" si="0"/>
        <v>86.666666666666671</v>
      </c>
      <c r="I29" s="15">
        <v>2</v>
      </c>
      <c r="J29" s="8">
        <f t="shared" si="1"/>
        <v>13.333333333333334</v>
      </c>
      <c r="K29" s="15">
        <v>0</v>
      </c>
      <c r="L29" s="8">
        <f t="shared" si="2"/>
        <v>0</v>
      </c>
      <c r="M29" s="15">
        <v>0</v>
      </c>
      <c r="N29" s="8">
        <f t="shared" si="3"/>
        <v>0</v>
      </c>
      <c r="O29" s="15">
        <v>0</v>
      </c>
      <c r="P29" s="8">
        <f t="shared" si="4"/>
        <v>0</v>
      </c>
    </row>
    <row r="30" spans="1:16" ht="23.1" customHeight="1">
      <c r="A30" s="175"/>
      <c r="B30" s="175"/>
      <c r="C30" s="13"/>
      <c r="D30" s="14" t="s">
        <v>25</v>
      </c>
      <c r="E30" s="11"/>
      <c r="F30" s="10">
        <f t="shared" si="5"/>
        <v>6</v>
      </c>
      <c r="G30" s="9">
        <v>4</v>
      </c>
      <c r="H30" s="8">
        <f t="shared" si="0"/>
        <v>66.666666666666657</v>
      </c>
      <c r="I30" s="15">
        <v>0</v>
      </c>
      <c r="J30" s="8">
        <f t="shared" si="1"/>
        <v>0</v>
      </c>
      <c r="K30" s="15">
        <v>2</v>
      </c>
      <c r="L30" s="8">
        <f t="shared" si="2"/>
        <v>33.333333333333329</v>
      </c>
      <c r="M30" s="15">
        <v>0</v>
      </c>
      <c r="N30" s="8">
        <f t="shared" si="3"/>
        <v>0</v>
      </c>
      <c r="O30" s="15">
        <v>0</v>
      </c>
      <c r="P30" s="8">
        <f t="shared" si="4"/>
        <v>0</v>
      </c>
    </row>
    <row r="31" spans="1:16" ht="23.1" customHeight="1">
      <c r="A31" s="175"/>
      <c r="B31" s="175"/>
      <c r="C31" s="13"/>
      <c r="D31" s="14" t="s">
        <v>24</v>
      </c>
      <c r="E31" s="11"/>
      <c r="F31" s="10">
        <f t="shared" si="5"/>
        <v>31</v>
      </c>
      <c r="G31" s="9">
        <v>22</v>
      </c>
      <c r="H31" s="8">
        <f t="shared" si="0"/>
        <v>70.967741935483872</v>
      </c>
      <c r="I31" s="15">
        <v>9</v>
      </c>
      <c r="J31" s="8">
        <f t="shared" si="1"/>
        <v>29.032258064516132</v>
      </c>
      <c r="K31" s="15">
        <v>0</v>
      </c>
      <c r="L31" s="8">
        <f t="shared" si="2"/>
        <v>0</v>
      </c>
      <c r="M31" s="15">
        <v>0</v>
      </c>
      <c r="N31" s="8">
        <f t="shared" si="3"/>
        <v>0</v>
      </c>
      <c r="O31" s="15">
        <v>0</v>
      </c>
      <c r="P31" s="8">
        <f t="shared" si="4"/>
        <v>0</v>
      </c>
    </row>
    <row r="32" spans="1:16" ht="23.1" customHeight="1">
      <c r="A32" s="175"/>
      <c r="B32" s="175"/>
      <c r="C32" s="13"/>
      <c r="D32" s="14" t="s">
        <v>23</v>
      </c>
      <c r="E32" s="11"/>
      <c r="F32" s="10">
        <f t="shared" si="5"/>
        <v>7</v>
      </c>
      <c r="G32" s="9">
        <v>2</v>
      </c>
      <c r="H32" s="8">
        <f t="shared" si="0"/>
        <v>28.571428571428569</v>
      </c>
      <c r="I32" s="15">
        <v>5</v>
      </c>
      <c r="J32" s="8">
        <f t="shared" si="1"/>
        <v>71.428571428571431</v>
      </c>
      <c r="K32" s="15">
        <v>0</v>
      </c>
      <c r="L32" s="8">
        <f t="shared" si="2"/>
        <v>0</v>
      </c>
      <c r="M32" s="15">
        <v>0</v>
      </c>
      <c r="N32" s="8">
        <f t="shared" si="3"/>
        <v>0</v>
      </c>
      <c r="O32" s="15">
        <v>0</v>
      </c>
      <c r="P32" s="8">
        <f t="shared" si="4"/>
        <v>0</v>
      </c>
    </row>
    <row r="33" spans="1:16" ht="24" customHeight="1">
      <c r="A33" s="175"/>
      <c r="B33" s="175"/>
      <c r="C33" s="13"/>
      <c r="D33" s="14" t="s">
        <v>22</v>
      </c>
      <c r="E33" s="11"/>
      <c r="F33" s="10">
        <f t="shared" si="5"/>
        <v>28</v>
      </c>
      <c r="G33" s="9">
        <v>4</v>
      </c>
      <c r="H33" s="8">
        <f t="shared" si="0"/>
        <v>14.285714285714285</v>
      </c>
      <c r="I33" s="15">
        <v>20</v>
      </c>
      <c r="J33" s="8">
        <f t="shared" si="1"/>
        <v>71.428571428571431</v>
      </c>
      <c r="K33" s="15">
        <v>3</v>
      </c>
      <c r="L33" s="8">
        <f t="shared" si="2"/>
        <v>10.714285714285714</v>
      </c>
      <c r="M33" s="15">
        <v>1</v>
      </c>
      <c r="N33" s="8">
        <f t="shared" si="3"/>
        <v>3.5714285714285712</v>
      </c>
      <c r="O33" s="15">
        <v>0</v>
      </c>
      <c r="P33" s="8">
        <f t="shared" si="4"/>
        <v>0</v>
      </c>
    </row>
    <row r="34" spans="1:16" ht="23.1" customHeight="1">
      <c r="A34" s="175"/>
      <c r="B34" s="175"/>
      <c r="C34" s="13"/>
      <c r="D34" s="14" t="s">
        <v>21</v>
      </c>
      <c r="E34" s="11"/>
      <c r="F34" s="10">
        <f t="shared" si="5"/>
        <v>14</v>
      </c>
      <c r="G34" s="9">
        <v>5</v>
      </c>
      <c r="H34" s="8">
        <f t="shared" si="0"/>
        <v>35.714285714285715</v>
      </c>
      <c r="I34" s="15">
        <v>4</v>
      </c>
      <c r="J34" s="8">
        <f t="shared" si="1"/>
        <v>28.571428571428569</v>
      </c>
      <c r="K34" s="15">
        <v>5</v>
      </c>
      <c r="L34" s="8">
        <f t="shared" si="2"/>
        <v>35.714285714285715</v>
      </c>
      <c r="M34" s="15">
        <v>0</v>
      </c>
      <c r="N34" s="8">
        <f t="shared" si="3"/>
        <v>0</v>
      </c>
      <c r="O34" s="15">
        <v>0</v>
      </c>
      <c r="P34" s="8">
        <f t="shared" si="4"/>
        <v>0</v>
      </c>
    </row>
    <row r="35" spans="1:16" ht="23.1" customHeight="1">
      <c r="A35" s="175"/>
      <c r="B35" s="175"/>
      <c r="C35" s="13"/>
      <c r="D35" s="14" t="s">
        <v>20</v>
      </c>
      <c r="E35" s="11"/>
      <c r="F35" s="10">
        <f t="shared" si="5"/>
        <v>7</v>
      </c>
      <c r="G35" s="9">
        <v>2</v>
      </c>
      <c r="H35" s="8">
        <f t="shared" si="0"/>
        <v>28.571428571428569</v>
      </c>
      <c r="I35" s="15">
        <v>4</v>
      </c>
      <c r="J35" s="8">
        <f t="shared" si="1"/>
        <v>57.142857142857139</v>
      </c>
      <c r="K35" s="15">
        <v>1</v>
      </c>
      <c r="L35" s="8">
        <f t="shared" si="2"/>
        <v>14.285714285714285</v>
      </c>
      <c r="M35" s="15">
        <v>0</v>
      </c>
      <c r="N35" s="8">
        <f t="shared" si="3"/>
        <v>0</v>
      </c>
      <c r="O35" s="15">
        <v>0</v>
      </c>
      <c r="P35" s="8">
        <f t="shared" si="4"/>
        <v>0</v>
      </c>
    </row>
    <row r="36" spans="1:16" ht="23.1" customHeight="1">
      <c r="A36" s="175"/>
      <c r="B36" s="175"/>
      <c r="C36" s="13"/>
      <c r="D36" s="14" t="s">
        <v>19</v>
      </c>
      <c r="E36" s="11"/>
      <c r="F36" s="10">
        <f t="shared" si="5"/>
        <v>17</v>
      </c>
      <c r="G36" s="9">
        <v>9</v>
      </c>
      <c r="H36" s="8">
        <f t="shared" si="0"/>
        <v>52.941176470588239</v>
      </c>
      <c r="I36" s="15">
        <v>7</v>
      </c>
      <c r="J36" s="8">
        <f t="shared" si="1"/>
        <v>41.17647058823529</v>
      </c>
      <c r="K36" s="15">
        <v>1</v>
      </c>
      <c r="L36" s="8">
        <f t="shared" si="2"/>
        <v>5.8823529411764701</v>
      </c>
      <c r="M36" s="15">
        <v>0</v>
      </c>
      <c r="N36" s="8">
        <f t="shared" si="3"/>
        <v>0</v>
      </c>
      <c r="O36" s="15">
        <v>0</v>
      </c>
      <c r="P36" s="8">
        <f t="shared" si="4"/>
        <v>0</v>
      </c>
    </row>
    <row r="37" spans="1:16" ht="23.1" customHeight="1">
      <c r="A37" s="175"/>
      <c r="B37" s="176"/>
      <c r="C37" s="13"/>
      <c r="D37" s="14" t="s">
        <v>18</v>
      </c>
      <c r="E37" s="11"/>
      <c r="F37" s="10">
        <f t="shared" si="5"/>
        <v>4</v>
      </c>
      <c r="G37" s="9">
        <v>2</v>
      </c>
      <c r="H37" s="8">
        <f t="shared" si="0"/>
        <v>50</v>
      </c>
      <c r="I37" s="15">
        <v>1</v>
      </c>
      <c r="J37" s="8">
        <f t="shared" si="1"/>
        <v>25</v>
      </c>
      <c r="K37" s="15">
        <v>1</v>
      </c>
      <c r="L37" s="8">
        <f t="shared" si="2"/>
        <v>25</v>
      </c>
      <c r="M37" s="15">
        <v>0</v>
      </c>
      <c r="N37" s="8">
        <f t="shared" si="3"/>
        <v>0</v>
      </c>
      <c r="O37" s="15">
        <v>0</v>
      </c>
      <c r="P37" s="8">
        <f t="shared" si="4"/>
        <v>0</v>
      </c>
    </row>
    <row r="38" spans="1:16" ht="23.1" customHeight="1">
      <c r="A38" s="175"/>
      <c r="B38" s="174" t="s">
        <v>17</v>
      </c>
      <c r="C38" s="13"/>
      <c r="D38" s="14" t="s">
        <v>16</v>
      </c>
      <c r="E38" s="11"/>
      <c r="F38" s="10">
        <f t="shared" si="5"/>
        <v>715</v>
      </c>
      <c r="G38" s="9">
        <f>SUM(G39:G53)</f>
        <v>569</v>
      </c>
      <c r="H38" s="8">
        <f t="shared" si="0"/>
        <v>79.580419580419587</v>
      </c>
      <c r="I38" s="15">
        <f>SUM(I39:I53)</f>
        <v>91</v>
      </c>
      <c r="J38" s="8">
        <f t="shared" si="1"/>
        <v>12.727272727272727</v>
      </c>
      <c r="K38" s="15">
        <f>SUM(K39:K53)</f>
        <v>49</v>
      </c>
      <c r="L38" s="8">
        <f t="shared" si="2"/>
        <v>6.8531468531468533</v>
      </c>
      <c r="M38" s="15">
        <f>SUM(M39:M53)</f>
        <v>4</v>
      </c>
      <c r="N38" s="8">
        <f t="shared" si="3"/>
        <v>0.55944055944055948</v>
      </c>
      <c r="O38" s="15">
        <f>SUM(O39:O53)</f>
        <v>2</v>
      </c>
      <c r="P38" s="8">
        <f t="shared" si="4"/>
        <v>0.27972027972027974</v>
      </c>
    </row>
    <row r="39" spans="1:16" ht="23.1" customHeight="1">
      <c r="A39" s="175"/>
      <c r="B39" s="175"/>
      <c r="C39" s="13"/>
      <c r="D39" s="14" t="s">
        <v>15</v>
      </c>
      <c r="E39" s="11"/>
      <c r="F39" s="10">
        <f t="shared" si="5"/>
        <v>7</v>
      </c>
      <c r="G39" s="9">
        <v>7</v>
      </c>
      <c r="H39" s="8">
        <f t="shared" si="0"/>
        <v>100</v>
      </c>
      <c r="I39" s="15">
        <v>0</v>
      </c>
      <c r="J39" s="8">
        <f t="shared" si="1"/>
        <v>0</v>
      </c>
      <c r="K39" s="15">
        <v>0</v>
      </c>
      <c r="L39" s="8">
        <f t="shared" si="2"/>
        <v>0</v>
      </c>
      <c r="M39" s="15">
        <v>0</v>
      </c>
      <c r="N39" s="8">
        <f t="shared" si="3"/>
        <v>0</v>
      </c>
      <c r="O39" s="15">
        <v>0</v>
      </c>
      <c r="P39" s="8">
        <f t="shared" si="4"/>
        <v>0</v>
      </c>
    </row>
    <row r="40" spans="1:16" ht="23.1" customHeight="1">
      <c r="A40" s="175"/>
      <c r="B40" s="175"/>
      <c r="C40" s="13"/>
      <c r="D40" s="14" t="s">
        <v>14</v>
      </c>
      <c r="E40" s="11"/>
      <c r="F40" s="10">
        <f t="shared" si="5"/>
        <v>81</v>
      </c>
      <c r="G40" s="9">
        <v>81</v>
      </c>
      <c r="H40" s="8">
        <f t="shared" si="0"/>
        <v>100</v>
      </c>
      <c r="I40" s="15">
        <v>0</v>
      </c>
      <c r="J40" s="8">
        <f t="shared" si="1"/>
        <v>0</v>
      </c>
      <c r="K40" s="15">
        <v>0</v>
      </c>
      <c r="L40" s="8">
        <f t="shared" si="2"/>
        <v>0</v>
      </c>
      <c r="M40" s="15">
        <v>0</v>
      </c>
      <c r="N40" s="8">
        <f t="shared" si="3"/>
        <v>0</v>
      </c>
      <c r="O40" s="15">
        <v>0</v>
      </c>
      <c r="P40" s="8">
        <f t="shared" si="4"/>
        <v>0</v>
      </c>
    </row>
    <row r="41" spans="1:16" ht="23.1" customHeight="1">
      <c r="A41" s="175"/>
      <c r="B41" s="175"/>
      <c r="C41" s="13"/>
      <c r="D41" s="14" t="s">
        <v>13</v>
      </c>
      <c r="E41" s="11"/>
      <c r="F41" s="10">
        <f t="shared" si="5"/>
        <v>20</v>
      </c>
      <c r="G41" s="9">
        <v>20</v>
      </c>
      <c r="H41" s="8">
        <f t="shared" si="0"/>
        <v>100</v>
      </c>
      <c r="I41" s="15">
        <v>0</v>
      </c>
      <c r="J41" s="8">
        <f t="shared" si="1"/>
        <v>0</v>
      </c>
      <c r="K41" s="15">
        <v>0</v>
      </c>
      <c r="L41" s="8">
        <f t="shared" si="2"/>
        <v>0</v>
      </c>
      <c r="M41" s="15">
        <v>0</v>
      </c>
      <c r="N41" s="8">
        <f t="shared" si="3"/>
        <v>0</v>
      </c>
      <c r="O41" s="15">
        <v>0</v>
      </c>
      <c r="P41" s="8">
        <f t="shared" si="4"/>
        <v>0</v>
      </c>
    </row>
    <row r="42" spans="1:16" ht="23.1" customHeight="1">
      <c r="A42" s="175"/>
      <c r="B42" s="175"/>
      <c r="C42" s="13"/>
      <c r="D42" s="14" t="s">
        <v>12</v>
      </c>
      <c r="E42" s="11"/>
      <c r="F42" s="10">
        <f t="shared" si="5"/>
        <v>13</v>
      </c>
      <c r="G42" s="9">
        <v>11</v>
      </c>
      <c r="H42" s="8">
        <f t="shared" si="0"/>
        <v>84.615384615384613</v>
      </c>
      <c r="I42" s="15">
        <v>1</v>
      </c>
      <c r="J42" s="8">
        <f t="shared" si="1"/>
        <v>7.6923076923076925</v>
      </c>
      <c r="K42" s="15">
        <v>1</v>
      </c>
      <c r="L42" s="8">
        <f t="shared" si="2"/>
        <v>7.6923076923076925</v>
      </c>
      <c r="M42" s="15">
        <v>0</v>
      </c>
      <c r="N42" s="8">
        <f t="shared" si="3"/>
        <v>0</v>
      </c>
      <c r="O42" s="15">
        <v>0</v>
      </c>
      <c r="P42" s="8">
        <f t="shared" si="4"/>
        <v>0</v>
      </c>
    </row>
    <row r="43" spans="1:16" ht="23.1" customHeight="1">
      <c r="A43" s="175"/>
      <c r="B43" s="175"/>
      <c r="C43" s="13"/>
      <c r="D43" s="14" t="s">
        <v>11</v>
      </c>
      <c r="E43" s="11"/>
      <c r="F43" s="10">
        <f t="shared" si="5"/>
        <v>35</v>
      </c>
      <c r="G43" s="9">
        <v>31</v>
      </c>
      <c r="H43" s="8">
        <f t="shared" si="0"/>
        <v>88.571428571428569</v>
      </c>
      <c r="I43" s="15">
        <v>3</v>
      </c>
      <c r="J43" s="8">
        <f t="shared" si="1"/>
        <v>8.5714285714285712</v>
      </c>
      <c r="K43" s="15">
        <v>1</v>
      </c>
      <c r="L43" s="8">
        <f t="shared" si="2"/>
        <v>2.8571428571428572</v>
      </c>
      <c r="M43" s="15">
        <v>0</v>
      </c>
      <c r="N43" s="8">
        <f t="shared" si="3"/>
        <v>0</v>
      </c>
      <c r="O43" s="15">
        <v>0</v>
      </c>
      <c r="P43" s="8">
        <f t="shared" si="4"/>
        <v>0</v>
      </c>
    </row>
    <row r="44" spans="1:16" ht="23.1" customHeight="1">
      <c r="A44" s="175"/>
      <c r="B44" s="175"/>
      <c r="C44" s="13"/>
      <c r="D44" s="14" t="s">
        <v>10</v>
      </c>
      <c r="E44" s="11"/>
      <c r="F44" s="10">
        <f t="shared" si="5"/>
        <v>182</v>
      </c>
      <c r="G44" s="9">
        <v>161</v>
      </c>
      <c r="H44" s="8">
        <f t="shared" si="0"/>
        <v>88.461538461538453</v>
      </c>
      <c r="I44" s="15">
        <v>14</v>
      </c>
      <c r="J44" s="8">
        <f t="shared" si="1"/>
        <v>7.6923076923076925</v>
      </c>
      <c r="K44" s="15">
        <v>7</v>
      </c>
      <c r="L44" s="8">
        <f t="shared" si="2"/>
        <v>3.8461538461538463</v>
      </c>
      <c r="M44" s="15">
        <v>0</v>
      </c>
      <c r="N44" s="8">
        <f t="shared" si="3"/>
        <v>0</v>
      </c>
      <c r="O44" s="15">
        <v>0</v>
      </c>
      <c r="P44" s="8">
        <f t="shared" si="4"/>
        <v>0</v>
      </c>
    </row>
    <row r="45" spans="1:16" ht="23.1" customHeight="1">
      <c r="A45" s="175"/>
      <c r="B45" s="175"/>
      <c r="C45" s="13"/>
      <c r="D45" s="14" t="s">
        <v>9</v>
      </c>
      <c r="E45" s="11"/>
      <c r="F45" s="10">
        <f t="shared" si="5"/>
        <v>18</v>
      </c>
      <c r="G45" s="9">
        <v>17</v>
      </c>
      <c r="H45" s="8">
        <f t="shared" si="0"/>
        <v>94.444444444444443</v>
      </c>
      <c r="I45" s="15">
        <v>1</v>
      </c>
      <c r="J45" s="8">
        <f t="shared" si="1"/>
        <v>5.5555555555555554</v>
      </c>
      <c r="K45" s="15">
        <v>0</v>
      </c>
      <c r="L45" s="8">
        <f t="shared" si="2"/>
        <v>0</v>
      </c>
      <c r="M45" s="15">
        <v>0</v>
      </c>
      <c r="N45" s="8">
        <f t="shared" si="3"/>
        <v>0</v>
      </c>
      <c r="O45" s="15">
        <v>0</v>
      </c>
      <c r="P45" s="8">
        <f t="shared" si="4"/>
        <v>0</v>
      </c>
    </row>
    <row r="46" spans="1:16" ht="23.1" customHeight="1">
      <c r="A46" s="175"/>
      <c r="B46" s="175"/>
      <c r="C46" s="13"/>
      <c r="D46" s="14" t="s">
        <v>8</v>
      </c>
      <c r="E46" s="11"/>
      <c r="F46" s="10">
        <f t="shared" si="5"/>
        <v>11</v>
      </c>
      <c r="G46" s="9">
        <v>10</v>
      </c>
      <c r="H46" s="8">
        <f t="shared" si="0"/>
        <v>90.909090909090907</v>
      </c>
      <c r="I46" s="15">
        <v>1</v>
      </c>
      <c r="J46" s="8">
        <f t="shared" si="1"/>
        <v>9.0909090909090917</v>
      </c>
      <c r="K46" s="15">
        <v>0</v>
      </c>
      <c r="L46" s="8">
        <f t="shared" si="2"/>
        <v>0</v>
      </c>
      <c r="M46" s="15">
        <v>0</v>
      </c>
      <c r="N46" s="8">
        <f t="shared" si="3"/>
        <v>0</v>
      </c>
      <c r="O46" s="15">
        <v>0</v>
      </c>
      <c r="P46" s="8">
        <f t="shared" si="4"/>
        <v>0</v>
      </c>
    </row>
    <row r="47" spans="1:16" ht="24" customHeight="1">
      <c r="A47" s="175"/>
      <c r="B47" s="175"/>
      <c r="C47" s="13"/>
      <c r="D47" s="12" t="s">
        <v>7</v>
      </c>
      <c r="E47" s="11"/>
      <c r="F47" s="10">
        <f t="shared" si="5"/>
        <v>16</v>
      </c>
      <c r="G47" s="9">
        <v>15</v>
      </c>
      <c r="H47" s="8">
        <f t="shared" si="0"/>
        <v>93.75</v>
      </c>
      <c r="I47" s="15">
        <v>1</v>
      </c>
      <c r="J47" s="8">
        <f t="shared" si="1"/>
        <v>6.25</v>
      </c>
      <c r="K47" s="15">
        <v>0</v>
      </c>
      <c r="L47" s="8">
        <f t="shared" si="2"/>
        <v>0</v>
      </c>
      <c r="M47" s="15">
        <v>0</v>
      </c>
      <c r="N47" s="8">
        <f t="shared" si="3"/>
        <v>0</v>
      </c>
      <c r="O47" s="15">
        <v>0</v>
      </c>
      <c r="P47" s="8">
        <f t="shared" si="4"/>
        <v>0</v>
      </c>
    </row>
    <row r="48" spans="1:16" ht="23.1" customHeight="1">
      <c r="A48" s="175"/>
      <c r="B48" s="175"/>
      <c r="C48" s="13"/>
      <c r="D48" s="14" t="s">
        <v>6</v>
      </c>
      <c r="E48" s="11"/>
      <c r="F48" s="10">
        <f t="shared" si="5"/>
        <v>57</v>
      </c>
      <c r="G48" s="9">
        <v>47</v>
      </c>
      <c r="H48" s="8">
        <f t="shared" si="0"/>
        <v>82.456140350877192</v>
      </c>
      <c r="I48" s="15">
        <v>8</v>
      </c>
      <c r="J48" s="8">
        <f t="shared" si="1"/>
        <v>14.035087719298245</v>
      </c>
      <c r="K48" s="15">
        <v>2</v>
      </c>
      <c r="L48" s="8">
        <f t="shared" si="2"/>
        <v>3.5087719298245612</v>
      </c>
      <c r="M48" s="15">
        <v>0</v>
      </c>
      <c r="N48" s="8">
        <f t="shared" si="3"/>
        <v>0</v>
      </c>
      <c r="O48" s="15">
        <v>0</v>
      </c>
      <c r="P48" s="8">
        <f t="shared" si="4"/>
        <v>0</v>
      </c>
    </row>
    <row r="49" spans="1:16" ht="23.1" customHeight="1">
      <c r="A49" s="175"/>
      <c r="B49" s="175"/>
      <c r="C49" s="13"/>
      <c r="D49" s="14" t="s">
        <v>5</v>
      </c>
      <c r="E49" s="11"/>
      <c r="F49" s="10">
        <f t="shared" si="5"/>
        <v>16</v>
      </c>
      <c r="G49" s="9">
        <v>16</v>
      </c>
      <c r="H49" s="8">
        <f t="shared" si="0"/>
        <v>100</v>
      </c>
      <c r="I49" s="15">
        <v>0</v>
      </c>
      <c r="J49" s="8">
        <f t="shared" si="1"/>
        <v>0</v>
      </c>
      <c r="K49" s="15">
        <v>0</v>
      </c>
      <c r="L49" s="8">
        <f t="shared" si="2"/>
        <v>0</v>
      </c>
      <c r="M49" s="15">
        <v>0</v>
      </c>
      <c r="N49" s="8">
        <f t="shared" si="3"/>
        <v>0</v>
      </c>
      <c r="O49" s="15">
        <v>0</v>
      </c>
      <c r="P49" s="8">
        <f t="shared" si="4"/>
        <v>0</v>
      </c>
    </row>
    <row r="50" spans="1:16" ht="23.1" customHeight="1">
      <c r="A50" s="175"/>
      <c r="B50" s="175"/>
      <c r="C50" s="13"/>
      <c r="D50" s="14" t="s">
        <v>4</v>
      </c>
      <c r="E50" s="11"/>
      <c r="F50" s="10">
        <f t="shared" si="5"/>
        <v>21</v>
      </c>
      <c r="G50" s="9">
        <v>13</v>
      </c>
      <c r="H50" s="8">
        <f t="shared" si="0"/>
        <v>61.904761904761905</v>
      </c>
      <c r="I50" s="15">
        <v>6</v>
      </c>
      <c r="J50" s="8">
        <f t="shared" si="1"/>
        <v>28.571428571428569</v>
      </c>
      <c r="K50" s="15">
        <v>1</v>
      </c>
      <c r="L50" s="8">
        <f t="shared" si="2"/>
        <v>4.7619047619047619</v>
      </c>
      <c r="M50" s="15">
        <v>0</v>
      </c>
      <c r="N50" s="8">
        <f t="shared" si="3"/>
        <v>0</v>
      </c>
      <c r="O50" s="15">
        <v>1</v>
      </c>
      <c r="P50" s="8">
        <f t="shared" si="4"/>
        <v>4.7619047619047619</v>
      </c>
    </row>
    <row r="51" spans="1:16" ht="23.1" customHeight="1">
      <c r="A51" s="175"/>
      <c r="B51" s="175"/>
      <c r="C51" s="13"/>
      <c r="D51" s="14" t="s">
        <v>3</v>
      </c>
      <c r="E51" s="11"/>
      <c r="F51" s="10">
        <f t="shared" si="5"/>
        <v>157</v>
      </c>
      <c r="G51" s="9">
        <v>83</v>
      </c>
      <c r="H51" s="8">
        <f t="shared" si="0"/>
        <v>52.866242038216562</v>
      </c>
      <c r="I51" s="15">
        <v>40</v>
      </c>
      <c r="J51" s="8">
        <f t="shared" si="1"/>
        <v>25.477707006369428</v>
      </c>
      <c r="K51" s="15">
        <v>30</v>
      </c>
      <c r="L51" s="8">
        <f t="shared" si="2"/>
        <v>19.108280254777071</v>
      </c>
      <c r="M51" s="15">
        <v>3</v>
      </c>
      <c r="N51" s="8">
        <f t="shared" si="3"/>
        <v>1.910828025477707</v>
      </c>
      <c r="O51" s="15">
        <v>1</v>
      </c>
      <c r="P51" s="8">
        <f t="shared" si="4"/>
        <v>0.63694267515923575</v>
      </c>
    </row>
    <row r="52" spans="1:16" ht="23.1" customHeight="1">
      <c r="A52" s="175"/>
      <c r="B52" s="175"/>
      <c r="C52" s="13"/>
      <c r="D52" s="14" t="s">
        <v>2</v>
      </c>
      <c r="E52" s="11"/>
      <c r="F52" s="10">
        <f t="shared" si="5"/>
        <v>22</v>
      </c>
      <c r="G52" s="9">
        <v>16</v>
      </c>
      <c r="H52" s="8">
        <f t="shared" si="0"/>
        <v>72.727272727272734</v>
      </c>
      <c r="I52" s="15">
        <v>6</v>
      </c>
      <c r="J52" s="8">
        <f t="shared" si="1"/>
        <v>27.27272727272727</v>
      </c>
      <c r="K52" s="15">
        <v>0</v>
      </c>
      <c r="L52" s="8">
        <f t="shared" si="2"/>
        <v>0</v>
      </c>
      <c r="M52" s="15">
        <v>0</v>
      </c>
      <c r="N52" s="8">
        <f t="shared" si="3"/>
        <v>0</v>
      </c>
      <c r="O52" s="15">
        <v>0</v>
      </c>
      <c r="P52" s="8">
        <f t="shared" si="4"/>
        <v>0</v>
      </c>
    </row>
    <row r="53" spans="1:16" ht="24" customHeight="1">
      <c r="A53" s="176"/>
      <c r="B53" s="176"/>
      <c r="C53" s="13"/>
      <c r="D53" s="12" t="s">
        <v>1</v>
      </c>
      <c r="E53" s="11"/>
      <c r="F53" s="10">
        <f t="shared" si="5"/>
        <v>59</v>
      </c>
      <c r="G53" s="9">
        <v>41</v>
      </c>
      <c r="H53" s="8">
        <f t="shared" si="0"/>
        <v>69.491525423728817</v>
      </c>
      <c r="I53" s="15">
        <v>10</v>
      </c>
      <c r="J53" s="8">
        <f t="shared" si="1"/>
        <v>16.949152542372879</v>
      </c>
      <c r="K53" s="15">
        <v>7</v>
      </c>
      <c r="L53" s="8">
        <f t="shared" si="2"/>
        <v>11.864406779661017</v>
      </c>
      <c r="M53" s="15">
        <v>1</v>
      </c>
      <c r="N53" s="8">
        <f t="shared" si="3"/>
        <v>1.6949152542372881</v>
      </c>
      <c r="O53" s="15">
        <v>0</v>
      </c>
      <c r="P53" s="8">
        <f t="shared" si="4"/>
        <v>0</v>
      </c>
    </row>
    <row r="55" spans="1:16" ht="12.75" customHeight="1"/>
    <row r="56" spans="1:16">
      <c r="D56" s="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16384" width="9" style="3"/>
  </cols>
  <sheetData>
    <row r="1" spans="1:14" ht="14.25">
      <c r="A1" s="18" t="s">
        <v>553</v>
      </c>
    </row>
    <row r="2" spans="1:14">
      <c r="N2" s="46" t="s">
        <v>173</v>
      </c>
    </row>
    <row r="3" spans="1:14" ht="14.25" customHeight="1">
      <c r="A3" s="230" t="s">
        <v>64</v>
      </c>
      <c r="B3" s="231"/>
      <c r="C3" s="231"/>
      <c r="D3" s="231"/>
      <c r="E3" s="232"/>
      <c r="F3" s="170" t="s">
        <v>150</v>
      </c>
      <c r="G3" s="341" t="s">
        <v>435</v>
      </c>
      <c r="H3" s="217" t="s">
        <v>438</v>
      </c>
      <c r="I3" s="217" t="s">
        <v>433</v>
      </c>
      <c r="J3" s="217" t="s">
        <v>437</v>
      </c>
      <c r="K3" s="217" t="s">
        <v>431</v>
      </c>
      <c r="L3" s="217" t="s">
        <v>436</v>
      </c>
      <c r="M3" s="217" t="s">
        <v>429</v>
      </c>
      <c r="N3" s="217" t="s">
        <v>174</v>
      </c>
    </row>
    <row r="4" spans="1:14" ht="42" customHeight="1">
      <c r="A4" s="233"/>
      <c r="B4" s="234"/>
      <c r="C4" s="234"/>
      <c r="D4" s="234"/>
      <c r="E4" s="235"/>
      <c r="F4" s="171"/>
      <c r="G4" s="342"/>
      <c r="H4" s="228"/>
      <c r="I4" s="228"/>
      <c r="J4" s="228"/>
      <c r="K4" s="228"/>
      <c r="L4" s="228"/>
      <c r="M4" s="228"/>
      <c r="N4" s="228"/>
    </row>
    <row r="5" spans="1:14" ht="14.25" customHeight="1">
      <c r="A5" s="233"/>
      <c r="B5" s="234"/>
      <c r="C5" s="234"/>
      <c r="D5" s="234"/>
      <c r="E5" s="235"/>
      <c r="F5" s="171"/>
      <c r="G5" s="342"/>
      <c r="H5" s="228"/>
      <c r="I5" s="228"/>
      <c r="J5" s="228"/>
      <c r="K5" s="228"/>
      <c r="L5" s="228"/>
      <c r="M5" s="228"/>
      <c r="N5" s="228"/>
    </row>
    <row r="6" spans="1:14" ht="16.5" customHeight="1">
      <c r="A6" s="236"/>
      <c r="B6" s="237"/>
      <c r="C6" s="237"/>
      <c r="D6" s="237"/>
      <c r="E6" s="238"/>
      <c r="F6" s="171"/>
      <c r="G6" s="343"/>
      <c r="H6" s="229"/>
      <c r="I6" s="229"/>
      <c r="J6" s="229"/>
      <c r="K6" s="229"/>
      <c r="L6" s="229"/>
      <c r="M6" s="229"/>
      <c r="N6" s="229"/>
    </row>
    <row r="7" spans="1:14" ht="12" customHeight="1">
      <c r="A7" s="161" t="s">
        <v>50</v>
      </c>
      <c r="B7" s="162"/>
      <c r="C7" s="162"/>
      <c r="D7" s="162"/>
      <c r="E7" s="163"/>
      <c r="F7" s="69">
        <f t="shared" ref="F7:F38" si="0">SUM(G7:N7)</f>
        <v>945</v>
      </c>
      <c r="G7" s="68">
        <f t="shared" ref="G7:N7" si="1">SUM(G9,G11,G13,G15,G17)</f>
        <v>85</v>
      </c>
      <c r="H7" s="41">
        <f t="shared" si="1"/>
        <v>131</v>
      </c>
      <c r="I7" s="41">
        <f t="shared" si="1"/>
        <v>162</v>
      </c>
      <c r="J7" s="41">
        <f t="shared" si="1"/>
        <v>367</v>
      </c>
      <c r="K7" s="41">
        <f t="shared" si="1"/>
        <v>16</v>
      </c>
      <c r="L7" s="41">
        <f t="shared" si="1"/>
        <v>1</v>
      </c>
      <c r="M7" s="41">
        <f t="shared" si="1"/>
        <v>1</v>
      </c>
      <c r="N7" s="41">
        <f t="shared" si="1"/>
        <v>182</v>
      </c>
    </row>
    <row r="8" spans="1:14" ht="12" customHeight="1">
      <c r="A8" s="164"/>
      <c r="B8" s="165"/>
      <c r="C8" s="165"/>
      <c r="D8" s="165"/>
      <c r="E8" s="166"/>
      <c r="F8" s="70">
        <f t="shared" si="0"/>
        <v>1</v>
      </c>
      <c r="G8" s="66">
        <f t="shared" ref="G8:N8" si="2">IF(G7=0,0,G7/$F7)</f>
        <v>8.9947089947089942E-2</v>
      </c>
      <c r="H8" s="37">
        <f t="shared" si="2"/>
        <v>0.13862433862433862</v>
      </c>
      <c r="I8" s="37">
        <f t="shared" si="2"/>
        <v>0.17142857142857143</v>
      </c>
      <c r="J8" s="37">
        <f t="shared" si="2"/>
        <v>0.38835978835978835</v>
      </c>
      <c r="K8" s="37">
        <f t="shared" si="2"/>
        <v>1.6931216931216932E-2</v>
      </c>
      <c r="L8" s="37">
        <f t="shared" si="2"/>
        <v>1.0582010582010583E-3</v>
      </c>
      <c r="M8" s="37">
        <f t="shared" si="2"/>
        <v>1.0582010582010583E-3</v>
      </c>
      <c r="N8" s="37">
        <f t="shared" si="2"/>
        <v>0.19259259259259259</v>
      </c>
    </row>
    <row r="9" spans="1:14" ht="12" customHeight="1">
      <c r="A9" s="177" t="s">
        <v>49</v>
      </c>
      <c r="B9" s="239" t="s">
        <v>48</v>
      </c>
      <c r="C9" s="240"/>
      <c r="D9" s="240"/>
      <c r="E9" s="241"/>
      <c r="F9" s="69">
        <f t="shared" si="0"/>
        <v>295</v>
      </c>
      <c r="G9" s="68">
        <v>26</v>
      </c>
      <c r="H9" s="41">
        <v>25</v>
      </c>
      <c r="I9" s="41">
        <v>41</v>
      </c>
      <c r="J9" s="41">
        <v>107</v>
      </c>
      <c r="K9" s="41">
        <v>4</v>
      </c>
      <c r="L9" s="41">
        <v>0</v>
      </c>
      <c r="M9" s="41">
        <v>0</v>
      </c>
      <c r="N9" s="41">
        <v>92</v>
      </c>
    </row>
    <row r="10" spans="1:14" ht="12" customHeight="1">
      <c r="A10" s="178"/>
      <c r="B10" s="242"/>
      <c r="C10" s="243"/>
      <c r="D10" s="243"/>
      <c r="E10" s="244"/>
      <c r="F10" s="70">
        <f t="shared" si="0"/>
        <v>1</v>
      </c>
      <c r="G10" s="66">
        <f t="shared" ref="G10:N10" si="3">IF(G9=0,0,G9/$F9)</f>
        <v>8.8135593220338981E-2</v>
      </c>
      <c r="H10" s="37">
        <f t="shared" si="3"/>
        <v>8.4745762711864403E-2</v>
      </c>
      <c r="I10" s="37">
        <f t="shared" si="3"/>
        <v>0.13898305084745763</v>
      </c>
      <c r="J10" s="37">
        <f t="shared" si="3"/>
        <v>0.36271186440677966</v>
      </c>
      <c r="K10" s="37">
        <f t="shared" si="3"/>
        <v>1.3559322033898305E-2</v>
      </c>
      <c r="L10" s="37">
        <f t="shared" si="3"/>
        <v>0</v>
      </c>
      <c r="M10" s="37">
        <f t="shared" si="3"/>
        <v>0</v>
      </c>
      <c r="N10" s="37">
        <f t="shared" si="3"/>
        <v>0.31186440677966104</v>
      </c>
    </row>
    <row r="11" spans="1:14" ht="12" customHeight="1">
      <c r="A11" s="178"/>
      <c r="B11" s="239" t="s">
        <v>47</v>
      </c>
      <c r="C11" s="240"/>
      <c r="D11" s="240"/>
      <c r="E11" s="241"/>
      <c r="F11" s="69">
        <f t="shared" si="0"/>
        <v>143</v>
      </c>
      <c r="G11" s="68">
        <v>6</v>
      </c>
      <c r="H11" s="41">
        <v>18</v>
      </c>
      <c r="I11" s="41">
        <v>24</v>
      </c>
      <c r="J11" s="41">
        <v>63</v>
      </c>
      <c r="K11" s="41">
        <v>3</v>
      </c>
      <c r="L11" s="41">
        <v>0</v>
      </c>
      <c r="M11" s="41">
        <v>1</v>
      </c>
      <c r="N11" s="41">
        <v>28</v>
      </c>
    </row>
    <row r="12" spans="1:14" ht="12" customHeight="1">
      <c r="A12" s="178"/>
      <c r="B12" s="242"/>
      <c r="C12" s="243"/>
      <c r="D12" s="243"/>
      <c r="E12" s="244"/>
      <c r="F12" s="70">
        <f t="shared" si="0"/>
        <v>1</v>
      </c>
      <c r="G12" s="66">
        <f t="shared" ref="G12:N12" si="4">IF(G11=0,0,G11/$F11)</f>
        <v>4.195804195804196E-2</v>
      </c>
      <c r="H12" s="37">
        <f t="shared" si="4"/>
        <v>0.12587412587412589</v>
      </c>
      <c r="I12" s="37">
        <f t="shared" si="4"/>
        <v>0.16783216783216784</v>
      </c>
      <c r="J12" s="37">
        <f t="shared" si="4"/>
        <v>0.44055944055944057</v>
      </c>
      <c r="K12" s="37">
        <f t="shared" si="4"/>
        <v>2.097902097902098E-2</v>
      </c>
      <c r="L12" s="37">
        <f t="shared" si="4"/>
        <v>0</v>
      </c>
      <c r="M12" s="37">
        <f t="shared" si="4"/>
        <v>6.993006993006993E-3</v>
      </c>
      <c r="N12" s="37">
        <f t="shared" si="4"/>
        <v>0.19580419580419581</v>
      </c>
    </row>
    <row r="13" spans="1:14" ht="12" customHeight="1">
      <c r="A13" s="178"/>
      <c r="B13" s="239" t="s">
        <v>46</v>
      </c>
      <c r="C13" s="240"/>
      <c r="D13" s="240"/>
      <c r="E13" s="241"/>
      <c r="F13" s="69">
        <f t="shared" si="0"/>
        <v>227</v>
      </c>
      <c r="G13" s="68">
        <v>22</v>
      </c>
      <c r="H13" s="41">
        <v>41</v>
      </c>
      <c r="I13" s="41">
        <v>43</v>
      </c>
      <c r="J13" s="41">
        <v>84</v>
      </c>
      <c r="K13" s="41">
        <v>4</v>
      </c>
      <c r="L13" s="41">
        <v>0</v>
      </c>
      <c r="M13" s="41">
        <v>0</v>
      </c>
      <c r="N13" s="41">
        <v>33</v>
      </c>
    </row>
    <row r="14" spans="1:14" ht="12" customHeight="1">
      <c r="A14" s="178"/>
      <c r="B14" s="242"/>
      <c r="C14" s="243"/>
      <c r="D14" s="243"/>
      <c r="E14" s="244"/>
      <c r="F14" s="70">
        <f t="shared" si="0"/>
        <v>1</v>
      </c>
      <c r="G14" s="66">
        <f t="shared" ref="G14:N14" si="5">IF(G13=0,0,G13/$F13)</f>
        <v>9.6916299559471369E-2</v>
      </c>
      <c r="H14" s="37">
        <f t="shared" si="5"/>
        <v>0.18061674008810572</v>
      </c>
      <c r="I14" s="37">
        <f t="shared" si="5"/>
        <v>0.1894273127753304</v>
      </c>
      <c r="J14" s="37">
        <f t="shared" si="5"/>
        <v>0.37004405286343611</v>
      </c>
      <c r="K14" s="37">
        <f t="shared" si="5"/>
        <v>1.7621145374449341E-2</v>
      </c>
      <c r="L14" s="37">
        <f t="shared" si="5"/>
        <v>0</v>
      </c>
      <c r="M14" s="37">
        <f t="shared" si="5"/>
        <v>0</v>
      </c>
      <c r="N14" s="37">
        <f t="shared" si="5"/>
        <v>0.14537444933920704</v>
      </c>
    </row>
    <row r="15" spans="1:14" ht="12" customHeight="1">
      <c r="A15" s="178"/>
      <c r="B15" s="239" t="s">
        <v>45</v>
      </c>
      <c r="C15" s="240"/>
      <c r="D15" s="240"/>
      <c r="E15" s="241"/>
      <c r="F15" s="69">
        <f t="shared" si="0"/>
        <v>75</v>
      </c>
      <c r="G15" s="68">
        <v>7</v>
      </c>
      <c r="H15" s="41">
        <v>11</v>
      </c>
      <c r="I15" s="41">
        <v>11</v>
      </c>
      <c r="J15" s="41">
        <v>37</v>
      </c>
      <c r="K15" s="41">
        <v>1</v>
      </c>
      <c r="L15" s="41">
        <v>0</v>
      </c>
      <c r="M15" s="41">
        <v>0</v>
      </c>
      <c r="N15" s="41">
        <v>8</v>
      </c>
    </row>
    <row r="16" spans="1:14" ht="12" customHeight="1">
      <c r="A16" s="178"/>
      <c r="B16" s="242"/>
      <c r="C16" s="243"/>
      <c r="D16" s="243"/>
      <c r="E16" s="244"/>
      <c r="F16" s="70">
        <f t="shared" si="0"/>
        <v>1</v>
      </c>
      <c r="G16" s="66">
        <f t="shared" ref="G16:N16" si="6">IF(G15=0,0,G15/$F15)</f>
        <v>9.3333333333333338E-2</v>
      </c>
      <c r="H16" s="37">
        <f t="shared" si="6"/>
        <v>0.14666666666666667</v>
      </c>
      <c r="I16" s="37">
        <f t="shared" si="6"/>
        <v>0.14666666666666667</v>
      </c>
      <c r="J16" s="37">
        <f t="shared" si="6"/>
        <v>0.49333333333333335</v>
      </c>
      <c r="K16" s="37">
        <f t="shared" si="6"/>
        <v>1.3333333333333334E-2</v>
      </c>
      <c r="L16" s="37">
        <f t="shared" si="6"/>
        <v>0</v>
      </c>
      <c r="M16" s="37">
        <f t="shared" si="6"/>
        <v>0</v>
      </c>
      <c r="N16" s="37">
        <f t="shared" si="6"/>
        <v>0.10666666666666667</v>
      </c>
    </row>
    <row r="17" spans="1:14" ht="12" customHeight="1">
      <c r="A17" s="178"/>
      <c r="B17" s="239" t="s">
        <v>44</v>
      </c>
      <c r="C17" s="240"/>
      <c r="D17" s="240"/>
      <c r="E17" s="241"/>
      <c r="F17" s="69">
        <f t="shared" si="0"/>
        <v>205</v>
      </c>
      <c r="G17" s="68">
        <v>24</v>
      </c>
      <c r="H17" s="41">
        <v>36</v>
      </c>
      <c r="I17" s="41">
        <v>43</v>
      </c>
      <c r="J17" s="41">
        <v>76</v>
      </c>
      <c r="K17" s="41">
        <v>4</v>
      </c>
      <c r="L17" s="41">
        <v>1</v>
      </c>
      <c r="M17" s="41">
        <v>0</v>
      </c>
      <c r="N17" s="41">
        <v>21</v>
      </c>
    </row>
    <row r="18" spans="1:14" ht="12" customHeight="1">
      <c r="A18" s="179"/>
      <c r="B18" s="242"/>
      <c r="C18" s="243"/>
      <c r="D18" s="243"/>
      <c r="E18" s="244"/>
      <c r="F18" s="70">
        <f t="shared" si="0"/>
        <v>1</v>
      </c>
      <c r="G18" s="66">
        <f t="shared" ref="G18:N18" si="7">IF(G17=0,0,G17/$F17)</f>
        <v>0.11707317073170732</v>
      </c>
      <c r="H18" s="37">
        <f t="shared" si="7"/>
        <v>0.17560975609756097</v>
      </c>
      <c r="I18" s="37">
        <f t="shared" si="7"/>
        <v>0.2097560975609756</v>
      </c>
      <c r="J18" s="37">
        <f t="shared" si="7"/>
        <v>0.37073170731707317</v>
      </c>
      <c r="K18" s="37">
        <f t="shared" si="7"/>
        <v>1.9512195121951219E-2</v>
      </c>
      <c r="L18" s="37">
        <f t="shared" si="7"/>
        <v>4.8780487804878049E-3</v>
      </c>
      <c r="M18" s="37">
        <f t="shared" si="7"/>
        <v>0</v>
      </c>
      <c r="N18" s="37">
        <f t="shared" si="7"/>
        <v>0.1024390243902439</v>
      </c>
    </row>
    <row r="19" spans="1:14" ht="12" customHeight="1">
      <c r="A19" s="174" t="s">
        <v>43</v>
      </c>
      <c r="B19" s="174" t="s">
        <v>42</v>
      </c>
      <c r="C19" s="43"/>
      <c r="D19" s="220" t="s">
        <v>16</v>
      </c>
      <c r="E19" s="42"/>
      <c r="F19" s="69">
        <f t="shared" si="0"/>
        <v>230</v>
      </c>
      <c r="G19" s="68">
        <f t="shared" ref="G19:N19" si="8">SUM(G21,G23,G25,G27,G29,G31,G33,G35,G37,G39,G41,G43,G45,G47,G49,G51,G53,G55,G57,G59,G61,G63,G65,G67)</f>
        <v>12</v>
      </c>
      <c r="H19" s="41">
        <f t="shared" si="8"/>
        <v>34</v>
      </c>
      <c r="I19" s="41">
        <f t="shared" si="8"/>
        <v>45</v>
      </c>
      <c r="J19" s="41">
        <f t="shared" si="8"/>
        <v>93</v>
      </c>
      <c r="K19" s="41">
        <f t="shared" si="8"/>
        <v>5</v>
      </c>
      <c r="L19" s="41">
        <f t="shared" si="8"/>
        <v>0</v>
      </c>
      <c r="M19" s="41">
        <f t="shared" si="8"/>
        <v>0</v>
      </c>
      <c r="N19" s="41">
        <f t="shared" si="8"/>
        <v>41</v>
      </c>
    </row>
    <row r="20" spans="1:14" ht="12" customHeight="1">
      <c r="A20" s="175"/>
      <c r="B20" s="175"/>
      <c r="C20" s="40"/>
      <c r="D20" s="221"/>
      <c r="E20" s="39"/>
      <c r="F20" s="70">
        <f t="shared" si="0"/>
        <v>1</v>
      </c>
      <c r="G20" s="66">
        <f t="shared" ref="G20:N20" si="9">IF(G19=0,0,G19/$F19)</f>
        <v>5.2173913043478258E-2</v>
      </c>
      <c r="H20" s="37">
        <f t="shared" si="9"/>
        <v>0.14782608695652175</v>
      </c>
      <c r="I20" s="37">
        <f t="shared" si="9"/>
        <v>0.19565217391304349</v>
      </c>
      <c r="J20" s="37">
        <f t="shared" si="9"/>
        <v>0.40434782608695652</v>
      </c>
      <c r="K20" s="37">
        <f t="shared" si="9"/>
        <v>2.1739130434782608E-2</v>
      </c>
      <c r="L20" s="37">
        <f t="shared" si="9"/>
        <v>0</v>
      </c>
      <c r="M20" s="37">
        <f t="shared" si="9"/>
        <v>0</v>
      </c>
      <c r="N20" s="37">
        <f t="shared" si="9"/>
        <v>0.17826086956521739</v>
      </c>
    </row>
    <row r="21" spans="1:14" ht="12" customHeight="1">
      <c r="A21" s="175"/>
      <c r="B21" s="175"/>
      <c r="C21" s="43"/>
      <c r="D21" s="220" t="s">
        <v>467</v>
      </c>
      <c r="E21" s="42"/>
      <c r="F21" s="69">
        <f t="shared" si="0"/>
        <v>31</v>
      </c>
      <c r="G21" s="68">
        <v>5</v>
      </c>
      <c r="H21" s="41">
        <v>4</v>
      </c>
      <c r="I21" s="41">
        <v>10</v>
      </c>
      <c r="J21" s="41">
        <v>6</v>
      </c>
      <c r="K21" s="41">
        <v>1</v>
      </c>
      <c r="L21" s="41">
        <v>0</v>
      </c>
      <c r="M21" s="41">
        <v>0</v>
      </c>
      <c r="N21" s="41">
        <v>5</v>
      </c>
    </row>
    <row r="22" spans="1:14" ht="12" customHeight="1">
      <c r="A22" s="175"/>
      <c r="B22" s="175"/>
      <c r="C22" s="40"/>
      <c r="D22" s="221"/>
      <c r="E22" s="39"/>
      <c r="F22" s="70">
        <f t="shared" si="0"/>
        <v>0.99999999999999989</v>
      </c>
      <c r="G22" s="66">
        <f t="shared" ref="G22:N22" si="10">IF(G21=0,0,G21/$F21)</f>
        <v>0.16129032258064516</v>
      </c>
      <c r="H22" s="37">
        <f t="shared" si="10"/>
        <v>0.12903225806451613</v>
      </c>
      <c r="I22" s="37">
        <f t="shared" si="10"/>
        <v>0.32258064516129031</v>
      </c>
      <c r="J22" s="37">
        <f t="shared" si="10"/>
        <v>0.19354838709677419</v>
      </c>
      <c r="K22" s="37">
        <f t="shared" si="10"/>
        <v>3.2258064516129031E-2</v>
      </c>
      <c r="L22" s="37">
        <f t="shared" si="10"/>
        <v>0</v>
      </c>
      <c r="M22" s="37">
        <f t="shared" si="10"/>
        <v>0</v>
      </c>
      <c r="N22" s="37">
        <f t="shared" si="10"/>
        <v>0.16129032258064516</v>
      </c>
    </row>
    <row r="23" spans="1:14" ht="12" customHeight="1">
      <c r="A23" s="175"/>
      <c r="B23" s="175"/>
      <c r="C23" s="43"/>
      <c r="D23" s="220" t="s">
        <v>468</v>
      </c>
      <c r="E23" s="42"/>
      <c r="F23" s="69">
        <f t="shared" si="0"/>
        <v>4</v>
      </c>
      <c r="G23" s="68">
        <v>0</v>
      </c>
      <c r="H23" s="41">
        <v>0</v>
      </c>
      <c r="I23" s="41">
        <v>1</v>
      </c>
      <c r="J23" s="41">
        <v>1</v>
      </c>
      <c r="K23" s="41">
        <v>0</v>
      </c>
      <c r="L23" s="41">
        <v>0</v>
      </c>
      <c r="M23" s="41">
        <v>0</v>
      </c>
      <c r="N23" s="41">
        <v>2</v>
      </c>
    </row>
    <row r="24" spans="1:14" ht="12" customHeight="1">
      <c r="A24" s="175"/>
      <c r="B24" s="175"/>
      <c r="C24" s="40"/>
      <c r="D24" s="221"/>
      <c r="E24" s="39"/>
      <c r="F24" s="70">
        <f t="shared" si="0"/>
        <v>1</v>
      </c>
      <c r="G24" s="66">
        <f t="shared" ref="G24:N24" si="11">IF(G23=0,0,G23/$F23)</f>
        <v>0</v>
      </c>
      <c r="H24" s="37">
        <f t="shared" si="11"/>
        <v>0</v>
      </c>
      <c r="I24" s="37">
        <f t="shared" si="11"/>
        <v>0.25</v>
      </c>
      <c r="J24" s="37">
        <f t="shared" si="11"/>
        <v>0.25</v>
      </c>
      <c r="K24" s="37">
        <f t="shared" si="11"/>
        <v>0</v>
      </c>
      <c r="L24" s="37">
        <f t="shared" si="11"/>
        <v>0</v>
      </c>
      <c r="M24" s="37">
        <f t="shared" si="11"/>
        <v>0</v>
      </c>
      <c r="N24" s="37">
        <f t="shared" si="11"/>
        <v>0.5</v>
      </c>
    </row>
    <row r="25" spans="1:14" ht="12" customHeight="1">
      <c r="A25" s="175"/>
      <c r="B25" s="175"/>
      <c r="C25" s="43"/>
      <c r="D25" s="223" t="s">
        <v>469</v>
      </c>
      <c r="E25" s="126"/>
      <c r="F25" s="101">
        <f t="shared" si="0"/>
        <v>20</v>
      </c>
      <c r="G25" s="111">
        <v>0</v>
      </c>
      <c r="H25" s="112">
        <v>3</v>
      </c>
      <c r="I25" s="112">
        <v>5</v>
      </c>
      <c r="J25" s="41">
        <v>11</v>
      </c>
      <c r="K25" s="41">
        <v>0</v>
      </c>
      <c r="L25" s="41">
        <v>0</v>
      </c>
      <c r="M25" s="41">
        <v>0</v>
      </c>
      <c r="N25" s="41">
        <v>1</v>
      </c>
    </row>
    <row r="26" spans="1:14" ht="12" customHeight="1">
      <c r="A26" s="175"/>
      <c r="B26" s="175"/>
      <c r="C26" s="40"/>
      <c r="D26" s="224"/>
      <c r="E26" s="127"/>
      <c r="F26" s="102">
        <f t="shared" si="0"/>
        <v>1</v>
      </c>
      <c r="G26" s="114">
        <f t="shared" ref="G26:N26" si="12">IF(G25=0,0,G25/$F25)</f>
        <v>0</v>
      </c>
      <c r="H26" s="115">
        <f t="shared" ref="G26:N28" si="13">IF(H25=0,0,H25/$F25)</f>
        <v>0.15</v>
      </c>
      <c r="I26" s="115">
        <f t="shared" si="12"/>
        <v>0.25</v>
      </c>
      <c r="J26" s="37">
        <f t="shared" si="12"/>
        <v>0.55000000000000004</v>
      </c>
      <c r="K26" s="37">
        <f t="shared" si="12"/>
        <v>0</v>
      </c>
      <c r="L26" s="37">
        <f t="shared" si="12"/>
        <v>0</v>
      </c>
      <c r="M26" s="37">
        <f t="shared" si="12"/>
        <v>0</v>
      </c>
      <c r="N26" s="37">
        <f t="shared" si="12"/>
        <v>0.05</v>
      </c>
    </row>
    <row r="27" spans="1:14" ht="12" customHeight="1">
      <c r="A27" s="175"/>
      <c r="B27" s="175"/>
      <c r="C27" s="43"/>
      <c r="D27" s="220" t="s">
        <v>470</v>
      </c>
      <c r="E27" s="42"/>
      <c r="F27" s="69">
        <f t="shared" si="0"/>
        <v>2</v>
      </c>
      <c r="G27" s="68">
        <v>0</v>
      </c>
      <c r="H27" s="41">
        <v>0</v>
      </c>
      <c r="I27" s="41">
        <v>0</v>
      </c>
      <c r="J27" s="41">
        <v>1</v>
      </c>
      <c r="K27" s="41">
        <v>0</v>
      </c>
      <c r="L27" s="41">
        <v>0</v>
      </c>
      <c r="M27" s="41">
        <v>0</v>
      </c>
      <c r="N27" s="41">
        <v>1</v>
      </c>
    </row>
    <row r="28" spans="1:14" ht="12" customHeight="1">
      <c r="A28" s="175"/>
      <c r="B28" s="175"/>
      <c r="C28" s="40"/>
      <c r="D28" s="221"/>
      <c r="E28" s="39"/>
      <c r="F28" s="70">
        <f t="shared" si="0"/>
        <v>1</v>
      </c>
      <c r="G28" s="66">
        <f t="shared" si="13"/>
        <v>0</v>
      </c>
      <c r="H28" s="37">
        <f t="shared" si="13"/>
        <v>0</v>
      </c>
      <c r="I28" s="37">
        <f t="shared" si="13"/>
        <v>0</v>
      </c>
      <c r="J28" s="37">
        <f t="shared" si="13"/>
        <v>0.5</v>
      </c>
      <c r="K28" s="37">
        <f t="shared" si="13"/>
        <v>0</v>
      </c>
      <c r="L28" s="37">
        <f t="shared" si="13"/>
        <v>0</v>
      </c>
      <c r="M28" s="37">
        <f t="shared" si="13"/>
        <v>0</v>
      </c>
      <c r="N28" s="37">
        <f t="shared" si="13"/>
        <v>0.5</v>
      </c>
    </row>
    <row r="29" spans="1:14" ht="12" customHeight="1">
      <c r="A29" s="175"/>
      <c r="B29" s="175"/>
      <c r="C29" s="43"/>
      <c r="D29" s="220" t="s">
        <v>471</v>
      </c>
      <c r="E29" s="42"/>
      <c r="F29" s="69">
        <f t="shared" si="0"/>
        <v>6</v>
      </c>
      <c r="G29" s="68">
        <v>0</v>
      </c>
      <c r="H29" s="41">
        <v>0</v>
      </c>
      <c r="I29" s="41">
        <v>1</v>
      </c>
      <c r="J29" s="41">
        <v>4</v>
      </c>
      <c r="K29" s="41">
        <v>1</v>
      </c>
      <c r="L29" s="41">
        <v>0</v>
      </c>
      <c r="M29" s="41">
        <v>0</v>
      </c>
      <c r="N29" s="41">
        <v>0</v>
      </c>
    </row>
    <row r="30" spans="1:14" ht="12" customHeight="1">
      <c r="A30" s="175"/>
      <c r="B30" s="175"/>
      <c r="C30" s="40"/>
      <c r="D30" s="221"/>
      <c r="E30" s="39"/>
      <c r="F30" s="70">
        <f t="shared" si="0"/>
        <v>0.99999999999999989</v>
      </c>
      <c r="G30" s="66">
        <f t="shared" ref="G30:N30" si="14">IF(G29=0,0,G29/$F29)</f>
        <v>0</v>
      </c>
      <c r="H30" s="37">
        <f t="shared" si="14"/>
        <v>0</v>
      </c>
      <c r="I30" s="37">
        <f t="shared" si="14"/>
        <v>0.16666666666666666</v>
      </c>
      <c r="J30" s="37">
        <f t="shared" si="14"/>
        <v>0.66666666666666663</v>
      </c>
      <c r="K30" s="37">
        <f t="shared" si="14"/>
        <v>0.16666666666666666</v>
      </c>
      <c r="L30" s="37">
        <f t="shared" si="14"/>
        <v>0</v>
      </c>
      <c r="M30" s="37">
        <f t="shared" si="14"/>
        <v>0</v>
      </c>
      <c r="N30" s="37">
        <f t="shared" si="14"/>
        <v>0</v>
      </c>
    </row>
    <row r="31" spans="1:14" ht="12" customHeight="1">
      <c r="A31" s="175"/>
      <c r="B31" s="175"/>
      <c r="C31" s="43"/>
      <c r="D31" s="220" t="s">
        <v>472</v>
      </c>
      <c r="E31" s="42"/>
      <c r="F31" s="69">
        <f t="shared" si="0"/>
        <v>2</v>
      </c>
      <c r="G31" s="68">
        <v>0</v>
      </c>
      <c r="H31" s="41">
        <v>0</v>
      </c>
      <c r="I31" s="41">
        <v>1</v>
      </c>
      <c r="J31" s="41">
        <v>0</v>
      </c>
      <c r="K31" s="41">
        <v>0</v>
      </c>
      <c r="L31" s="41">
        <v>0</v>
      </c>
      <c r="M31" s="41">
        <v>0</v>
      </c>
      <c r="N31" s="41">
        <v>1</v>
      </c>
    </row>
    <row r="32" spans="1:14" ht="12" customHeight="1">
      <c r="A32" s="175"/>
      <c r="B32" s="175"/>
      <c r="C32" s="40"/>
      <c r="D32" s="221"/>
      <c r="E32" s="39"/>
      <c r="F32" s="70">
        <f t="shared" si="0"/>
        <v>1</v>
      </c>
      <c r="G32" s="66">
        <f t="shared" ref="G32:N32" si="15">IF(G31=0,0,G31/$F31)</f>
        <v>0</v>
      </c>
      <c r="H32" s="37">
        <f t="shared" si="15"/>
        <v>0</v>
      </c>
      <c r="I32" s="37">
        <f t="shared" si="15"/>
        <v>0.5</v>
      </c>
      <c r="J32" s="37">
        <f t="shared" si="15"/>
        <v>0</v>
      </c>
      <c r="K32" s="37">
        <f t="shared" si="15"/>
        <v>0</v>
      </c>
      <c r="L32" s="37">
        <f t="shared" si="15"/>
        <v>0</v>
      </c>
      <c r="M32" s="37">
        <f t="shared" si="15"/>
        <v>0</v>
      </c>
      <c r="N32" s="37">
        <f t="shared" si="15"/>
        <v>0.5</v>
      </c>
    </row>
    <row r="33" spans="1:14" ht="12" customHeight="1">
      <c r="A33" s="175"/>
      <c r="B33" s="175"/>
      <c r="C33" s="43"/>
      <c r="D33" s="220" t="s">
        <v>473</v>
      </c>
      <c r="E33" s="42"/>
      <c r="F33" s="69">
        <f t="shared" si="0"/>
        <v>6</v>
      </c>
      <c r="G33" s="68">
        <v>0</v>
      </c>
      <c r="H33" s="41">
        <v>0</v>
      </c>
      <c r="I33" s="41">
        <v>0</v>
      </c>
      <c r="J33" s="41">
        <v>4</v>
      </c>
      <c r="K33" s="41">
        <v>0</v>
      </c>
      <c r="L33" s="41">
        <v>0</v>
      </c>
      <c r="M33" s="41">
        <v>0</v>
      </c>
      <c r="N33" s="41">
        <v>2</v>
      </c>
    </row>
    <row r="34" spans="1:14" ht="12" customHeight="1">
      <c r="A34" s="175"/>
      <c r="B34" s="175"/>
      <c r="C34" s="40"/>
      <c r="D34" s="221"/>
      <c r="E34" s="39"/>
      <c r="F34" s="70">
        <f t="shared" si="0"/>
        <v>1</v>
      </c>
      <c r="G34" s="66">
        <f t="shared" ref="G34:N34" si="16">IF(G33=0,0,G33/$F33)</f>
        <v>0</v>
      </c>
      <c r="H34" s="37">
        <f t="shared" si="16"/>
        <v>0</v>
      </c>
      <c r="I34" s="37">
        <f t="shared" si="16"/>
        <v>0</v>
      </c>
      <c r="J34" s="37">
        <f t="shared" si="16"/>
        <v>0.66666666666666663</v>
      </c>
      <c r="K34" s="37">
        <f t="shared" si="16"/>
        <v>0</v>
      </c>
      <c r="L34" s="37">
        <f t="shared" si="16"/>
        <v>0</v>
      </c>
      <c r="M34" s="37">
        <f t="shared" si="16"/>
        <v>0</v>
      </c>
      <c r="N34" s="37">
        <f t="shared" si="16"/>
        <v>0.33333333333333331</v>
      </c>
    </row>
    <row r="35" spans="1:14" ht="12" customHeight="1">
      <c r="A35" s="175"/>
      <c r="B35" s="175"/>
      <c r="C35" s="43"/>
      <c r="D35" s="220" t="s">
        <v>474</v>
      </c>
      <c r="E35" s="42"/>
      <c r="F35" s="69">
        <f t="shared" si="0"/>
        <v>9</v>
      </c>
      <c r="G35" s="68">
        <v>0</v>
      </c>
      <c r="H35" s="41">
        <v>1</v>
      </c>
      <c r="I35" s="41">
        <v>3</v>
      </c>
      <c r="J35" s="41">
        <v>5</v>
      </c>
      <c r="K35" s="41">
        <v>0</v>
      </c>
      <c r="L35" s="41">
        <v>0</v>
      </c>
      <c r="M35" s="41">
        <v>0</v>
      </c>
      <c r="N35" s="41">
        <v>0</v>
      </c>
    </row>
    <row r="36" spans="1:14" ht="12" customHeight="1">
      <c r="A36" s="175"/>
      <c r="B36" s="175"/>
      <c r="C36" s="40"/>
      <c r="D36" s="221"/>
      <c r="E36" s="39"/>
      <c r="F36" s="70">
        <f t="shared" si="0"/>
        <v>1</v>
      </c>
      <c r="G36" s="66">
        <f t="shared" ref="G36:N36" si="17">IF(G35=0,0,G35/$F35)</f>
        <v>0</v>
      </c>
      <c r="H36" s="37">
        <f t="shared" si="17"/>
        <v>0.1111111111111111</v>
      </c>
      <c r="I36" s="37">
        <f t="shared" si="17"/>
        <v>0.33333333333333331</v>
      </c>
      <c r="J36" s="37">
        <f t="shared" si="17"/>
        <v>0.55555555555555558</v>
      </c>
      <c r="K36" s="37">
        <f t="shared" si="17"/>
        <v>0</v>
      </c>
      <c r="L36" s="37">
        <f t="shared" si="17"/>
        <v>0</v>
      </c>
      <c r="M36" s="37">
        <f t="shared" si="17"/>
        <v>0</v>
      </c>
      <c r="N36" s="37">
        <f t="shared" si="17"/>
        <v>0</v>
      </c>
    </row>
    <row r="37" spans="1:14" ht="12" customHeight="1">
      <c r="A37" s="175"/>
      <c r="B37" s="175"/>
      <c r="C37" s="43"/>
      <c r="D37" s="220" t="s">
        <v>475</v>
      </c>
      <c r="E37" s="42"/>
      <c r="F37" s="69">
        <f t="shared" si="0"/>
        <v>1</v>
      </c>
      <c r="G37" s="68">
        <v>0</v>
      </c>
      <c r="H37" s="41">
        <v>0</v>
      </c>
      <c r="I37" s="41">
        <v>0</v>
      </c>
      <c r="J37" s="41">
        <v>1</v>
      </c>
      <c r="K37" s="41">
        <v>0</v>
      </c>
      <c r="L37" s="41">
        <v>0</v>
      </c>
      <c r="M37" s="41">
        <v>0</v>
      </c>
      <c r="N37" s="41">
        <v>0</v>
      </c>
    </row>
    <row r="38" spans="1:14" ht="12" customHeight="1">
      <c r="A38" s="175"/>
      <c r="B38" s="175"/>
      <c r="C38" s="40"/>
      <c r="D38" s="221"/>
      <c r="E38" s="39"/>
      <c r="F38" s="70">
        <f t="shared" si="0"/>
        <v>1</v>
      </c>
      <c r="G38" s="66">
        <f t="shared" ref="G38:N38" si="18">IF(G37=0,0,G37/$F37)</f>
        <v>0</v>
      </c>
      <c r="H38" s="37">
        <f t="shared" si="18"/>
        <v>0</v>
      </c>
      <c r="I38" s="37">
        <f t="shared" si="18"/>
        <v>0</v>
      </c>
      <c r="J38" s="37">
        <f t="shared" si="18"/>
        <v>1</v>
      </c>
      <c r="K38" s="37">
        <f t="shared" si="18"/>
        <v>0</v>
      </c>
      <c r="L38" s="37">
        <f t="shared" si="18"/>
        <v>0</v>
      </c>
      <c r="M38" s="37">
        <f t="shared" si="18"/>
        <v>0</v>
      </c>
      <c r="N38" s="37">
        <f t="shared" si="18"/>
        <v>0</v>
      </c>
    </row>
    <row r="39" spans="1:14" ht="12" customHeight="1">
      <c r="A39" s="175"/>
      <c r="B39" s="175"/>
      <c r="C39" s="43"/>
      <c r="D39" s="220" t="s">
        <v>476</v>
      </c>
      <c r="E39" s="42"/>
      <c r="F39" s="69">
        <f t="shared" ref="F39:F70" si="19">SUM(G39:N39)</f>
        <v>7</v>
      </c>
      <c r="G39" s="68">
        <v>0</v>
      </c>
      <c r="H39" s="41">
        <v>2</v>
      </c>
      <c r="I39" s="41">
        <v>1</v>
      </c>
      <c r="J39" s="41">
        <v>0</v>
      </c>
      <c r="K39" s="41">
        <v>1</v>
      </c>
      <c r="L39" s="41">
        <v>0</v>
      </c>
      <c r="M39" s="41">
        <v>0</v>
      </c>
      <c r="N39" s="41">
        <v>3</v>
      </c>
    </row>
    <row r="40" spans="1:14" ht="12" customHeight="1">
      <c r="A40" s="175"/>
      <c r="B40" s="175"/>
      <c r="C40" s="40"/>
      <c r="D40" s="221"/>
      <c r="E40" s="39"/>
      <c r="F40" s="70">
        <f t="shared" si="19"/>
        <v>1</v>
      </c>
      <c r="G40" s="66">
        <f t="shared" ref="G40:N40" si="20">IF(G39=0,0,G39/$F39)</f>
        <v>0</v>
      </c>
      <c r="H40" s="37">
        <f t="shared" si="20"/>
        <v>0.2857142857142857</v>
      </c>
      <c r="I40" s="37">
        <f t="shared" si="20"/>
        <v>0.14285714285714285</v>
      </c>
      <c r="J40" s="37">
        <f t="shared" si="20"/>
        <v>0</v>
      </c>
      <c r="K40" s="37">
        <f t="shared" si="20"/>
        <v>0.14285714285714285</v>
      </c>
      <c r="L40" s="37">
        <f t="shared" si="20"/>
        <v>0</v>
      </c>
      <c r="M40" s="37">
        <f t="shared" si="20"/>
        <v>0</v>
      </c>
      <c r="N40" s="37">
        <f t="shared" si="20"/>
        <v>0.42857142857142855</v>
      </c>
    </row>
    <row r="41" spans="1:14" ht="12" customHeight="1">
      <c r="A41" s="175"/>
      <c r="B41" s="175"/>
      <c r="C41" s="43"/>
      <c r="D41" s="220" t="s">
        <v>477</v>
      </c>
      <c r="E41" s="42"/>
      <c r="F41" s="69">
        <f t="shared" si="19"/>
        <v>0</v>
      </c>
      <c r="G41" s="106" t="s">
        <v>497</v>
      </c>
      <c r="H41" s="105" t="s">
        <v>497</v>
      </c>
      <c r="I41" s="105" t="s">
        <v>497</v>
      </c>
      <c r="J41" s="105" t="s">
        <v>497</v>
      </c>
      <c r="K41" s="105" t="s">
        <v>497</v>
      </c>
      <c r="L41" s="105" t="s">
        <v>497</v>
      </c>
      <c r="M41" s="105" t="s">
        <v>497</v>
      </c>
      <c r="N41" s="105" t="s">
        <v>497</v>
      </c>
    </row>
    <row r="42" spans="1:14" ht="12" customHeight="1">
      <c r="A42" s="175"/>
      <c r="B42" s="175"/>
      <c r="C42" s="40"/>
      <c r="D42" s="221"/>
      <c r="E42" s="39"/>
      <c r="F42" s="70">
        <f t="shared" si="19"/>
        <v>0</v>
      </c>
      <c r="G42" s="107" t="s">
        <v>497</v>
      </c>
      <c r="H42" s="48" t="s">
        <v>497</v>
      </c>
      <c r="I42" s="48" t="s">
        <v>497</v>
      </c>
      <c r="J42" s="48" t="s">
        <v>497</v>
      </c>
      <c r="K42" s="48" t="s">
        <v>497</v>
      </c>
      <c r="L42" s="48" t="s">
        <v>497</v>
      </c>
      <c r="M42" s="48" t="s">
        <v>497</v>
      </c>
      <c r="N42" s="48" t="s">
        <v>497</v>
      </c>
    </row>
    <row r="43" spans="1:14" ht="12" customHeight="1">
      <c r="A43" s="175"/>
      <c r="B43" s="175"/>
      <c r="C43" s="43"/>
      <c r="D43" s="220" t="s">
        <v>478</v>
      </c>
      <c r="E43" s="42"/>
      <c r="F43" s="69">
        <f t="shared" si="19"/>
        <v>1</v>
      </c>
      <c r="G43" s="68">
        <v>0</v>
      </c>
      <c r="H43" s="41">
        <v>0</v>
      </c>
      <c r="I43" s="41">
        <v>1</v>
      </c>
      <c r="J43" s="41">
        <v>0</v>
      </c>
      <c r="K43" s="41">
        <v>0</v>
      </c>
      <c r="L43" s="41">
        <v>0</v>
      </c>
      <c r="M43" s="41">
        <v>0</v>
      </c>
      <c r="N43" s="41">
        <v>0</v>
      </c>
    </row>
    <row r="44" spans="1:14" ht="12" customHeight="1">
      <c r="A44" s="175"/>
      <c r="B44" s="175"/>
      <c r="C44" s="40"/>
      <c r="D44" s="221"/>
      <c r="E44" s="39"/>
      <c r="F44" s="70">
        <f t="shared" si="19"/>
        <v>1</v>
      </c>
      <c r="G44" s="66">
        <f t="shared" ref="G44:N44" si="21">IF(G43=0,0,G43/$F43)</f>
        <v>0</v>
      </c>
      <c r="H44" s="37">
        <f t="shared" si="21"/>
        <v>0</v>
      </c>
      <c r="I44" s="37">
        <f t="shared" si="21"/>
        <v>1</v>
      </c>
      <c r="J44" s="37">
        <f t="shared" si="21"/>
        <v>0</v>
      </c>
      <c r="K44" s="37">
        <f t="shared" si="21"/>
        <v>0</v>
      </c>
      <c r="L44" s="37">
        <f t="shared" si="21"/>
        <v>0</v>
      </c>
      <c r="M44" s="37">
        <f t="shared" si="21"/>
        <v>0</v>
      </c>
      <c r="N44" s="37">
        <f t="shared" si="21"/>
        <v>0</v>
      </c>
    </row>
    <row r="45" spans="1:14" ht="12" customHeight="1">
      <c r="A45" s="175"/>
      <c r="B45" s="175"/>
      <c r="C45" s="43"/>
      <c r="D45" s="220" t="s">
        <v>479</v>
      </c>
      <c r="E45" s="42"/>
      <c r="F45" s="69">
        <f t="shared" si="19"/>
        <v>7</v>
      </c>
      <c r="G45" s="68">
        <v>2</v>
      </c>
      <c r="H45" s="41">
        <v>3</v>
      </c>
      <c r="I45" s="41">
        <v>0</v>
      </c>
      <c r="J45" s="41">
        <v>0</v>
      </c>
      <c r="K45" s="41">
        <v>0</v>
      </c>
      <c r="L45" s="41">
        <v>0</v>
      </c>
      <c r="M45" s="41">
        <v>0</v>
      </c>
      <c r="N45" s="41">
        <v>2</v>
      </c>
    </row>
    <row r="46" spans="1:14" ht="12" customHeight="1">
      <c r="A46" s="175"/>
      <c r="B46" s="175"/>
      <c r="C46" s="40"/>
      <c r="D46" s="221"/>
      <c r="E46" s="39"/>
      <c r="F46" s="70">
        <f t="shared" si="19"/>
        <v>0.99999999999999989</v>
      </c>
      <c r="G46" s="66">
        <f t="shared" ref="G46:N46" si="22">IF(G45=0,0,G45/$F45)</f>
        <v>0.2857142857142857</v>
      </c>
      <c r="H46" s="37">
        <f t="shared" si="22"/>
        <v>0.42857142857142855</v>
      </c>
      <c r="I46" s="37">
        <f t="shared" si="22"/>
        <v>0</v>
      </c>
      <c r="J46" s="37">
        <f t="shared" si="22"/>
        <v>0</v>
      </c>
      <c r="K46" s="37">
        <f t="shared" si="22"/>
        <v>0</v>
      </c>
      <c r="L46" s="37">
        <f t="shared" si="22"/>
        <v>0</v>
      </c>
      <c r="M46" s="37">
        <f t="shared" si="22"/>
        <v>0</v>
      </c>
      <c r="N46" s="37">
        <f t="shared" si="22"/>
        <v>0.2857142857142857</v>
      </c>
    </row>
    <row r="47" spans="1:14" ht="12" customHeight="1">
      <c r="A47" s="175"/>
      <c r="B47" s="175"/>
      <c r="C47" s="43"/>
      <c r="D47" s="220" t="s">
        <v>480</v>
      </c>
      <c r="E47" s="42"/>
      <c r="F47" s="69">
        <f t="shared" si="19"/>
        <v>2</v>
      </c>
      <c r="G47" s="68">
        <v>0</v>
      </c>
      <c r="H47" s="41">
        <v>0</v>
      </c>
      <c r="I47" s="41">
        <v>1</v>
      </c>
      <c r="J47" s="41">
        <v>1</v>
      </c>
      <c r="K47" s="41">
        <v>0</v>
      </c>
      <c r="L47" s="41">
        <v>0</v>
      </c>
      <c r="M47" s="41">
        <v>0</v>
      </c>
      <c r="N47" s="41">
        <v>0</v>
      </c>
    </row>
    <row r="48" spans="1:14" ht="12" customHeight="1">
      <c r="A48" s="175"/>
      <c r="B48" s="175"/>
      <c r="C48" s="40"/>
      <c r="D48" s="221"/>
      <c r="E48" s="39"/>
      <c r="F48" s="70">
        <f t="shared" si="19"/>
        <v>1</v>
      </c>
      <c r="G48" s="66">
        <f t="shared" ref="G48:N48" si="23">IF(G47=0,0,G47/$F47)</f>
        <v>0</v>
      </c>
      <c r="H48" s="37">
        <f t="shared" si="23"/>
        <v>0</v>
      </c>
      <c r="I48" s="37">
        <f t="shared" si="23"/>
        <v>0.5</v>
      </c>
      <c r="J48" s="37">
        <f t="shared" si="23"/>
        <v>0.5</v>
      </c>
      <c r="K48" s="37">
        <f t="shared" si="23"/>
        <v>0</v>
      </c>
      <c r="L48" s="37">
        <f t="shared" si="23"/>
        <v>0</v>
      </c>
      <c r="M48" s="37">
        <f t="shared" si="23"/>
        <v>0</v>
      </c>
      <c r="N48" s="37">
        <f t="shared" si="23"/>
        <v>0</v>
      </c>
    </row>
    <row r="49" spans="1:14" ht="12" customHeight="1">
      <c r="A49" s="175"/>
      <c r="B49" s="175"/>
      <c r="C49" s="43"/>
      <c r="D49" s="220" t="s">
        <v>481</v>
      </c>
      <c r="E49" s="42"/>
      <c r="F49" s="69">
        <f t="shared" si="19"/>
        <v>3</v>
      </c>
      <c r="G49" s="68">
        <v>0</v>
      </c>
      <c r="H49" s="41">
        <v>0</v>
      </c>
      <c r="I49" s="41">
        <v>0</v>
      </c>
      <c r="J49" s="41">
        <v>2</v>
      </c>
      <c r="K49" s="41">
        <v>0</v>
      </c>
      <c r="L49" s="41">
        <v>0</v>
      </c>
      <c r="M49" s="41">
        <v>0</v>
      </c>
      <c r="N49" s="41">
        <v>1</v>
      </c>
    </row>
    <row r="50" spans="1:14" ht="12" customHeight="1">
      <c r="A50" s="175"/>
      <c r="B50" s="175"/>
      <c r="C50" s="40"/>
      <c r="D50" s="221"/>
      <c r="E50" s="39"/>
      <c r="F50" s="70">
        <f t="shared" si="19"/>
        <v>1</v>
      </c>
      <c r="G50" s="66">
        <f t="shared" ref="G50:N50" si="24">IF(G49=0,0,G49/$F49)</f>
        <v>0</v>
      </c>
      <c r="H50" s="37">
        <f t="shared" si="24"/>
        <v>0</v>
      </c>
      <c r="I50" s="37">
        <f t="shared" si="24"/>
        <v>0</v>
      </c>
      <c r="J50" s="37">
        <f t="shared" si="24"/>
        <v>0.66666666666666663</v>
      </c>
      <c r="K50" s="37">
        <f t="shared" si="24"/>
        <v>0</v>
      </c>
      <c r="L50" s="37">
        <f t="shared" si="24"/>
        <v>0</v>
      </c>
      <c r="M50" s="37">
        <f t="shared" si="24"/>
        <v>0</v>
      </c>
      <c r="N50" s="37">
        <f t="shared" si="24"/>
        <v>0.33333333333333331</v>
      </c>
    </row>
    <row r="51" spans="1:14" ht="12" customHeight="1">
      <c r="A51" s="175"/>
      <c r="B51" s="175"/>
      <c r="C51" s="43"/>
      <c r="D51" s="220" t="s">
        <v>482</v>
      </c>
      <c r="E51" s="42"/>
      <c r="F51" s="69">
        <f t="shared" si="19"/>
        <v>15</v>
      </c>
      <c r="G51" s="68">
        <v>0</v>
      </c>
      <c r="H51" s="41">
        <v>0</v>
      </c>
      <c r="I51" s="41">
        <v>2</v>
      </c>
      <c r="J51" s="41">
        <v>5</v>
      </c>
      <c r="K51" s="41">
        <v>0</v>
      </c>
      <c r="L51" s="41">
        <v>0</v>
      </c>
      <c r="M51" s="41">
        <v>0</v>
      </c>
      <c r="N51" s="41">
        <v>8</v>
      </c>
    </row>
    <row r="52" spans="1:14" ht="12" customHeight="1">
      <c r="A52" s="175"/>
      <c r="B52" s="175"/>
      <c r="C52" s="40"/>
      <c r="D52" s="221"/>
      <c r="E52" s="39"/>
      <c r="F52" s="70">
        <f t="shared" si="19"/>
        <v>1</v>
      </c>
      <c r="G52" s="66">
        <f t="shared" ref="G52:N52" si="25">IF(G51=0,0,G51/$F51)</f>
        <v>0</v>
      </c>
      <c r="H52" s="37">
        <f t="shared" si="25"/>
        <v>0</v>
      </c>
      <c r="I52" s="37">
        <f t="shared" si="25"/>
        <v>0.13333333333333333</v>
      </c>
      <c r="J52" s="37">
        <f t="shared" si="25"/>
        <v>0.33333333333333331</v>
      </c>
      <c r="K52" s="37">
        <f t="shared" si="25"/>
        <v>0</v>
      </c>
      <c r="L52" s="37">
        <f t="shared" si="25"/>
        <v>0</v>
      </c>
      <c r="M52" s="37">
        <f t="shared" si="25"/>
        <v>0</v>
      </c>
      <c r="N52" s="37">
        <f t="shared" si="25"/>
        <v>0.53333333333333333</v>
      </c>
    </row>
    <row r="53" spans="1:14" ht="12" customHeight="1">
      <c r="A53" s="175"/>
      <c r="B53" s="175"/>
      <c r="C53" s="43"/>
      <c r="D53" s="220" t="s">
        <v>483</v>
      </c>
      <c r="E53" s="42"/>
      <c r="F53" s="69">
        <f t="shared" si="19"/>
        <v>6</v>
      </c>
      <c r="G53" s="68">
        <v>0</v>
      </c>
      <c r="H53" s="41">
        <v>0</v>
      </c>
      <c r="I53" s="41">
        <v>1</v>
      </c>
      <c r="J53" s="41">
        <v>3</v>
      </c>
      <c r="K53" s="41">
        <v>0</v>
      </c>
      <c r="L53" s="41">
        <v>0</v>
      </c>
      <c r="M53" s="41">
        <v>0</v>
      </c>
      <c r="N53" s="41">
        <v>2</v>
      </c>
    </row>
    <row r="54" spans="1:14" ht="12" customHeight="1">
      <c r="A54" s="175"/>
      <c r="B54" s="175"/>
      <c r="C54" s="40"/>
      <c r="D54" s="221"/>
      <c r="E54" s="39"/>
      <c r="F54" s="70">
        <f t="shared" si="19"/>
        <v>1</v>
      </c>
      <c r="G54" s="66">
        <f t="shared" ref="G54:N54" si="26">IF(G53=0,0,G53/$F53)</f>
        <v>0</v>
      </c>
      <c r="H54" s="37">
        <f t="shared" si="26"/>
        <v>0</v>
      </c>
      <c r="I54" s="37">
        <f t="shared" si="26"/>
        <v>0.16666666666666666</v>
      </c>
      <c r="J54" s="37">
        <f t="shared" si="26"/>
        <v>0.5</v>
      </c>
      <c r="K54" s="37">
        <f t="shared" si="26"/>
        <v>0</v>
      </c>
      <c r="L54" s="37">
        <f t="shared" si="26"/>
        <v>0</v>
      </c>
      <c r="M54" s="37">
        <f t="shared" si="26"/>
        <v>0</v>
      </c>
      <c r="N54" s="37">
        <f t="shared" si="26"/>
        <v>0.33333333333333331</v>
      </c>
    </row>
    <row r="55" spans="1:14" ht="12" customHeight="1">
      <c r="A55" s="175"/>
      <c r="B55" s="175"/>
      <c r="C55" s="43"/>
      <c r="D55" s="220" t="s">
        <v>484</v>
      </c>
      <c r="E55" s="42"/>
      <c r="F55" s="69">
        <f t="shared" si="19"/>
        <v>31</v>
      </c>
      <c r="G55" s="68">
        <v>2</v>
      </c>
      <c r="H55" s="41">
        <v>2</v>
      </c>
      <c r="I55" s="41">
        <v>6</v>
      </c>
      <c r="J55" s="41">
        <v>13</v>
      </c>
      <c r="K55" s="41">
        <v>1</v>
      </c>
      <c r="L55" s="41">
        <v>0</v>
      </c>
      <c r="M55" s="41">
        <v>0</v>
      </c>
      <c r="N55" s="41">
        <v>7</v>
      </c>
    </row>
    <row r="56" spans="1:14" ht="12" customHeight="1">
      <c r="A56" s="175"/>
      <c r="B56" s="175"/>
      <c r="C56" s="40"/>
      <c r="D56" s="221"/>
      <c r="E56" s="39"/>
      <c r="F56" s="70">
        <f t="shared" si="19"/>
        <v>1</v>
      </c>
      <c r="G56" s="66">
        <f t="shared" ref="G56:N56" si="27">IF(G55=0,0,G55/$F55)</f>
        <v>6.4516129032258063E-2</v>
      </c>
      <c r="H56" s="37">
        <f t="shared" si="27"/>
        <v>6.4516129032258063E-2</v>
      </c>
      <c r="I56" s="37">
        <f t="shared" si="27"/>
        <v>0.19354838709677419</v>
      </c>
      <c r="J56" s="37">
        <f t="shared" si="27"/>
        <v>0.41935483870967744</v>
      </c>
      <c r="K56" s="37">
        <f t="shared" si="27"/>
        <v>3.2258064516129031E-2</v>
      </c>
      <c r="L56" s="37">
        <f t="shared" si="27"/>
        <v>0</v>
      </c>
      <c r="M56" s="37">
        <f t="shared" si="27"/>
        <v>0</v>
      </c>
      <c r="N56" s="37">
        <f t="shared" si="27"/>
        <v>0.22580645161290322</v>
      </c>
    </row>
    <row r="57" spans="1:14" ht="12" customHeight="1">
      <c r="A57" s="175"/>
      <c r="B57" s="175"/>
      <c r="C57" s="43"/>
      <c r="D57" s="220" t="s">
        <v>485</v>
      </c>
      <c r="E57" s="42"/>
      <c r="F57" s="69">
        <f t="shared" si="19"/>
        <v>7</v>
      </c>
      <c r="G57" s="68">
        <v>0</v>
      </c>
      <c r="H57" s="41">
        <v>0</v>
      </c>
      <c r="I57" s="41">
        <v>2</v>
      </c>
      <c r="J57" s="41">
        <v>3</v>
      </c>
      <c r="K57" s="41">
        <v>0</v>
      </c>
      <c r="L57" s="41">
        <v>0</v>
      </c>
      <c r="M57" s="41">
        <v>0</v>
      </c>
      <c r="N57" s="41">
        <v>2</v>
      </c>
    </row>
    <row r="58" spans="1:14" ht="12" customHeight="1">
      <c r="A58" s="175"/>
      <c r="B58" s="175"/>
      <c r="C58" s="40"/>
      <c r="D58" s="221"/>
      <c r="E58" s="39"/>
      <c r="F58" s="70">
        <f t="shared" si="19"/>
        <v>0.99999999999999989</v>
      </c>
      <c r="G58" s="66">
        <f t="shared" ref="G58:N58" si="28">IF(G57=0,0,G57/$F57)</f>
        <v>0</v>
      </c>
      <c r="H58" s="37">
        <f t="shared" si="28"/>
        <v>0</v>
      </c>
      <c r="I58" s="37">
        <f t="shared" si="28"/>
        <v>0.2857142857142857</v>
      </c>
      <c r="J58" s="37">
        <f t="shared" si="28"/>
        <v>0.42857142857142855</v>
      </c>
      <c r="K58" s="37">
        <f t="shared" si="28"/>
        <v>0</v>
      </c>
      <c r="L58" s="37">
        <f t="shared" si="28"/>
        <v>0</v>
      </c>
      <c r="M58" s="37">
        <f t="shared" si="28"/>
        <v>0</v>
      </c>
      <c r="N58" s="37">
        <f t="shared" si="28"/>
        <v>0.2857142857142857</v>
      </c>
    </row>
    <row r="59" spans="1:14" ht="12.75" customHeight="1">
      <c r="A59" s="175"/>
      <c r="B59" s="175"/>
      <c r="C59" s="43"/>
      <c r="D59" s="220" t="s">
        <v>486</v>
      </c>
      <c r="E59" s="42"/>
      <c r="F59" s="69">
        <f t="shared" si="19"/>
        <v>28</v>
      </c>
      <c r="G59" s="68">
        <v>3</v>
      </c>
      <c r="H59" s="41">
        <v>5</v>
      </c>
      <c r="I59" s="41">
        <v>3</v>
      </c>
      <c r="J59" s="41">
        <v>14</v>
      </c>
      <c r="K59" s="41">
        <v>1</v>
      </c>
      <c r="L59" s="41">
        <v>0</v>
      </c>
      <c r="M59" s="41">
        <v>0</v>
      </c>
      <c r="N59" s="41">
        <v>2</v>
      </c>
    </row>
    <row r="60" spans="1:14" ht="12.75" customHeight="1">
      <c r="A60" s="175"/>
      <c r="B60" s="175"/>
      <c r="C60" s="40"/>
      <c r="D60" s="221"/>
      <c r="E60" s="39"/>
      <c r="F60" s="70">
        <f t="shared" si="19"/>
        <v>0.99999999999999989</v>
      </c>
      <c r="G60" s="66">
        <f t="shared" ref="G60:N60" si="29">IF(G59=0,0,G59/$F59)</f>
        <v>0.10714285714285714</v>
      </c>
      <c r="H60" s="37">
        <f t="shared" si="29"/>
        <v>0.17857142857142858</v>
      </c>
      <c r="I60" s="37">
        <f t="shared" si="29"/>
        <v>0.10714285714285714</v>
      </c>
      <c r="J60" s="37">
        <f t="shared" si="29"/>
        <v>0.5</v>
      </c>
      <c r="K60" s="37">
        <f t="shared" si="29"/>
        <v>3.5714285714285712E-2</v>
      </c>
      <c r="L60" s="37">
        <f t="shared" si="29"/>
        <v>0</v>
      </c>
      <c r="M60" s="37">
        <f t="shared" si="29"/>
        <v>0</v>
      </c>
      <c r="N60" s="37">
        <f t="shared" si="29"/>
        <v>7.1428571428571425E-2</v>
      </c>
    </row>
    <row r="61" spans="1:14" ht="12" customHeight="1">
      <c r="A61" s="175"/>
      <c r="B61" s="175"/>
      <c r="C61" s="43"/>
      <c r="D61" s="220" t="s">
        <v>21</v>
      </c>
      <c r="E61" s="42"/>
      <c r="F61" s="69">
        <f t="shared" si="19"/>
        <v>14</v>
      </c>
      <c r="G61" s="68">
        <v>0</v>
      </c>
      <c r="H61" s="41">
        <v>7</v>
      </c>
      <c r="I61" s="41">
        <v>2</v>
      </c>
      <c r="J61" s="41">
        <v>4</v>
      </c>
      <c r="K61" s="41">
        <v>0</v>
      </c>
      <c r="L61" s="41">
        <v>0</v>
      </c>
      <c r="M61" s="41">
        <v>0</v>
      </c>
      <c r="N61" s="41">
        <v>1</v>
      </c>
    </row>
    <row r="62" spans="1:14" ht="12" customHeight="1">
      <c r="A62" s="175"/>
      <c r="B62" s="175"/>
      <c r="C62" s="40"/>
      <c r="D62" s="221"/>
      <c r="E62" s="39"/>
      <c r="F62" s="70">
        <f t="shared" si="19"/>
        <v>0.99999999999999989</v>
      </c>
      <c r="G62" s="66">
        <f t="shared" ref="G62:N62" si="30">IF(G61=0,0,G61/$F61)</f>
        <v>0</v>
      </c>
      <c r="H62" s="37">
        <f t="shared" si="30"/>
        <v>0.5</v>
      </c>
      <c r="I62" s="37">
        <f t="shared" si="30"/>
        <v>0.14285714285714285</v>
      </c>
      <c r="J62" s="37">
        <f t="shared" si="30"/>
        <v>0.2857142857142857</v>
      </c>
      <c r="K62" s="37">
        <f t="shared" si="30"/>
        <v>0</v>
      </c>
      <c r="L62" s="37">
        <f t="shared" si="30"/>
        <v>0</v>
      </c>
      <c r="M62" s="37">
        <f t="shared" si="30"/>
        <v>0</v>
      </c>
      <c r="N62" s="37">
        <f t="shared" si="30"/>
        <v>7.1428571428571425E-2</v>
      </c>
    </row>
    <row r="63" spans="1:14" ht="12" customHeight="1">
      <c r="A63" s="175"/>
      <c r="B63" s="175"/>
      <c r="C63" s="43"/>
      <c r="D63" s="220" t="s">
        <v>487</v>
      </c>
      <c r="E63" s="42"/>
      <c r="F63" s="69">
        <f t="shared" si="19"/>
        <v>7</v>
      </c>
      <c r="G63" s="68">
        <v>0</v>
      </c>
      <c r="H63" s="41">
        <v>0</v>
      </c>
      <c r="I63" s="41">
        <v>2</v>
      </c>
      <c r="J63" s="41">
        <v>4</v>
      </c>
      <c r="K63" s="41">
        <v>0</v>
      </c>
      <c r="L63" s="41">
        <v>0</v>
      </c>
      <c r="M63" s="41">
        <v>0</v>
      </c>
      <c r="N63" s="41">
        <v>1</v>
      </c>
    </row>
    <row r="64" spans="1:14" ht="12" customHeight="1">
      <c r="A64" s="175"/>
      <c r="B64" s="175"/>
      <c r="C64" s="40"/>
      <c r="D64" s="221"/>
      <c r="E64" s="39"/>
      <c r="F64" s="70">
        <f t="shared" si="19"/>
        <v>1</v>
      </c>
      <c r="G64" s="66">
        <f t="shared" ref="G64:N64" si="31">IF(G63=0,0,G63/$F63)</f>
        <v>0</v>
      </c>
      <c r="H64" s="37">
        <f t="shared" si="31"/>
        <v>0</v>
      </c>
      <c r="I64" s="37">
        <f t="shared" si="31"/>
        <v>0.2857142857142857</v>
      </c>
      <c r="J64" s="37">
        <f t="shared" si="31"/>
        <v>0.5714285714285714</v>
      </c>
      <c r="K64" s="37">
        <f t="shared" si="31"/>
        <v>0</v>
      </c>
      <c r="L64" s="37">
        <f t="shared" si="31"/>
        <v>0</v>
      </c>
      <c r="M64" s="37">
        <f t="shared" si="31"/>
        <v>0</v>
      </c>
      <c r="N64" s="37">
        <f t="shared" si="31"/>
        <v>0.14285714285714285</v>
      </c>
    </row>
    <row r="65" spans="1:14" ht="12" customHeight="1">
      <c r="A65" s="175"/>
      <c r="B65" s="175"/>
      <c r="C65" s="43"/>
      <c r="D65" s="220" t="s">
        <v>488</v>
      </c>
      <c r="E65" s="42"/>
      <c r="F65" s="69">
        <f t="shared" si="19"/>
        <v>17</v>
      </c>
      <c r="G65" s="68">
        <v>0</v>
      </c>
      <c r="H65" s="41">
        <v>7</v>
      </c>
      <c r="I65" s="41">
        <v>3</v>
      </c>
      <c r="J65" s="41">
        <v>7</v>
      </c>
      <c r="K65" s="41">
        <v>0</v>
      </c>
      <c r="L65" s="41">
        <v>0</v>
      </c>
      <c r="M65" s="41">
        <v>0</v>
      </c>
      <c r="N65" s="41">
        <v>0</v>
      </c>
    </row>
    <row r="66" spans="1:14" ht="12" customHeight="1">
      <c r="A66" s="175"/>
      <c r="B66" s="175"/>
      <c r="C66" s="40"/>
      <c r="D66" s="221"/>
      <c r="E66" s="39"/>
      <c r="F66" s="70">
        <f t="shared" si="19"/>
        <v>1</v>
      </c>
      <c r="G66" s="66">
        <f t="shared" ref="G66:N66" si="32">IF(G65=0,0,G65/$F65)</f>
        <v>0</v>
      </c>
      <c r="H66" s="37">
        <f t="shared" si="32"/>
        <v>0.41176470588235292</v>
      </c>
      <c r="I66" s="37">
        <f t="shared" si="32"/>
        <v>0.17647058823529413</v>
      </c>
      <c r="J66" s="37">
        <f t="shared" si="32"/>
        <v>0.41176470588235292</v>
      </c>
      <c r="K66" s="37">
        <f t="shared" si="32"/>
        <v>0</v>
      </c>
      <c r="L66" s="37">
        <f t="shared" si="32"/>
        <v>0</v>
      </c>
      <c r="M66" s="37">
        <f t="shared" si="32"/>
        <v>0</v>
      </c>
      <c r="N66" s="37">
        <f t="shared" si="32"/>
        <v>0</v>
      </c>
    </row>
    <row r="67" spans="1:14" ht="12" customHeight="1">
      <c r="A67" s="175"/>
      <c r="B67" s="175"/>
      <c r="C67" s="43"/>
      <c r="D67" s="220" t="s">
        <v>489</v>
      </c>
      <c r="E67" s="42"/>
      <c r="F67" s="69">
        <f t="shared" si="19"/>
        <v>4</v>
      </c>
      <c r="G67" s="68">
        <v>0</v>
      </c>
      <c r="H67" s="41">
        <v>0</v>
      </c>
      <c r="I67" s="41">
        <v>0</v>
      </c>
      <c r="J67" s="41">
        <v>4</v>
      </c>
      <c r="K67" s="41">
        <v>0</v>
      </c>
      <c r="L67" s="41">
        <v>0</v>
      </c>
      <c r="M67" s="41">
        <v>0</v>
      </c>
      <c r="N67" s="41">
        <v>0</v>
      </c>
    </row>
    <row r="68" spans="1:14" ht="12" customHeight="1">
      <c r="A68" s="175"/>
      <c r="B68" s="176"/>
      <c r="C68" s="40"/>
      <c r="D68" s="221"/>
      <c r="E68" s="39"/>
      <c r="F68" s="70">
        <f t="shared" si="19"/>
        <v>1</v>
      </c>
      <c r="G68" s="66">
        <f t="shared" ref="G68:N68" si="33">IF(G67=0,0,G67/$F67)</f>
        <v>0</v>
      </c>
      <c r="H68" s="37">
        <f t="shared" si="33"/>
        <v>0</v>
      </c>
      <c r="I68" s="37">
        <f t="shared" si="33"/>
        <v>0</v>
      </c>
      <c r="J68" s="37">
        <f t="shared" si="33"/>
        <v>1</v>
      </c>
      <c r="K68" s="37">
        <f t="shared" si="33"/>
        <v>0</v>
      </c>
      <c r="L68" s="37">
        <f t="shared" si="33"/>
        <v>0</v>
      </c>
      <c r="M68" s="37">
        <f t="shared" si="33"/>
        <v>0</v>
      </c>
      <c r="N68" s="37">
        <f t="shared" si="33"/>
        <v>0</v>
      </c>
    </row>
    <row r="69" spans="1:14" ht="12" customHeight="1">
      <c r="A69" s="175"/>
      <c r="B69" s="174" t="s">
        <v>17</v>
      </c>
      <c r="C69" s="43"/>
      <c r="D69" s="220" t="s">
        <v>16</v>
      </c>
      <c r="E69" s="42"/>
      <c r="F69" s="69">
        <f t="shared" si="19"/>
        <v>715</v>
      </c>
      <c r="G69" s="68">
        <f t="shared" ref="G69:N69" si="34">SUM(G71,G73,G75,G77,G79,G81,G83,G85,G87,G89,G91,G93,G95,G97,G99)</f>
        <v>73</v>
      </c>
      <c r="H69" s="41">
        <f t="shared" si="34"/>
        <v>97</v>
      </c>
      <c r="I69" s="41">
        <f t="shared" si="34"/>
        <v>117</v>
      </c>
      <c r="J69" s="41">
        <f t="shared" si="34"/>
        <v>274</v>
      </c>
      <c r="K69" s="41">
        <f t="shared" si="34"/>
        <v>11</v>
      </c>
      <c r="L69" s="41">
        <f t="shared" si="34"/>
        <v>1</v>
      </c>
      <c r="M69" s="41">
        <f t="shared" si="34"/>
        <v>1</v>
      </c>
      <c r="N69" s="41">
        <f t="shared" si="34"/>
        <v>141</v>
      </c>
    </row>
    <row r="70" spans="1:14" ht="12" customHeight="1">
      <c r="A70" s="175"/>
      <c r="B70" s="175"/>
      <c r="C70" s="40"/>
      <c r="D70" s="221"/>
      <c r="E70" s="39"/>
      <c r="F70" s="70">
        <f t="shared" si="19"/>
        <v>1</v>
      </c>
      <c r="G70" s="66">
        <f t="shared" ref="G70:N70" si="35">IF(G69=0,0,G69/$F69)</f>
        <v>0.10209790209790209</v>
      </c>
      <c r="H70" s="37">
        <f t="shared" si="35"/>
        <v>0.13566433566433567</v>
      </c>
      <c r="I70" s="37">
        <f t="shared" si="35"/>
        <v>0.16363636363636364</v>
      </c>
      <c r="J70" s="37">
        <f t="shared" si="35"/>
        <v>0.38321678321678321</v>
      </c>
      <c r="K70" s="37">
        <f t="shared" si="35"/>
        <v>1.5384615384615385E-2</v>
      </c>
      <c r="L70" s="37">
        <f t="shared" si="35"/>
        <v>1.3986013986013986E-3</v>
      </c>
      <c r="M70" s="37">
        <f t="shared" si="35"/>
        <v>1.3986013986013986E-3</v>
      </c>
      <c r="N70" s="37">
        <f t="shared" si="35"/>
        <v>0.19720279720279721</v>
      </c>
    </row>
    <row r="71" spans="1:14" ht="12" customHeight="1">
      <c r="A71" s="175"/>
      <c r="B71" s="175"/>
      <c r="C71" s="43"/>
      <c r="D71" s="220" t="s">
        <v>140</v>
      </c>
      <c r="E71" s="42"/>
      <c r="F71" s="69">
        <f t="shared" ref="F71:F100" si="36">SUM(G71:N71)</f>
        <v>7</v>
      </c>
      <c r="G71" s="68">
        <v>0</v>
      </c>
      <c r="H71" s="41">
        <v>0</v>
      </c>
      <c r="I71" s="41">
        <v>0</v>
      </c>
      <c r="J71" s="41">
        <v>4</v>
      </c>
      <c r="K71" s="41">
        <v>0</v>
      </c>
      <c r="L71" s="41">
        <v>0</v>
      </c>
      <c r="M71" s="41">
        <v>0</v>
      </c>
      <c r="N71" s="41">
        <v>3</v>
      </c>
    </row>
    <row r="72" spans="1:14" ht="12" customHeight="1">
      <c r="A72" s="175"/>
      <c r="B72" s="175"/>
      <c r="C72" s="40"/>
      <c r="D72" s="221"/>
      <c r="E72" s="39"/>
      <c r="F72" s="70">
        <f t="shared" si="36"/>
        <v>1</v>
      </c>
      <c r="G72" s="66">
        <f t="shared" ref="G72:N72" si="37">IF(G71=0,0,G71/$F71)</f>
        <v>0</v>
      </c>
      <c r="H72" s="37">
        <f t="shared" si="37"/>
        <v>0</v>
      </c>
      <c r="I72" s="37">
        <f t="shared" si="37"/>
        <v>0</v>
      </c>
      <c r="J72" s="37">
        <f t="shared" si="37"/>
        <v>0.5714285714285714</v>
      </c>
      <c r="K72" s="37">
        <f t="shared" si="37"/>
        <v>0</v>
      </c>
      <c r="L72" s="37">
        <f t="shared" si="37"/>
        <v>0</v>
      </c>
      <c r="M72" s="37">
        <f t="shared" si="37"/>
        <v>0</v>
      </c>
      <c r="N72" s="37">
        <f t="shared" si="37"/>
        <v>0.42857142857142855</v>
      </c>
    </row>
    <row r="73" spans="1:14" ht="12" customHeight="1">
      <c r="A73" s="175"/>
      <c r="B73" s="175"/>
      <c r="C73" s="43"/>
      <c r="D73" s="220" t="s">
        <v>14</v>
      </c>
      <c r="E73" s="42"/>
      <c r="F73" s="69">
        <f t="shared" si="36"/>
        <v>81</v>
      </c>
      <c r="G73" s="68">
        <v>6</v>
      </c>
      <c r="H73" s="41">
        <v>11</v>
      </c>
      <c r="I73" s="41">
        <v>9</v>
      </c>
      <c r="J73" s="41">
        <v>24</v>
      </c>
      <c r="K73" s="41">
        <v>0</v>
      </c>
      <c r="L73" s="41">
        <v>0</v>
      </c>
      <c r="M73" s="41">
        <v>0</v>
      </c>
      <c r="N73" s="41">
        <v>31</v>
      </c>
    </row>
    <row r="74" spans="1:14" ht="12" customHeight="1">
      <c r="A74" s="175"/>
      <c r="B74" s="175"/>
      <c r="C74" s="40"/>
      <c r="D74" s="221"/>
      <c r="E74" s="39"/>
      <c r="F74" s="70">
        <f t="shared" si="36"/>
        <v>1</v>
      </c>
      <c r="G74" s="66">
        <f t="shared" ref="G74:N74" si="38">IF(G73=0,0,G73/$F73)</f>
        <v>7.407407407407407E-2</v>
      </c>
      <c r="H74" s="37">
        <f t="shared" si="38"/>
        <v>0.13580246913580246</v>
      </c>
      <c r="I74" s="37">
        <f t="shared" si="38"/>
        <v>0.1111111111111111</v>
      </c>
      <c r="J74" s="37">
        <f t="shared" si="38"/>
        <v>0.29629629629629628</v>
      </c>
      <c r="K74" s="37">
        <f t="shared" si="38"/>
        <v>0</v>
      </c>
      <c r="L74" s="37">
        <f t="shared" si="38"/>
        <v>0</v>
      </c>
      <c r="M74" s="37">
        <f t="shared" si="38"/>
        <v>0</v>
      </c>
      <c r="N74" s="37">
        <f t="shared" si="38"/>
        <v>0.38271604938271603</v>
      </c>
    </row>
    <row r="75" spans="1:14" ht="12" customHeight="1">
      <c r="A75" s="175"/>
      <c r="B75" s="175"/>
      <c r="C75" s="43"/>
      <c r="D75" s="220" t="s">
        <v>13</v>
      </c>
      <c r="E75" s="42"/>
      <c r="F75" s="69">
        <f t="shared" si="36"/>
        <v>20</v>
      </c>
      <c r="G75" s="68">
        <v>0</v>
      </c>
      <c r="H75" s="41">
        <v>0</v>
      </c>
      <c r="I75" s="41">
        <v>1</v>
      </c>
      <c r="J75" s="41">
        <v>11</v>
      </c>
      <c r="K75" s="41">
        <v>1</v>
      </c>
      <c r="L75" s="41">
        <v>0</v>
      </c>
      <c r="M75" s="41">
        <v>0</v>
      </c>
      <c r="N75" s="41">
        <v>7</v>
      </c>
    </row>
    <row r="76" spans="1:14" ht="12" customHeight="1">
      <c r="A76" s="175"/>
      <c r="B76" s="175"/>
      <c r="C76" s="40"/>
      <c r="D76" s="221"/>
      <c r="E76" s="39"/>
      <c r="F76" s="70">
        <f t="shared" si="36"/>
        <v>1</v>
      </c>
      <c r="G76" s="66">
        <f t="shared" ref="G76:N76" si="39">IF(G75=0,0,G75/$F75)</f>
        <v>0</v>
      </c>
      <c r="H76" s="37">
        <f t="shared" si="39"/>
        <v>0</v>
      </c>
      <c r="I76" s="37">
        <f t="shared" si="39"/>
        <v>0.05</v>
      </c>
      <c r="J76" s="37">
        <f t="shared" si="39"/>
        <v>0.55000000000000004</v>
      </c>
      <c r="K76" s="37">
        <f t="shared" si="39"/>
        <v>0.05</v>
      </c>
      <c r="L76" s="37">
        <f t="shared" si="39"/>
        <v>0</v>
      </c>
      <c r="M76" s="37">
        <f t="shared" si="39"/>
        <v>0</v>
      </c>
      <c r="N76" s="37">
        <f t="shared" si="39"/>
        <v>0.35</v>
      </c>
    </row>
    <row r="77" spans="1:14" ht="12" customHeight="1">
      <c r="A77" s="175"/>
      <c r="B77" s="175"/>
      <c r="C77" s="43"/>
      <c r="D77" s="220" t="s">
        <v>12</v>
      </c>
      <c r="E77" s="42"/>
      <c r="F77" s="69">
        <f t="shared" si="36"/>
        <v>13</v>
      </c>
      <c r="G77" s="68">
        <v>1</v>
      </c>
      <c r="H77" s="41">
        <v>0</v>
      </c>
      <c r="I77" s="41">
        <v>2</v>
      </c>
      <c r="J77" s="41">
        <v>8</v>
      </c>
      <c r="K77" s="41">
        <v>0</v>
      </c>
      <c r="L77" s="41">
        <v>0</v>
      </c>
      <c r="M77" s="41">
        <v>0</v>
      </c>
      <c r="N77" s="41">
        <v>2</v>
      </c>
    </row>
    <row r="78" spans="1:14" ht="12" customHeight="1">
      <c r="A78" s="175"/>
      <c r="B78" s="175"/>
      <c r="C78" s="40"/>
      <c r="D78" s="221"/>
      <c r="E78" s="39"/>
      <c r="F78" s="70">
        <f t="shared" si="36"/>
        <v>1</v>
      </c>
      <c r="G78" s="66">
        <f t="shared" ref="G78:N78" si="40">IF(G77=0,0,G77/$F77)</f>
        <v>7.6923076923076927E-2</v>
      </c>
      <c r="H78" s="37">
        <f t="shared" si="40"/>
        <v>0</v>
      </c>
      <c r="I78" s="37">
        <f t="shared" si="40"/>
        <v>0.15384615384615385</v>
      </c>
      <c r="J78" s="37">
        <f t="shared" si="40"/>
        <v>0.61538461538461542</v>
      </c>
      <c r="K78" s="37">
        <f t="shared" si="40"/>
        <v>0</v>
      </c>
      <c r="L78" s="37">
        <f t="shared" si="40"/>
        <v>0</v>
      </c>
      <c r="M78" s="37">
        <f t="shared" si="40"/>
        <v>0</v>
      </c>
      <c r="N78" s="37">
        <f t="shared" si="40"/>
        <v>0.15384615384615385</v>
      </c>
    </row>
    <row r="79" spans="1:14" ht="12" customHeight="1">
      <c r="A79" s="175"/>
      <c r="B79" s="175"/>
      <c r="C79" s="43"/>
      <c r="D79" s="220" t="s">
        <v>11</v>
      </c>
      <c r="E79" s="42"/>
      <c r="F79" s="69">
        <f t="shared" si="36"/>
        <v>35</v>
      </c>
      <c r="G79" s="68">
        <v>4</v>
      </c>
      <c r="H79" s="41">
        <v>7</v>
      </c>
      <c r="I79" s="41">
        <v>1</v>
      </c>
      <c r="J79" s="41">
        <v>9</v>
      </c>
      <c r="K79" s="41">
        <v>1</v>
      </c>
      <c r="L79" s="41">
        <v>0</v>
      </c>
      <c r="M79" s="41">
        <v>0</v>
      </c>
      <c r="N79" s="41">
        <v>13</v>
      </c>
    </row>
    <row r="80" spans="1:14" ht="12" customHeight="1">
      <c r="A80" s="175"/>
      <c r="B80" s="175"/>
      <c r="C80" s="40"/>
      <c r="D80" s="221"/>
      <c r="E80" s="39"/>
      <c r="F80" s="70">
        <f t="shared" si="36"/>
        <v>1</v>
      </c>
      <c r="G80" s="66">
        <f t="shared" ref="G80:N80" si="41">IF(G79=0,0,G79/$F79)</f>
        <v>0.11428571428571428</v>
      </c>
      <c r="H80" s="37">
        <f t="shared" si="41"/>
        <v>0.2</v>
      </c>
      <c r="I80" s="37">
        <f t="shared" si="41"/>
        <v>2.8571428571428571E-2</v>
      </c>
      <c r="J80" s="37">
        <f t="shared" si="41"/>
        <v>0.25714285714285712</v>
      </c>
      <c r="K80" s="37">
        <f t="shared" si="41"/>
        <v>2.8571428571428571E-2</v>
      </c>
      <c r="L80" s="37">
        <f t="shared" si="41"/>
        <v>0</v>
      </c>
      <c r="M80" s="37">
        <f t="shared" si="41"/>
        <v>0</v>
      </c>
      <c r="N80" s="37">
        <f t="shared" si="41"/>
        <v>0.37142857142857144</v>
      </c>
    </row>
    <row r="81" spans="1:14" ht="12" customHeight="1">
      <c r="A81" s="175"/>
      <c r="B81" s="175"/>
      <c r="C81" s="43"/>
      <c r="D81" s="220" t="s">
        <v>10</v>
      </c>
      <c r="E81" s="42"/>
      <c r="F81" s="69">
        <f t="shared" si="36"/>
        <v>182</v>
      </c>
      <c r="G81" s="68">
        <v>20</v>
      </c>
      <c r="H81" s="41">
        <v>17</v>
      </c>
      <c r="I81" s="41">
        <v>31</v>
      </c>
      <c r="J81" s="41">
        <v>82</v>
      </c>
      <c r="K81" s="41">
        <v>0</v>
      </c>
      <c r="L81" s="41">
        <v>0</v>
      </c>
      <c r="M81" s="41">
        <v>0</v>
      </c>
      <c r="N81" s="41">
        <v>32</v>
      </c>
    </row>
    <row r="82" spans="1:14" ht="12" customHeight="1">
      <c r="A82" s="175"/>
      <c r="B82" s="175"/>
      <c r="C82" s="40"/>
      <c r="D82" s="221"/>
      <c r="E82" s="39"/>
      <c r="F82" s="70">
        <f t="shared" si="36"/>
        <v>1</v>
      </c>
      <c r="G82" s="66">
        <f t="shared" ref="G82:N82" si="42">IF(G81=0,0,G81/$F81)</f>
        <v>0.10989010989010989</v>
      </c>
      <c r="H82" s="37">
        <f t="shared" si="42"/>
        <v>9.3406593406593408E-2</v>
      </c>
      <c r="I82" s="37">
        <f t="shared" si="42"/>
        <v>0.17032967032967034</v>
      </c>
      <c r="J82" s="37">
        <f t="shared" si="42"/>
        <v>0.45054945054945056</v>
      </c>
      <c r="K82" s="37">
        <f t="shared" si="42"/>
        <v>0</v>
      </c>
      <c r="L82" s="37">
        <f t="shared" si="42"/>
        <v>0</v>
      </c>
      <c r="M82" s="37">
        <f t="shared" si="42"/>
        <v>0</v>
      </c>
      <c r="N82" s="37">
        <f t="shared" si="42"/>
        <v>0.17582417582417584</v>
      </c>
    </row>
    <row r="83" spans="1:14" ht="12" customHeight="1">
      <c r="A83" s="175"/>
      <c r="B83" s="175"/>
      <c r="C83" s="43"/>
      <c r="D83" s="220" t="s">
        <v>9</v>
      </c>
      <c r="E83" s="42"/>
      <c r="F83" s="69">
        <f t="shared" si="36"/>
        <v>18</v>
      </c>
      <c r="G83" s="68">
        <v>0</v>
      </c>
      <c r="H83" s="41">
        <v>0</v>
      </c>
      <c r="I83" s="41">
        <v>0</v>
      </c>
      <c r="J83" s="41">
        <v>14</v>
      </c>
      <c r="K83" s="41">
        <v>0</v>
      </c>
      <c r="L83" s="41">
        <v>0</v>
      </c>
      <c r="M83" s="41">
        <v>0</v>
      </c>
      <c r="N83" s="41">
        <v>4</v>
      </c>
    </row>
    <row r="84" spans="1:14" ht="12" customHeight="1">
      <c r="A84" s="175"/>
      <c r="B84" s="175"/>
      <c r="C84" s="40"/>
      <c r="D84" s="221"/>
      <c r="E84" s="39"/>
      <c r="F84" s="70">
        <f t="shared" si="36"/>
        <v>1</v>
      </c>
      <c r="G84" s="66">
        <f t="shared" ref="G84:N84" si="43">IF(G83=0,0,G83/$F83)</f>
        <v>0</v>
      </c>
      <c r="H84" s="37">
        <f t="shared" si="43"/>
        <v>0</v>
      </c>
      <c r="I84" s="37">
        <f t="shared" si="43"/>
        <v>0</v>
      </c>
      <c r="J84" s="37">
        <f t="shared" si="43"/>
        <v>0.77777777777777779</v>
      </c>
      <c r="K84" s="37">
        <f t="shared" si="43"/>
        <v>0</v>
      </c>
      <c r="L84" s="37">
        <f t="shared" si="43"/>
        <v>0</v>
      </c>
      <c r="M84" s="37">
        <f t="shared" si="43"/>
        <v>0</v>
      </c>
      <c r="N84" s="37">
        <f t="shared" si="43"/>
        <v>0.22222222222222221</v>
      </c>
    </row>
    <row r="85" spans="1:14" ht="12" customHeight="1">
      <c r="A85" s="175"/>
      <c r="B85" s="175"/>
      <c r="C85" s="43"/>
      <c r="D85" s="220" t="s">
        <v>8</v>
      </c>
      <c r="E85" s="42"/>
      <c r="F85" s="69">
        <f t="shared" si="36"/>
        <v>11</v>
      </c>
      <c r="G85" s="68">
        <v>2</v>
      </c>
      <c r="H85" s="41">
        <v>0</v>
      </c>
      <c r="I85" s="41">
        <v>1</v>
      </c>
      <c r="J85" s="41">
        <v>3</v>
      </c>
      <c r="K85" s="41">
        <v>0</v>
      </c>
      <c r="L85" s="41">
        <v>0</v>
      </c>
      <c r="M85" s="41">
        <v>0</v>
      </c>
      <c r="N85" s="41">
        <v>5</v>
      </c>
    </row>
    <row r="86" spans="1:14" ht="12" customHeight="1">
      <c r="A86" s="175"/>
      <c r="B86" s="175"/>
      <c r="C86" s="40"/>
      <c r="D86" s="221"/>
      <c r="E86" s="39"/>
      <c r="F86" s="70">
        <f t="shared" si="36"/>
        <v>1</v>
      </c>
      <c r="G86" s="66">
        <f t="shared" ref="G86:N86" si="44">IF(G85=0,0,G85/$F85)</f>
        <v>0.18181818181818182</v>
      </c>
      <c r="H86" s="37">
        <f t="shared" si="44"/>
        <v>0</v>
      </c>
      <c r="I86" s="37">
        <f t="shared" si="44"/>
        <v>9.0909090909090912E-2</v>
      </c>
      <c r="J86" s="37">
        <f t="shared" si="44"/>
        <v>0.27272727272727271</v>
      </c>
      <c r="K86" s="37">
        <f t="shared" si="44"/>
        <v>0</v>
      </c>
      <c r="L86" s="37">
        <f t="shared" si="44"/>
        <v>0</v>
      </c>
      <c r="M86" s="37">
        <f t="shared" si="44"/>
        <v>0</v>
      </c>
      <c r="N86" s="37">
        <f t="shared" si="44"/>
        <v>0.45454545454545453</v>
      </c>
    </row>
    <row r="87" spans="1:14" ht="13.5" customHeight="1">
      <c r="A87" s="175"/>
      <c r="B87" s="175"/>
      <c r="C87" s="43"/>
      <c r="D87" s="222" t="s">
        <v>139</v>
      </c>
      <c r="E87" s="42"/>
      <c r="F87" s="69">
        <f t="shared" si="36"/>
        <v>16</v>
      </c>
      <c r="G87" s="68">
        <v>0</v>
      </c>
      <c r="H87" s="41">
        <v>1</v>
      </c>
      <c r="I87" s="41">
        <v>2</v>
      </c>
      <c r="J87" s="41">
        <v>7</v>
      </c>
      <c r="K87" s="41">
        <v>0</v>
      </c>
      <c r="L87" s="41">
        <v>0</v>
      </c>
      <c r="M87" s="41">
        <v>0</v>
      </c>
      <c r="N87" s="41">
        <v>6</v>
      </c>
    </row>
    <row r="88" spans="1:14" ht="13.5" customHeight="1">
      <c r="A88" s="175"/>
      <c r="B88" s="175"/>
      <c r="C88" s="40"/>
      <c r="D88" s="221"/>
      <c r="E88" s="39"/>
      <c r="F88" s="70">
        <f t="shared" si="36"/>
        <v>1</v>
      </c>
      <c r="G88" s="66">
        <f t="shared" ref="G88:N88" si="45">IF(G87=0,0,G87/$F87)</f>
        <v>0</v>
      </c>
      <c r="H88" s="37">
        <f t="shared" si="45"/>
        <v>6.25E-2</v>
      </c>
      <c r="I88" s="37">
        <f t="shared" si="45"/>
        <v>0.125</v>
      </c>
      <c r="J88" s="37">
        <f t="shared" si="45"/>
        <v>0.4375</v>
      </c>
      <c r="K88" s="37">
        <f t="shared" si="45"/>
        <v>0</v>
      </c>
      <c r="L88" s="37">
        <f t="shared" si="45"/>
        <v>0</v>
      </c>
      <c r="M88" s="37">
        <f t="shared" si="45"/>
        <v>0</v>
      </c>
      <c r="N88" s="37">
        <f t="shared" si="45"/>
        <v>0.375</v>
      </c>
    </row>
    <row r="89" spans="1:14" ht="12" customHeight="1">
      <c r="A89" s="175"/>
      <c r="B89" s="175"/>
      <c r="C89" s="43"/>
      <c r="D89" s="220" t="s">
        <v>6</v>
      </c>
      <c r="E89" s="42"/>
      <c r="F89" s="69">
        <f t="shared" si="36"/>
        <v>57</v>
      </c>
      <c r="G89" s="68">
        <v>10</v>
      </c>
      <c r="H89" s="41">
        <v>17</v>
      </c>
      <c r="I89" s="41">
        <v>8</v>
      </c>
      <c r="J89" s="41">
        <v>15</v>
      </c>
      <c r="K89" s="41">
        <v>1</v>
      </c>
      <c r="L89" s="41">
        <v>0</v>
      </c>
      <c r="M89" s="41">
        <v>0</v>
      </c>
      <c r="N89" s="41">
        <v>6</v>
      </c>
    </row>
    <row r="90" spans="1:14" ht="12" customHeight="1">
      <c r="A90" s="175"/>
      <c r="B90" s="175"/>
      <c r="C90" s="40"/>
      <c r="D90" s="221"/>
      <c r="E90" s="39"/>
      <c r="F90" s="70">
        <f t="shared" si="36"/>
        <v>0.99999999999999989</v>
      </c>
      <c r="G90" s="66">
        <f t="shared" ref="G90:N90" si="46">IF(G89=0,0,G89/$F89)</f>
        <v>0.17543859649122806</v>
      </c>
      <c r="H90" s="37">
        <f t="shared" si="46"/>
        <v>0.2982456140350877</v>
      </c>
      <c r="I90" s="37">
        <f t="shared" si="46"/>
        <v>0.14035087719298245</v>
      </c>
      <c r="J90" s="37">
        <f t="shared" si="46"/>
        <v>0.26315789473684209</v>
      </c>
      <c r="K90" s="37">
        <f t="shared" si="46"/>
        <v>1.7543859649122806E-2</v>
      </c>
      <c r="L90" s="37">
        <f t="shared" si="46"/>
        <v>0</v>
      </c>
      <c r="M90" s="37">
        <f t="shared" si="46"/>
        <v>0</v>
      </c>
      <c r="N90" s="37">
        <f t="shared" si="46"/>
        <v>0.10526315789473684</v>
      </c>
    </row>
    <row r="91" spans="1:14" ht="12" customHeight="1">
      <c r="A91" s="175"/>
      <c r="B91" s="175"/>
      <c r="C91" s="43"/>
      <c r="D91" s="220" t="s">
        <v>5</v>
      </c>
      <c r="E91" s="42"/>
      <c r="F91" s="69">
        <f t="shared" si="36"/>
        <v>16</v>
      </c>
      <c r="G91" s="68">
        <v>1</v>
      </c>
      <c r="H91" s="41">
        <v>1</v>
      </c>
      <c r="I91" s="41">
        <v>3</v>
      </c>
      <c r="J91" s="41">
        <v>7</v>
      </c>
      <c r="K91" s="41">
        <v>1</v>
      </c>
      <c r="L91" s="41">
        <v>0</v>
      </c>
      <c r="M91" s="41">
        <v>0</v>
      </c>
      <c r="N91" s="41">
        <v>3</v>
      </c>
    </row>
    <row r="92" spans="1:14" ht="12" customHeight="1">
      <c r="A92" s="175"/>
      <c r="B92" s="175"/>
      <c r="C92" s="40"/>
      <c r="D92" s="221"/>
      <c r="E92" s="39"/>
      <c r="F92" s="70">
        <f t="shared" si="36"/>
        <v>1</v>
      </c>
      <c r="G92" s="66">
        <f t="shared" ref="G92:N92" si="47">IF(G91=0,0,G91/$F91)</f>
        <v>6.25E-2</v>
      </c>
      <c r="H92" s="37">
        <f t="shared" si="47"/>
        <v>6.25E-2</v>
      </c>
      <c r="I92" s="37">
        <f t="shared" si="47"/>
        <v>0.1875</v>
      </c>
      <c r="J92" s="37">
        <f t="shared" si="47"/>
        <v>0.4375</v>
      </c>
      <c r="K92" s="37">
        <f t="shared" si="47"/>
        <v>6.25E-2</v>
      </c>
      <c r="L92" s="37">
        <f t="shared" si="47"/>
        <v>0</v>
      </c>
      <c r="M92" s="37">
        <f t="shared" si="47"/>
        <v>0</v>
      </c>
      <c r="N92" s="37">
        <f t="shared" si="47"/>
        <v>0.1875</v>
      </c>
    </row>
    <row r="93" spans="1:14" ht="12" customHeight="1">
      <c r="A93" s="175"/>
      <c r="B93" s="175"/>
      <c r="C93" s="43"/>
      <c r="D93" s="220" t="s">
        <v>4</v>
      </c>
      <c r="E93" s="42"/>
      <c r="F93" s="69">
        <f t="shared" si="36"/>
        <v>21</v>
      </c>
      <c r="G93" s="68">
        <v>1</v>
      </c>
      <c r="H93" s="41">
        <v>1</v>
      </c>
      <c r="I93" s="41">
        <v>4</v>
      </c>
      <c r="J93" s="41">
        <v>11</v>
      </c>
      <c r="K93" s="41">
        <v>2</v>
      </c>
      <c r="L93" s="41">
        <v>0</v>
      </c>
      <c r="M93" s="41">
        <v>0</v>
      </c>
      <c r="N93" s="41">
        <v>2</v>
      </c>
    </row>
    <row r="94" spans="1:14" ht="12" customHeight="1">
      <c r="A94" s="175"/>
      <c r="B94" s="175"/>
      <c r="C94" s="40"/>
      <c r="D94" s="221"/>
      <c r="E94" s="39"/>
      <c r="F94" s="70">
        <f t="shared" si="36"/>
        <v>1</v>
      </c>
      <c r="G94" s="66">
        <f t="shared" ref="G94:N94" si="48">IF(G93=0,0,G93/$F93)</f>
        <v>4.7619047619047616E-2</v>
      </c>
      <c r="H94" s="37">
        <f t="shared" si="48"/>
        <v>4.7619047619047616E-2</v>
      </c>
      <c r="I94" s="37">
        <f t="shared" si="48"/>
        <v>0.19047619047619047</v>
      </c>
      <c r="J94" s="37">
        <f t="shared" si="48"/>
        <v>0.52380952380952384</v>
      </c>
      <c r="K94" s="37">
        <f t="shared" si="48"/>
        <v>9.5238095238095233E-2</v>
      </c>
      <c r="L94" s="37">
        <f t="shared" si="48"/>
        <v>0</v>
      </c>
      <c r="M94" s="37">
        <f t="shared" si="48"/>
        <v>0</v>
      </c>
      <c r="N94" s="37">
        <f t="shared" si="48"/>
        <v>9.5238095238095233E-2</v>
      </c>
    </row>
    <row r="95" spans="1:14" ht="12" customHeight="1">
      <c r="A95" s="175"/>
      <c r="B95" s="175"/>
      <c r="C95" s="43"/>
      <c r="D95" s="220" t="s">
        <v>3</v>
      </c>
      <c r="E95" s="42"/>
      <c r="F95" s="69">
        <f t="shared" si="36"/>
        <v>157</v>
      </c>
      <c r="G95" s="68">
        <v>17</v>
      </c>
      <c r="H95" s="41">
        <v>26</v>
      </c>
      <c r="I95" s="41">
        <v>42</v>
      </c>
      <c r="J95" s="41">
        <v>53</v>
      </c>
      <c r="K95" s="41">
        <v>3</v>
      </c>
      <c r="L95" s="41">
        <v>1</v>
      </c>
      <c r="M95" s="41">
        <v>0</v>
      </c>
      <c r="N95" s="41">
        <v>15</v>
      </c>
    </row>
    <row r="96" spans="1:14" ht="12" customHeight="1">
      <c r="A96" s="175"/>
      <c r="B96" s="175"/>
      <c r="C96" s="40"/>
      <c r="D96" s="221"/>
      <c r="E96" s="39"/>
      <c r="F96" s="70">
        <f t="shared" si="36"/>
        <v>1</v>
      </c>
      <c r="G96" s="66">
        <f t="shared" ref="G96:N96" si="49">IF(G95=0,0,G95/$F95)</f>
        <v>0.10828025477707007</v>
      </c>
      <c r="H96" s="37">
        <f t="shared" si="49"/>
        <v>0.16560509554140126</v>
      </c>
      <c r="I96" s="37">
        <f t="shared" si="49"/>
        <v>0.26751592356687898</v>
      </c>
      <c r="J96" s="37">
        <f t="shared" si="49"/>
        <v>0.33757961783439489</v>
      </c>
      <c r="K96" s="37">
        <f t="shared" si="49"/>
        <v>1.9108280254777069E-2</v>
      </c>
      <c r="L96" s="37">
        <f t="shared" si="49"/>
        <v>6.369426751592357E-3</v>
      </c>
      <c r="M96" s="37">
        <f t="shared" si="49"/>
        <v>0</v>
      </c>
      <c r="N96" s="37">
        <f t="shared" si="49"/>
        <v>9.5541401273885357E-2</v>
      </c>
    </row>
    <row r="97" spans="1:14" ht="12" customHeight="1">
      <c r="A97" s="175"/>
      <c r="B97" s="175"/>
      <c r="C97" s="43"/>
      <c r="D97" s="220" t="s">
        <v>2</v>
      </c>
      <c r="E97" s="42"/>
      <c r="F97" s="69">
        <f t="shared" si="36"/>
        <v>22</v>
      </c>
      <c r="G97" s="68">
        <v>1</v>
      </c>
      <c r="H97" s="41">
        <v>3</v>
      </c>
      <c r="I97" s="41">
        <v>6</v>
      </c>
      <c r="J97" s="41">
        <v>11</v>
      </c>
      <c r="K97" s="41">
        <v>0</v>
      </c>
      <c r="L97" s="41">
        <v>0</v>
      </c>
      <c r="M97" s="41">
        <v>0</v>
      </c>
      <c r="N97" s="41">
        <v>1</v>
      </c>
    </row>
    <row r="98" spans="1:14" ht="12" customHeight="1">
      <c r="A98" s="175"/>
      <c r="B98" s="175"/>
      <c r="C98" s="40"/>
      <c r="D98" s="221"/>
      <c r="E98" s="39"/>
      <c r="F98" s="70">
        <f t="shared" si="36"/>
        <v>1</v>
      </c>
      <c r="G98" s="66">
        <f t="shared" ref="G98:N98" si="50">IF(G97=0,0,G97/$F97)</f>
        <v>4.5454545454545456E-2</v>
      </c>
      <c r="H98" s="37">
        <f t="shared" si="50"/>
        <v>0.13636363636363635</v>
      </c>
      <c r="I98" s="37">
        <f t="shared" si="50"/>
        <v>0.27272727272727271</v>
      </c>
      <c r="J98" s="37">
        <f t="shared" si="50"/>
        <v>0.5</v>
      </c>
      <c r="K98" s="37">
        <f t="shared" si="50"/>
        <v>0</v>
      </c>
      <c r="L98" s="37">
        <f t="shared" si="50"/>
        <v>0</v>
      </c>
      <c r="M98" s="37">
        <f t="shared" si="50"/>
        <v>0</v>
      </c>
      <c r="N98" s="37">
        <f t="shared" si="50"/>
        <v>4.5454545454545456E-2</v>
      </c>
    </row>
    <row r="99" spans="1:14" ht="12.75" customHeight="1">
      <c r="A99" s="175"/>
      <c r="B99" s="175"/>
      <c r="C99" s="43"/>
      <c r="D99" s="220" t="s">
        <v>1</v>
      </c>
      <c r="E99" s="42"/>
      <c r="F99" s="69">
        <f t="shared" si="36"/>
        <v>59</v>
      </c>
      <c r="G99" s="68">
        <v>10</v>
      </c>
      <c r="H99" s="41">
        <v>13</v>
      </c>
      <c r="I99" s="41">
        <v>7</v>
      </c>
      <c r="J99" s="41">
        <v>15</v>
      </c>
      <c r="K99" s="41">
        <v>2</v>
      </c>
      <c r="L99" s="41">
        <v>0</v>
      </c>
      <c r="M99" s="41">
        <v>1</v>
      </c>
      <c r="N99" s="41">
        <v>11</v>
      </c>
    </row>
    <row r="100" spans="1:14" ht="12.75" customHeight="1">
      <c r="A100" s="176"/>
      <c r="B100" s="176"/>
      <c r="C100" s="40"/>
      <c r="D100" s="221"/>
      <c r="E100" s="39"/>
      <c r="F100" s="67">
        <f t="shared" si="36"/>
        <v>1</v>
      </c>
      <c r="G100" s="66">
        <f t="shared" ref="G100:N100" si="51">IF(G99=0,0,G99/$F99)</f>
        <v>0.16949152542372881</v>
      </c>
      <c r="H100" s="37">
        <f t="shared" si="51"/>
        <v>0.22033898305084745</v>
      </c>
      <c r="I100" s="37">
        <f t="shared" si="51"/>
        <v>0.11864406779661017</v>
      </c>
      <c r="J100" s="37">
        <f t="shared" si="51"/>
        <v>0.25423728813559321</v>
      </c>
      <c r="K100" s="37">
        <f t="shared" si="51"/>
        <v>3.3898305084745763E-2</v>
      </c>
      <c r="L100" s="37">
        <f t="shared" si="51"/>
        <v>0</v>
      </c>
      <c r="M100" s="37">
        <f t="shared" si="51"/>
        <v>1.6949152542372881E-2</v>
      </c>
      <c r="N100" s="37">
        <f t="shared" si="51"/>
        <v>0.1864406779661017</v>
      </c>
    </row>
  </sheetData>
  <mergeCells count="61">
    <mergeCell ref="K3:K6"/>
    <mergeCell ref="L3:L6"/>
    <mergeCell ref="M3:M6"/>
    <mergeCell ref="N3:N6"/>
    <mergeCell ref="A7:E8"/>
    <mergeCell ref="A3:E6"/>
    <mergeCell ref="F3:F6"/>
    <mergeCell ref="G3:G6"/>
    <mergeCell ref="H3:H6"/>
    <mergeCell ref="I3:I6"/>
    <mergeCell ref="J3:J6"/>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D61:D62"/>
    <mergeCell ref="D33:D34"/>
    <mergeCell ref="D35:D36"/>
    <mergeCell ref="D37:D38"/>
    <mergeCell ref="D39:D40"/>
    <mergeCell ref="D41:D42"/>
    <mergeCell ref="D55:D56"/>
    <mergeCell ref="D57:D58"/>
    <mergeCell ref="D59:D60"/>
    <mergeCell ref="D43:D44"/>
    <mergeCell ref="D97:D98"/>
    <mergeCell ref="D63:D64"/>
    <mergeCell ref="D65:D66"/>
    <mergeCell ref="D67:D68"/>
    <mergeCell ref="D45:D46"/>
    <mergeCell ref="D47:D48"/>
    <mergeCell ref="D49:D50"/>
    <mergeCell ref="D51:D52"/>
    <mergeCell ref="D53:D54"/>
    <mergeCell ref="B69:B100"/>
    <mergeCell ref="D69:D70"/>
    <mergeCell ref="D71:D72"/>
    <mergeCell ref="D73:D74"/>
    <mergeCell ref="D75:D76"/>
    <mergeCell ref="D77:D78"/>
    <mergeCell ref="D79:D80"/>
    <mergeCell ref="D95:D96"/>
    <mergeCell ref="D81:D82"/>
    <mergeCell ref="D83:D84"/>
    <mergeCell ref="D85:D86"/>
    <mergeCell ref="D99:D100"/>
    <mergeCell ref="D87:D88"/>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20 G69:N70" 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9.125" style="3" customWidth="1"/>
    <col min="15" max="16384" width="9" style="3"/>
  </cols>
  <sheetData>
    <row r="1" spans="1:16" ht="14.25">
      <c r="A1" s="18" t="s">
        <v>554</v>
      </c>
    </row>
    <row r="3" spans="1:16" ht="14.25" customHeight="1">
      <c r="A3" s="161" t="s">
        <v>64</v>
      </c>
      <c r="B3" s="162"/>
      <c r="C3" s="162"/>
      <c r="D3" s="162"/>
      <c r="E3" s="163"/>
      <c r="F3" s="170" t="s">
        <v>150</v>
      </c>
      <c r="G3" s="154" t="s">
        <v>509</v>
      </c>
      <c r="H3" s="346"/>
      <c r="I3" s="154" t="s">
        <v>508</v>
      </c>
      <c r="J3" s="346"/>
      <c r="K3" s="347" t="s">
        <v>510</v>
      </c>
      <c r="L3" s="347"/>
      <c r="M3" s="347" t="s">
        <v>511</v>
      </c>
      <c r="N3" s="347"/>
      <c r="O3" s="6"/>
    </row>
    <row r="4" spans="1:16" ht="59.25" customHeight="1">
      <c r="A4" s="164"/>
      <c r="B4" s="165"/>
      <c r="C4" s="165"/>
      <c r="D4" s="165"/>
      <c r="E4" s="166"/>
      <c r="F4" s="153"/>
      <c r="G4" s="189"/>
      <c r="H4" s="190"/>
      <c r="I4" s="189"/>
      <c r="J4" s="190"/>
      <c r="K4" s="213"/>
      <c r="L4" s="213"/>
      <c r="M4" s="213"/>
      <c r="N4" s="213"/>
    </row>
    <row r="5" spans="1:16" ht="15" customHeight="1">
      <c r="A5" s="164"/>
      <c r="B5" s="165"/>
      <c r="C5" s="165"/>
      <c r="D5" s="165"/>
      <c r="E5" s="166"/>
      <c r="F5" s="153"/>
      <c r="G5" s="154" t="s">
        <v>52</v>
      </c>
      <c r="H5" s="156" t="s">
        <v>51</v>
      </c>
      <c r="I5" s="154" t="s">
        <v>52</v>
      </c>
      <c r="J5" s="156" t="s">
        <v>51</v>
      </c>
      <c r="K5" s="154" t="s">
        <v>52</v>
      </c>
      <c r="L5" s="156" t="s">
        <v>51</v>
      </c>
      <c r="M5" s="344" t="s">
        <v>52</v>
      </c>
      <c r="N5" s="156" t="s">
        <v>51</v>
      </c>
    </row>
    <row r="6" spans="1:16" ht="15" customHeight="1">
      <c r="A6" s="167"/>
      <c r="B6" s="168"/>
      <c r="C6" s="168"/>
      <c r="D6" s="168"/>
      <c r="E6" s="169"/>
      <c r="F6" s="153"/>
      <c r="G6" s="155"/>
      <c r="H6" s="157"/>
      <c r="I6" s="155"/>
      <c r="J6" s="157"/>
      <c r="K6" s="155"/>
      <c r="L6" s="157"/>
      <c r="M6" s="345"/>
      <c r="N6" s="157"/>
    </row>
    <row r="7" spans="1:16" ht="23.1" customHeight="1">
      <c r="A7" s="158" t="s">
        <v>50</v>
      </c>
      <c r="B7" s="159"/>
      <c r="C7" s="159"/>
      <c r="D7" s="159"/>
      <c r="E7" s="160"/>
      <c r="F7" s="10">
        <f t="shared" ref="F7:F53" si="0">SUM(G7,I7,K7,M7)</f>
        <v>945</v>
      </c>
      <c r="G7" s="9">
        <f>SUM(G8:G12)</f>
        <v>342</v>
      </c>
      <c r="H7" s="8">
        <f t="shared" ref="H7:H53" si="1">IF(G7=0,0,G7/$F7*100)</f>
        <v>36.19047619047619</v>
      </c>
      <c r="I7" s="9">
        <f>SUM(I8:I12)</f>
        <v>304</v>
      </c>
      <c r="J7" s="8">
        <f t="shared" ref="J7:J53" si="2">IF(I7=0,0,I7/$F7*100)</f>
        <v>32.169312169312171</v>
      </c>
      <c r="K7" s="9">
        <f>SUM(K8:K12)</f>
        <v>255</v>
      </c>
      <c r="L7" s="8">
        <f t="shared" ref="L7:L53" si="3">IF(K7=0,0,K7/$F7*100)</f>
        <v>26.984126984126984</v>
      </c>
      <c r="M7" s="9">
        <f>SUM(M8:M12)</f>
        <v>44</v>
      </c>
      <c r="N7" s="8">
        <f t="shared" ref="N7:N53" si="4">IF(M7=0,0,M7/$F7*100)</f>
        <v>4.6560846560846558</v>
      </c>
      <c r="P7" s="54"/>
    </row>
    <row r="8" spans="1:16" ht="23.1" customHeight="1">
      <c r="A8" s="177" t="s">
        <v>49</v>
      </c>
      <c r="B8" s="180" t="s">
        <v>48</v>
      </c>
      <c r="C8" s="181"/>
      <c r="D8" s="181"/>
      <c r="E8" s="182"/>
      <c r="F8" s="10">
        <f t="shared" si="0"/>
        <v>295</v>
      </c>
      <c r="G8" s="9">
        <v>67</v>
      </c>
      <c r="H8" s="8">
        <f t="shared" si="1"/>
        <v>22.711864406779661</v>
      </c>
      <c r="I8" s="9">
        <v>72</v>
      </c>
      <c r="J8" s="8">
        <f t="shared" si="2"/>
        <v>24.406779661016952</v>
      </c>
      <c r="K8" s="9">
        <v>129</v>
      </c>
      <c r="L8" s="8">
        <f t="shared" si="3"/>
        <v>43.728813559322035</v>
      </c>
      <c r="M8" s="9">
        <v>27</v>
      </c>
      <c r="N8" s="8">
        <f t="shared" si="4"/>
        <v>9.1525423728813564</v>
      </c>
      <c r="P8" s="54"/>
    </row>
    <row r="9" spans="1:16" ht="23.1" customHeight="1">
      <c r="A9" s="178"/>
      <c r="B9" s="180" t="s">
        <v>47</v>
      </c>
      <c r="C9" s="181"/>
      <c r="D9" s="181"/>
      <c r="E9" s="182"/>
      <c r="F9" s="10">
        <f t="shared" si="0"/>
        <v>143</v>
      </c>
      <c r="G9" s="9">
        <v>52</v>
      </c>
      <c r="H9" s="8">
        <f t="shared" si="1"/>
        <v>36.363636363636367</v>
      </c>
      <c r="I9" s="9">
        <v>45</v>
      </c>
      <c r="J9" s="8">
        <f t="shared" si="2"/>
        <v>31.46853146853147</v>
      </c>
      <c r="K9" s="9">
        <v>38</v>
      </c>
      <c r="L9" s="8">
        <f t="shared" si="3"/>
        <v>26.573426573426573</v>
      </c>
      <c r="M9" s="9">
        <v>8</v>
      </c>
      <c r="N9" s="8">
        <f t="shared" si="4"/>
        <v>5.5944055944055942</v>
      </c>
      <c r="P9" s="54"/>
    </row>
    <row r="10" spans="1:16" ht="23.1" customHeight="1">
      <c r="A10" s="178"/>
      <c r="B10" s="180" t="s">
        <v>46</v>
      </c>
      <c r="C10" s="181"/>
      <c r="D10" s="181"/>
      <c r="E10" s="182"/>
      <c r="F10" s="10">
        <f t="shared" si="0"/>
        <v>227</v>
      </c>
      <c r="G10" s="9">
        <v>104</v>
      </c>
      <c r="H10" s="8">
        <f t="shared" si="1"/>
        <v>45.814977973568283</v>
      </c>
      <c r="I10" s="9">
        <v>71</v>
      </c>
      <c r="J10" s="8">
        <f t="shared" si="2"/>
        <v>31.277533039647576</v>
      </c>
      <c r="K10" s="9">
        <v>49</v>
      </c>
      <c r="L10" s="8">
        <f t="shared" si="3"/>
        <v>21.58590308370044</v>
      </c>
      <c r="M10" s="9">
        <v>3</v>
      </c>
      <c r="N10" s="8">
        <f t="shared" si="4"/>
        <v>1.3215859030837005</v>
      </c>
      <c r="P10" s="54"/>
    </row>
    <row r="11" spans="1:16" ht="23.1" customHeight="1">
      <c r="A11" s="178"/>
      <c r="B11" s="180" t="s">
        <v>45</v>
      </c>
      <c r="C11" s="181"/>
      <c r="D11" s="181"/>
      <c r="E11" s="182"/>
      <c r="F11" s="10">
        <f t="shared" si="0"/>
        <v>75</v>
      </c>
      <c r="G11" s="9">
        <v>34</v>
      </c>
      <c r="H11" s="8">
        <f t="shared" si="1"/>
        <v>45.333333333333329</v>
      </c>
      <c r="I11" s="9">
        <v>27</v>
      </c>
      <c r="J11" s="8">
        <f t="shared" si="2"/>
        <v>36</v>
      </c>
      <c r="K11" s="9">
        <v>13</v>
      </c>
      <c r="L11" s="8">
        <f t="shared" si="3"/>
        <v>17.333333333333336</v>
      </c>
      <c r="M11" s="9">
        <v>1</v>
      </c>
      <c r="N11" s="8">
        <f t="shared" si="4"/>
        <v>1.3333333333333335</v>
      </c>
      <c r="P11" s="54"/>
    </row>
    <row r="12" spans="1:16" ht="23.1" customHeight="1">
      <c r="A12" s="179"/>
      <c r="B12" s="180" t="s">
        <v>44</v>
      </c>
      <c r="C12" s="181"/>
      <c r="D12" s="181"/>
      <c r="E12" s="182"/>
      <c r="F12" s="10">
        <f t="shared" si="0"/>
        <v>205</v>
      </c>
      <c r="G12" s="9">
        <v>85</v>
      </c>
      <c r="H12" s="8">
        <f t="shared" si="1"/>
        <v>41.463414634146339</v>
      </c>
      <c r="I12" s="9">
        <v>89</v>
      </c>
      <c r="J12" s="8">
        <f t="shared" si="2"/>
        <v>43.414634146341463</v>
      </c>
      <c r="K12" s="9">
        <v>26</v>
      </c>
      <c r="L12" s="8">
        <f t="shared" si="3"/>
        <v>12.682926829268293</v>
      </c>
      <c r="M12" s="9">
        <v>5</v>
      </c>
      <c r="N12" s="8">
        <f t="shared" si="4"/>
        <v>2.4390243902439024</v>
      </c>
      <c r="P12" s="54"/>
    </row>
    <row r="13" spans="1:16" ht="23.1" customHeight="1">
      <c r="A13" s="174" t="s">
        <v>43</v>
      </c>
      <c r="B13" s="174" t="s">
        <v>42</v>
      </c>
      <c r="C13" s="13"/>
      <c r="D13" s="14" t="s">
        <v>16</v>
      </c>
      <c r="E13" s="11"/>
      <c r="F13" s="10">
        <f t="shared" si="0"/>
        <v>230</v>
      </c>
      <c r="G13" s="9">
        <f>SUM(G14:G37)</f>
        <v>84</v>
      </c>
      <c r="H13" s="8">
        <f t="shared" si="1"/>
        <v>36.521739130434781</v>
      </c>
      <c r="I13" s="9">
        <f>SUM(I14:I37)</f>
        <v>80</v>
      </c>
      <c r="J13" s="8">
        <f t="shared" si="2"/>
        <v>34.782608695652172</v>
      </c>
      <c r="K13" s="9">
        <f>SUM(K14:K37)</f>
        <v>58</v>
      </c>
      <c r="L13" s="8">
        <f t="shared" si="3"/>
        <v>25.217391304347824</v>
      </c>
      <c r="M13" s="9">
        <f>SUM(M14:M37)</f>
        <v>8</v>
      </c>
      <c r="N13" s="8">
        <f t="shared" si="4"/>
        <v>3.4782608695652173</v>
      </c>
      <c r="P13" s="54"/>
    </row>
    <row r="14" spans="1:16" ht="23.1" customHeight="1">
      <c r="A14" s="175"/>
      <c r="B14" s="175"/>
      <c r="C14" s="13"/>
      <c r="D14" s="14" t="s">
        <v>41</v>
      </c>
      <c r="E14" s="11"/>
      <c r="F14" s="10">
        <f t="shared" si="0"/>
        <v>31</v>
      </c>
      <c r="G14" s="9">
        <v>11</v>
      </c>
      <c r="H14" s="8">
        <f t="shared" si="1"/>
        <v>35.483870967741936</v>
      </c>
      <c r="I14" s="9">
        <v>14</v>
      </c>
      <c r="J14" s="8">
        <f t="shared" si="2"/>
        <v>45.161290322580641</v>
      </c>
      <c r="K14" s="9">
        <v>5</v>
      </c>
      <c r="L14" s="8">
        <f t="shared" si="3"/>
        <v>16.129032258064516</v>
      </c>
      <c r="M14" s="9">
        <v>1</v>
      </c>
      <c r="N14" s="8">
        <f t="shared" si="4"/>
        <v>3.225806451612903</v>
      </c>
      <c r="P14" s="54"/>
    </row>
    <row r="15" spans="1:16" ht="23.1" customHeight="1">
      <c r="A15" s="175"/>
      <c r="B15" s="175"/>
      <c r="C15" s="13"/>
      <c r="D15" s="14" t="s">
        <v>40</v>
      </c>
      <c r="E15" s="11"/>
      <c r="F15" s="10">
        <f t="shared" si="0"/>
        <v>4</v>
      </c>
      <c r="G15" s="9">
        <v>0</v>
      </c>
      <c r="H15" s="8">
        <f t="shared" si="1"/>
        <v>0</v>
      </c>
      <c r="I15" s="9">
        <v>1</v>
      </c>
      <c r="J15" s="8">
        <f t="shared" si="2"/>
        <v>25</v>
      </c>
      <c r="K15" s="9">
        <v>2</v>
      </c>
      <c r="L15" s="8">
        <f t="shared" si="3"/>
        <v>50</v>
      </c>
      <c r="M15" s="9">
        <v>1</v>
      </c>
      <c r="N15" s="8">
        <f t="shared" si="4"/>
        <v>25</v>
      </c>
      <c r="P15" s="54"/>
    </row>
    <row r="16" spans="1:16" ht="23.1" customHeight="1">
      <c r="A16" s="175"/>
      <c r="B16" s="175"/>
      <c r="C16" s="13"/>
      <c r="D16" s="14" t="s">
        <v>39</v>
      </c>
      <c r="E16" s="11"/>
      <c r="F16" s="10">
        <f t="shared" si="0"/>
        <v>20</v>
      </c>
      <c r="G16" s="9">
        <v>11</v>
      </c>
      <c r="H16" s="8">
        <f t="shared" si="1"/>
        <v>55.000000000000007</v>
      </c>
      <c r="I16" s="9">
        <v>5</v>
      </c>
      <c r="J16" s="8">
        <f t="shared" si="2"/>
        <v>25</v>
      </c>
      <c r="K16" s="9">
        <v>4</v>
      </c>
      <c r="L16" s="8">
        <f t="shared" si="3"/>
        <v>20</v>
      </c>
      <c r="M16" s="9">
        <v>0</v>
      </c>
      <c r="N16" s="8">
        <f t="shared" si="4"/>
        <v>0</v>
      </c>
      <c r="P16" s="54"/>
    </row>
    <row r="17" spans="1:16" ht="23.1" customHeight="1">
      <c r="A17" s="175"/>
      <c r="B17" s="175"/>
      <c r="C17" s="13"/>
      <c r="D17" s="14" t="s">
        <v>38</v>
      </c>
      <c r="E17" s="11"/>
      <c r="F17" s="10">
        <f t="shared" si="0"/>
        <v>2</v>
      </c>
      <c r="G17" s="9">
        <v>0</v>
      </c>
      <c r="H17" s="8">
        <f t="shared" si="1"/>
        <v>0</v>
      </c>
      <c r="I17" s="9">
        <v>0</v>
      </c>
      <c r="J17" s="8">
        <f t="shared" si="2"/>
        <v>0</v>
      </c>
      <c r="K17" s="9">
        <v>1</v>
      </c>
      <c r="L17" s="8">
        <f t="shared" si="3"/>
        <v>50</v>
      </c>
      <c r="M17" s="9">
        <v>1</v>
      </c>
      <c r="N17" s="8">
        <f t="shared" si="4"/>
        <v>50</v>
      </c>
      <c r="P17" s="54"/>
    </row>
    <row r="18" spans="1:16" ht="23.1" customHeight="1">
      <c r="A18" s="175"/>
      <c r="B18" s="175"/>
      <c r="C18" s="13"/>
      <c r="D18" s="14" t="s">
        <v>37</v>
      </c>
      <c r="E18" s="11"/>
      <c r="F18" s="10">
        <f t="shared" si="0"/>
        <v>6</v>
      </c>
      <c r="G18" s="9">
        <v>2</v>
      </c>
      <c r="H18" s="8">
        <f t="shared" si="1"/>
        <v>33.333333333333329</v>
      </c>
      <c r="I18" s="9">
        <v>2</v>
      </c>
      <c r="J18" s="8">
        <f t="shared" si="2"/>
        <v>33.333333333333329</v>
      </c>
      <c r="K18" s="9">
        <v>2</v>
      </c>
      <c r="L18" s="8">
        <f t="shared" si="3"/>
        <v>33.333333333333329</v>
      </c>
      <c r="M18" s="9">
        <v>0</v>
      </c>
      <c r="N18" s="8">
        <f t="shared" si="4"/>
        <v>0</v>
      </c>
      <c r="P18" s="54"/>
    </row>
    <row r="19" spans="1:16" ht="23.1" customHeight="1">
      <c r="A19" s="175"/>
      <c r="B19" s="175"/>
      <c r="C19" s="13"/>
      <c r="D19" s="14" t="s">
        <v>36</v>
      </c>
      <c r="E19" s="11"/>
      <c r="F19" s="10">
        <f t="shared" si="0"/>
        <v>2</v>
      </c>
      <c r="G19" s="9">
        <v>1</v>
      </c>
      <c r="H19" s="8">
        <f t="shared" si="1"/>
        <v>50</v>
      </c>
      <c r="I19" s="9">
        <v>0</v>
      </c>
      <c r="J19" s="8">
        <f t="shared" si="2"/>
        <v>0</v>
      </c>
      <c r="K19" s="9">
        <v>1</v>
      </c>
      <c r="L19" s="8">
        <f t="shared" si="3"/>
        <v>50</v>
      </c>
      <c r="M19" s="9">
        <v>0</v>
      </c>
      <c r="N19" s="8">
        <f t="shared" si="4"/>
        <v>0</v>
      </c>
      <c r="P19" s="54"/>
    </row>
    <row r="20" spans="1:16" ht="23.1" customHeight="1">
      <c r="A20" s="175"/>
      <c r="B20" s="175"/>
      <c r="C20" s="13"/>
      <c r="D20" s="14" t="s">
        <v>35</v>
      </c>
      <c r="E20" s="11"/>
      <c r="F20" s="10">
        <f t="shared" si="0"/>
        <v>6</v>
      </c>
      <c r="G20" s="9">
        <v>4</v>
      </c>
      <c r="H20" s="8">
        <f t="shared" si="1"/>
        <v>66.666666666666657</v>
      </c>
      <c r="I20" s="9">
        <v>1</v>
      </c>
      <c r="J20" s="8">
        <f t="shared" si="2"/>
        <v>16.666666666666664</v>
      </c>
      <c r="K20" s="9">
        <v>1</v>
      </c>
      <c r="L20" s="8">
        <f t="shared" si="3"/>
        <v>16.666666666666664</v>
      </c>
      <c r="M20" s="9">
        <v>0</v>
      </c>
      <c r="N20" s="8">
        <f t="shared" si="4"/>
        <v>0</v>
      </c>
      <c r="P20" s="54"/>
    </row>
    <row r="21" spans="1:16" ht="23.1" customHeight="1">
      <c r="A21" s="175"/>
      <c r="B21" s="175"/>
      <c r="C21" s="13"/>
      <c r="D21" s="14" t="s">
        <v>34</v>
      </c>
      <c r="E21" s="11"/>
      <c r="F21" s="10">
        <f t="shared" si="0"/>
        <v>9</v>
      </c>
      <c r="G21" s="9">
        <v>4</v>
      </c>
      <c r="H21" s="8">
        <f t="shared" si="1"/>
        <v>44.444444444444443</v>
      </c>
      <c r="I21" s="9">
        <v>3</v>
      </c>
      <c r="J21" s="8">
        <f t="shared" si="2"/>
        <v>33.333333333333329</v>
      </c>
      <c r="K21" s="9">
        <v>2</v>
      </c>
      <c r="L21" s="8">
        <f t="shared" si="3"/>
        <v>22.222222222222221</v>
      </c>
      <c r="M21" s="9">
        <v>0</v>
      </c>
      <c r="N21" s="8">
        <f t="shared" si="4"/>
        <v>0</v>
      </c>
      <c r="P21" s="54"/>
    </row>
    <row r="22" spans="1:16" ht="23.1" customHeight="1">
      <c r="A22" s="175"/>
      <c r="B22" s="175"/>
      <c r="C22" s="13"/>
      <c r="D22" s="14" t="s">
        <v>33</v>
      </c>
      <c r="E22" s="11"/>
      <c r="F22" s="10">
        <f t="shared" si="0"/>
        <v>1</v>
      </c>
      <c r="G22" s="9">
        <v>0</v>
      </c>
      <c r="H22" s="8">
        <f t="shared" si="1"/>
        <v>0</v>
      </c>
      <c r="I22" s="9">
        <v>0</v>
      </c>
      <c r="J22" s="8">
        <f t="shared" si="2"/>
        <v>0</v>
      </c>
      <c r="K22" s="9">
        <v>1</v>
      </c>
      <c r="L22" s="8">
        <f t="shared" si="3"/>
        <v>100</v>
      </c>
      <c r="M22" s="9">
        <v>0</v>
      </c>
      <c r="N22" s="8">
        <f t="shared" si="4"/>
        <v>0</v>
      </c>
      <c r="P22" s="54"/>
    </row>
    <row r="23" spans="1:16" ht="23.1" customHeight="1">
      <c r="A23" s="175"/>
      <c r="B23" s="175"/>
      <c r="C23" s="13"/>
      <c r="D23" s="14" t="s">
        <v>32</v>
      </c>
      <c r="E23" s="11"/>
      <c r="F23" s="10">
        <f t="shared" si="0"/>
        <v>7</v>
      </c>
      <c r="G23" s="9">
        <v>3</v>
      </c>
      <c r="H23" s="8">
        <f t="shared" si="1"/>
        <v>42.857142857142854</v>
      </c>
      <c r="I23" s="9">
        <v>2</v>
      </c>
      <c r="J23" s="8">
        <f t="shared" si="2"/>
        <v>28.571428571428569</v>
      </c>
      <c r="K23" s="9">
        <v>2</v>
      </c>
      <c r="L23" s="8">
        <f t="shared" si="3"/>
        <v>28.571428571428569</v>
      </c>
      <c r="M23" s="9">
        <v>0</v>
      </c>
      <c r="N23" s="8">
        <f t="shared" si="4"/>
        <v>0</v>
      </c>
      <c r="P23" s="54"/>
    </row>
    <row r="24" spans="1:16" ht="23.1" customHeight="1">
      <c r="A24" s="175"/>
      <c r="B24" s="175"/>
      <c r="C24" s="13"/>
      <c r="D24" s="14" t="s">
        <v>31</v>
      </c>
      <c r="E24" s="11"/>
      <c r="F24" s="10">
        <f t="shared" si="0"/>
        <v>0</v>
      </c>
      <c r="G24" s="33" t="s">
        <v>497</v>
      </c>
      <c r="H24" s="80" t="s">
        <v>497</v>
      </c>
      <c r="I24" s="33" t="s">
        <v>497</v>
      </c>
      <c r="J24" s="80" t="s">
        <v>497</v>
      </c>
      <c r="K24" s="33" t="s">
        <v>497</v>
      </c>
      <c r="L24" s="80" t="s">
        <v>497</v>
      </c>
      <c r="M24" s="33" t="s">
        <v>497</v>
      </c>
      <c r="N24" s="80" t="s">
        <v>497</v>
      </c>
      <c r="P24" s="54"/>
    </row>
    <row r="25" spans="1:16" ht="23.1" customHeight="1">
      <c r="A25" s="175"/>
      <c r="B25" s="175"/>
      <c r="C25" s="13"/>
      <c r="D25" s="12" t="s">
        <v>30</v>
      </c>
      <c r="E25" s="11"/>
      <c r="F25" s="10">
        <f t="shared" si="0"/>
        <v>1</v>
      </c>
      <c r="G25" s="9">
        <v>0</v>
      </c>
      <c r="H25" s="8">
        <f t="shared" si="1"/>
        <v>0</v>
      </c>
      <c r="I25" s="9">
        <v>0</v>
      </c>
      <c r="J25" s="8">
        <f t="shared" si="2"/>
        <v>0</v>
      </c>
      <c r="K25" s="9">
        <v>1</v>
      </c>
      <c r="L25" s="8">
        <f t="shared" si="3"/>
        <v>100</v>
      </c>
      <c r="M25" s="9">
        <v>0</v>
      </c>
      <c r="N25" s="8">
        <f t="shared" si="4"/>
        <v>0</v>
      </c>
      <c r="P25" s="54"/>
    </row>
    <row r="26" spans="1:16" ht="23.1" customHeight="1">
      <c r="A26" s="175"/>
      <c r="B26" s="175"/>
      <c r="C26" s="13"/>
      <c r="D26" s="14" t="s">
        <v>29</v>
      </c>
      <c r="E26" s="11"/>
      <c r="F26" s="10">
        <f t="shared" si="0"/>
        <v>7</v>
      </c>
      <c r="G26" s="9">
        <v>3</v>
      </c>
      <c r="H26" s="122">
        <f t="shared" si="1"/>
        <v>42.857142857142854</v>
      </c>
      <c r="I26" s="9">
        <v>3</v>
      </c>
      <c r="J26" s="8">
        <f t="shared" si="2"/>
        <v>42.857142857142854</v>
      </c>
      <c r="K26" s="9">
        <v>1</v>
      </c>
      <c r="L26" s="8">
        <f t="shared" si="3"/>
        <v>14.285714285714285</v>
      </c>
      <c r="M26" s="9">
        <v>0</v>
      </c>
      <c r="N26" s="8">
        <f t="shared" si="4"/>
        <v>0</v>
      </c>
      <c r="P26" s="54"/>
    </row>
    <row r="27" spans="1:16" ht="23.1" customHeight="1">
      <c r="A27" s="175"/>
      <c r="B27" s="175"/>
      <c r="C27" s="13"/>
      <c r="D27" s="14" t="s">
        <v>28</v>
      </c>
      <c r="E27" s="11"/>
      <c r="F27" s="10">
        <f t="shared" si="0"/>
        <v>2</v>
      </c>
      <c r="G27" s="9">
        <v>1</v>
      </c>
      <c r="H27" s="8">
        <f t="shared" si="1"/>
        <v>50</v>
      </c>
      <c r="I27" s="9">
        <v>1</v>
      </c>
      <c r="J27" s="8">
        <f t="shared" si="2"/>
        <v>50</v>
      </c>
      <c r="K27" s="9">
        <v>0</v>
      </c>
      <c r="L27" s="8">
        <f t="shared" si="3"/>
        <v>0</v>
      </c>
      <c r="M27" s="9">
        <v>0</v>
      </c>
      <c r="N27" s="8">
        <f t="shared" si="4"/>
        <v>0</v>
      </c>
      <c r="P27" s="54"/>
    </row>
    <row r="28" spans="1:16" ht="23.1" customHeight="1">
      <c r="A28" s="175"/>
      <c r="B28" s="175"/>
      <c r="C28" s="13"/>
      <c r="D28" s="14" t="s">
        <v>27</v>
      </c>
      <c r="E28" s="11"/>
      <c r="F28" s="10">
        <f t="shared" si="0"/>
        <v>3</v>
      </c>
      <c r="G28" s="9">
        <v>1</v>
      </c>
      <c r="H28" s="8">
        <f t="shared" si="1"/>
        <v>33.333333333333329</v>
      </c>
      <c r="I28" s="9">
        <v>2</v>
      </c>
      <c r="J28" s="8">
        <f t="shared" si="2"/>
        <v>66.666666666666657</v>
      </c>
      <c r="K28" s="9">
        <v>0</v>
      </c>
      <c r="L28" s="8">
        <f t="shared" si="3"/>
        <v>0</v>
      </c>
      <c r="M28" s="9">
        <v>0</v>
      </c>
      <c r="N28" s="8">
        <f t="shared" si="4"/>
        <v>0</v>
      </c>
      <c r="P28" s="54"/>
    </row>
    <row r="29" spans="1:16" ht="23.1" customHeight="1">
      <c r="A29" s="175"/>
      <c r="B29" s="175"/>
      <c r="C29" s="13"/>
      <c r="D29" s="14" t="s">
        <v>26</v>
      </c>
      <c r="E29" s="11"/>
      <c r="F29" s="10">
        <f t="shared" si="0"/>
        <v>15</v>
      </c>
      <c r="G29" s="9">
        <v>5</v>
      </c>
      <c r="H29" s="8">
        <f t="shared" si="1"/>
        <v>33.333333333333329</v>
      </c>
      <c r="I29" s="9">
        <v>6</v>
      </c>
      <c r="J29" s="8">
        <f t="shared" si="2"/>
        <v>40</v>
      </c>
      <c r="K29" s="9">
        <v>4</v>
      </c>
      <c r="L29" s="8">
        <f t="shared" si="3"/>
        <v>26.666666666666668</v>
      </c>
      <c r="M29" s="9">
        <v>0</v>
      </c>
      <c r="N29" s="8">
        <f t="shared" si="4"/>
        <v>0</v>
      </c>
      <c r="P29" s="54"/>
    </row>
    <row r="30" spans="1:16" ht="23.1" customHeight="1">
      <c r="A30" s="175"/>
      <c r="B30" s="175"/>
      <c r="C30" s="13"/>
      <c r="D30" s="14" t="s">
        <v>25</v>
      </c>
      <c r="E30" s="11"/>
      <c r="F30" s="10">
        <f t="shared" si="0"/>
        <v>6</v>
      </c>
      <c r="G30" s="9">
        <v>1</v>
      </c>
      <c r="H30" s="8">
        <f t="shared" si="1"/>
        <v>16.666666666666664</v>
      </c>
      <c r="I30" s="9">
        <v>2</v>
      </c>
      <c r="J30" s="8">
        <f t="shared" si="2"/>
        <v>33.333333333333329</v>
      </c>
      <c r="K30" s="9">
        <v>2</v>
      </c>
      <c r="L30" s="8">
        <f t="shared" si="3"/>
        <v>33.333333333333329</v>
      </c>
      <c r="M30" s="9">
        <v>1</v>
      </c>
      <c r="N30" s="8">
        <f t="shared" si="4"/>
        <v>16.666666666666664</v>
      </c>
      <c r="P30" s="54"/>
    </row>
    <row r="31" spans="1:16" ht="23.1" customHeight="1">
      <c r="A31" s="175"/>
      <c r="B31" s="175"/>
      <c r="C31" s="13"/>
      <c r="D31" s="14" t="s">
        <v>24</v>
      </c>
      <c r="E31" s="11"/>
      <c r="F31" s="10">
        <f t="shared" si="0"/>
        <v>31</v>
      </c>
      <c r="G31" s="9">
        <v>10</v>
      </c>
      <c r="H31" s="8">
        <f t="shared" si="1"/>
        <v>32.258064516129032</v>
      </c>
      <c r="I31" s="9">
        <v>6</v>
      </c>
      <c r="J31" s="8">
        <f t="shared" si="2"/>
        <v>19.35483870967742</v>
      </c>
      <c r="K31" s="9">
        <v>12</v>
      </c>
      <c r="L31" s="8">
        <f t="shared" si="3"/>
        <v>38.70967741935484</v>
      </c>
      <c r="M31" s="9">
        <v>3</v>
      </c>
      <c r="N31" s="8">
        <f t="shared" si="4"/>
        <v>9.67741935483871</v>
      </c>
      <c r="P31" s="54"/>
    </row>
    <row r="32" spans="1:16" ht="23.1" customHeight="1">
      <c r="A32" s="175"/>
      <c r="B32" s="175"/>
      <c r="C32" s="13"/>
      <c r="D32" s="14" t="s">
        <v>23</v>
      </c>
      <c r="E32" s="11"/>
      <c r="F32" s="10">
        <f t="shared" si="0"/>
        <v>7</v>
      </c>
      <c r="G32" s="9">
        <v>1</v>
      </c>
      <c r="H32" s="8">
        <f t="shared" si="1"/>
        <v>14.285714285714285</v>
      </c>
      <c r="I32" s="9">
        <v>4</v>
      </c>
      <c r="J32" s="8">
        <f t="shared" si="2"/>
        <v>57.142857142857139</v>
      </c>
      <c r="K32" s="9">
        <v>2</v>
      </c>
      <c r="L32" s="8">
        <f t="shared" si="3"/>
        <v>28.571428571428569</v>
      </c>
      <c r="M32" s="9">
        <v>0</v>
      </c>
      <c r="N32" s="8">
        <f t="shared" si="4"/>
        <v>0</v>
      </c>
      <c r="P32" s="54"/>
    </row>
    <row r="33" spans="1:16" ht="24" customHeight="1">
      <c r="A33" s="175"/>
      <c r="B33" s="175"/>
      <c r="C33" s="13"/>
      <c r="D33" s="14" t="s">
        <v>22</v>
      </c>
      <c r="E33" s="11"/>
      <c r="F33" s="10">
        <f t="shared" si="0"/>
        <v>28</v>
      </c>
      <c r="G33" s="9">
        <v>12</v>
      </c>
      <c r="H33" s="8">
        <f t="shared" si="1"/>
        <v>42.857142857142854</v>
      </c>
      <c r="I33" s="9">
        <v>10</v>
      </c>
      <c r="J33" s="8">
        <f t="shared" si="2"/>
        <v>35.714285714285715</v>
      </c>
      <c r="K33" s="9">
        <v>6</v>
      </c>
      <c r="L33" s="8">
        <f t="shared" si="3"/>
        <v>21.428571428571427</v>
      </c>
      <c r="M33" s="9">
        <v>0</v>
      </c>
      <c r="N33" s="8">
        <f t="shared" si="4"/>
        <v>0</v>
      </c>
      <c r="P33" s="54"/>
    </row>
    <row r="34" spans="1:16" ht="23.1" customHeight="1">
      <c r="A34" s="175"/>
      <c r="B34" s="175"/>
      <c r="C34" s="13"/>
      <c r="D34" s="14" t="s">
        <v>21</v>
      </c>
      <c r="E34" s="11"/>
      <c r="F34" s="10">
        <f t="shared" si="0"/>
        <v>14</v>
      </c>
      <c r="G34" s="9">
        <v>6</v>
      </c>
      <c r="H34" s="8">
        <f t="shared" si="1"/>
        <v>42.857142857142854</v>
      </c>
      <c r="I34" s="9">
        <v>3</v>
      </c>
      <c r="J34" s="8">
        <f t="shared" si="2"/>
        <v>21.428571428571427</v>
      </c>
      <c r="K34" s="9">
        <v>4</v>
      </c>
      <c r="L34" s="8">
        <f t="shared" si="3"/>
        <v>28.571428571428569</v>
      </c>
      <c r="M34" s="9">
        <v>1</v>
      </c>
      <c r="N34" s="8">
        <f t="shared" si="4"/>
        <v>7.1428571428571423</v>
      </c>
      <c r="P34" s="54"/>
    </row>
    <row r="35" spans="1:16" ht="23.1" customHeight="1">
      <c r="A35" s="175"/>
      <c r="B35" s="175"/>
      <c r="C35" s="13"/>
      <c r="D35" s="14" t="s">
        <v>20</v>
      </c>
      <c r="E35" s="11"/>
      <c r="F35" s="10">
        <f t="shared" si="0"/>
        <v>7</v>
      </c>
      <c r="G35" s="9">
        <v>0</v>
      </c>
      <c r="H35" s="8">
        <f t="shared" si="1"/>
        <v>0</v>
      </c>
      <c r="I35" s="9">
        <v>5</v>
      </c>
      <c r="J35" s="8">
        <f t="shared" si="2"/>
        <v>71.428571428571431</v>
      </c>
      <c r="K35" s="9">
        <v>2</v>
      </c>
      <c r="L35" s="8">
        <f t="shared" si="3"/>
        <v>28.571428571428569</v>
      </c>
      <c r="M35" s="9">
        <v>0</v>
      </c>
      <c r="N35" s="8">
        <f t="shared" si="4"/>
        <v>0</v>
      </c>
      <c r="P35" s="54"/>
    </row>
    <row r="36" spans="1:16" ht="23.1" customHeight="1">
      <c r="A36" s="175"/>
      <c r="B36" s="175"/>
      <c r="C36" s="13"/>
      <c r="D36" s="14" t="s">
        <v>19</v>
      </c>
      <c r="E36" s="11"/>
      <c r="F36" s="10">
        <f t="shared" si="0"/>
        <v>17</v>
      </c>
      <c r="G36" s="9">
        <v>7</v>
      </c>
      <c r="H36" s="8">
        <f t="shared" si="1"/>
        <v>41.17647058823529</v>
      </c>
      <c r="I36" s="9">
        <v>7</v>
      </c>
      <c r="J36" s="8">
        <f t="shared" si="2"/>
        <v>41.17647058823529</v>
      </c>
      <c r="K36" s="9">
        <v>3</v>
      </c>
      <c r="L36" s="8">
        <f t="shared" si="3"/>
        <v>17.647058823529413</v>
      </c>
      <c r="M36" s="9">
        <v>0</v>
      </c>
      <c r="N36" s="8">
        <f t="shared" si="4"/>
        <v>0</v>
      </c>
      <c r="P36" s="54"/>
    </row>
    <row r="37" spans="1:16" ht="23.1" customHeight="1">
      <c r="A37" s="175"/>
      <c r="B37" s="176"/>
      <c r="C37" s="13"/>
      <c r="D37" s="14" t="s">
        <v>18</v>
      </c>
      <c r="E37" s="11"/>
      <c r="F37" s="10">
        <f t="shared" si="0"/>
        <v>4</v>
      </c>
      <c r="G37" s="9">
        <v>1</v>
      </c>
      <c r="H37" s="8">
        <f t="shared" si="1"/>
        <v>25</v>
      </c>
      <c r="I37" s="9">
        <v>3</v>
      </c>
      <c r="J37" s="8">
        <f t="shared" si="2"/>
        <v>75</v>
      </c>
      <c r="K37" s="9">
        <v>0</v>
      </c>
      <c r="L37" s="8">
        <f t="shared" si="3"/>
        <v>0</v>
      </c>
      <c r="M37" s="9">
        <v>0</v>
      </c>
      <c r="N37" s="8">
        <f t="shared" si="4"/>
        <v>0</v>
      </c>
      <c r="P37" s="54"/>
    </row>
    <row r="38" spans="1:16" ht="23.1" customHeight="1">
      <c r="A38" s="175"/>
      <c r="B38" s="174" t="s">
        <v>17</v>
      </c>
      <c r="C38" s="13"/>
      <c r="D38" s="14" t="s">
        <v>16</v>
      </c>
      <c r="E38" s="11"/>
      <c r="F38" s="10">
        <f t="shared" si="0"/>
        <v>715</v>
      </c>
      <c r="G38" s="9">
        <f>SUM(G39:G53)</f>
        <v>258</v>
      </c>
      <c r="H38" s="8">
        <f t="shared" si="1"/>
        <v>36.083916083916087</v>
      </c>
      <c r="I38" s="9">
        <f>SUM(I39:I53)</f>
        <v>224</v>
      </c>
      <c r="J38" s="8">
        <f t="shared" si="2"/>
        <v>31.32867132867133</v>
      </c>
      <c r="K38" s="9">
        <f>SUM(K39:K53)</f>
        <v>197</v>
      </c>
      <c r="L38" s="8">
        <f t="shared" si="3"/>
        <v>27.55244755244755</v>
      </c>
      <c r="M38" s="9">
        <f>SUM(M39:M53)</f>
        <v>36</v>
      </c>
      <c r="N38" s="8">
        <f t="shared" si="4"/>
        <v>5.034965034965035</v>
      </c>
      <c r="P38" s="54"/>
    </row>
    <row r="39" spans="1:16" ht="23.1" customHeight="1">
      <c r="A39" s="175"/>
      <c r="B39" s="175"/>
      <c r="C39" s="13"/>
      <c r="D39" s="14" t="s">
        <v>15</v>
      </c>
      <c r="E39" s="11"/>
      <c r="F39" s="10">
        <f t="shared" si="0"/>
        <v>7</v>
      </c>
      <c r="G39" s="9">
        <v>2</v>
      </c>
      <c r="H39" s="8">
        <f t="shared" si="1"/>
        <v>28.571428571428569</v>
      </c>
      <c r="I39" s="9">
        <v>0</v>
      </c>
      <c r="J39" s="8">
        <f t="shared" si="2"/>
        <v>0</v>
      </c>
      <c r="K39" s="9">
        <v>4</v>
      </c>
      <c r="L39" s="8">
        <f t="shared" si="3"/>
        <v>57.142857142857139</v>
      </c>
      <c r="M39" s="9">
        <v>1</v>
      </c>
      <c r="N39" s="8">
        <f t="shared" si="4"/>
        <v>14.285714285714285</v>
      </c>
      <c r="P39" s="54"/>
    </row>
    <row r="40" spans="1:16" ht="23.1" customHeight="1">
      <c r="A40" s="175"/>
      <c r="B40" s="175"/>
      <c r="C40" s="13"/>
      <c r="D40" s="14" t="s">
        <v>14</v>
      </c>
      <c r="E40" s="11"/>
      <c r="F40" s="10">
        <f t="shared" si="0"/>
        <v>81</v>
      </c>
      <c r="G40" s="9">
        <v>21</v>
      </c>
      <c r="H40" s="8">
        <f t="shared" si="1"/>
        <v>25.925925925925924</v>
      </c>
      <c r="I40" s="9">
        <v>25</v>
      </c>
      <c r="J40" s="8">
        <f t="shared" si="2"/>
        <v>30.864197530864196</v>
      </c>
      <c r="K40" s="9">
        <v>27</v>
      </c>
      <c r="L40" s="8">
        <f t="shared" si="3"/>
        <v>33.333333333333329</v>
      </c>
      <c r="M40" s="9">
        <v>8</v>
      </c>
      <c r="N40" s="8">
        <f t="shared" si="4"/>
        <v>9.8765432098765427</v>
      </c>
      <c r="P40" s="54"/>
    </row>
    <row r="41" spans="1:16" ht="23.1" customHeight="1">
      <c r="A41" s="175"/>
      <c r="B41" s="175"/>
      <c r="C41" s="13"/>
      <c r="D41" s="14" t="s">
        <v>13</v>
      </c>
      <c r="E41" s="11"/>
      <c r="F41" s="10">
        <f t="shared" si="0"/>
        <v>20</v>
      </c>
      <c r="G41" s="9">
        <v>3</v>
      </c>
      <c r="H41" s="8">
        <f t="shared" si="1"/>
        <v>15</v>
      </c>
      <c r="I41" s="9">
        <v>11</v>
      </c>
      <c r="J41" s="8">
        <f t="shared" si="2"/>
        <v>55.000000000000007</v>
      </c>
      <c r="K41" s="9">
        <v>4</v>
      </c>
      <c r="L41" s="8">
        <f t="shared" si="3"/>
        <v>20</v>
      </c>
      <c r="M41" s="9">
        <v>2</v>
      </c>
      <c r="N41" s="8">
        <f t="shared" si="4"/>
        <v>10</v>
      </c>
      <c r="P41" s="54"/>
    </row>
    <row r="42" spans="1:16" ht="23.1" customHeight="1">
      <c r="A42" s="175"/>
      <c r="B42" s="175"/>
      <c r="C42" s="13"/>
      <c r="D42" s="14" t="s">
        <v>12</v>
      </c>
      <c r="E42" s="11"/>
      <c r="F42" s="10">
        <f t="shared" si="0"/>
        <v>13</v>
      </c>
      <c r="G42" s="9">
        <v>6</v>
      </c>
      <c r="H42" s="8">
        <f t="shared" si="1"/>
        <v>46.153846153846153</v>
      </c>
      <c r="I42" s="9">
        <v>1</v>
      </c>
      <c r="J42" s="8">
        <f t="shared" si="2"/>
        <v>7.6923076923076925</v>
      </c>
      <c r="K42" s="9">
        <v>6</v>
      </c>
      <c r="L42" s="8">
        <f t="shared" si="3"/>
        <v>46.153846153846153</v>
      </c>
      <c r="M42" s="9">
        <v>0</v>
      </c>
      <c r="N42" s="8">
        <f t="shared" si="4"/>
        <v>0</v>
      </c>
      <c r="P42" s="54"/>
    </row>
    <row r="43" spans="1:16" ht="23.1" customHeight="1">
      <c r="A43" s="175"/>
      <c r="B43" s="175"/>
      <c r="C43" s="13"/>
      <c r="D43" s="14" t="s">
        <v>11</v>
      </c>
      <c r="E43" s="11"/>
      <c r="F43" s="10">
        <f t="shared" si="0"/>
        <v>35</v>
      </c>
      <c r="G43" s="9">
        <v>15</v>
      </c>
      <c r="H43" s="8">
        <f t="shared" si="1"/>
        <v>42.857142857142854</v>
      </c>
      <c r="I43" s="9">
        <v>11</v>
      </c>
      <c r="J43" s="8">
        <f t="shared" si="2"/>
        <v>31.428571428571427</v>
      </c>
      <c r="K43" s="9">
        <v>7</v>
      </c>
      <c r="L43" s="8">
        <f t="shared" si="3"/>
        <v>20</v>
      </c>
      <c r="M43" s="9">
        <v>2</v>
      </c>
      <c r="N43" s="8">
        <f t="shared" si="4"/>
        <v>5.7142857142857144</v>
      </c>
      <c r="P43" s="54"/>
    </row>
    <row r="44" spans="1:16" ht="23.1" customHeight="1">
      <c r="A44" s="175"/>
      <c r="B44" s="175"/>
      <c r="C44" s="13"/>
      <c r="D44" s="14" t="s">
        <v>10</v>
      </c>
      <c r="E44" s="11"/>
      <c r="F44" s="10">
        <f t="shared" si="0"/>
        <v>182</v>
      </c>
      <c r="G44" s="9">
        <v>67</v>
      </c>
      <c r="H44" s="8">
        <f t="shared" si="1"/>
        <v>36.813186813186817</v>
      </c>
      <c r="I44" s="9">
        <v>60</v>
      </c>
      <c r="J44" s="8">
        <f t="shared" si="2"/>
        <v>32.967032967032964</v>
      </c>
      <c r="K44" s="9">
        <v>47</v>
      </c>
      <c r="L44" s="8">
        <f t="shared" si="3"/>
        <v>25.824175824175828</v>
      </c>
      <c r="M44" s="9">
        <v>8</v>
      </c>
      <c r="N44" s="8">
        <f t="shared" si="4"/>
        <v>4.395604395604396</v>
      </c>
      <c r="P44" s="54"/>
    </row>
    <row r="45" spans="1:16" ht="23.1" customHeight="1">
      <c r="A45" s="175"/>
      <c r="B45" s="175"/>
      <c r="C45" s="13"/>
      <c r="D45" s="14" t="s">
        <v>9</v>
      </c>
      <c r="E45" s="11"/>
      <c r="F45" s="10">
        <f t="shared" si="0"/>
        <v>18</v>
      </c>
      <c r="G45" s="9">
        <v>11</v>
      </c>
      <c r="H45" s="8">
        <f t="shared" si="1"/>
        <v>61.111111111111114</v>
      </c>
      <c r="I45" s="9">
        <v>2</v>
      </c>
      <c r="J45" s="8">
        <f t="shared" si="2"/>
        <v>11.111111111111111</v>
      </c>
      <c r="K45" s="9">
        <v>4</v>
      </c>
      <c r="L45" s="8">
        <f t="shared" si="3"/>
        <v>22.222222222222221</v>
      </c>
      <c r="M45" s="9">
        <v>1</v>
      </c>
      <c r="N45" s="8">
        <f t="shared" si="4"/>
        <v>5.5555555555555554</v>
      </c>
      <c r="P45" s="54"/>
    </row>
    <row r="46" spans="1:16" ht="22.5" customHeight="1">
      <c r="A46" s="175"/>
      <c r="B46" s="175"/>
      <c r="C46" s="13"/>
      <c r="D46" s="14" t="s">
        <v>8</v>
      </c>
      <c r="E46" s="11"/>
      <c r="F46" s="10">
        <f t="shared" si="0"/>
        <v>11</v>
      </c>
      <c r="G46" s="9">
        <v>3</v>
      </c>
      <c r="H46" s="8">
        <f t="shared" si="1"/>
        <v>27.27272727272727</v>
      </c>
      <c r="I46" s="9">
        <v>4</v>
      </c>
      <c r="J46" s="8">
        <f t="shared" si="2"/>
        <v>36.363636363636367</v>
      </c>
      <c r="K46" s="9">
        <v>4</v>
      </c>
      <c r="L46" s="8">
        <f t="shared" si="3"/>
        <v>36.363636363636367</v>
      </c>
      <c r="M46" s="9">
        <v>0</v>
      </c>
      <c r="N46" s="8">
        <f t="shared" si="4"/>
        <v>0</v>
      </c>
      <c r="P46" s="54"/>
    </row>
    <row r="47" spans="1:16" ht="22.5" customHeight="1">
      <c r="A47" s="175"/>
      <c r="B47" s="175"/>
      <c r="C47" s="13"/>
      <c r="D47" s="12" t="s">
        <v>7</v>
      </c>
      <c r="E47" s="11"/>
      <c r="F47" s="10">
        <f t="shared" si="0"/>
        <v>16</v>
      </c>
      <c r="G47" s="9">
        <v>2</v>
      </c>
      <c r="H47" s="8">
        <f t="shared" si="1"/>
        <v>12.5</v>
      </c>
      <c r="I47" s="9">
        <v>3</v>
      </c>
      <c r="J47" s="8">
        <f t="shared" si="2"/>
        <v>18.75</v>
      </c>
      <c r="K47" s="9">
        <v>10</v>
      </c>
      <c r="L47" s="8">
        <f t="shared" si="3"/>
        <v>62.5</v>
      </c>
      <c r="M47" s="9">
        <v>1</v>
      </c>
      <c r="N47" s="8">
        <f t="shared" si="4"/>
        <v>6.25</v>
      </c>
      <c r="P47" s="54"/>
    </row>
    <row r="48" spans="1:16" ht="23.1" customHeight="1">
      <c r="A48" s="175"/>
      <c r="B48" s="175"/>
      <c r="C48" s="13"/>
      <c r="D48" s="14" t="s">
        <v>6</v>
      </c>
      <c r="E48" s="11"/>
      <c r="F48" s="10">
        <f t="shared" si="0"/>
        <v>57</v>
      </c>
      <c r="G48" s="9">
        <v>17</v>
      </c>
      <c r="H48" s="8">
        <f t="shared" si="1"/>
        <v>29.82456140350877</v>
      </c>
      <c r="I48" s="9">
        <v>20</v>
      </c>
      <c r="J48" s="8">
        <f t="shared" si="2"/>
        <v>35.087719298245609</v>
      </c>
      <c r="K48" s="9">
        <v>15</v>
      </c>
      <c r="L48" s="8">
        <f t="shared" si="3"/>
        <v>26.315789473684209</v>
      </c>
      <c r="M48" s="9">
        <v>5</v>
      </c>
      <c r="N48" s="8">
        <f t="shared" si="4"/>
        <v>8.7719298245614024</v>
      </c>
      <c r="P48" s="54"/>
    </row>
    <row r="49" spans="1:16" ht="23.1" customHeight="1">
      <c r="A49" s="175"/>
      <c r="B49" s="175"/>
      <c r="C49" s="13"/>
      <c r="D49" s="14" t="s">
        <v>5</v>
      </c>
      <c r="E49" s="11"/>
      <c r="F49" s="10">
        <f t="shared" si="0"/>
        <v>16</v>
      </c>
      <c r="G49" s="9">
        <v>4</v>
      </c>
      <c r="H49" s="8">
        <f t="shared" si="1"/>
        <v>25</v>
      </c>
      <c r="I49" s="9">
        <v>5</v>
      </c>
      <c r="J49" s="8">
        <f t="shared" si="2"/>
        <v>31.25</v>
      </c>
      <c r="K49" s="9">
        <v>4</v>
      </c>
      <c r="L49" s="8">
        <f t="shared" si="3"/>
        <v>25</v>
      </c>
      <c r="M49" s="9">
        <v>3</v>
      </c>
      <c r="N49" s="8">
        <f t="shared" si="4"/>
        <v>18.75</v>
      </c>
      <c r="P49" s="54"/>
    </row>
    <row r="50" spans="1:16" ht="23.1" customHeight="1">
      <c r="A50" s="175"/>
      <c r="B50" s="175"/>
      <c r="C50" s="13"/>
      <c r="D50" s="14" t="s">
        <v>4</v>
      </c>
      <c r="E50" s="11"/>
      <c r="F50" s="10">
        <f t="shared" si="0"/>
        <v>21</v>
      </c>
      <c r="G50" s="9">
        <v>4</v>
      </c>
      <c r="H50" s="8">
        <f t="shared" si="1"/>
        <v>19.047619047619047</v>
      </c>
      <c r="I50" s="9">
        <v>8</v>
      </c>
      <c r="J50" s="8">
        <f t="shared" si="2"/>
        <v>38.095238095238095</v>
      </c>
      <c r="K50" s="9">
        <v>9</v>
      </c>
      <c r="L50" s="8">
        <f t="shared" si="3"/>
        <v>42.857142857142854</v>
      </c>
      <c r="M50" s="9">
        <v>0</v>
      </c>
      <c r="N50" s="8">
        <f t="shared" si="4"/>
        <v>0</v>
      </c>
      <c r="P50" s="54"/>
    </row>
    <row r="51" spans="1:16" ht="23.1" customHeight="1">
      <c r="A51" s="175"/>
      <c r="B51" s="175"/>
      <c r="C51" s="13"/>
      <c r="D51" s="14" t="s">
        <v>3</v>
      </c>
      <c r="E51" s="11"/>
      <c r="F51" s="10">
        <f t="shared" si="0"/>
        <v>157</v>
      </c>
      <c r="G51" s="9">
        <v>66</v>
      </c>
      <c r="H51" s="8">
        <f t="shared" si="1"/>
        <v>42.038216560509554</v>
      </c>
      <c r="I51" s="9">
        <v>50</v>
      </c>
      <c r="J51" s="8">
        <f t="shared" si="2"/>
        <v>31.847133757961782</v>
      </c>
      <c r="K51" s="9">
        <v>38</v>
      </c>
      <c r="L51" s="8">
        <f t="shared" si="3"/>
        <v>24.203821656050955</v>
      </c>
      <c r="M51" s="9">
        <v>3</v>
      </c>
      <c r="N51" s="8">
        <f t="shared" si="4"/>
        <v>1.910828025477707</v>
      </c>
      <c r="P51" s="54"/>
    </row>
    <row r="52" spans="1:16" ht="23.1" customHeight="1">
      <c r="A52" s="175"/>
      <c r="B52" s="175"/>
      <c r="C52" s="13"/>
      <c r="D52" s="14" t="s">
        <v>2</v>
      </c>
      <c r="E52" s="11"/>
      <c r="F52" s="10">
        <f t="shared" si="0"/>
        <v>22</v>
      </c>
      <c r="G52" s="9">
        <v>10</v>
      </c>
      <c r="H52" s="8">
        <f t="shared" si="1"/>
        <v>45.454545454545453</v>
      </c>
      <c r="I52" s="9">
        <v>8</v>
      </c>
      <c r="J52" s="8">
        <f t="shared" si="2"/>
        <v>36.363636363636367</v>
      </c>
      <c r="K52" s="9">
        <v>3</v>
      </c>
      <c r="L52" s="8">
        <f t="shared" si="3"/>
        <v>13.636363636363635</v>
      </c>
      <c r="M52" s="9">
        <v>1</v>
      </c>
      <c r="N52" s="8">
        <f t="shared" si="4"/>
        <v>4.5454545454545459</v>
      </c>
      <c r="P52" s="54"/>
    </row>
    <row r="53" spans="1:16" ht="24" customHeight="1">
      <c r="A53" s="176"/>
      <c r="B53" s="176"/>
      <c r="C53" s="13"/>
      <c r="D53" s="12" t="s">
        <v>1</v>
      </c>
      <c r="E53" s="11"/>
      <c r="F53" s="10">
        <f t="shared" si="0"/>
        <v>59</v>
      </c>
      <c r="G53" s="9">
        <v>27</v>
      </c>
      <c r="H53" s="8">
        <f t="shared" si="1"/>
        <v>45.762711864406782</v>
      </c>
      <c r="I53" s="9">
        <v>16</v>
      </c>
      <c r="J53" s="8">
        <f t="shared" si="2"/>
        <v>27.118644067796609</v>
      </c>
      <c r="K53" s="9">
        <v>15</v>
      </c>
      <c r="L53" s="8">
        <f t="shared" si="3"/>
        <v>25.423728813559322</v>
      </c>
      <c r="M53" s="9">
        <v>1</v>
      </c>
      <c r="N53" s="8">
        <f t="shared" si="4"/>
        <v>1.6949152542372881</v>
      </c>
      <c r="P53" s="54"/>
    </row>
    <row r="63" spans="1:16">
      <c r="D63" s="5"/>
    </row>
    <row r="67" spans="4:4">
      <c r="D67" s="5"/>
    </row>
    <row r="71" spans="4:4">
      <c r="D71" s="5"/>
    </row>
    <row r="73" spans="4:4">
      <c r="D73" s="5"/>
    </row>
    <row r="75" spans="4:4">
      <c r="D75" s="5"/>
    </row>
    <row r="77" spans="4:4">
      <c r="D77" s="5"/>
    </row>
    <row r="79" spans="4:4" ht="13.5" customHeight="1">
      <c r="D79" s="6"/>
    </row>
    <row r="80" spans="4:4" ht="13.5" customHeight="1"/>
    <row r="81" spans="4:6">
      <c r="D81" s="5"/>
    </row>
    <row r="83" spans="4:6">
      <c r="D83" s="5"/>
    </row>
    <row r="85" spans="4:6">
      <c r="D85" s="5"/>
    </row>
    <row r="87" spans="4:6">
      <c r="D87" s="5"/>
    </row>
    <row r="91" spans="4:6" ht="12.75" customHeight="1"/>
    <row r="92" spans="4:6" ht="12.75" customHeight="1">
      <c r="F92" s="57"/>
    </row>
  </sheetData>
  <mergeCells count="24">
    <mergeCell ref="A13:A53"/>
    <mergeCell ref="B13:B37"/>
    <mergeCell ref="B38:B53"/>
    <mergeCell ref="M3:N4"/>
    <mergeCell ref="A7:E7"/>
    <mergeCell ref="A8:A12"/>
    <mergeCell ref="B8:E8"/>
    <mergeCell ref="B9:E9"/>
    <mergeCell ref="B10:E10"/>
    <mergeCell ref="B11:E11"/>
    <mergeCell ref="B12:E12"/>
    <mergeCell ref="G5:G6"/>
    <mergeCell ref="H5:H6"/>
    <mergeCell ref="I5:I6"/>
    <mergeCell ref="J5:J6"/>
    <mergeCell ref="L5:L6"/>
    <mergeCell ref="M5:M6"/>
    <mergeCell ref="N5:N6"/>
    <mergeCell ref="A3:E6"/>
    <mergeCell ref="F3:F6"/>
    <mergeCell ref="G3:H4"/>
    <mergeCell ref="I3:J4"/>
    <mergeCell ref="K3:L4"/>
    <mergeCell ref="K5:K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F75" sqref="F75"/>
    </sheetView>
  </sheetViews>
  <sheetFormatPr defaultRowHeight="13.5"/>
  <cols>
    <col min="1" max="2" width="2.625" style="133" customWidth="1"/>
    <col min="3" max="3" width="1.375" style="133" customWidth="1"/>
    <col min="4" max="4" width="27.625" style="133" customWidth="1"/>
    <col min="5" max="5" width="1.375" style="133" customWidth="1"/>
    <col min="6" max="17" width="9" style="108" customWidth="1"/>
    <col min="18" max="16384" width="9" style="108"/>
  </cols>
  <sheetData>
    <row r="1" spans="1:17" ht="14.25">
      <c r="A1" s="132" t="s">
        <v>555</v>
      </c>
      <c r="F1" s="134"/>
    </row>
    <row r="2" spans="1:17">
      <c r="F2" s="134"/>
      <c r="Q2" s="135" t="s">
        <v>495</v>
      </c>
    </row>
    <row r="3" spans="1:17" ht="12.75" customHeight="1">
      <c r="A3" s="265" t="s">
        <v>64</v>
      </c>
      <c r="B3" s="266"/>
      <c r="C3" s="266"/>
      <c r="D3" s="266"/>
      <c r="E3" s="267"/>
      <c r="F3" s="321" t="s">
        <v>150</v>
      </c>
      <c r="G3" s="254" t="s">
        <v>501</v>
      </c>
      <c r="H3" s="136"/>
      <c r="I3" s="136"/>
      <c r="J3" s="109"/>
      <c r="K3" s="109"/>
      <c r="L3" s="109"/>
      <c r="M3" s="109"/>
      <c r="N3" s="109"/>
      <c r="O3" s="109"/>
      <c r="P3" s="299" t="s">
        <v>504</v>
      </c>
      <c r="Q3" s="299" t="s">
        <v>439</v>
      </c>
    </row>
    <row r="4" spans="1:17" ht="23.25" customHeight="1">
      <c r="A4" s="268"/>
      <c r="B4" s="269"/>
      <c r="C4" s="269"/>
      <c r="D4" s="269"/>
      <c r="E4" s="270"/>
      <c r="F4" s="324"/>
      <c r="G4" s="329"/>
      <c r="H4" s="350" t="s">
        <v>502</v>
      </c>
      <c r="I4" s="350" t="s">
        <v>503</v>
      </c>
      <c r="J4" s="321" t="s">
        <v>505</v>
      </c>
      <c r="K4" s="322"/>
      <c r="L4" s="323"/>
      <c r="M4" s="321" t="s">
        <v>440</v>
      </c>
      <c r="N4" s="322"/>
      <c r="O4" s="322"/>
      <c r="P4" s="255"/>
      <c r="Q4" s="255"/>
    </row>
    <row r="5" spans="1:17" ht="14.25" customHeight="1">
      <c r="A5" s="268"/>
      <c r="B5" s="269"/>
      <c r="C5" s="269"/>
      <c r="D5" s="269"/>
      <c r="E5" s="270"/>
      <c r="F5" s="324"/>
      <c r="G5" s="329"/>
      <c r="H5" s="350"/>
      <c r="I5" s="350"/>
      <c r="J5" s="348" t="s">
        <v>494</v>
      </c>
      <c r="K5" s="341" t="s">
        <v>492</v>
      </c>
      <c r="L5" s="225" t="s">
        <v>493</v>
      </c>
      <c r="M5" s="348" t="s">
        <v>494</v>
      </c>
      <c r="N5" s="341" t="s">
        <v>492</v>
      </c>
      <c r="O5" s="282" t="s">
        <v>493</v>
      </c>
      <c r="P5" s="255"/>
      <c r="Q5" s="255"/>
    </row>
    <row r="6" spans="1:17" ht="30.75" customHeight="1">
      <c r="A6" s="271"/>
      <c r="B6" s="272"/>
      <c r="C6" s="272"/>
      <c r="D6" s="272"/>
      <c r="E6" s="273"/>
      <c r="F6" s="324"/>
      <c r="G6" s="330"/>
      <c r="H6" s="350"/>
      <c r="I6" s="350"/>
      <c r="J6" s="349"/>
      <c r="K6" s="343"/>
      <c r="L6" s="227"/>
      <c r="M6" s="349"/>
      <c r="N6" s="343"/>
      <c r="O6" s="284"/>
      <c r="P6" s="256"/>
      <c r="Q6" s="256"/>
    </row>
    <row r="7" spans="1:17" ht="12" customHeight="1">
      <c r="A7" s="265" t="s">
        <v>50</v>
      </c>
      <c r="B7" s="266"/>
      <c r="C7" s="266"/>
      <c r="D7" s="266"/>
      <c r="E7" s="267"/>
      <c r="F7" s="101">
        <f>SUM(G7,P7:Q7)</f>
        <v>945</v>
      </c>
      <c r="G7" s="101">
        <f>SUM(G9,G11,G13,G15,G17)</f>
        <v>581</v>
      </c>
      <c r="H7" s="101">
        <f t="shared" ref="H7:I7" si="0">SUM(H9,H11,H13,H15,H17)</f>
        <v>379</v>
      </c>
      <c r="I7" s="101">
        <f t="shared" si="0"/>
        <v>202</v>
      </c>
      <c r="J7" s="101">
        <f t="shared" ref="J7" si="1">SUM(J9,J11,J13,J15,J17)</f>
        <v>14397</v>
      </c>
      <c r="K7" s="111">
        <f>SUM(K9,K11,K13,K15,K17)</f>
        <v>6127</v>
      </c>
      <c r="L7" s="112">
        <f t="shared" ref="L7:Q7" si="2">SUM(L9,L11,L13,L15,L17)</f>
        <v>8270</v>
      </c>
      <c r="M7" s="110">
        <f>SUM(N7,O7)</f>
        <v>592</v>
      </c>
      <c r="N7" s="111">
        <f>SUM(N9,N11,N13,N15,N17)</f>
        <v>308</v>
      </c>
      <c r="O7" s="112">
        <f>SUM(O9,O11,O13,O15,O17)</f>
        <v>284</v>
      </c>
      <c r="P7" s="112">
        <f>SUM(P9,P11,P13,P15,P17)</f>
        <v>279</v>
      </c>
      <c r="Q7" s="112">
        <f t="shared" si="2"/>
        <v>85</v>
      </c>
    </row>
    <row r="8" spans="1:17" ht="12" customHeight="1">
      <c r="A8" s="268"/>
      <c r="B8" s="269"/>
      <c r="C8" s="269"/>
      <c r="D8" s="269"/>
      <c r="E8" s="270"/>
      <c r="F8" s="102">
        <f>SUM(G8,P8:Q8)</f>
        <v>1</v>
      </c>
      <c r="G8" s="102">
        <f>IF(G7=0,0,G7/$F7)</f>
        <v>0.61481481481481481</v>
      </c>
      <c r="H8" s="102">
        <f>IF(H7=0,0,$H7/G7)</f>
        <v>0.65232358003442337</v>
      </c>
      <c r="I8" s="102">
        <f>IF(I7=0,0,I7/G7)</f>
        <v>0.34767641996557658</v>
      </c>
      <c r="J8" s="113">
        <f>SUM(K8:L8)</f>
        <v>1</v>
      </c>
      <c r="K8" s="114">
        <f>IF(K7=0,0,K7/$J7)</f>
        <v>0.42557477252205322</v>
      </c>
      <c r="L8" s="115">
        <f t="shared" ref="L8" si="3">IF(L7=0,0,L7/$J7)</f>
        <v>0.57442522747794678</v>
      </c>
      <c r="M8" s="113">
        <f>IF(M7=0,0,M7/$J7)</f>
        <v>4.1119677710634163E-2</v>
      </c>
      <c r="N8" s="114">
        <f>IF(N7=0,0,N7/K7)</f>
        <v>5.0269299820466788E-2</v>
      </c>
      <c r="O8" s="115">
        <f>IF(O7=0,0,O7/L7)</f>
        <v>3.4340991535671099E-2</v>
      </c>
      <c r="P8" s="116">
        <f>IF(P7=0,0,P7/F7)</f>
        <v>0.29523809523809524</v>
      </c>
      <c r="Q8" s="128">
        <f>IF(Q7=0,0,Q7/$F7)</f>
        <v>8.9947089947089942E-2</v>
      </c>
    </row>
    <row r="9" spans="1:17" ht="12" customHeight="1">
      <c r="A9" s="274" t="s">
        <v>49</v>
      </c>
      <c r="B9" s="293" t="s">
        <v>48</v>
      </c>
      <c r="C9" s="294"/>
      <c r="D9" s="294"/>
      <c r="E9" s="295"/>
      <c r="F9" s="101">
        <f>SUM(G9,P9:Q9)</f>
        <v>295</v>
      </c>
      <c r="G9" s="101">
        <v>124</v>
      </c>
      <c r="H9" s="101">
        <v>96</v>
      </c>
      <c r="I9" s="101">
        <v>28</v>
      </c>
      <c r="J9" s="101">
        <f t="shared" ref="J9" si="4">SUM(K9,L9)</f>
        <v>607</v>
      </c>
      <c r="K9" s="111">
        <v>294</v>
      </c>
      <c r="L9" s="112">
        <v>313</v>
      </c>
      <c r="M9" s="101">
        <f>SUM(N9,O9)</f>
        <v>43</v>
      </c>
      <c r="N9" s="111">
        <v>16</v>
      </c>
      <c r="O9" s="112">
        <v>27</v>
      </c>
      <c r="P9" s="112">
        <v>133</v>
      </c>
      <c r="Q9" s="112">
        <v>38</v>
      </c>
    </row>
    <row r="10" spans="1:17" ht="12" customHeight="1">
      <c r="A10" s="275"/>
      <c r="B10" s="296"/>
      <c r="C10" s="297"/>
      <c r="D10" s="297"/>
      <c r="E10" s="298"/>
      <c r="F10" s="102">
        <f t="shared" ref="F10:F72" si="5">SUM(G10,P10:Q10)</f>
        <v>1</v>
      </c>
      <c r="G10" s="102">
        <f>IF(G9=0,0,G9/$F9)</f>
        <v>0.42033898305084744</v>
      </c>
      <c r="H10" s="102">
        <f t="shared" ref="H10" si="6">IF(H9=0,0,$H9/G9)</f>
        <v>0.77419354838709675</v>
      </c>
      <c r="I10" s="102">
        <f t="shared" ref="I10" si="7">IF(I9=0,0,I9/G9)</f>
        <v>0.22580645161290322</v>
      </c>
      <c r="J10" s="113">
        <f t="shared" ref="J10" si="8">SUM(K10:L10)</f>
        <v>1</v>
      </c>
      <c r="K10" s="114">
        <f>IF(K9=0,0,K9/$J9)</f>
        <v>0.48434925864909389</v>
      </c>
      <c r="L10" s="115">
        <f t="shared" ref="L10" si="9">IF(L9=0,0,L9/$J9)</f>
        <v>0.51565074135090605</v>
      </c>
      <c r="M10" s="113">
        <f>IF(M9=0,0,M9/$J9)</f>
        <v>7.0840197693574955E-2</v>
      </c>
      <c r="N10" s="114">
        <f>IF(N9=0,0,N9/K9)</f>
        <v>5.4421768707482991E-2</v>
      </c>
      <c r="O10" s="115">
        <f>IF(O9=0,0,O9/L9)</f>
        <v>8.6261980830670923E-2</v>
      </c>
      <c r="P10" s="116">
        <f t="shared" ref="P10" si="10">IF(P9=0,0,P9/F9)</f>
        <v>0.45084745762711864</v>
      </c>
      <c r="Q10" s="128">
        <f>IF(Q9=0,0,Q9/$F9)</f>
        <v>0.12881355932203389</v>
      </c>
    </row>
    <row r="11" spans="1:17" ht="12" customHeight="1">
      <c r="A11" s="275"/>
      <c r="B11" s="293" t="s">
        <v>47</v>
      </c>
      <c r="C11" s="294"/>
      <c r="D11" s="294"/>
      <c r="E11" s="295"/>
      <c r="F11" s="101">
        <f t="shared" si="5"/>
        <v>143</v>
      </c>
      <c r="G11" s="101">
        <v>91</v>
      </c>
      <c r="H11" s="101">
        <v>62</v>
      </c>
      <c r="I11" s="101">
        <v>29</v>
      </c>
      <c r="J11" s="101">
        <f t="shared" ref="J11" si="11">SUM(K11,L11)</f>
        <v>694</v>
      </c>
      <c r="K11" s="111">
        <v>239</v>
      </c>
      <c r="L11" s="112">
        <v>455</v>
      </c>
      <c r="M11" s="101">
        <f>SUM(N11,O11)</f>
        <v>59</v>
      </c>
      <c r="N11" s="111">
        <v>26</v>
      </c>
      <c r="O11" s="112">
        <v>33</v>
      </c>
      <c r="P11" s="112">
        <v>42</v>
      </c>
      <c r="Q11" s="112">
        <v>10</v>
      </c>
    </row>
    <row r="12" spans="1:17" ht="12" customHeight="1">
      <c r="A12" s="275"/>
      <c r="B12" s="296"/>
      <c r="C12" s="297"/>
      <c r="D12" s="297"/>
      <c r="E12" s="298"/>
      <c r="F12" s="102">
        <f t="shared" si="5"/>
        <v>0.99999999999999989</v>
      </c>
      <c r="G12" s="102">
        <f>IF(G11=0,0,G11/$F11)</f>
        <v>0.63636363636363635</v>
      </c>
      <c r="H12" s="102">
        <f t="shared" ref="H12" si="12">IF(H11=0,0,$H11/G11)</f>
        <v>0.68131868131868134</v>
      </c>
      <c r="I12" s="102">
        <f t="shared" ref="I12" si="13">IF(I11=0,0,I11/G11)</f>
        <v>0.31868131868131866</v>
      </c>
      <c r="J12" s="113">
        <f t="shared" ref="J12" si="14">SUM(K12:L12)</f>
        <v>1</v>
      </c>
      <c r="K12" s="114">
        <f>IF(K11=0,0,K11/$J11)</f>
        <v>0.34438040345821325</v>
      </c>
      <c r="L12" s="115">
        <f t="shared" ref="L12" si="15">IF(L11=0,0,L11/$J11)</f>
        <v>0.6556195965417867</v>
      </c>
      <c r="M12" s="113">
        <f>IF(M11=0,0,M11/$J11)</f>
        <v>8.5014409221902024E-2</v>
      </c>
      <c r="N12" s="114">
        <f>IF(N11=0,0,N11/K11)</f>
        <v>0.10878661087866109</v>
      </c>
      <c r="O12" s="115">
        <f>IF(O11=0,0,O11/L11)</f>
        <v>7.2527472527472533E-2</v>
      </c>
      <c r="P12" s="116">
        <f t="shared" ref="P12" si="16">IF(P11=0,0,P11/F11)</f>
        <v>0.2937062937062937</v>
      </c>
      <c r="Q12" s="128">
        <f>IF(Q11=0,0,Q11/$F11)</f>
        <v>6.9930069930069935E-2</v>
      </c>
    </row>
    <row r="13" spans="1:17" ht="12" customHeight="1">
      <c r="A13" s="275"/>
      <c r="B13" s="293" t="s">
        <v>46</v>
      </c>
      <c r="C13" s="294"/>
      <c r="D13" s="294"/>
      <c r="E13" s="295"/>
      <c r="F13" s="101">
        <f t="shared" si="5"/>
        <v>227</v>
      </c>
      <c r="G13" s="101">
        <v>160</v>
      </c>
      <c r="H13" s="101">
        <v>87</v>
      </c>
      <c r="I13" s="101">
        <v>73</v>
      </c>
      <c r="J13" s="101">
        <f t="shared" ref="J13" si="17">SUM(K13,L13)</f>
        <v>3969</v>
      </c>
      <c r="K13" s="111">
        <v>1544</v>
      </c>
      <c r="L13" s="112">
        <v>2425</v>
      </c>
      <c r="M13" s="101">
        <f>SUM(N13,O13)</f>
        <v>230</v>
      </c>
      <c r="N13" s="111">
        <v>106</v>
      </c>
      <c r="O13" s="112">
        <v>124</v>
      </c>
      <c r="P13" s="112">
        <v>49</v>
      </c>
      <c r="Q13" s="112">
        <v>18</v>
      </c>
    </row>
    <row r="14" spans="1:17" ht="12" customHeight="1">
      <c r="A14" s="275"/>
      <c r="B14" s="296"/>
      <c r="C14" s="297"/>
      <c r="D14" s="297"/>
      <c r="E14" s="298"/>
      <c r="F14" s="102">
        <f t="shared" si="5"/>
        <v>1</v>
      </c>
      <c r="G14" s="102">
        <f>IF(G13=0,0,G13/$F13)</f>
        <v>0.70484581497797361</v>
      </c>
      <c r="H14" s="102">
        <f t="shared" ref="H14" si="18">IF(H13=0,0,$H13/G13)</f>
        <v>0.54374999999999996</v>
      </c>
      <c r="I14" s="102">
        <f t="shared" ref="I14" si="19">IF(I13=0,0,I13/G13)</f>
        <v>0.45624999999999999</v>
      </c>
      <c r="J14" s="113">
        <f t="shared" ref="J14" si="20">SUM(K14:L14)</f>
        <v>1</v>
      </c>
      <c r="K14" s="114">
        <f>IF(K13=0,0,K13/$J13)</f>
        <v>0.3890148652053414</v>
      </c>
      <c r="L14" s="115">
        <f t="shared" ref="L14" si="21">IF(L13=0,0,L13/$J13)</f>
        <v>0.61098513479465866</v>
      </c>
      <c r="M14" s="113">
        <f>IF(M13=0,0,M13/$J13)</f>
        <v>5.7949105568153185E-2</v>
      </c>
      <c r="N14" s="114">
        <f>IF(N13=0,0,N13/K13)</f>
        <v>6.8652849740932637E-2</v>
      </c>
      <c r="O14" s="115">
        <f>IF(O13=0,0,O13/L13)</f>
        <v>5.1134020618556701E-2</v>
      </c>
      <c r="P14" s="116">
        <f t="shared" ref="P14" si="22">IF(P13=0,0,P13/F13)</f>
        <v>0.21585903083700442</v>
      </c>
      <c r="Q14" s="128">
        <f>IF(Q13=0,0,Q13/$F13)</f>
        <v>7.9295154185022032E-2</v>
      </c>
    </row>
    <row r="15" spans="1:17" ht="12" customHeight="1">
      <c r="A15" s="275"/>
      <c r="B15" s="293" t="s">
        <v>45</v>
      </c>
      <c r="C15" s="294"/>
      <c r="D15" s="294"/>
      <c r="E15" s="295"/>
      <c r="F15" s="101">
        <f t="shared" si="5"/>
        <v>75</v>
      </c>
      <c r="G15" s="101">
        <v>55</v>
      </c>
      <c r="H15" s="101">
        <v>33</v>
      </c>
      <c r="I15" s="101">
        <v>22</v>
      </c>
      <c r="J15" s="101">
        <f t="shared" ref="J15" si="23">SUM(K15,L15)</f>
        <v>1481</v>
      </c>
      <c r="K15" s="111">
        <v>714</v>
      </c>
      <c r="L15" s="112">
        <v>767</v>
      </c>
      <c r="M15" s="101">
        <f>SUM(N15,O15)</f>
        <v>73</v>
      </c>
      <c r="N15" s="111">
        <v>52</v>
      </c>
      <c r="O15" s="112">
        <v>21</v>
      </c>
      <c r="P15" s="112">
        <v>15</v>
      </c>
      <c r="Q15" s="112">
        <v>5</v>
      </c>
    </row>
    <row r="16" spans="1:17" ht="12" customHeight="1">
      <c r="A16" s="275"/>
      <c r="B16" s="296"/>
      <c r="C16" s="297"/>
      <c r="D16" s="297"/>
      <c r="E16" s="298"/>
      <c r="F16" s="102">
        <f t="shared" si="5"/>
        <v>1</v>
      </c>
      <c r="G16" s="102">
        <f>IF(G15=0,0,G15/$F15)</f>
        <v>0.73333333333333328</v>
      </c>
      <c r="H16" s="102">
        <f t="shared" ref="H16" si="24">IF(H15=0,0,$H15/G15)</f>
        <v>0.6</v>
      </c>
      <c r="I16" s="102">
        <f t="shared" ref="I16" si="25">IF(I15=0,0,I15/G15)</f>
        <v>0.4</v>
      </c>
      <c r="J16" s="113">
        <f t="shared" ref="J16" si="26">SUM(K16:L16)</f>
        <v>1</v>
      </c>
      <c r="K16" s="114">
        <f>IF(K15=0,0,K15/$J15)</f>
        <v>0.48210668467251855</v>
      </c>
      <c r="L16" s="115">
        <f t="shared" ref="L16" si="27">IF(L15=0,0,L15/$J15)</f>
        <v>0.5178933153274814</v>
      </c>
      <c r="M16" s="113">
        <f>IF(M15=0,0,M15/$J15)</f>
        <v>4.9291019581363942E-2</v>
      </c>
      <c r="N16" s="114">
        <f>IF(N15=0,0,N15/K15)</f>
        <v>7.2829131652661069E-2</v>
      </c>
      <c r="O16" s="115">
        <f>IF(O15=0,0,O15/L15)</f>
        <v>2.7379400260756193E-2</v>
      </c>
      <c r="P16" s="116">
        <f t="shared" ref="P16" si="28">IF(P15=0,0,P15/F15)</f>
        <v>0.2</v>
      </c>
      <c r="Q16" s="128">
        <f>IF(Q15=0,0,Q15/$F15)</f>
        <v>6.6666666666666666E-2</v>
      </c>
    </row>
    <row r="17" spans="1:17" ht="12" customHeight="1">
      <c r="A17" s="275"/>
      <c r="B17" s="293" t="s">
        <v>44</v>
      </c>
      <c r="C17" s="294"/>
      <c r="D17" s="294"/>
      <c r="E17" s="295"/>
      <c r="F17" s="101">
        <f t="shared" si="5"/>
        <v>205</v>
      </c>
      <c r="G17" s="101">
        <v>151</v>
      </c>
      <c r="H17" s="101">
        <v>101</v>
      </c>
      <c r="I17" s="101">
        <v>50</v>
      </c>
      <c r="J17" s="101">
        <f t="shared" ref="J17" si="29">SUM(K17,L17)</f>
        <v>7646</v>
      </c>
      <c r="K17" s="111">
        <v>3336</v>
      </c>
      <c r="L17" s="112">
        <v>4310</v>
      </c>
      <c r="M17" s="101">
        <f>SUM(N17,O17)</f>
        <v>187</v>
      </c>
      <c r="N17" s="111">
        <v>108</v>
      </c>
      <c r="O17" s="112">
        <v>79</v>
      </c>
      <c r="P17" s="112">
        <v>40</v>
      </c>
      <c r="Q17" s="112">
        <v>14</v>
      </c>
    </row>
    <row r="18" spans="1:17" ht="12" customHeight="1">
      <c r="A18" s="276"/>
      <c r="B18" s="296"/>
      <c r="C18" s="297"/>
      <c r="D18" s="297"/>
      <c r="E18" s="298"/>
      <c r="F18" s="102">
        <f t="shared" si="5"/>
        <v>1</v>
      </c>
      <c r="G18" s="102">
        <f>IF(G17=0,0,G17/$F17)</f>
        <v>0.73658536585365852</v>
      </c>
      <c r="H18" s="102">
        <f t="shared" ref="H18" si="30">IF(H17=0,0,$H17/G17)</f>
        <v>0.66887417218543044</v>
      </c>
      <c r="I18" s="102">
        <f t="shared" ref="I18" si="31">IF(I17=0,0,I17/G17)</f>
        <v>0.33112582781456956</v>
      </c>
      <c r="J18" s="113">
        <f t="shared" ref="J18" si="32">SUM(K18:L18)</f>
        <v>1</v>
      </c>
      <c r="K18" s="114">
        <f>IF(K17=0,0,K17/$J17)</f>
        <v>0.43630656552445723</v>
      </c>
      <c r="L18" s="115">
        <f t="shared" ref="L18" si="33">IF(L17=0,0,L17/$J17)</f>
        <v>0.56369343447554277</v>
      </c>
      <c r="M18" s="113">
        <f>IF(M17=0,0,M17/$J17)</f>
        <v>2.4457232539890138E-2</v>
      </c>
      <c r="N18" s="114">
        <f>IF(N17=0,0,N17/K17)</f>
        <v>3.237410071942446E-2</v>
      </c>
      <c r="O18" s="115">
        <f>IF(O17=0,0,O17/L17)</f>
        <v>1.8329466357308585E-2</v>
      </c>
      <c r="P18" s="116">
        <f t="shared" ref="P18" si="34">IF(P17=0,0,P17/F17)</f>
        <v>0.1951219512195122</v>
      </c>
      <c r="Q18" s="128">
        <f>IF(Q17=0,0,Q17/$F17)</f>
        <v>6.8292682926829273E-2</v>
      </c>
    </row>
    <row r="19" spans="1:17" ht="12" customHeight="1">
      <c r="A19" s="257" t="s">
        <v>43</v>
      </c>
      <c r="B19" s="257" t="s">
        <v>42</v>
      </c>
      <c r="C19" s="137"/>
      <c r="D19" s="223" t="s">
        <v>16</v>
      </c>
      <c r="E19" s="126"/>
      <c r="F19" s="101">
        <f>SUM(G19,P19:Q19)</f>
        <v>230</v>
      </c>
      <c r="G19" s="101">
        <f>SUM(G21,G23,G25,G27,G29,G31,G33,G35,G37,G39,G41,G43,G45,G47,G49,G51,G53,G55,G57,G59,G61,G63,G65,G67)</f>
        <v>156</v>
      </c>
      <c r="H19" s="101">
        <f>SUM(H21,H23,H25,H27,H29,H31,H33,H35,H37,H39,H41,H43,H45,H47,H49,H51,H53,H55,H57,H59,H61,H63,H65,H67)</f>
        <v>85</v>
      </c>
      <c r="I19" s="101">
        <f>SUM(I21,I23,I25,I27,I29,I31,I33,I35,I37,I39,I41,I43,I45,I47,I49,I51,I53,I55,I57,I59,I61,I63,I65,I67)</f>
        <v>71</v>
      </c>
      <c r="J19" s="101">
        <f>SUM(K19,L19)</f>
        <v>5050</v>
      </c>
      <c r="K19" s="111">
        <f t="shared" ref="K19:O19" si="35">SUM(K21,K23,K25,K27,K29,K31,K33,K35,K37,K39,K41,K43,K45,K47,K49,K51,K53,K55,K57,K59,K61,K63,K65,K67)</f>
        <v>2462</v>
      </c>
      <c r="L19" s="112">
        <f t="shared" si="35"/>
        <v>2588</v>
      </c>
      <c r="M19" s="101">
        <f>SUM(N19,O19)</f>
        <v>281</v>
      </c>
      <c r="N19" s="111">
        <f t="shared" si="35"/>
        <v>156</v>
      </c>
      <c r="O19" s="112">
        <f t="shared" si="35"/>
        <v>125</v>
      </c>
      <c r="P19" s="112">
        <f>SUM(P21,P23,P25,P27,P29,P31,P33,P35,P37,P39,P41,P43,P45,P47,P49,P51,P53,P55,P57,P59,P61,P63,P65,P67)</f>
        <v>53</v>
      </c>
      <c r="Q19" s="112">
        <f>SUM(Q21,Q23,Q25,Q27,Q29,Q31,Q33,Q35,Q37,Q39,Q41,Q43,Q45,Q47,Q49,Q51,Q53,Q55,Q57,Q59,Q61,Q63,Q65,Q67)</f>
        <v>21</v>
      </c>
    </row>
    <row r="20" spans="1:17" ht="12" customHeight="1">
      <c r="A20" s="258"/>
      <c r="B20" s="258"/>
      <c r="C20" s="138"/>
      <c r="D20" s="224"/>
      <c r="E20" s="127"/>
      <c r="F20" s="102">
        <f t="shared" si="5"/>
        <v>1</v>
      </c>
      <c r="G20" s="102">
        <f>IF(G19=0,0,G19/$F19)</f>
        <v>0.67826086956521736</v>
      </c>
      <c r="H20" s="102">
        <f t="shared" ref="H20" si="36">IF(H19=0,0,$H19/G19)</f>
        <v>0.54487179487179482</v>
      </c>
      <c r="I20" s="102">
        <f t="shared" ref="I20" si="37">IF(I19=0,0,I19/G19)</f>
        <v>0.45512820512820512</v>
      </c>
      <c r="J20" s="113">
        <f t="shared" ref="J20" si="38">SUM(K20:L20)</f>
        <v>1</v>
      </c>
      <c r="K20" s="114">
        <f>IF(K19=0,0,K19/$J19)</f>
        <v>0.48752475247524751</v>
      </c>
      <c r="L20" s="115">
        <f t="shared" ref="L20" si="39">IF(L19=0,0,L19/$J19)</f>
        <v>0.51247524752475249</v>
      </c>
      <c r="M20" s="113">
        <f>IF(M19=0,0,M19/$J19)</f>
        <v>5.5643564356435644E-2</v>
      </c>
      <c r="N20" s="114">
        <f>IF(N19=0,0,N19/K19)</f>
        <v>6.3363119415109664E-2</v>
      </c>
      <c r="O20" s="115">
        <f>IF(O19=0,0,O19/L19)</f>
        <v>4.8299845440494593E-2</v>
      </c>
      <c r="P20" s="116">
        <f t="shared" ref="P20" si="40">IF(P19=0,0,P19/F19)</f>
        <v>0.23043478260869565</v>
      </c>
      <c r="Q20" s="128">
        <f>IF(Q19=0,0,Q19/$F19)</f>
        <v>9.1304347826086957E-2</v>
      </c>
    </row>
    <row r="21" spans="1:17" ht="12" customHeight="1">
      <c r="A21" s="258"/>
      <c r="B21" s="258"/>
      <c r="C21" s="137"/>
      <c r="D21" s="223" t="s">
        <v>41</v>
      </c>
      <c r="E21" s="126"/>
      <c r="F21" s="101">
        <f t="shared" si="5"/>
        <v>31</v>
      </c>
      <c r="G21" s="101">
        <v>27</v>
      </c>
      <c r="H21" s="101">
        <v>15</v>
      </c>
      <c r="I21" s="101">
        <v>12</v>
      </c>
      <c r="J21" s="101">
        <f t="shared" ref="J21" si="41">SUM(K21,L21)</f>
        <v>1583</v>
      </c>
      <c r="K21" s="111">
        <v>568</v>
      </c>
      <c r="L21" s="112">
        <v>1015</v>
      </c>
      <c r="M21" s="101">
        <f>SUM(N21,O21)</f>
        <v>39</v>
      </c>
      <c r="N21" s="111">
        <v>16</v>
      </c>
      <c r="O21" s="112">
        <v>23</v>
      </c>
      <c r="P21" s="112">
        <v>1</v>
      </c>
      <c r="Q21" s="112">
        <v>3</v>
      </c>
    </row>
    <row r="22" spans="1:17" ht="12" customHeight="1">
      <c r="A22" s="258"/>
      <c r="B22" s="258"/>
      <c r="C22" s="138"/>
      <c r="D22" s="224"/>
      <c r="E22" s="127"/>
      <c r="F22" s="102">
        <f t="shared" si="5"/>
        <v>1</v>
      </c>
      <c r="G22" s="102">
        <f>IF(G21=0,0,G21/$F21)</f>
        <v>0.87096774193548387</v>
      </c>
      <c r="H22" s="102">
        <f t="shared" ref="H22" si="42">IF(H21=0,0,$H21/G21)</f>
        <v>0.55555555555555558</v>
      </c>
      <c r="I22" s="102">
        <f t="shared" ref="I22" si="43">IF(I21=0,0,I21/G21)</f>
        <v>0.44444444444444442</v>
      </c>
      <c r="J22" s="113">
        <f t="shared" ref="J22" si="44">SUM(K22:L22)</f>
        <v>1</v>
      </c>
      <c r="K22" s="114">
        <f>IF(K21=0,0,K21/$J21)</f>
        <v>0.35881238155401135</v>
      </c>
      <c r="L22" s="115">
        <f t="shared" ref="L22" si="45">IF(L21=0,0,L21/$J21)</f>
        <v>0.64118761844598859</v>
      </c>
      <c r="M22" s="113">
        <f>IF(M21=0,0,M21/$J21)</f>
        <v>2.4636765634870498E-2</v>
      </c>
      <c r="N22" s="114">
        <f>IF(N21=0,0,N21/K21)</f>
        <v>2.8169014084507043E-2</v>
      </c>
      <c r="O22" s="115">
        <f>IF(O21=0,0,O21/L21)</f>
        <v>2.2660098522167486E-2</v>
      </c>
      <c r="P22" s="116">
        <f t="shared" ref="P22" si="46">IF(P21=0,0,P21/F21)</f>
        <v>3.2258064516129031E-2</v>
      </c>
      <c r="Q22" s="128">
        <f>IF(Q21=0,0,Q21/$F21)</f>
        <v>9.6774193548387094E-2</v>
      </c>
    </row>
    <row r="23" spans="1:17" ht="12" customHeight="1">
      <c r="A23" s="258"/>
      <c r="B23" s="258"/>
      <c r="C23" s="137"/>
      <c r="D23" s="223" t="s">
        <v>40</v>
      </c>
      <c r="E23" s="126"/>
      <c r="F23" s="101">
        <f t="shared" si="5"/>
        <v>4</v>
      </c>
      <c r="G23" s="101">
        <v>3</v>
      </c>
      <c r="H23" s="101">
        <v>3</v>
      </c>
      <c r="I23" s="101">
        <v>0</v>
      </c>
      <c r="J23" s="101">
        <f t="shared" ref="J23" si="47">SUM(K23,L23)</f>
        <v>26</v>
      </c>
      <c r="K23" s="111">
        <v>22</v>
      </c>
      <c r="L23" s="112">
        <v>4</v>
      </c>
      <c r="M23" s="101">
        <f>SUM(N23,O23)</f>
        <v>0</v>
      </c>
      <c r="N23" s="111">
        <v>0</v>
      </c>
      <c r="O23" s="112">
        <v>0</v>
      </c>
      <c r="P23" s="112">
        <v>0</v>
      </c>
      <c r="Q23" s="112">
        <v>1</v>
      </c>
    </row>
    <row r="24" spans="1:17" ht="12" customHeight="1">
      <c r="A24" s="258"/>
      <c r="B24" s="258"/>
      <c r="C24" s="138"/>
      <c r="D24" s="224"/>
      <c r="E24" s="127"/>
      <c r="F24" s="102">
        <f t="shared" si="5"/>
        <v>1</v>
      </c>
      <c r="G24" s="102">
        <f>IF(G23=0,0,G23/$F23)</f>
        <v>0.75</v>
      </c>
      <c r="H24" s="102">
        <f t="shared" ref="H24" si="48">IF(H23=0,0,$H23/G23)</f>
        <v>1</v>
      </c>
      <c r="I24" s="102">
        <f t="shared" ref="I24" si="49">IF(I23=0,0,I23/G23)</f>
        <v>0</v>
      </c>
      <c r="J24" s="113">
        <f t="shared" ref="J24" si="50">SUM(K24:L24)</f>
        <v>1</v>
      </c>
      <c r="K24" s="114">
        <f>IF(K23=0,0,K23/$J23)</f>
        <v>0.84615384615384615</v>
      </c>
      <c r="L24" s="115">
        <f t="shared" ref="L24" si="51">IF(L23=0,0,L23/$J23)</f>
        <v>0.15384615384615385</v>
      </c>
      <c r="M24" s="113">
        <f>IF(M23=0,0,M23/$J23)</f>
        <v>0</v>
      </c>
      <c r="N24" s="114">
        <f>IF(N23=0,0,N23/K23)</f>
        <v>0</v>
      </c>
      <c r="O24" s="115">
        <f>IF(O23=0,0,O23/L23)</f>
        <v>0</v>
      </c>
      <c r="P24" s="116">
        <f t="shared" ref="P24" si="52">IF(P23=0,0,P23/F23)</f>
        <v>0</v>
      </c>
      <c r="Q24" s="128">
        <f>IF(Q23=0,0,Q23/$F23)</f>
        <v>0.25</v>
      </c>
    </row>
    <row r="25" spans="1:17" ht="12" customHeight="1">
      <c r="A25" s="258"/>
      <c r="B25" s="258"/>
      <c r="C25" s="137"/>
      <c r="D25" s="223" t="s">
        <v>39</v>
      </c>
      <c r="E25" s="126"/>
      <c r="F25" s="101">
        <f t="shared" si="5"/>
        <v>20</v>
      </c>
      <c r="G25" s="101">
        <v>8</v>
      </c>
      <c r="H25" s="101">
        <v>5</v>
      </c>
      <c r="I25" s="101">
        <v>3</v>
      </c>
      <c r="J25" s="101">
        <f t="shared" ref="J25" si="53">SUM(K25,L25)</f>
        <v>39</v>
      </c>
      <c r="K25" s="111">
        <v>5</v>
      </c>
      <c r="L25" s="112">
        <v>34</v>
      </c>
      <c r="M25" s="101">
        <f>SUM(N25,O25)</f>
        <v>5</v>
      </c>
      <c r="N25" s="111">
        <v>1</v>
      </c>
      <c r="O25" s="112">
        <v>4</v>
      </c>
      <c r="P25" s="112">
        <v>9</v>
      </c>
      <c r="Q25" s="112">
        <v>3</v>
      </c>
    </row>
    <row r="26" spans="1:17" ht="12" customHeight="1">
      <c r="A26" s="258"/>
      <c r="B26" s="258"/>
      <c r="C26" s="138"/>
      <c r="D26" s="224"/>
      <c r="E26" s="127"/>
      <c r="F26" s="102">
        <f t="shared" si="5"/>
        <v>1</v>
      </c>
      <c r="G26" s="102">
        <f>IF(G25=0,0,G25/$F25)</f>
        <v>0.4</v>
      </c>
      <c r="H26" s="102">
        <f t="shared" ref="H26" si="54">IF(H25=0,0,$H25/G25)</f>
        <v>0.625</v>
      </c>
      <c r="I26" s="102">
        <f t="shared" ref="I26" si="55">IF(I25=0,0,I25/G25)</f>
        <v>0.375</v>
      </c>
      <c r="J26" s="113">
        <f>SUM(K26:L26)</f>
        <v>1</v>
      </c>
      <c r="K26" s="114">
        <f>IF(K25=0,0,K25/$J25)</f>
        <v>0.12820512820512819</v>
      </c>
      <c r="L26" s="115">
        <f t="shared" ref="L26" si="56">IF(L25=0,0,L25/$J25)</f>
        <v>0.87179487179487181</v>
      </c>
      <c r="M26" s="113">
        <f>IF(M25=0,0,M25/$J25)</f>
        <v>0.12820512820512819</v>
      </c>
      <c r="N26" s="114">
        <f>IF(N25=0,0,N25/K25)</f>
        <v>0.2</v>
      </c>
      <c r="O26" s="115">
        <f>IF(O25=0,0,O25/L25)</f>
        <v>0.11764705882352941</v>
      </c>
      <c r="P26" s="116">
        <f t="shared" ref="P26" si="57">IF(P25=0,0,P25/F25)</f>
        <v>0.45</v>
      </c>
      <c r="Q26" s="128">
        <f>IF(Q25=0,0,Q25/$F25)</f>
        <v>0.15</v>
      </c>
    </row>
    <row r="27" spans="1:17" ht="12" customHeight="1">
      <c r="A27" s="258"/>
      <c r="B27" s="258"/>
      <c r="C27" s="137"/>
      <c r="D27" s="223" t="s">
        <v>119</v>
      </c>
      <c r="E27" s="126"/>
      <c r="F27" s="101">
        <f t="shared" si="5"/>
        <v>2</v>
      </c>
      <c r="G27" s="101">
        <v>1</v>
      </c>
      <c r="H27" s="101">
        <v>1</v>
      </c>
      <c r="I27" s="101">
        <v>0</v>
      </c>
      <c r="J27" s="101">
        <f t="shared" ref="J27" si="58">SUM(K27,L27)</f>
        <v>1</v>
      </c>
      <c r="K27" s="111">
        <v>1</v>
      </c>
      <c r="L27" s="112">
        <v>0</v>
      </c>
      <c r="M27" s="101">
        <f>SUM(N27,O27)</f>
        <v>0</v>
      </c>
      <c r="N27" s="111">
        <v>0</v>
      </c>
      <c r="O27" s="112">
        <v>0</v>
      </c>
      <c r="P27" s="112">
        <v>1</v>
      </c>
      <c r="Q27" s="112">
        <v>0</v>
      </c>
    </row>
    <row r="28" spans="1:17" ht="12" customHeight="1">
      <c r="A28" s="258"/>
      <c r="B28" s="258"/>
      <c r="C28" s="138"/>
      <c r="D28" s="224"/>
      <c r="E28" s="127"/>
      <c r="F28" s="102">
        <f t="shared" si="5"/>
        <v>1</v>
      </c>
      <c r="G28" s="102">
        <f>IF(G27=0,0,G27/$F27)</f>
        <v>0.5</v>
      </c>
      <c r="H28" s="102">
        <f t="shared" ref="H28" si="59">IF(H27=0,0,$H27/G27)</f>
        <v>1</v>
      </c>
      <c r="I28" s="102">
        <f>IF(I27=0,0,I27/G27)</f>
        <v>0</v>
      </c>
      <c r="J28" s="113">
        <f>SUM(K28:L28)</f>
        <v>1</v>
      </c>
      <c r="K28" s="114">
        <f>IF(K27=0,0,K27/$J27)</f>
        <v>1</v>
      </c>
      <c r="L28" s="115">
        <f t="shared" ref="L28" si="60">IF(L27=0,0,L27/$J27)</f>
        <v>0</v>
      </c>
      <c r="M28" s="113">
        <f>IF(M27=0,0,M27/$J27)</f>
        <v>0</v>
      </c>
      <c r="N28" s="114">
        <f>IF(N27=0,0,N27/K27)</f>
        <v>0</v>
      </c>
      <c r="O28" s="115">
        <f>IF(O27=0,0,O27/L27)</f>
        <v>0</v>
      </c>
      <c r="P28" s="116">
        <f t="shared" ref="P28" si="61">IF(P27=0,0,P27/F27)</f>
        <v>0.5</v>
      </c>
      <c r="Q28" s="128">
        <f>IF(Q27=0,0,Q27/$F27)</f>
        <v>0</v>
      </c>
    </row>
    <row r="29" spans="1:17" ht="12" customHeight="1">
      <c r="A29" s="258"/>
      <c r="B29" s="258"/>
      <c r="C29" s="137"/>
      <c r="D29" s="223" t="s">
        <v>37</v>
      </c>
      <c r="E29" s="126"/>
      <c r="F29" s="101">
        <f t="shared" si="5"/>
        <v>6</v>
      </c>
      <c r="G29" s="101">
        <v>5</v>
      </c>
      <c r="H29" s="101">
        <v>4</v>
      </c>
      <c r="I29" s="101">
        <v>1</v>
      </c>
      <c r="J29" s="101">
        <f t="shared" ref="J29" si="62">SUM(K29,L29)</f>
        <v>53</v>
      </c>
      <c r="K29" s="111">
        <v>31</v>
      </c>
      <c r="L29" s="112">
        <v>22</v>
      </c>
      <c r="M29" s="101">
        <f>SUM(N29,O29)</f>
        <v>1</v>
      </c>
      <c r="N29" s="111">
        <v>1</v>
      </c>
      <c r="O29" s="112">
        <v>0</v>
      </c>
      <c r="P29" s="112">
        <v>1</v>
      </c>
      <c r="Q29" s="112">
        <v>0</v>
      </c>
    </row>
    <row r="30" spans="1:17" ht="12" customHeight="1">
      <c r="A30" s="258"/>
      <c r="B30" s="258"/>
      <c r="C30" s="138"/>
      <c r="D30" s="224"/>
      <c r="E30" s="127"/>
      <c r="F30" s="102">
        <f t="shared" si="5"/>
        <v>1</v>
      </c>
      <c r="G30" s="102">
        <f>IF(G29=0,0,G29/$F29)</f>
        <v>0.83333333333333337</v>
      </c>
      <c r="H30" s="102">
        <f t="shared" ref="H30" si="63">IF(H29=0,0,$H29/G29)</f>
        <v>0.8</v>
      </c>
      <c r="I30" s="102">
        <f t="shared" ref="I30" si="64">IF(I29=0,0,I29/G29)</f>
        <v>0.2</v>
      </c>
      <c r="J30" s="113">
        <f t="shared" ref="J30" si="65">SUM(K30:L30)</f>
        <v>1</v>
      </c>
      <c r="K30" s="114">
        <f>IF(K29=0,0,K29/$J29)</f>
        <v>0.58490566037735847</v>
      </c>
      <c r="L30" s="115">
        <f t="shared" ref="L30" si="66">IF(L29=0,0,L29/$J29)</f>
        <v>0.41509433962264153</v>
      </c>
      <c r="M30" s="113">
        <f>IF(M29=0,0,M29/$J29)</f>
        <v>1.8867924528301886E-2</v>
      </c>
      <c r="N30" s="114">
        <f>IF(N29=0,0,N29/K29)</f>
        <v>3.2258064516129031E-2</v>
      </c>
      <c r="O30" s="115">
        <f>IF(O29=0,0,O29/L29)</f>
        <v>0</v>
      </c>
      <c r="P30" s="116">
        <f t="shared" ref="P30" si="67">IF(P29=0,0,P29/F29)</f>
        <v>0.16666666666666666</v>
      </c>
      <c r="Q30" s="128">
        <f>IF(Q29=0,0,Q29/$F29)</f>
        <v>0</v>
      </c>
    </row>
    <row r="31" spans="1:17" ht="12" customHeight="1">
      <c r="A31" s="258"/>
      <c r="B31" s="258"/>
      <c r="C31" s="137"/>
      <c r="D31" s="223" t="s">
        <v>117</v>
      </c>
      <c r="E31" s="126"/>
      <c r="F31" s="101">
        <f t="shared" si="5"/>
        <v>2</v>
      </c>
      <c r="G31" s="101">
        <v>1</v>
      </c>
      <c r="H31" s="101">
        <v>0</v>
      </c>
      <c r="I31" s="101">
        <v>1</v>
      </c>
      <c r="J31" s="101">
        <f t="shared" ref="J31" si="68">SUM(K31,L31)</f>
        <v>29</v>
      </c>
      <c r="K31" s="111">
        <v>12</v>
      </c>
      <c r="L31" s="112">
        <v>17</v>
      </c>
      <c r="M31" s="101">
        <f>SUM(N31,O31)</f>
        <v>1</v>
      </c>
      <c r="N31" s="111">
        <v>0</v>
      </c>
      <c r="O31" s="112">
        <v>1</v>
      </c>
      <c r="P31" s="112">
        <v>1</v>
      </c>
      <c r="Q31" s="112">
        <v>0</v>
      </c>
    </row>
    <row r="32" spans="1:17" ht="12" customHeight="1">
      <c r="A32" s="258"/>
      <c r="B32" s="258"/>
      <c r="C32" s="138"/>
      <c r="D32" s="224"/>
      <c r="E32" s="127"/>
      <c r="F32" s="102">
        <f t="shared" si="5"/>
        <v>1</v>
      </c>
      <c r="G32" s="102">
        <f>IF(G31=0,0,G31/$F31)</f>
        <v>0.5</v>
      </c>
      <c r="H32" s="102">
        <f t="shared" ref="H32" si="69">IF(H31=0,0,$H31/G31)</f>
        <v>0</v>
      </c>
      <c r="I32" s="102">
        <f t="shared" ref="I32" si="70">IF(I31=0,0,I31/G31)</f>
        <v>1</v>
      </c>
      <c r="J32" s="113">
        <f t="shared" ref="J32" si="71">SUM(K32:L32)</f>
        <v>1</v>
      </c>
      <c r="K32" s="114">
        <f>IF(K31=0,0,K31/$J31)</f>
        <v>0.41379310344827586</v>
      </c>
      <c r="L32" s="115">
        <f t="shared" ref="L32" si="72">IF(L31=0,0,L31/$J31)</f>
        <v>0.58620689655172409</v>
      </c>
      <c r="M32" s="113">
        <f>IF(M31=0,0,M31/$J31)</f>
        <v>3.4482758620689655E-2</v>
      </c>
      <c r="N32" s="114">
        <f>IF(N31=0,0,N31/K31)</f>
        <v>0</v>
      </c>
      <c r="O32" s="115">
        <f>IF(O31=0,0,O31/L31)</f>
        <v>5.8823529411764705E-2</v>
      </c>
      <c r="P32" s="116">
        <f t="shared" ref="P32" si="73">IF(P31=0,0,P31/F31)</f>
        <v>0.5</v>
      </c>
      <c r="Q32" s="128">
        <f>IF(Q31=0,0,Q31/$F31)</f>
        <v>0</v>
      </c>
    </row>
    <row r="33" spans="1:17" ht="12" customHeight="1">
      <c r="A33" s="258"/>
      <c r="B33" s="258"/>
      <c r="C33" s="137"/>
      <c r="D33" s="223" t="s">
        <v>35</v>
      </c>
      <c r="E33" s="126"/>
      <c r="F33" s="101">
        <f t="shared" si="5"/>
        <v>6</v>
      </c>
      <c r="G33" s="101">
        <v>5</v>
      </c>
      <c r="H33" s="101">
        <v>3</v>
      </c>
      <c r="I33" s="101">
        <v>2</v>
      </c>
      <c r="J33" s="101">
        <f t="shared" ref="J33" si="74">SUM(K33,L33)</f>
        <v>45</v>
      </c>
      <c r="K33" s="111">
        <v>14</v>
      </c>
      <c r="L33" s="112">
        <v>31</v>
      </c>
      <c r="M33" s="101">
        <f>SUM(N33,O33)</f>
        <v>8</v>
      </c>
      <c r="N33" s="111">
        <v>7</v>
      </c>
      <c r="O33" s="112">
        <v>1</v>
      </c>
      <c r="P33" s="112">
        <v>1</v>
      </c>
      <c r="Q33" s="112">
        <v>0</v>
      </c>
    </row>
    <row r="34" spans="1:17" ht="12" customHeight="1">
      <c r="A34" s="258"/>
      <c r="B34" s="258"/>
      <c r="C34" s="138"/>
      <c r="D34" s="224"/>
      <c r="E34" s="127"/>
      <c r="F34" s="102">
        <f t="shared" si="5"/>
        <v>1</v>
      </c>
      <c r="G34" s="102">
        <f>IF(G33=0,0,G33/$F33)</f>
        <v>0.83333333333333337</v>
      </c>
      <c r="H34" s="102">
        <f t="shared" ref="H34" si="75">IF(H33=0,0,$H33/G33)</f>
        <v>0.6</v>
      </c>
      <c r="I34" s="102">
        <f t="shared" ref="I34" si="76">IF(I33=0,0,I33/G33)</f>
        <v>0.4</v>
      </c>
      <c r="J34" s="113">
        <f t="shared" ref="J34" si="77">SUM(K34:L34)</f>
        <v>1</v>
      </c>
      <c r="K34" s="114">
        <f>IF(K33=0,0,K33/$J33)</f>
        <v>0.31111111111111112</v>
      </c>
      <c r="L34" s="115">
        <f t="shared" ref="L34" si="78">IF(L33=0,0,L33/$J33)</f>
        <v>0.68888888888888888</v>
      </c>
      <c r="M34" s="113">
        <f>IF(M33=0,0,M33/$J33)</f>
        <v>0.17777777777777778</v>
      </c>
      <c r="N34" s="114">
        <f>IF(N33=0,0,N33/K33)</f>
        <v>0.5</v>
      </c>
      <c r="O34" s="115">
        <f>IF(O33=0,0,O33/L33)</f>
        <v>3.2258064516129031E-2</v>
      </c>
      <c r="P34" s="116">
        <f t="shared" ref="P34" si="79">IF(P33=0,0,P33/F33)</f>
        <v>0.16666666666666666</v>
      </c>
      <c r="Q34" s="128">
        <f>IF(Q33=0,0,Q33/$F33)</f>
        <v>0</v>
      </c>
    </row>
    <row r="35" spans="1:17" ht="12" customHeight="1">
      <c r="A35" s="258"/>
      <c r="B35" s="258"/>
      <c r="C35" s="137"/>
      <c r="D35" s="223" t="s">
        <v>115</v>
      </c>
      <c r="E35" s="126"/>
      <c r="F35" s="101">
        <f t="shared" si="5"/>
        <v>9</v>
      </c>
      <c r="G35" s="101">
        <v>5</v>
      </c>
      <c r="H35" s="101">
        <v>1</v>
      </c>
      <c r="I35" s="101">
        <v>4</v>
      </c>
      <c r="J35" s="101">
        <f t="shared" ref="J35" si="80">SUM(K35,L35)</f>
        <v>193</v>
      </c>
      <c r="K35" s="111">
        <v>73</v>
      </c>
      <c r="L35" s="112">
        <v>120</v>
      </c>
      <c r="M35" s="101">
        <f>SUM(N35,O35)</f>
        <v>35</v>
      </c>
      <c r="N35" s="111">
        <v>22</v>
      </c>
      <c r="O35" s="112">
        <v>13</v>
      </c>
      <c r="P35" s="112">
        <v>1</v>
      </c>
      <c r="Q35" s="112">
        <v>3</v>
      </c>
    </row>
    <row r="36" spans="1:17" ht="12" customHeight="1">
      <c r="A36" s="258"/>
      <c r="B36" s="258"/>
      <c r="C36" s="138"/>
      <c r="D36" s="224"/>
      <c r="E36" s="127"/>
      <c r="F36" s="102">
        <f t="shared" si="5"/>
        <v>1</v>
      </c>
      <c r="G36" s="102">
        <f>IF(G35=0,0,G35/$F35)</f>
        <v>0.55555555555555558</v>
      </c>
      <c r="H36" s="102">
        <f t="shared" ref="H36" si="81">IF(H35=0,0,$H35/G35)</f>
        <v>0.2</v>
      </c>
      <c r="I36" s="102">
        <f t="shared" ref="I36" si="82">IF(I35=0,0,I35/G35)</f>
        <v>0.8</v>
      </c>
      <c r="J36" s="113">
        <f t="shared" ref="J36" si="83">SUM(K36:L36)</f>
        <v>1</v>
      </c>
      <c r="K36" s="114">
        <f>IF(K35=0,0,K35/$J35)</f>
        <v>0.37823834196891193</v>
      </c>
      <c r="L36" s="115">
        <f t="shared" ref="L36" si="84">IF(L35=0,0,L35/$J35)</f>
        <v>0.62176165803108807</v>
      </c>
      <c r="M36" s="113">
        <f>IF(M35=0,0,M35/$J35)</f>
        <v>0.18134715025906736</v>
      </c>
      <c r="N36" s="114">
        <f>IF(N35=0,0,N35/K35)</f>
        <v>0.30136986301369861</v>
      </c>
      <c r="O36" s="115">
        <f>IF(O35=0,0,O35/L35)</f>
        <v>0.10833333333333334</v>
      </c>
      <c r="P36" s="116">
        <f t="shared" ref="P36" si="85">IF(P35=0,0,P35/F35)</f>
        <v>0.1111111111111111</v>
      </c>
      <c r="Q36" s="128">
        <f>IF(Q35=0,0,Q35/$F35)</f>
        <v>0.33333333333333331</v>
      </c>
    </row>
    <row r="37" spans="1:17" ht="12" customHeight="1">
      <c r="A37" s="258"/>
      <c r="B37" s="258"/>
      <c r="C37" s="137"/>
      <c r="D37" s="223" t="s">
        <v>33</v>
      </c>
      <c r="E37" s="126"/>
      <c r="F37" s="101">
        <f t="shared" si="5"/>
        <v>1</v>
      </c>
      <c r="G37" s="101">
        <v>1</v>
      </c>
      <c r="H37" s="101">
        <v>1</v>
      </c>
      <c r="I37" s="101">
        <v>0</v>
      </c>
      <c r="J37" s="101">
        <f t="shared" ref="J37" si="86">SUM(K37,L37)</f>
        <v>1</v>
      </c>
      <c r="K37" s="111">
        <v>0</v>
      </c>
      <c r="L37" s="112">
        <v>1</v>
      </c>
      <c r="M37" s="101">
        <f>SUM(N37,O37)</f>
        <v>0</v>
      </c>
      <c r="N37" s="111">
        <v>0</v>
      </c>
      <c r="O37" s="112">
        <v>0</v>
      </c>
      <c r="P37" s="112">
        <v>0</v>
      </c>
      <c r="Q37" s="112">
        <v>0</v>
      </c>
    </row>
    <row r="38" spans="1:17" ht="12" customHeight="1">
      <c r="A38" s="258"/>
      <c r="B38" s="258"/>
      <c r="C38" s="138"/>
      <c r="D38" s="224"/>
      <c r="E38" s="127"/>
      <c r="F38" s="102">
        <f t="shared" si="5"/>
        <v>1</v>
      </c>
      <c r="G38" s="102">
        <f>IF(G37=0,0,G37/$F37)</f>
        <v>1</v>
      </c>
      <c r="H38" s="102">
        <f t="shared" ref="H38" si="87">IF(H37=0,0,$H37/G37)</f>
        <v>1</v>
      </c>
      <c r="I38" s="102">
        <f t="shared" ref="I38" si="88">IF(I37=0,0,I37/G37)</f>
        <v>0</v>
      </c>
      <c r="J38" s="113">
        <f t="shared" ref="J38" si="89">SUM(K38:L38)</f>
        <v>1</v>
      </c>
      <c r="K38" s="114">
        <f>IF(K37=0,0,K37/$J37)</f>
        <v>0</v>
      </c>
      <c r="L38" s="115">
        <f t="shared" ref="L38" si="90">IF(L37=0,0,L37/$J37)</f>
        <v>1</v>
      </c>
      <c r="M38" s="113">
        <f>IF(M37=0,0,M37/$J37)</f>
        <v>0</v>
      </c>
      <c r="N38" s="114">
        <f>IF(N37=0,0,N37/K37)</f>
        <v>0</v>
      </c>
      <c r="O38" s="115">
        <f>IF(O37=0,0,O37/L37)</f>
        <v>0</v>
      </c>
      <c r="P38" s="116">
        <f t="shared" ref="P38" si="91">IF(P37=0,0,P37/F37)</f>
        <v>0</v>
      </c>
      <c r="Q38" s="128">
        <f>IF(Q37=0,0,Q37/$F37)</f>
        <v>0</v>
      </c>
    </row>
    <row r="39" spans="1:17" ht="12" customHeight="1">
      <c r="A39" s="258"/>
      <c r="B39" s="258"/>
      <c r="C39" s="137"/>
      <c r="D39" s="223" t="s">
        <v>32</v>
      </c>
      <c r="E39" s="126"/>
      <c r="F39" s="101">
        <f t="shared" si="5"/>
        <v>7</v>
      </c>
      <c r="G39" s="101">
        <v>5</v>
      </c>
      <c r="H39" s="101">
        <v>1</v>
      </c>
      <c r="I39" s="101">
        <v>4</v>
      </c>
      <c r="J39" s="101">
        <f t="shared" ref="J39" si="92">SUM(K39,L39)</f>
        <v>96</v>
      </c>
      <c r="K39" s="111">
        <v>33</v>
      </c>
      <c r="L39" s="112">
        <v>63</v>
      </c>
      <c r="M39" s="101">
        <f>SUM(N39,O39)</f>
        <v>14</v>
      </c>
      <c r="N39" s="111">
        <v>1</v>
      </c>
      <c r="O39" s="112">
        <v>13</v>
      </c>
      <c r="P39" s="112">
        <v>1</v>
      </c>
      <c r="Q39" s="112">
        <v>1</v>
      </c>
    </row>
    <row r="40" spans="1:17" ht="12" customHeight="1">
      <c r="A40" s="258"/>
      <c r="B40" s="258"/>
      <c r="C40" s="138"/>
      <c r="D40" s="224"/>
      <c r="E40" s="127"/>
      <c r="F40" s="102">
        <f t="shared" si="5"/>
        <v>1</v>
      </c>
      <c r="G40" s="102">
        <f>IF(G39=0,0,G39/$F39)</f>
        <v>0.7142857142857143</v>
      </c>
      <c r="H40" s="102">
        <f t="shared" ref="H40" si="93">IF(H39=0,0,$H39/G39)</f>
        <v>0.2</v>
      </c>
      <c r="I40" s="102">
        <f t="shared" ref="I40" si="94">IF(I39=0,0,I39/G39)</f>
        <v>0.8</v>
      </c>
      <c r="J40" s="113">
        <f t="shared" ref="J40" si="95">SUM(K40:L40)</f>
        <v>1</v>
      </c>
      <c r="K40" s="114">
        <f>IF(K39=0,0,K39/$J39)</f>
        <v>0.34375</v>
      </c>
      <c r="L40" s="115">
        <f t="shared" ref="L40" si="96">IF(L39=0,0,L39/$J39)</f>
        <v>0.65625</v>
      </c>
      <c r="M40" s="113">
        <f>IF(M39=0,0,M39/$J39)</f>
        <v>0.14583333333333334</v>
      </c>
      <c r="N40" s="114">
        <f>IF(N39=0,0,N39/K39)</f>
        <v>3.0303030303030304E-2</v>
      </c>
      <c r="O40" s="115">
        <f>IF(O39=0,0,O39/L39)</f>
        <v>0.20634920634920634</v>
      </c>
      <c r="P40" s="116">
        <f t="shared" ref="P40" si="97">IF(P39=0,0,P39/F39)</f>
        <v>0.14285714285714285</v>
      </c>
      <c r="Q40" s="128">
        <f>IF(Q39=0,0,Q39/$F39)</f>
        <v>0.14285714285714285</v>
      </c>
    </row>
    <row r="41" spans="1:17" ht="12" customHeight="1">
      <c r="A41" s="258"/>
      <c r="B41" s="258"/>
      <c r="C41" s="137"/>
      <c r="D41" s="223" t="s">
        <v>112</v>
      </c>
      <c r="E41" s="126"/>
      <c r="F41" s="117" t="s">
        <v>506</v>
      </c>
      <c r="G41" s="117" t="s">
        <v>506</v>
      </c>
      <c r="H41" s="117">
        <v>0</v>
      </c>
      <c r="I41" s="117">
        <v>0</v>
      </c>
      <c r="J41" s="117" t="s">
        <v>506</v>
      </c>
      <c r="K41" s="139" t="s">
        <v>500</v>
      </c>
      <c r="L41" s="131" t="s">
        <v>500</v>
      </c>
      <c r="M41" s="117" t="s">
        <v>500</v>
      </c>
      <c r="N41" s="139" t="s">
        <v>500</v>
      </c>
      <c r="O41" s="131" t="s">
        <v>500</v>
      </c>
      <c r="P41" s="131" t="s">
        <v>507</v>
      </c>
      <c r="Q41" s="131" t="s">
        <v>507</v>
      </c>
    </row>
    <row r="42" spans="1:17" ht="12" customHeight="1">
      <c r="A42" s="258"/>
      <c r="B42" s="258"/>
      <c r="C42" s="138"/>
      <c r="D42" s="224"/>
      <c r="E42" s="127"/>
      <c r="F42" s="140" t="s">
        <v>506</v>
      </c>
      <c r="G42" s="140" t="s">
        <v>506</v>
      </c>
      <c r="H42" s="140" t="s">
        <v>506</v>
      </c>
      <c r="I42" s="140" t="s">
        <v>506</v>
      </c>
      <c r="J42" s="118" t="s">
        <v>506</v>
      </c>
      <c r="K42" s="141" t="s">
        <v>500</v>
      </c>
      <c r="L42" s="142" t="s">
        <v>500</v>
      </c>
      <c r="M42" s="118" t="s">
        <v>500</v>
      </c>
      <c r="N42" s="141" t="s">
        <v>500</v>
      </c>
      <c r="O42" s="142" t="s">
        <v>500</v>
      </c>
      <c r="P42" s="119" t="s">
        <v>507</v>
      </c>
      <c r="Q42" s="143" t="s">
        <v>507</v>
      </c>
    </row>
    <row r="43" spans="1:17" ht="12" customHeight="1">
      <c r="A43" s="258"/>
      <c r="B43" s="258"/>
      <c r="C43" s="137"/>
      <c r="D43" s="223" t="s">
        <v>30</v>
      </c>
      <c r="E43" s="126"/>
      <c r="F43" s="101">
        <f t="shared" si="5"/>
        <v>1</v>
      </c>
      <c r="G43" s="101">
        <v>1</v>
      </c>
      <c r="H43" s="101">
        <v>1</v>
      </c>
      <c r="I43" s="101">
        <v>0</v>
      </c>
      <c r="J43" s="101">
        <f t="shared" ref="J43" si="98">SUM(K43,L43)</f>
        <v>7</v>
      </c>
      <c r="K43" s="111">
        <v>0</v>
      </c>
      <c r="L43" s="112">
        <v>7</v>
      </c>
      <c r="M43" s="101">
        <f>SUM(N43,O43)</f>
        <v>0</v>
      </c>
      <c r="N43" s="111">
        <v>0</v>
      </c>
      <c r="O43" s="112">
        <v>0</v>
      </c>
      <c r="P43" s="112">
        <v>0</v>
      </c>
      <c r="Q43" s="112">
        <v>0</v>
      </c>
    </row>
    <row r="44" spans="1:17" ht="12" customHeight="1">
      <c r="A44" s="258"/>
      <c r="B44" s="258"/>
      <c r="C44" s="138"/>
      <c r="D44" s="224"/>
      <c r="E44" s="127"/>
      <c r="F44" s="102">
        <f t="shared" si="5"/>
        <v>1</v>
      </c>
      <c r="G44" s="102">
        <f>IF(G43=0,0,G43/$F43)</f>
        <v>1</v>
      </c>
      <c r="H44" s="102">
        <f t="shared" ref="H44" si="99">IF(H43=0,0,$H43/G43)</f>
        <v>1</v>
      </c>
      <c r="I44" s="102">
        <f t="shared" ref="I44" si="100">IF(I43=0,0,I43/G43)</f>
        <v>0</v>
      </c>
      <c r="J44" s="113">
        <f t="shared" ref="J44" si="101">SUM(K44:L44)</f>
        <v>1</v>
      </c>
      <c r="K44" s="114">
        <f>IF(K43=0,0,K43/$J43)</f>
        <v>0</v>
      </c>
      <c r="L44" s="115">
        <f t="shared" ref="L44" si="102">IF(L43=0,0,L43/$J43)</f>
        <v>1</v>
      </c>
      <c r="M44" s="113">
        <f>IF(M43=0,0,M43/$J43)</f>
        <v>0</v>
      </c>
      <c r="N44" s="114">
        <f>IF(N43=0,0,N43/K43)</f>
        <v>0</v>
      </c>
      <c r="O44" s="115">
        <f>IF(O43=0,0,O43/L43)</f>
        <v>0</v>
      </c>
      <c r="P44" s="116">
        <f t="shared" ref="P44" si="103">IF(P43=0,0,P43/F43)</f>
        <v>0</v>
      </c>
      <c r="Q44" s="128">
        <f>IF(Q43=0,0,Q43/$F43)</f>
        <v>0</v>
      </c>
    </row>
    <row r="45" spans="1:17" ht="12" customHeight="1">
      <c r="A45" s="258"/>
      <c r="B45" s="258"/>
      <c r="C45" s="137"/>
      <c r="D45" s="223" t="s">
        <v>29</v>
      </c>
      <c r="E45" s="126"/>
      <c r="F45" s="101">
        <f t="shared" si="5"/>
        <v>7</v>
      </c>
      <c r="G45" s="101">
        <v>4</v>
      </c>
      <c r="H45" s="101">
        <v>3</v>
      </c>
      <c r="I45" s="101">
        <v>1</v>
      </c>
      <c r="J45" s="101">
        <f t="shared" ref="J45:J99" si="104">SUM(K45,L45)</f>
        <v>63</v>
      </c>
      <c r="K45" s="111">
        <v>49</v>
      </c>
      <c r="L45" s="112">
        <v>14</v>
      </c>
      <c r="M45" s="101">
        <f>SUM(N45,O45)</f>
        <v>2</v>
      </c>
      <c r="N45" s="111">
        <v>1</v>
      </c>
      <c r="O45" s="112">
        <v>1</v>
      </c>
      <c r="P45" s="112">
        <v>2</v>
      </c>
      <c r="Q45" s="112">
        <v>1</v>
      </c>
    </row>
    <row r="46" spans="1:17" ht="12" customHeight="1">
      <c r="A46" s="258"/>
      <c r="B46" s="258"/>
      <c r="C46" s="138"/>
      <c r="D46" s="224"/>
      <c r="E46" s="127"/>
      <c r="F46" s="102">
        <f t="shared" si="5"/>
        <v>1</v>
      </c>
      <c r="G46" s="102">
        <f>IF(G45=0,0,G45/$F45)</f>
        <v>0.5714285714285714</v>
      </c>
      <c r="H46" s="102">
        <f t="shared" ref="H46" si="105">IF(H45=0,0,$H45/G45)</f>
        <v>0.75</v>
      </c>
      <c r="I46" s="102">
        <f t="shared" ref="I46" si="106">IF(I45=0,0,I45/G45)</f>
        <v>0.25</v>
      </c>
      <c r="J46" s="113">
        <f>SUM(K46:L46)</f>
        <v>1</v>
      </c>
      <c r="K46" s="114">
        <f>IF(K45=0,0,K45/$J45)</f>
        <v>0.77777777777777779</v>
      </c>
      <c r="L46" s="115">
        <f t="shared" ref="L46" si="107">IF(L45=0,0,L45/$J45)</f>
        <v>0.22222222222222221</v>
      </c>
      <c r="M46" s="113">
        <f>IF(M45=0,0,M45/$J45)</f>
        <v>3.1746031746031744E-2</v>
      </c>
      <c r="N46" s="114">
        <f>IF(N45=0,0,N45/K45)</f>
        <v>2.0408163265306121E-2</v>
      </c>
      <c r="O46" s="115">
        <f>IF(O45=0,0,O45/L45)</f>
        <v>7.1428571428571425E-2</v>
      </c>
      <c r="P46" s="116">
        <f t="shared" ref="P46" si="108">IF(P45=0,0,P45/F45)</f>
        <v>0.2857142857142857</v>
      </c>
      <c r="Q46" s="128">
        <f>IF(Q45=0,0,Q45/$F45)</f>
        <v>0.14285714285714285</v>
      </c>
    </row>
    <row r="47" spans="1:17" ht="12" customHeight="1">
      <c r="A47" s="258"/>
      <c r="B47" s="258"/>
      <c r="C47" s="137"/>
      <c r="D47" s="223" t="s">
        <v>28</v>
      </c>
      <c r="E47" s="126"/>
      <c r="F47" s="101">
        <f t="shared" si="5"/>
        <v>2</v>
      </c>
      <c r="G47" s="101">
        <v>1</v>
      </c>
      <c r="H47" s="101">
        <v>0</v>
      </c>
      <c r="I47" s="101">
        <v>1</v>
      </c>
      <c r="J47" s="101">
        <f t="shared" si="104"/>
        <v>5</v>
      </c>
      <c r="K47" s="111">
        <v>2</v>
      </c>
      <c r="L47" s="112">
        <v>3</v>
      </c>
      <c r="M47" s="101">
        <f>SUM(N47,O47)</f>
        <v>1</v>
      </c>
      <c r="N47" s="111">
        <v>1</v>
      </c>
      <c r="O47" s="112">
        <v>0</v>
      </c>
      <c r="P47" s="112">
        <v>1</v>
      </c>
      <c r="Q47" s="112">
        <v>0</v>
      </c>
    </row>
    <row r="48" spans="1:17" ht="12" customHeight="1">
      <c r="A48" s="258"/>
      <c r="B48" s="258"/>
      <c r="C48" s="138"/>
      <c r="D48" s="224"/>
      <c r="E48" s="127"/>
      <c r="F48" s="102">
        <f t="shared" si="5"/>
        <v>1</v>
      </c>
      <c r="G48" s="102">
        <f>IF(G47=0,0,G47/$F47)</f>
        <v>0.5</v>
      </c>
      <c r="H48" s="102">
        <f t="shared" ref="H48" si="109">IF(H47=0,0,$H47/G47)</f>
        <v>0</v>
      </c>
      <c r="I48" s="102">
        <f t="shared" ref="I48" si="110">IF(I47=0,0,I47/G47)</f>
        <v>1</v>
      </c>
      <c r="J48" s="113">
        <f t="shared" ref="J48" si="111">SUM(K48:L48)</f>
        <v>1</v>
      </c>
      <c r="K48" s="114">
        <f>IF(K47=0,0,K47/$J47)</f>
        <v>0.4</v>
      </c>
      <c r="L48" s="115">
        <f t="shared" ref="L48" si="112">IF(L47=0,0,L47/$J47)</f>
        <v>0.6</v>
      </c>
      <c r="M48" s="113">
        <f>IF(M47=0,0,M47/$J47)</f>
        <v>0.2</v>
      </c>
      <c r="N48" s="114">
        <f>IF(N47=0,0,N47/K47)</f>
        <v>0.5</v>
      </c>
      <c r="O48" s="115">
        <f>IF(O47=0,0,O47/L47)</f>
        <v>0</v>
      </c>
      <c r="P48" s="116">
        <f t="shared" ref="P48" si="113">IF(P47=0,0,P47/F47)</f>
        <v>0.5</v>
      </c>
      <c r="Q48" s="128">
        <f>IF(Q47=0,0,Q47/$F47)</f>
        <v>0</v>
      </c>
    </row>
    <row r="49" spans="1:17" ht="12" customHeight="1">
      <c r="A49" s="258"/>
      <c r="B49" s="258"/>
      <c r="C49" s="137"/>
      <c r="D49" s="223" t="s">
        <v>27</v>
      </c>
      <c r="E49" s="126"/>
      <c r="F49" s="101">
        <f t="shared" si="5"/>
        <v>3</v>
      </c>
      <c r="G49" s="101">
        <v>3</v>
      </c>
      <c r="H49" s="101">
        <v>2</v>
      </c>
      <c r="I49" s="101">
        <v>1</v>
      </c>
      <c r="J49" s="101">
        <f t="shared" si="104"/>
        <v>42</v>
      </c>
      <c r="K49" s="111">
        <v>30</v>
      </c>
      <c r="L49" s="112">
        <v>12</v>
      </c>
      <c r="M49" s="101">
        <f>SUM(N49,O49)</f>
        <v>4</v>
      </c>
      <c r="N49" s="111">
        <v>2</v>
      </c>
      <c r="O49" s="112">
        <v>2</v>
      </c>
      <c r="P49" s="112">
        <v>0</v>
      </c>
      <c r="Q49" s="112">
        <v>0</v>
      </c>
    </row>
    <row r="50" spans="1:17" ht="12" customHeight="1">
      <c r="A50" s="258"/>
      <c r="B50" s="258"/>
      <c r="C50" s="138"/>
      <c r="D50" s="224"/>
      <c r="E50" s="127"/>
      <c r="F50" s="102">
        <f t="shared" si="5"/>
        <v>1</v>
      </c>
      <c r="G50" s="102">
        <f>IF(G49=0,0,G49/$F49)</f>
        <v>1</v>
      </c>
      <c r="H50" s="102">
        <f t="shared" ref="H50" si="114">IF(H49=0,0,$H49/G49)</f>
        <v>0.66666666666666663</v>
      </c>
      <c r="I50" s="102">
        <f t="shared" ref="I50" si="115">IF(I49=0,0,I49/G49)</f>
        <v>0.33333333333333331</v>
      </c>
      <c r="J50" s="113">
        <f t="shared" ref="J50" si="116">SUM(K50:L50)</f>
        <v>1</v>
      </c>
      <c r="K50" s="114">
        <f>IF(K49=0,0,K49/$J49)</f>
        <v>0.7142857142857143</v>
      </c>
      <c r="L50" s="115">
        <f t="shared" ref="L50" si="117">IF(L49=0,0,L49/$J49)</f>
        <v>0.2857142857142857</v>
      </c>
      <c r="M50" s="113">
        <f>IF(M49=0,0,M49/$J49)</f>
        <v>9.5238095238095233E-2</v>
      </c>
      <c r="N50" s="114">
        <f>IF(N49=0,0,N49/K49)</f>
        <v>6.6666666666666666E-2</v>
      </c>
      <c r="O50" s="115">
        <f>IF(O49=0,0,O49/L49)</f>
        <v>0.16666666666666666</v>
      </c>
      <c r="P50" s="116">
        <f t="shared" ref="P50" si="118">IF(P49=0,0,P49/F49)</f>
        <v>0</v>
      </c>
      <c r="Q50" s="128">
        <f>IF(Q49=0,0,Q49/$F49)</f>
        <v>0</v>
      </c>
    </row>
    <row r="51" spans="1:17" ht="12" customHeight="1">
      <c r="A51" s="258"/>
      <c r="B51" s="258"/>
      <c r="C51" s="137"/>
      <c r="D51" s="223" t="s">
        <v>106</v>
      </c>
      <c r="E51" s="126"/>
      <c r="F51" s="101">
        <f t="shared" si="5"/>
        <v>15</v>
      </c>
      <c r="G51" s="101">
        <v>6</v>
      </c>
      <c r="H51" s="101">
        <v>6</v>
      </c>
      <c r="I51" s="101">
        <v>0</v>
      </c>
      <c r="J51" s="101">
        <f t="shared" si="104"/>
        <v>31</v>
      </c>
      <c r="K51" s="111">
        <v>15</v>
      </c>
      <c r="L51" s="112">
        <v>16</v>
      </c>
      <c r="M51" s="101">
        <f>SUM(N51,O51)</f>
        <v>0</v>
      </c>
      <c r="N51" s="111">
        <v>0</v>
      </c>
      <c r="O51" s="112">
        <v>0</v>
      </c>
      <c r="P51" s="112">
        <v>8</v>
      </c>
      <c r="Q51" s="112">
        <v>1</v>
      </c>
    </row>
    <row r="52" spans="1:17" ht="12" customHeight="1">
      <c r="A52" s="258"/>
      <c r="B52" s="258"/>
      <c r="C52" s="138"/>
      <c r="D52" s="224"/>
      <c r="E52" s="127"/>
      <c r="F52" s="102">
        <f t="shared" si="5"/>
        <v>1</v>
      </c>
      <c r="G52" s="102">
        <f>IF(G51=0,0,G51/$F51)</f>
        <v>0.4</v>
      </c>
      <c r="H52" s="102">
        <f t="shared" ref="H52" si="119">IF(H51=0,0,$H51/G51)</f>
        <v>1</v>
      </c>
      <c r="I52" s="102">
        <f t="shared" ref="I52" si="120">IF(I51=0,0,I51/G51)</f>
        <v>0</v>
      </c>
      <c r="J52" s="113">
        <f t="shared" ref="J52" si="121">SUM(K52:L52)</f>
        <v>1</v>
      </c>
      <c r="K52" s="114">
        <f>IF(K51=0,0,K51/$J51)</f>
        <v>0.4838709677419355</v>
      </c>
      <c r="L52" s="115">
        <f t="shared" ref="L52" si="122">IF(L51=0,0,L51/$J51)</f>
        <v>0.5161290322580645</v>
      </c>
      <c r="M52" s="113">
        <f>IF(M51=0,0,M51/$J51)</f>
        <v>0</v>
      </c>
      <c r="N52" s="114">
        <f>IF(N51=0,0,N51/K51)</f>
        <v>0</v>
      </c>
      <c r="O52" s="115">
        <f>IF(O51=0,0,O51/L51)</f>
        <v>0</v>
      </c>
      <c r="P52" s="116">
        <f t="shared" ref="P52" si="123">IF(P51=0,0,P51/F51)</f>
        <v>0.53333333333333333</v>
      </c>
      <c r="Q52" s="128">
        <f>IF(Q51=0,0,Q51/$F51)</f>
        <v>6.6666666666666666E-2</v>
      </c>
    </row>
    <row r="53" spans="1:17" ht="12" customHeight="1">
      <c r="A53" s="258"/>
      <c r="B53" s="258"/>
      <c r="C53" s="137"/>
      <c r="D53" s="223" t="s">
        <v>105</v>
      </c>
      <c r="E53" s="126"/>
      <c r="F53" s="101">
        <f t="shared" si="5"/>
        <v>6</v>
      </c>
      <c r="G53" s="101">
        <v>4</v>
      </c>
      <c r="H53" s="101">
        <v>3</v>
      </c>
      <c r="I53" s="101">
        <v>1</v>
      </c>
      <c r="J53" s="101">
        <f t="shared" si="104"/>
        <v>95</v>
      </c>
      <c r="K53" s="111">
        <v>55</v>
      </c>
      <c r="L53" s="112">
        <v>40</v>
      </c>
      <c r="M53" s="101">
        <f>SUM(N53,O53)</f>
        <v>6</v>
      </c>
      <c r="N53" s="111">
        <v>6</v>
      </c>
      <c r="O53" s="112">
        <v>0</v>
      </c>
      <c r="P53" s="112">
        <v>2</v>
      </c>
      <c r="Q53" s="112">
        <v>0</v>
      </c>
    </row>
    <row r="54" spans="1:17" ht="12" customHeight="1">
      <c r="A54" s="258"/>
      <c r="B54" s="258"/>
      <c r="C54" s="138"/>
      <c r="D54" s="224"/>
      <c r="E54" s="127"/>
      <c r="F54" s="102">
        <f t="shared" si="5"/>
        <v>1</v>
      </c>
      <c r="G54" s="102">
        <f>IF(G53=0,0,G53/$F53)</f>
        <v>0.66666666666666663</v>
      </c>
      <c r="H54" s="102">
        <f t="shared" ref="H54" si="124">IF(H53=0,0,$H53/G53)</f>
        <v>0.75</v>
      </c>
      <c r="I54" s="102">
        <f t="shared" ref="I54" si="125">IF(I53=0,0,I53/G53)</f>
        <v>0.25</v>
      </c>
      <c r="J54" s="113">
        <f t="shared" ref="J54" si="126">SUM(K54:L54)</f>
        <v>1</v>
      </c>
      <c r="K54" s="114">
        <f>IF(K53=0,0,K53/$J53)</f>
        <v>0.57894736842105265</v>
      </c>
      <c r="L54" s="115">
        <f t="shared" ref="L54" si="127">IF(L53=0,0,L53/$J53)</f>
        <v>0.42105263157894735</v>
      </c>
      <c r="M54" s="113">
        <f>IF(M53=0,0,M53/$J53)</f>
        <v>6.3157894736842107E-2</v>
      </c>
      <c r="N54" s="114">
        <f>IF(N53=0,0,N53/K53)</f>
        <v>0.10909090909090909</v>
      </c>
      <c r="O54" s="115">
        <f>IF(O53=0,0,O53/L53)</f>
        <v>0</v>
      </c>
      <c r="P54" s="116">
        <f t="shared" ref="P54" si="128">IF(P53=0,0,P53/F53)</f>
        <v>0.33333333333333331</v>
      </c>
      <c r="Q54" s="128">
        <f>IF(Q53=0,0,Q53/$F53)</f>
        <v>0</v>
      </c>
    </row>
    <row r="55" spans="1:17" ht="12" customHeight="1">
      <c r="A55" s="258"/>
      <c r="B55" s="258"/>
      <c r="C55" s="137"/>
      <c r="D55" s="223" t="s">
        <v>24</v>
      </c>
      <c r="E55" s="126"/>
      <c r="F55" s="101">
        <f t="shared" si="5"/>
        <v>31</v>
      </c>
      <c r="G55" s="101">
        <v>20</v>
      </c>
      <c r="H55" s="101">
        <v>10</v>
      </c>
      <c r="I55" s="101">
        <v>10</v>
      </c>
      <c r="J55" s="101">
        <f t="shared" si="104"/>
        <v>334</v>
      </c>
      <c r="K55" s="111">
        <v>231</v>
      </c>
      <c r="L55" s="112">
        <v>103</v>
      </c>
      <c r="M55" s="101">
        <f>SUM(N55,O55)</f>
        <v>34</v>
      </c>
      <c r="N55" s="111">
        <v>21</v>
      </c>
      <c r="O55" s="112">
        <v>13</v>
      </c>
      <c r="P55" s="112">
        <v>6</v>
      </c>
      <c r="Q55" s="112">
        <v>5</v>
      </c>
    </row>
    <row r="56" spans="1:17" ht="12" customHeight="1">
      <c r="A56" s="258"/>
      <c r="B56" s="258"/>
      <c r="C56" s="138"/>
      <c r="D56" s="224"/>
      <c r="E56" s="127"/>
      <c r="F56" s="102">
        <f t="shared" si="5"/>
        <v>0.99999999999999989</v>
      </c>
      <c r="G56" s="102">
        <f>IF(G55=0,0,G55/$F55)</f>
        <v>0.64516129032258063</v>
      </c>
      <c r="H56" s="102">
        <f t="shared" ref="H56" si="129">IF(H55=0,0,$H55/G55)</f>
        <v>0.5</v>
      </c>
      <c r="I56" s="102">
        <f t="shared" ref="I56" si="130">IF(I55=0,0,I55/G55)</f>
        <v>0.5</v>
      </c>
      <c r="J56" s="113">
        <f t="shared" ref="J56" si="131">SUM(K56:L56)</f>
        <v>1</v>
      </c>
      <c r="K56" s="114">
        <f>IF(K55=0,0,K55/$J55)</f>
        <v>0.69161676646706582</v>
      </c>
      <c r="L56" s="115">
        <f t="shared" ref="L56" si="132">IF(L55=0,0,L55/$J55)</f>
        <v>0.30838323353293412</v>
      </c>
      <c r="M56" s="113">
        <f>IF(M55=0,0,M55/$J55)</f>
        <v>0.10179640718562874</v>
      </c>
      <c r="N56" s="114">
        <f>IF(N55=0,0,N55/K55)</f>
        <v>9.0909090909090912E-2</v>
      </c>
      <c r="O56" s="115">
        <f>IF(O55=0,0,O55/L55)</f>
        <v>0.12621359223300971</v>
      </c>
      <c r="P56" s="116">
        <f t="shared" ref="P56" si="133">IF(P55=0,0,P55/F55)</f>
        <v>0.19354838709677419</v>
      </c>
      <c r="Q56" s="128">
        <f>IF(Q55=0,0,Q55/$F55)</f>
        <v>0.16129032258064516</v>
      </c>
    </row>
    <row r="57" spans="1:17" ht="12" customHeight="1">
      <c r="A57" s="258"/>
      <c r="B57" s="258"/>
      <c r="C57" s="137"/>
      <c r="D57" s="223" t="s">
        <v>23</v>
      </c>
      <c r="E57" s="126"/>
      <c r="F57" s="101">
        <f t="shared" si="5"/>
        <v>7</v>
      </c>
      <c r="G57" s="101">
        <v>5</v>
      </c>
      <c r="H57" s="101">
        <v>2</v>
      </c>
      <c r="I57" s="101">
        <v>3</v>
      </c>
      <c r="J57" s="101">
        <f t="shared" si="104"/>
        <v>58</v>
      </c>
      <c r="K57" s="111">
        <v>5</v>
      </c>
      <c r="L57" s="112">
        <v>53</v>
      </c>
      <c r="M57" s="101">
        <f>SUM(N57,O57)</f>
        <v>6</v>
      </c>
      <c r="N57" s="111">
        <v>0</v>
      </c>
      <c r="O57" s="112">
        <v>6</v>
      </c>
      <c r="P57" s="112">
        <v>2</v>
      </c>
      <c r="Q57" s="112">
        <v>0</v>
      </c>
    </row>
    <row r="58" spans="1:17" ht="12" customHeight="1">
      <c r="A58" s="258"/>
      <c r="B58" s="258"/>
      <c r="C58" s="138"/>
      <c r="D58" s="224"/>
      <c r="E58" s="127"/>
      <c r="F58" s="102">
        <f t="shared" si="5"/>
        <v>1</v>
      </c>
      <c r="G58" s="102">
        <f>IF(G57=0,0,G57/$F57)</f>
        <v>0.7142857142857143</v>
      </c>
      <c r="H58" s="102">
        <f t="shared" ref="H58" si="134">IF(H57=0,0,$H57/G57)</f>
        <v>0.4</v>
      </c>
      <c r="I58" s="102">
        <f t="shared" ref="I58" si="135">IF(I57=0,0,I57/G57)</f>
        <v>0.6</v>
      </c>
      <c r="J58" s="113">
        <f t="shared" ref="J58" si="136">SUM(K58:L58)</f>
        <v>1</v>
      </c>
      <c r="K58" s="114">
        <f>IF(K57=0,0,K57/$J57)</f>
        <v>8.6206896551724144E-2</v>
      </c>
      <c r="L58" s="115">
        <f t="shared" ref="L58" si="137">IF(L57=0,0,L57/$J57)</f>
        <v>0.91379310344827591</v>
      </c>
      <c r="M58" s="113">
        <f>IF(M57=0,0,M57/$J57)</f>
        <v>0.10344827586206896</v>
      </c>
      <c r="N58" s="114">
        <f>IF(N57=0,0,N57/K57)</f>
        <v>0</v>
      </c>
      <c r="O58" s="115">
        <f>IF(O57=0,0,O57/L57)</f>
        <v>0.11320754716981132</v>
      </c>
      <c r="P58" s="116">
        <f t="shared" ref="P58" si="138">IF(P57=0,0,P57/F57)</f>
        <v>0.2857142857142857</v>
      </c>
      <c r="Q58" s="128">
        <f>IF(Q57=0,0,Q57/$F57)</f>
        <v>0</v>
      </c>
    </row>
    <row r="59" spans="1:17" ht="12.75" customHeight="1">
      <c r="A59" s="258"/>
      <c r="B59" s="258"/>
      <c r="C59" s="137"/>
      <c r="D59" s="223" t="s">
        <v>22</v>
      </c>
      <c r="E59" s="126"/>
      <c r="F59" s="101">
        <f t="shared" si="5"/>
        <v>28</v>
      </c>
      <c r="G59" s="101">
        <v>21</v>
      </c>
      <c r="H59" s="101">
        <v>9</v>
      </c>
      <c r="I59" s="101">
        <v>12</v>
      </c>
      <c r="J59" s="101">
        <f t="shared" si="104"/>
        <v>1085</v>
      </c>
      <c r="K59" s="111">
        <v>639</v>
      </c>
      <c r="L59" s="112">
        <v>446</v>
      </c>
      <c r="M59" s="101">
        <f>SUM(N59,O59)</f>
        <v>45</v>
      </c>
      <c r="N59" s="111">
        <v>30</v>
      </c>
      <c r="O59" s="112">
        <v>15</v>
      </c>
      <c r="P59" s="112">
        <v>5</v>
      </c>
      <c r="Q59" s="112">
        <v>2</v>
      </c>
    </row>
    <row r="60" spans="1:17" ht="12.75" customHeight="1">
      <c r="A60" s="258"/>
      <c r="B60" s="258"/>
      <c r="C60" s="138"/>
      <c r="D60" s="224"/>
      <c r="E60" s="127"/>
      <c r="F60" s="102">
        <f t="shared" si="5"/>
        <v>1</v>
      </c>
      <c r="G60" s="102">
        <f>IF(G59=0,0,G59/$F59)</f>
        <v>0.75</v>
      </c>
      <c r="H60" s="102">
        <f t="shared" ref="H60" si="139">IF(H59=0,0,$H59/G59)</f>
        <v>0.42857142857142855</v>
      </c>
      <c r="I60" s="102">
        <f t="shared" ref="I60" si="140">IF(I59=0,0,I59/G59)</f>
        <v>0.5714285714285714</v>
      </c>
      <c r="J60" s="113">
        <f t="shared" ref="J60" si="141">SUM(K60:L60)</f>
        <v>1</v>
      </c>
      <c r="K60" s="114">
        <f>IF(K59=0,0,K59/$J59)</f>
        <v>0.5889400921658986</v>
      </c>
      <c r="L60" s="115">
        <f t="shared" ref="L60" si="142">IF(L59=0,0,L59/$J59)</f>
        <v>0.4110599078341014</v>
      </c>
      <c r="M60" s="113">
        <f>IF(M59=0,0,M59/$J59)</f>
        <v>4.1474654377880185E-2</v>
      </c>
      <c r="N60" s="114">
        <f>IF(N59=0,0,N59/K59)</f>
        <v>4.6948356807511735E-2</v>
      </c>
      <c r="O60" s="115">
        <f>IF(O59=0,0,O59/L59)</f>
        <v>3.3632286995515695E-2</v>
      </c>
      <c r="P60" s="116">
        <f t="shared" ref="P60" si="143">IF(P59=0,0,P59/F59)</f>
        <v>0.17857142857142858</v>
      </c>
      <c r="Q60" s="128">
        <f>IF(Q59=0,0,Q59/$F59)</f>
        <v>7.1428571428571425E-2</v>
      </c>
    </row>
    <row r="61" spans="1:17" ht="12" customHeight="1">
      <c r="A61" s="258"/>
      <c r="B61" s="258"/>
      <c r="C61" s="137"/>
      <c r="D61" s="223" t="s">
        <v>21</v>
      </c>
      <c r="E61" s="126"/>
      <c r="F61" s="101">
        <f t="shared" si="5"/>
        <v>14</v>
      </c>
      <c r="G61" s="101">
        <v>9</v>
      </c>
      <c r="H61" s="101">
        <v>5</v>
      </c>
      <c r="I61" s="101">
        <v>4</v>
      </c>
      <c r="J61" s="101">
        <f t="shared" si="104"/>
        <v>333</v>
      </c>
      <c r="K61" s="111">
        <v>104</v>
      </c>
      <c r="L61" s="112">
        <v>229</v>
      </c>
      <c r="M61" s="101">
        <f>SUM(N61,O61)</f>
        <v>16</v>
      </c>
      <c r="N61" s="111">
        <v>5</v>
      </c>
      <c r="O61" s="112">
        <v>11</v>
      </c>
      <c r="P61" s="112">
        <v>5</v>
      </c>
      <c r="Q61" s="112">
        <v>0</v>
      </c>
    </row>
    <row r="62" spans="1:17" ht="12" customHeight="1">
      <c r="A62" s="258"/>
      <c r="B62" s="258"/>
      <c r="C62" s="138"/>
      <c r="D62" s="224"/>
      <c r="E62" s="127"/>
      <c r="F62" s="102">
        <f t="shared" si="5"/>
        <v>1</v>
      </c>
      <c r="G62" s="102">
        <f>IF(G61=0,0,G61/$F61)</f>
        <v>0.6428571428571429</v>
      </c>
      <c r="H62" s="102">
        <f t="shared" ref="H62" si="144">IF(H61=0,0,$H61/G61)</f>
        <v>0.55555555555555558</v>
      </c>
      <c r="I62" s="102">
        <f t="shared" ref="I62" si="145">IF(I61=0,0,I61/G61)</f>
        <v>0.44444444444444442</v>
      </c>
      <c r="J62" s="113">
        <f t="shared" ref="J62" si="146">SUM(K62:L62)</f>
        <v>1</v>
      </c>
      <c r="K62" s="114">
        <f>IF(K61=0,0,K61/$J61)</f>
        <v>0.31231231231231232</v>
      </c>
      <c r="L62" s="115">
        <f t="shared" ref="L62" si="147">IF(L61=0,0,L61/$J61)</f>
        <v>0.68768768768768773</v>
      </c>
      <c r="M62" s="113">
        <f>IF(M61=0,0,M61/$J61)</f>
        <v>4.8048048048048048E-2</v>
      </c>
      <c r="N62" s="114">
        <f>IF(N61=0,0,N61/K61)</f>
        <v>4.807692307692308E-2</v>
      </c>
      <c r="O62" s="115">
        <f>IF(O61=0,0,O61/L61)</f>
        <v>4.8034934497816595E-2</v>
      </c>
      <c r="P62" s="116">
        <f t="shared" ref="P62" si="148">IF(P61=0,0,P61/F61)</f>
        <v>0.35714285714285715</v>
      </c>
      <c r="Q62" s="128">
        <f>IF(Q61=0,0,Q61/$F61)</f>
        <v>0</v>
      </c>
    </row>
    <row r="63" spans="1:17" ht="12" customHeight="1">
      <c r="A63" s="258"/>
      <c r="B63" s="258"/>
      <c r="C63" s="137"/>
      <c r="D63" s="223" t="s">
        <v>20</v>
      </c>
      <c r="E63" s="126"/>
      <c r="F63" s="101">
        <f t="shared" si="5"/>
        <v>7</v>
      </c>
      <c r="G63" s="101">
        <v>4</v>
      </c>
      <c r="H63" s="101">
        <v>3</v>
      </c>
      <c r="I63" s="101">
        <v>1</v>
      </c>
      <c r="J63" s="101">
        <f t="shared" si="104"/>
        <v>219</v>
      </c>
      <c r="K63" s="111">
        <v>66</v>
      </c>
      <c r="L63" s="112">
        <v>153</v>
      </c>
      <c r="M63" s="101">
        <f>SUM(N63,O63)</f>
        <v>15</v>
      </c>
      <c r="N63" s="111">
        <v>7</v>
      </c>
      <c r="O63" s="112">
        <v>8</v>
      </c>
      <c r="P63" s="112">
        <v>3</v>
      </c>
      <c r="Q63" s="112">
        <v>0</v>
      </c>
    </row>
    <row r="64" spans="1:17" ht="12" customHeight="1">
      <c r="A64" s="258"/>
      <c r="B64" s="258"/>
      <c r="C64" s="138"/>
      <c r="D64" s="224"/>
      <c r="E64" s="127"/>
      <c r="F64" s="102">
        <f t="shared" si="5"/>
        <v>1</v>
      </c>
      <c r="G64" s="102">
        <f>IF(G63=0,0,G63/$F63)</f>
        <v>0.5714285714285714</v>
      </c>
      <c r="H64" s="102">
        <f t="shared" ref="H64" si="149">IF(H63=0,0,$H63/G63)</f>
        <v>0.75</v>
      </c>
      <c r="I64" s="102">
        <f t="shared" ref="I64" si="150">IF(I63=0,0,I63/G63)</f>
        <v>0.25</v>
      </c>
      <c r="J64" s="113">
        <f t="shared" ref="J64" si="151">SUM(K64:L64)</f>
        <v>1</v>
      </c>
      <c r="K64" s="114">
        <f>IF(K63=0,0,K63/$J63)</f>
        <v>0.30136986301369861</v>
      </c>
      <c r="L64" s="115">
        <f t="shared" ref="L64" si="152">IF(L63=0,0,L63/$J63)</f>
        <v>0.69863013698630139</v>
      </c>
      <c r="M64" s="113">
        <f>IF(M63=0,0,M63/$J63)</f>
        <v>6.8493150684931503E-2</v>
      </c>
      <c r="N64" s="114">
        <f>IF(N63=0,0,N63/K63)</f>
        <v>0.10606060606060606</v>
      </c>
      <c r="O64" s="115">
        <f>IF(O63=0,0,O63/L63)</f>
        <v>5.2287581699346407E-2</v>
      </c>
      <c r="P64" s="116">
        <f t="shared" ref="P64" si="153">IF(P63=0,0,P63/F63)</f>
        <v>0.42857142857142855</v>
      </c>
      <c r="Q64" s="128">
        <f>IF(Q63=0,0,Q63/$F63)</f>
        <v>0</v>
      </c>
    </row>
    <row r="65" spans="1:17" ht="12" customHeight="1">
      <c r="A65" s="258"/>
      <c r="B65" s="258"/>
      <c r="C65" s="137"/>
      <c r="D65" s="223" t="s">
        <v>19</v>
      </c>
      <c r="E65" s="126"/>
      <c r="F65" s="101">
        <f t="shared" si="5"/>
        <v>17</v>
      </c>
      <c r="G65" s="101">
        <v>15</v>
      </c>
      <c r="H65" s="101">
        <v>6</v>
      </c>
      <c r="I65" s="101">
        <v>9</v>
      </c>
      <c r="J65" s="101">
        <f t="shared" si="104"/>
        <v>577</v>
      </c>
      <c r="K65" s="111">
        <v>430</v>
      </c>
      <c r="L65" s="112">
        <v>147</v>
      </c>
      <c r="M65" s="101">
        <f>SUM(N65,O65)</f>
        <v>43</v>
      </c>
      <c r="N65" s="111">
        <v>29</v>
      </c>
      <c r="O65" s="112">
        <v>14</v>
      </c>
      <c r="P65" s="112">
        <v>1</v>
      </c>
      <c r="Q65" s="112">
        <v>1</v>
      </c>
    </row>
    <row r="66" spans="1:17" ht="12" customHeight="1">
      <c r="A66" s="258"/>
      <c r="B66" s="258"/>
      <c r="C66" s="138"/>
      <c r="D66" s="224"/>
      <c r="E66" s="127"/>
      <c r="F66" s="102">
        <f t="shared" si="5"/>
        <v>1</v>
      </c>
      <c r="G66" s="102">
        <f>IF(G65=0,0,G65/$F65)</f>
        <v>0.88235294117647056</v>
      </c>
      <c r="H66" s="102">
        <f t="shared" ref="H66" si="154">IF(H65=0,0,$H65/G65)</f>
        <v>0.4</v>
      </c>
      <c r="I66" s="102">
        <f t="shared" ref="I66" si="155">IF(I65=0,0,I65/G65)</f>
        <v>0.6</v>
      </c>
      <c r="J66" s="113">
        <f t="shared" ref="J66" si="156">SUM(K66:L66)</f>
        <v>1</v>
      </c>
      <c r="K66" s="114">
        <f>IF(K65=0,0,K65/$J65)</f>
        <v>0.74523396880415949</v>
      </c>
      <c r="L66" s="115">
        <f t="shared" ref="L66" si="157">IF(L65=0,0,L65/$J65)</f>
        <v>0.25476603119584057</v>
      </c>
      <c r="M66" s="113">
        <f>IF(M65=0,0,M65/$J65)</f>
        <v>7.452339688041594E-2</v>
      </c>
      <c r="N66" s="114">
        <f>IF(N65=0,0,N65/K65)</f>
        <v>6.7441860465116285E-2</v>
      </c>
      <c r="O66" s="115">
        <f>IF(O65=0,0,O65/L65)</f>
        <v>9.5238095238095233E-2</v>
      </c>
      <c r="P66" s="116">
        <f t="shared" ref="P66" si="158">IF(P65=0,0,P65/F65)</f>
        <v>5.8823529411764705E-2</v>
      </c>
      <c r="Q66" s="128">
        <f>IF(Q65=0,0,Q65/$F65)</f>
        <v>5.8823529411764705E-2</v>
      </c>
    </row>
    <row r="67" spans="1:17" ht="12" customHeight="1">
      <c r="A67" s="258"/>
      <c r="B67" s="258"/>
      <c r="C67" s="137"/>
      <c r="D67" s="223" t="s">
        <v>18</v>
      </c>
      <c r="E67" s="126"/>
      <c r="F67" s="101">
        <f t="shared" si="5"/>
        <v>4</v>
      </c>
      <c r="G67" s="101">
        <v>2</v>
      </c>
      <c r="H67" s="101">
        <v>1</v>
      </c>
      <c r="I67" s="101">
        <v>1</v>
      </c>
      <c r="J67" s="101">
        <f t="shared" si="104"/>
        <v>135</v>
      </c>
      <c r="K67" s="111">
        <v>77</v>
      </c>
      <c r="L67" s="112">
        <v>58</v>
      </c>
      <c r="M67" s="101">
        <f>SUM(N67,O67)</f>
        <v>6</v>
      </c>
      <c r="N67" s="111">
        <v>6</v>
      </c>
      <c r="O67" s="112">
        <v>0</v>
      </c>
      <c r="P67" s="112">
        <v>2</v>
      </c>
      <c r="Q67" s="112">
        <v>0</v>
      </c>
    </row>
    <row r="68" spans="1:17" ht="12" customHeight="1">
      <c r="A68" s="258"/>
      <c r="B68" s="259"/>
      <c r="C68" s="138"/>
      <c r="D68" s="224"/>
      <c r="E68" s="127"/>
      <c r="F68" s="102">
        <f t="shared" si="5"/>
        <v>1</v>
      </c>
      <c r="G68" s="102">
        <f>IF(G67=0,0,G67/$F67)</f>
        <v>0.5</v>
      </c>
      <c r="H68" s="102">
        <f t="shared" ref="H68" si="159">IF(H67=0,0,$H67/G67)</f>
        <v>0.5</v>
      </c>
      <c r="I68" s="102">
        <f t="shared" ref="I68" si="160">IF(I67=0,0,I67/G67)</f>
        <v>0.5</v>
      </c>
      <c r="J68" s="113">
        <f t="shared" ref="J68" si="161">SUM(K68:L68)</f>
        <v>1</v>
      </c>
      <c r="K68" s="114">
        <f>IF(K67=0,0,K67/$J67)</f>
        <v>0.57037037037037042</v>
      </c>
      <c r="L68" s="115">
        <f t="shared" ref="L68" si="162">IF(L67=0,0,L67/$J67)</f>
        <v>0.42962962962962964</v>
      </c>
      <c r="M68" s="113">
        <f>IF(M67=0,0,M67/$J67)</f>
        <v>4.4444444444444446E-2</v>
      </c>
      <c r="N68" s="114">
        <f>IF(N67=0,0,N67/K67)</f>
        <v>7.792207792207792E-2</v>
      </c>
      <c r="O68" s="115">
        <f>IF(O67=0,0,O67/L67)</f>
        <v>0</v>
      </c>
      <c r="P68" s="116">
        <f t="shared" ref="P68" si="163">IF(P67=0,0,P67/F67)</f>
        <v>0.5</v>
      </c>
      <c r="Q68" s="128">
        <f>IF(Q67=0,0,Q67/$F67)</f>
        <v>0</v>
      </c>
    </row>
    <row r="69" spans="1:17" ht="12" customHeight="1">
      <c r="A69" s="258"/>
      <c r="B69" s="257" t="s">
        <v>17</v>
      </c>
      <c r="C69" s="137"/>
      <c r="D69" s="223" t="s">
        <v>16</v>
      </c>
      <c r="E69" s="126"/>
      <c r="F69" s="101">
        <f>SUM(G69,P69:Q69)</f>
        <v>715</v>
      </c>
      <c r="G69" s="101">
        <f>SUM(G71,G73,G75,G77,G79,G81,G83,G85,G87,G89,G91,G93,G95,G97,G99)</f>
        <v>425</v>
      </c>
      <c r="H69" s="101">
        <f>SUM(H71,H73,H75,H77,H79,H81,H83,H85,H87,H89,H91,H93,H95,H97,H99)</f>
        <v>294</v>
      </c>
      <c r="I69" s="101">
        <f>SUM(I71,I73,I75,I77,I79,I81,I83,I85,I87,I89,I91,I93,I95,I97,I99)</f>
        <v>131</v>
      </c>
      <c r="J69" s="101">
        <f>SUM(K69,L69)</f>
        <v>9347</v>
      </c>
      <c r="K69" s="111">
        <f>SUM(K71,K73,K75,K77,K79,K81,K83,K85,K87,K89,K91,K93,K95,K97,K99)</f>
        <v>3665</v>
      </c>
      <c r="L69" s="112">
        <f>SUM(L71,L73,L75,L77,L79,L81,L83,L85,L87,L89,L91,L93,L95,L97,L99)</f>
        <v>5682</v>
      </c>
      <c r="M69" s="101">
        <f>SUM(N69,O69)</f>
        <v>311</v>
      </c>
      <c r="N69" s="111">
        <f>SUM(N71,N73,N75,N77,N79,N81,N83,N85,N87,N89,N91,N93,N95,N97,N99)</f>
        <v>152</v>
      </c>
      <c r="O69" s="112">
        <f>SUM(O71,O73,O75,O77,O79,O81,O83,O85,O87,O89,O91,O93,O95,O97,O99)</f>
        <v>159</v>
      </c>
      <c r="P69" s="112">
        <f>SUM(P71,P73,P75,P77,P79,P81,P83,P85,P87,P89,P91,P93,P95,P97,P99)</f>
        <v>226</v>
      </c>
      <c r="Q69" s="112">
        <f t="shared" ref="Q69" si="164">SUM(Q71,Q73,Q75,Q77,Q79,Q81,Q83,Q85,Q87,Q89,Q91,Q93,Q95,Q97,Q99)</f>
        <v>64</v>
      </c>
    </row>
    <row r="70" spans="1:17" ht="12" customHeight="1">
      <c r="A70" s="258"/>
      <c r="B70" s="258"/>
      <c r="C70" s="138"/>
      <c r="D70" s="224"/>
      <c r="E70" s="127"/>
      <c r="F70" s="102">
        <f t="shared" si="5"/>
        <v>1</v>
      </c>
      <c r="G70" s="102">
        <f>IF(G69=0,0,G69/$F69)</f>
        <v>0.59440559440559437</v>
      </c>
      <c r="H70" s="102">
        <f t="shared" ref="H70" si="165">IF(H69=0,0,$H69/G69)</f>
        <v>0.69176470588235295</v>
      </c>
      <c r="I70" s="102">
        <f t="shared" ref="I70" si="166">IF(I69=0,0,I69/G69)</f>
        <v>0.30823529411764705</v>
      </c>
      <c r="J70" s="113">
        <f t="shared" ref="J70" si="167">SUM(K70:L70)</f>
        <v>1</v>
      </c>
      <c r="K70" s="114">
        <f>IF(K69=0,0,K69/$J69)</f>
        <v>0.3921044185300096</v>
      </c>
      <c r="L70" s="115">
        <f t="shared" ref="L70" si="168">IF(L69=0,0,L69/$J69)</f>
        <v>0.60789558146999034</v>
      </c>
      <c r="M70" s="113">
        <f>IF(M69=0,0,M69/$J69)</f>
        <v>3.3272707820691132E-2</v>
      </c>
      <c r="N70" s="114">
        <f>IF(N69=0,0,N69/K69)</f>
        <v>4.1473396998635746E-2</v>
      </c>
      <c r="O70" s="115">
        <f>IF(O69=0,0,O69/L69)</f>
        <v>2.79831045406547E-2</v>
      </c>
      <c r="P70" s="116">
        <f t="shared" ref="P70" si="169">IF(P69=0,0,P69/F69)</f>
        <v>0.31608391608391606</v>
      </c>
      <c r="Q70" s="128">
        <f>IF(Q69=0,0,Q69/$F69)</f>
        <v>8.951048951048951E-2</v>
      </c>
    </row>
    <row r="71" spans="1:17" ht="12" customHeight="1">
      <c r="A71" s="258"/>
      <c r="B71" s="258"/>
      <c r="C71" s="137"/>
      <c r="D71" s="223" t="s">
        <v>140</v>
      </c>
      <c r="E71" s="126"/>
      <c r="F71" s="101">
        <f>SUM(G71,P71:Q71)</f>
        <v>7</v>
      </c>
      <c r="G71" s="101">
        <v>1</v>
      </c>
      <c r="H71" s="101">
        <v>1</v>
      </c>
      <c r="I71" s="101">
        <v>0</v>
      </c>
      <c r="J71" s="101">
        <f t="shared" si="104"/>
        <v>7</v>
      </c>
      <c r="K71" s="111">
        <v>6</v>
      </c>
      <c r="L71" s="112">
        <v>1</v>
      </c>
      <c r="M71" s="101">
        <f>SUM(N71,O71)</f>
        <v>0</v>
      </c>
      <c r="N71" s="111">
        <v>0</v>
      </c>
      <c r="O71" s="112">
        <v>0</v>
      </c>
      <c r="P71" s="112">
        <v>4</v>
      </c>
      <c r="Q71" s="112">
        <v>2</v>
      </c>
    </row>
    <row r="72" spans="1:17" ht="12" customHeight="1">
      <c r="A72" s="258"/>
      <c r="B72" s="258"/>
      <c r="C72" s="138"/>
      <c r="D72" s="224"/>
      <c r="E72" s="127"/>
      <c r="F72" s="102">
        <f t="shared" si="5"/>
        <v>0.99999999999999989</v>
      </c>
      <c r="G72" s="102">
        <f>IF(G71=0,0,G71/$F71)</f>
        <v>0.14285714285714285</v>
      </c>
      <c r="H72" s="102">
        <f t="shared" ref="H72" si="170">IF(H71=0,0,$H71/G71)</f>
        <v>1</v>
      </c>
      <c r="I72" s="102">
        <f t="shared" ref="I72" si="171">IF(I71=0,0,I71/G71)</f>
        <v>0</v>
      </c>
      <c r="J72" s="113">
        <f t="shared" ref="J72" si="172">SUM(K72:L72)</f>
        <v>1</v>
      </c>
      <c r="K72" s="114">
        <f>IF(K71=0,0,K71/$J71)</f>
        <v>0.8571428571428571</v>
      </c>
      <c r="L72" s="115">
        <f t="shared" ref="L72" si="173">IF(L71=0,0,L71/$J71)</f>
        <v>0.14285714285714285</v>
      </c>
      <c r="M72" s="113">
        <f>IF(M71=0,0,M71/$J71)</f>
        <v>0</v>
      </c>
      <c r="N72" s="114">
        <f>IF(N71=0,0,N71/K71)</f>
        <v>0</v>
      </c>
      <c r="O72" s="115">
        <f>IF(O71=0,0,O71/L71)</f>
        <v>0</v>
      </c>
      <c r="P72" s="116">
        <f t="shared" ref="P72" si="174">IF(P71=0,0,P71/F71)</f>
        <v>0.5714285714285714</v>
      </c>
      <c r="Q72" s="128">
        <f>IF(Q71=0,0,Q71/$F71)</f>
        <v>0.2857142857142857</v>
      </c>
    </row>
    <row r="73" spans="1:17" ht="12" customHeight="1">
      <c r="A73" s="258"/>
      <c r="B73" s="258"/>
      <c r="C73" s="137"/>
      <c r="D73" s="223" t="s">
        <v>14</v>
      </c>
      <c r="E73" s="126"/>
      <c r="F73" s="101">
        <f t="shared" ref="F73:F100" si="175">SUM(G73,P73:Q73)</f>
        <v>81</v>
      </c>
      <c r="G73" s="101">
        <v>28</v>
      </c>
      <c r="H73" s="101">
        <v>14</v>
      </c>
      <c r="I73" s="101">
        <v>14</v>
      </c>
      <c r="J73" s="101">
        <f t="shared" si="104"/>
        <v>204</v>
      </c>
      <c r="K73" s="111">
        <v>178</v>
      </c>
      <c r="L73" s="112">
        <v>26</v>
      </c>
      <c r="M73" s="101">
        <f>SUM(N73,O73)</f>
        <v>38</v>
      </c>
      <c r="N73" s="111">
        <v>33</v>
      </c>
      <c r="O73" s="112">
        <v>5</v>
      </c>
      <c r="P73" s="112">
        <v>48</v>
      </c>
      <c r="Q73" s="112">
        <v>5</v>
      </c>
    </row>
    <row r="74" spans="1:17" ht="12" customHeight="1">
      <c r="A74" s="258"/>
      <c r="B74" s="258"/>
      <c r="C74" s="138"/>
      <c r="D74" s="224"/>
      <c r="E74" s="127"/>
      <c r="F74" s="102">
        <f t="shared" si="175"/>
        <v>1</v>
      </c>
      <c r="G74" s="102">
        <f>IF(G73=0,0,G73/$F73)</f>
        <v>0.34567901234567899</v>
      </c>
      <c r="H74" s="102">
        <f t="shared" ref="H74" si="176">IF(H73=0,0,$H73/G73)</f>
        <v>0.5</v>
      </c>
      <c r="I74" s="102">
        <f t="shared" ref="I74" si="177">IF(I73=0,0,I73/G73)</f>
        <v>0.5</v>
      </c>
      <c r="J74" s="113">
        <f t="shared" ref="J74" si="178">SUM(K74:L74)</f>
        <v>1</v>
      </c>
      <c r="K74" s="114">
        <f>IF(K73=0,0,K73/$J73)</f>
        <v>0.87254901960784315</v>
      </c>
      <c r="L74" s="115">
        <f t="shared" ref="L74" si="179">IF(L73=0,0,L73/$J73)</f>
        <v>0.12745098039215685</v>
      </c>
      <c r="M74" s="113">
        <f>IF(M73=0,0,M73/$J73)</f>
        <v>0.18627450980392157</v>
      </c>
      <c r="N74" s="114">
        <f>IF(N73=0,0,N73/K73)</f>
        <v>0.1853932584269663</v>
      </c>
      <c r="O74" s="115">
        <f>IF(O73=0,0,O73/L73)</f>
        <v>0.19230769230769232</v>
      </c>
      <c r="P74" s="116">
        <f t="shared" ref="P74" si="180">IF(P73=0,0,P73/F73)</f>
        <v>0.59259259259259256</v>
      </c>
      <c r="Q74" s="128">
        <f>IF(Q73=0,0,Q73/$F73)</f>
        <v>6.1728395061728392E-2</v>
      </c>
    </row>
    <row r="75" spans="1:17" ht="12" customHeight="1">
      <c r="A75" s="258"/>
      <c r="B75" s="258"/>
      <c r="C75" s="137"/>
      <c r="D75" s="223" t="s">
        <v>13</v>
      </c>
      <c r="E75" s="126"/>
      <c r="F75" s="101">
        <f t="shared" si="175"/>
        <v>20</v>
      </c>
      <c r="G75" s="101">
        <v>6</v>
      </c>
      <c r="H75" s="101">
        <v>6</v>
      </c>
      <c r="I75" s="101">
        <v>0</v>
      </c>
      <c r="J75" s="101">
        <f t="shared" si="104"/>
        <v>19</v>
      </c>
      <c r="K75" s="111">
        <v>15</v>
      </c>
      <c r="L75" s="112">
        <v>4</v>
      </c>
      <c r="M75" s="101">
        <f>SUM(N75,O75)</f>
        <v>0</v>
      </c>
      <c r="N75" s="111">
        <v>0</v>
      </c>
      <c r="O75" s="112">
        <v>0</v>
      </c>
      <c r="P75" s="112">
        <v>6</v>
      </c>
      <c r="Q75" s="112">
        <v>8</v>
      </c>
    </row>
    <row r="76" spans="1:17" ht="12" customHeight="1">
      <c r="A76" s="258"/>
      <c r="B76" s="258"/>
      <c r="C76" s="138"/>
      <c r="D76" s="224"/>
      <c r="E76" s="127"/>
      <c r="F76" s="102">
        <f t="shared" si="175"/>
        <v>1</v>
      </c>
      <c r="G76" s="102">
        <f>IF(G75=0,0,G75/$F75)</f>
        <v>0.3</v>
      </c>
      <c r="H76" s="102">
        <f t="shared" ref="H76" si="181">IF(H75=0,0,$H75/G75)</f>
        <v>1</v>
      </c>
      <c r="I76" s="102">
        <f t="shared" ref="I76" si="182">IF(I75=0,0,I75/G75)</f>
        <v>0</v>
      </c>
      <c r="J76" s="113">
        <f t="shared" ref="J76" si="183">SUM(K76:L76)</f>
        <v>1</v>
      </c>
      <c r="K76" s="114">
        <f>IF(K75=0,0,K75/$J75)</f>
        <v>0.78947368421052633</v>
      </c>
      <c r="L76" s="115">
        <f t="shared" ref="L76" si="184">IF(L75=0,0,L75/$J75)</f>
        <v>0.21052631578947367</v>
      </c>
      <c r="M76" s="113">
        <f>IF(M75=0,0,M75/$J75)</f>
        <v>0</v>
      </c>
      <c r="N76" s="114">
        <f>IF(N75=0,0,N75/K75)</f>
        <v>0</v>
      </c>
      <c r="O76" s="115">
        <f>IF(O75=0,0,O75/L75)</f>
        <v>0</v>
      </c>
      <c r="P76" s="116">
        <f t="shared" ref="P76" si="185">IF(P75=0,0,P75/F75)</f>
        <v>0.3</v>
      </c>
      <c r="Q76" s="128">
        <f>IF(Q75=0,0,Q75/$F75)</f>
        <v>0.4</v>
      </c>
    </row>
    <row r="77" spans="1:17" ht="12" customHeight="1">
      <c r="A77" s="258"/>
      <c r="B77" s="258"/>
      <c r="C77" s="137"/>
      <c r="D77" s="223" t="s">
        <v>12</v>
      </c>
      <c r="E77" s="126"/>
      <c r="F77" s="101">
        <f t="shared" si="175"/>
        <v>13</v>
      </c>
      <c r="G77" s="101">
        <v>7</v>
      </c>
      <c r="H77" s="101">
        <v>4</v>
      </c>
      <c r="I77" s="101">
        <v>3</v>
      </c>
      <c r="J77" s="101">
        <f t="shared" si="104"/>
        <v>42</v>
      </c>
      <c r="K77" s="111">
        <v>17</v>
      </c>
      <c r="L77" s="112">
        <v>25</v>
      </c>
      <c r="M77" s="101">
        <f>SUM(N77,O77)</f>
        <v>4</v>
      </c>
      <c r="N77" s="111">
        <v>3</v>
      </c>
      <c r="O77" s="112">
        <v>1</v>
      </c>
      <c r="P77" s="112">
        <v>5</v>
      </c>
      <c r="Q77" s="112">
        <v>1</v>
      </c>
    </row>
    <row r="78" spans="1:17" ht="12" customHeight="1">
      <c r="A78" s="258"/>
      <c r="B78" s="258"/>
      <c r="C78" s="138"/>
      <c r="D78" s="224"/>
      <c r="E78" s="127"/>
      <c r="F78" s="102">
        <f t="shared" si="175"/>
        <v>1</v>
      </c>
      <c r="G78" s="102">
        <f>IF(G77=0,0,G77/$F77)</f>
        <v>0.53846153846153844</v>
      </c>
      <c r="H78" s="102">
        <f t="shared" ref="H78" si="186">IF(H77=0,0,$H77/G77)</f>
        <v>0.5714285714285714</v>
      </c>
      <c r="I78" s="102">
        <f t="shared" ref="I78" si="187">IF(I77=0,0,I77/G77)</f>
        <v>0.42857142857142855</v>
      </c>
      <c r="J78" s="113">
        <f t="shared" ref="J78" si="188">SUM(K78:L78)</f>
        <v>1</v>
      </c>
      <c r="K78" s="114">
        <f>IF(K77=0,0,K77/$J77)</f>
        <v>0.40476190476190477</v>
      </c>
      <c r="L78" s="115">
        <f t="shared" ref="L78" si="189">IF(L77=0,0,L77/$J77)</f>
        <v>0.59523809523809523</v>
      </c>
      <c r="M78" s="113">
        <f>IF(M77=0,0,M77/$J77)</f>
        <v>9.5238095238095233E-2</v>
      </c>
      <c r="N78" s="114">
        <f>IF(N77=0,0,N77/K77)</f>
        <v>0.17647058823529413</v>
      </c>
      <c r="O78" s="115">
        <f>IF(O77=0,0,O77/L77)</f>
        <v>0.04</v>
      </c>
      <c r="P78" s="116">
        <f t="shared" ref="P78" si="190">IF(P77=0,0,P77/F77)</f>
        <v>0.38461538461538464</v>
      </c>
      <c r="Q78" s="128">
        <f>IF(Q77=0,0,Q77/$F77)</f>
        <v>7.6923076923076927E-2</v>
      </c>
    </row>
    <row r="79" spans="1:17" ht="12" customHeight="1">
      <c r="A79" s="258"/>
      <c r="B79" s="258"/>
      <c r="C79" s="137"/>
      <c r="D79" s="223" t="s">
        <v>11</v>
      </c>
      <c r="E79" s="126"/>
      <c r="F79" s="101">
        <f t="shared" si="175"/>
        <v>35</v>
      </c>
      <c r="G79" s="101">
        <v>16</v>
      </c>
      <c r="H79" s="101">
        <v>6</v>
      </c>
      <c r="I79" s="101">
        <v>10</v>
      </c>
      <c r="J79" s="101">
        <f t="shared" si="104"/>
        <v>252</v>
      </c>
      <c r="K79" s="111">
        <v>166</v>
      </c>
      <c r="L79" s="112">
        <v>86</v>
      </c>
      <c r="M79" s="101">
        <f>SUM(N79,O79)</f>
        <v>18</v>
      </c>
      <c r="N79" s="111">
        <v>12</v>
      </c>
      <c r="O79" s="112">
        <v>6</v>
      </c>
      <c r="P79" s="112">
        <v>17</v>
      </c>
      <c r="Q79" s="112">
        <v>2</v>
      </c>
    </row>
    <row r="80" spans="1:17" ht="12" customHeight="1">
      <c r="A80" s="258"/>
      <c r="B80" s="258"/>
      <c r="C80" s="138"/>
      <c r="D80" s="224"/>
      <c r="E80" s="127"/>
      <c r="F80" s="102">
        <f t="shared" si="175"/>
        <v>1</v>
      </c>
      <c r="G80" s="102">
        <f>IF(G79=0,0,G79/$F79)</f>
        <v>0.45714285714285713</v>
      </c>
      <c r="H80" s="102">
        <f t="shared" ref="H80" si="191">IF(H79=0,0,$H79/G79)</f>
        <v>0.375</v>
      </c>
      <c r="I80" s="102">
        <f t="shared" ref="I80" si="192">IF(I79=0,0,I79/G79)</f>
        <v>0.625</v>
      </c>
      <c r="J80" s="113">
        <f t="shared" ref="J80" si="193">SUM(K80:L80)</f>
        <v>1</v>
      </c>
      <c r="K80" s="114">
        <f>IF(K79=0,0,K79/$J79)</f>
        <v>0.65873015873015872</v>
      </c>
      <c r="L80" s="115">
        <f t="shared" ref="L80" si="194">IF(L79=0,0,L79/$J79)</f>
        <v>0.34126984126984128</v>
      </c>
      <c r="M80" s="113">
        <f>IF(M79=0,0,M79/$J79)</f>
        <v>7.1428571428571425E-2</v>
      </c>
      <c r="N80" s="114">
        <f>IF(N79=0,0,N79/K79)</f>
        <v>7.2289156626506021E-2</v>
      </c>
      <c r="O80" s="115">
        <f>IF(O79=0,0,O79/L79)</f>
        <v>6.9767441860465115E-2</v>
      </c>
      <c r="P80" s="116">
        <f t="shared" ref="P80" si="195">IF(P79=0,0,P79/F79)</f>
        <v>0.48571428571428571</v>
      </c>
      <c r="Q80" s="128">
        <f>IF(Q79=0,0,Q79/$F79)</f>
        <v>5.7142857142857141E-2</v>
      </c>
    </row>
    <row r="81" spans="1:17" ht="12" customHeight="1">
      <c r="A81" s="258"/>
      <c r="B81" s="258"/>
      <c r="C81" s="137"/>
      <c r="D81" s="223" t="s">
        <v>10</v>
      </c>
      <c r="E81" s="126"/>
      <c r="F81" s="101">
        <f t="shared" si="175"/>
        <v>182</v>
      </c>
      <c r="G81" s="101">
        <v>117</v>
      </c>
      <c r="H81" s="101">
        <v>92</v>
      </c>
      <c r="I81" s="101">
        <v>25</v>
      </c>
      <c r="J81" s="101">
        <f t="shared" si="104"/>
        <v>1475</v>
      </c>
      <c r="K81" s="111">
        <v>522</v>
      </c>
      <c r="L81" s="112">
        <v>953</v>
      </c>
      <c r="M81" s="101">
        <f>SUM(N81,O81)</f>
        <v>53</v>
      </c>
      <c r="N81" s="111">
        <v>24</v>
      </c>
      <c r="O81" s="112">
        <v>29</v>
      </c>
      <c r="P81" s="112">
        <v>46</v>
      </c>
      <c r="Q81" s="112">
        <v>19</v>
      </c>
    </row>
    <row r="82" spans="1:17" ht="12" customHeight="1">
      <c r="A82" s="258"/>
      <c r="B82" s="258"/>
      <c r="C82" s="138"/>
      <c r="D82" s="224"/>
      <c r="E82" s="127"/>
      <c r="F82" s="102">
        <f t="shared" si="175"/>
        <v>1</v>
      </c>
      <c r="G82" s="102">
        <f>IF(G81=0,0,G81/$F81)</f>
        <v>0.6428571428571429</v>
      </c>
      <c r="H82" s="102">
        <f t="shared" ref="H82" si="196">IF(H81=0,0,$H81/G81)</f>
        <v>0.78632478632478631</v>
      </c>
      <c r="I82" s="102">
        <f t="shared" ref="I82" si="197">IF(I81=0,0,I81/G81)</f>
        <v>0.21367521367521367</v>
      </c>
      <c r="J82" s="113">
        <f t="shared" ref="J82" si="198">SUM(K82:L82)</f>
        <v>1</v>
      </c>
      <c r="K82" s="114">
        <f>IF(K81=0,0,K81/$J81)</f>
        <v>0.35389830508474579</v>
      </c>
      <c r="L82" s="115">
        <f t="shared" ref="L82" si="199">IF(L81=0,0,L81/$J81)</f>
        <v>0.64610169491525427</v>
      </c>
      <c r="M82" s="113">
        <f>IF(M81=0,0,M81/$J81)</f>
        <v>3.5932203389830511E-2</v>
      </c>
      <c r="N82" s="114">
        <f>IF(N81=0,0,N81/K81)</f>
        <v>4.5977011494252873E-2</v>
      </c>
      <c r="O82" s="115">
        <f>IF(O81=0,0,O81/L81)</f>
        <v>3.0430220356768102E-2</v>
      </c>
      <c r="P82" s="116">
        <f t="shared" ref="P82" si="200">IF(P81=0,0,P81/F81)</f>
        <v>0.25274725274725274</v>
      </c>
      <c r="Q82" s="128">
        <f>IF(Q81=0,0,Q81/$F81)</f>
        <v>0.1043956043956044</v>
      </c>
    </row>
    <row r="83" spans="1:17" ht="12" customHeight="1">
      <c r="A83" s="258"/>
      <c r="B83" s="258"/>
      <c r="C83" s="137"/>
      <c r="D83" s="223" t="s">
        <v>9</v>
      </c>
      <c r="E83" s="126"/>
      <c r="F83" s="101">
        <f t="shared" si="175"/>
        <v>18</v>
      </c>
      <c r="G83" s="101">
        <v>7</v>
      </c>
      <c r="H83" s="101">
        <v>4</v>
      </c>
      <c r="I83" s="101">
        <v>3</v>
      </c>
      <c r="J83" s="101">
        <f t="shared" si="104"/>
        <v>15</v>
      </c>
      <c r="K83" s="111">
        <v>1</v>
      </c>
      <c r="L83" s="112">
        <v>14</v>
      </c>
      <c r="M83" s="101">
        <f>SUM(N83,O83)</f>
        <v>3</v>
      </c>
      <c r="N83" s="111">
        <v>0</v>
      </c>
      <c r="O83" s="112">
        <v>3</v>
      </c>
      <c r="P83" s="112">
        <v>8</v>
      </c>
      <c r="Q83" s="112">
        <v>3</v>
      </c>
    </row>
    <row r="84" spans="1:17" ht="12" customHeight="1">
      <c r="A84" s="258"/>
      <c r="B84" s="258"/>
      <c r="C84" s="138"/>
      <c r="D84" s="224"/>
      <c r="E84" s="127"/>
      <c r="F84" s="102">
        <f t="shared" si="175"/>
        <v>0.99999999999999989</v>
      </c>
      <c r="G84" s="102">
        <f>IF(G83=0,0,G83/$F83)</f>
        <v>0.3888888888888889</v>
      </c>
      <c r="H84" s="102">
        <f t="shared" ref="H84" si="201">IF(H83=0,0,$H83/G83)</f>
        <v>0.5714285714285714</v>
      </c>
      <c r="I84" s="102">
        <f t="shared" ref="I84" si="202">IF(I83=0,0,I83/G83)</f>
        <v>0.42857142857142855</v>
      </c>
      <c r="J84" s="113">
        <f t="shared" ref="J84" si="203">SUM(K84:L84)</f>
        <v>1</v>
      </c>
      <c r="K84" s="114">
        <f>IF(K83=0,0,K83/$J83)</f>
        <v>6.6666666666666666E-2</v>
      </c>
      <c r="L84" s="115">
        <f t="shared" ref="L84" si="204">IF(L83=0,0,L83/$J83)</f>
        <v>0.93333333333333335</v>
      </c>
      <c r="M84" s="113">
        <f>IF(M83=0,0,M83/$J83)</f>
        <v>0.2</v>
      </c>
      <c r="N84" s="114">
        <f>IF(N83=0,0,N83/K83)</f>
        <v>0</v>
      </c>
      <c r="O84" s="115">
        <f>IF(O83=0,0,O83/L83)</f>
        <v>0.21428571428571427</v>
      </c>
      <c r="P84" s="116">
        <f t="shared" ref="P84" si="205">IF(P83=0,0,P83/F83)</f>
        <v>0.44444444444444442</v>
      </c>
      <c r="Q84" s="128">
        <f>IF(Q83=0,0,Q83/$F83)</f>
        <v>0.16666666666666666</v>
      </c>
    </row>
    <row r="85" spans="1:17" ht="12" customHeight="1">
      <c r="A85" s="258"/>
      <c r="B85" s="258"/>
      <c r="C85" s="137"/>
      <c r="D85" s="223" t="s">
        <v>8</v>
      </c>
      <c r="E85" s="126"/>
      <c r="F85" s="101">
        <f t="shared" si="175"/>
        <v>11</v>
      </c>
      <c r="G85" s="101">
        <v>4</v>
      </c>
      <c r="H85" s="101">
        <v>4</v>
      </c>
      <c r="I85" s="101">
        <v>0</v>
      </c>
      <c r="J85" s="101">
        <f t="shared" si="104"/>
        <v>22</v>
      </c>
      <c r="K85" s="111">
        <v>6</v>
      </c>
      <c r="L85" s="112">
        <v>16</v>
      </c>
      <c r="M85" s="101">
        <f>SUM(N85,O85)</f>
        <v>0</v>
      </c>
      <c r="N85" s="111">
        <v>0</v>
      </c>
      <c r="O85" s="112">
        <v>0</v>
      </c>
      <c r="P85" s="112">
        <v>6</v>
      </c>
      <c r="Q85" s="112">
        <v>1</v>
      </c>
    </row>
    <row r="86" spans="1:17" ht="12" customHeight="1">
      <c r="A86" s="258"/>
      <c r="B86" s="258"/>
      <c r="C86" s="138"/>
      <c r="D86" s="224"/>
      <c r="E86" s="127"/>
      <c r="F86" s="102">
        <f t="shared" si="175"/>
        <v>1</v>
      </c>
      <c r="G86" s="102">
        <f>IF(G85=0,0,G85/$F85)</f>
        <v>0.36363636363636365</v>
      </c>
      <c r="H86" s="102">
        <f t="shared" ref="H86" si="206">IF(H85=0,0,$H85/G85)</f>
        <v>1</v>
      </c>
      <c r="I86" s="102">
        <f t="shared" ref="I86" si="207">IF(I85=0,0,I85/G85)</f>
        <v>0</v>
      </c>
      <c r="J86" s="113">
        <f t="shared" ref="J86" si="208">SUM(K86:L86)</f>
        <v>1</v>
      </c>
      <c r="K86" s="114">
        <f>IF(K85=0,0,K85/$J85)</f>
        <v>0.27272727272727271</v>
      </c>
      <c r="L86" s="115">
        <f t="shared" ref="L86" si="209">IF(L85=0,0,L85/$J85)</f>
        <v>0.72727272727272729</v>
      </c>
      <c r="M86" s="113">
        <f>IF(M85=0,0,M85/$J85)</f>
        <v>0</v>
      </c>
      <c r="N86" s="114">
        <f>IF(N85=0,0,N85/K85)</f>
        <v>0</v>
      </c>
      <c r="O86" s="115">
        <f>IF(O85=0,0,O85/L85)</f>
        <v>0</v>
      </c>
      <c r="P86" s="116">
        <f t="shared" ref="P86" si="210">IF(P85=0,0,P85/F85)</f>
        <v>0.54545454545454541</v>
      </c>
      <c r="Q86" s="128">
        <f>IF(Q85=0,0,Q85/$F85)</f>
        <v>9.0909090909090912E-2</v>
      </c>
    </row>
    <row r="87" spans="1:17" ht="13.5" customHeight="1">
      <c r="A87" s="258"/>
      <c r="B87" s="258"/>
      <c r="C87" s="137"/>
      <c r="D87" s="300" t="s">
        <v>139</v>
      </c>
      <c r="E87" s="126"/>
      <c r="F87" s="101">
        <f t="shared" si="175"/>
        <v>16</v>
      </c>
      <c r="G87" s="101">
        <v>5</v>
      </c>
      <c r="H87" s="101">
        <v>5</v>
      </c>
      <c r="I87" s="101">
        <v>0</v>
      </c>
      <c r="J87" s="101">
        <f t="shared" si="104"/>
        <v>84</v>
      </c>
      <c r="K87" s="111">
        <v>30</v>
      </c>
      <c r="L87" s="112">
        <v>54</v>
      </c>
      <c r="M87" s="101">
        <f>SUM(N87,O87)</f>
        <v>0</v>
      </c>
      <c r="N87" s="111">
        <v>0</v>
      </c>
      <c r="O87" s="112">
        <v>0</v>
      </c>
      <c r="P87" s="112">
        <v>9</v>
      </c>
      <c r="Q87" s="112">
        <v>2</v>
      </c>
    </row>
    <row r="88" spans="1:17" ht="13.5" customHeight="1">
      <c r="A88" s="258"/>
      <c r="B88" s="258"/>
      <c r="C88" s="138"/>
      <c r="D88" s="224"/>
      <c r="E88" s="127"/>
      <c r="F88" s="102">
        <f t="shared" si="175"/>
        <v>1</v>
      </c>
      <c r="G88" s="102">
        <f>IF(G87=0,0,G87/$F87)</f>
        <v>0.3125</v>
      </c>
      <c r="H88" s="102">
        <f t="shared" ref="H88" si="211">IF(H87=0,0,$H87/G87)</f>
        <v>1</v>
      </c>
      <c r="I88" s="102">
        <f t="shared" ref="I88" si="212">IF(I87=0,0,I87/G87)</f>
        <v>0</v>
      </c>
      <c r="J88" s="113">
        <f t="shared" ref="J88" si="213">SUM(K88:L88)</f>
        <v>1</v>
      </c>
      <c r="K88" s="114">
        <f>IF(K87=0,0,K87/$J87)</f>
        <v>0.35714285714285715</v>
      </c>
      <c r="L88" s="115">
        <f t="shared" ref="L88" si="214">IF(L87=0,0,L87/$J87)</f>
        <v>0.6428571428571429</v>
      </c>
      <c r="M88" s="113">
        <f>IF(M87=0,0,M87/$J87)</f>
        <v>0</v>
      </c>
      <c r="N88" s="114">
        <f>IF(N87=0,0,N87/K87)</f>
        <v>0</v>
      </c>
      <c r="O88" s="115">
        <f>IF(O87=0,0,O87/L87)</f>
        <v>0</v>
      </c>
      <c r="P88" s="116">
        <f t="shared" ref="P88" si="215">IF(P87=0,0,P87/F87)</f>
        <v>0.5625</v>
      </c>
      <c r="Q88" s="128">
        <f>IF(Q87=0,0,Q87/$F87)</f>
        <v>0.125</v>
      </c>
    </row>
    <row r="89" spans="1:17" ht="12" customHeight="1">
      <c r="A89" s="258"/>
      <c r="B89" s="258"/>
      <c r="C89" s="137"/>
      <c r="D89" s="223" t="s">
        <v>6</v>
      </c>
      <c r="E89" s="126"/>
      <c r="F89" s="101">
        <f t="shared" si="175"/>
        <v>57</v>
      </c>
      <c r="G89" s="101">
        <v>34</v>
      </c>
      <c r="H89" s="101">
        <v>22</v>
      </c>
      <c r="I89" s="101">
        <v>12</v>
      </c>
      <c r="J89" s="101">
        <f t="shared" si="104"/>
        <v>698</v>
      </c>
      <c r="K89" s="111">
        <v>172</v>
      </c>
      <c r="L89" s="112">
        <v>526</v>
      </c>
      <c r="M89" s="101">
        <f>SUM(N89,O89)</f>
        <v>26</v>
      </c>
      <c r="N89" s="111">
        <v>7</v>
      </c>
      <c r="O89" s="112">
        <v>19</v>
      </c>
      <c r="P89" s="112">
        <v>16</v>
      </c>
      <c r="Q89" s="112">
        <v>7</v>
      </c>
    </row>
    <row r="90" spans="1:17" ht="12" customHeight="1">
      <c r="A90" s="258"/>
      <c r="B90" s="258"/>
      <c r="C90" s="138"/>
      <c r="D90" s="224"/>
      <c r="E90" s="127"/>
      <c r="F90" s="102">
        <f t="shared" si="175"/>
        <v>1</v>
      </c>
      <c r="G90" s="102">
        <f>IF(G89=0,0,G89/$F89)</f>
        <v>0.59649122807017541</v>
      </c>
      <c r="H90" s="102">
        <f t="shared" ref="H90" si="216">IF(H89=0,0,$H89/G89)</f>
        <v>0.6470588235294118</v>
      </c>
      <c r="I90" s="102">
        <f t="shared" ref="I90" si="217">IF(I89=0,0,I89/G89)</f>
        <v>0.35294117647058826</v>
      </c>
      <c r="J90" s="113">
        <f t="shared" ref="J90" si="218">SUM(K90:L90)</f>
        <v>1</v>
      </c>
      <c r="K90" s="114">
        <f>IF(K89=0,0,K89/$J89)</f>
        <v>0.24641833810888253</v>
      </c>
      <c r="L90" s="115">
        <f t="shared" ref="L90" si="219">IF(L89=0,0,L89/$J89)</f>
        <v>0.75358166189111753</v>
      </c>
      <c r="M90" s="113">
        <f>IF(M89=0,0,M89/$J89)</f>
        <v>3.7249283667621778E-2</v>
      </c>
      <c r="N90" s="114">
        <f>IF(N89=0,0,N89/K89)</f>
        <v>4.0697674418604654E-2</v>
      </c>
      <c r="O90" s="115">
        <f>IF(O89=0,0,O89/L89)</f>
        <v>3.6121673003802278E-2</v>
      </c>
      <c r="P90" s="116">
        <f t="shared" ref="P90" si="220">IF(P89=0,0,P89/F89)</f>
        <v>0.2807017543859649</v>
      </c>
      <c r="Q90" s="128">
        <f>IF(Q89=0,0,Q89/$F89)</f>
        <v>0.12280701754385964</v>
      </c>
    </row>
    <row r="91" spans="1:17" ht="12" customHeight="1">
      <c r="A91" s="258"/>
      <c r="B91" s="258"/>
      <c r="C91" s="137"/>
      <c r="D91" s="223" t="s">
        <v>5</v>
      </c>
      <c r="E91" s="126"/>
      <c r="F91" s="101">
        <f t="shared" si="175"/>
        <v>16</v>
      </c>
      <c r="G91" s="101">
        <v>11</v>
      </c>
      <c r="H91" s="101">
        <v>11</v>
      </c>
      <c r="I91" s="101">
        <v>0</v>
      </c>
      <c r="J91" s="101">
        <f t="shared" si="104"/>
        <v>35</v>
      </c>
      <c r="K91" s="111">
        <v>13</v>
      </c>
      <c r="L91" s="112">
        <v>22</v>
      </c>
      <c r="M91" s="101">
        <f>SUM(N91,O91)</f>
        <v>0</v>
      </c>
      <c r="N91" s="111">
        <v>0</v>
      </c>
      <c r="O91" s="112">
        <v>0</v>
      </c>
      <c r="P91" s="112">
        <v>4</v>
      </c>
      <c r="Q91" s="112">
        <v>1</v>
      </c>
    </row>
    <row r="92" spans="1:17" ht="12" customHeight="1">
      <c r="A92" s="258"/>
      <c r="B92" s="258"/>
      <c r="C92" s="138"/>
      <c r="D92" s="224"/>
      <c r="E92" s="127"/>
      <c r="F92" s="102">
        <f t="shared" si="175"/>
        <v>1</v>
      </c>
      <c r="G92" s="102">
        <f>IF(G91=0,0,G91/$F91)</f>
        <v>0.6875</v>
      </c>
      <c r="H92" s="102">
        <f t="shared" ref="H92" si="221">IF(H91=0,0,$H91/G91)</f>
        <v>1</v>
      </c>
      <c r="I92" s="102">
        <f t="shared" ref="I92" si="222">IF(I91=0,0,I91/G91)</f>
        <v>0</v>
      </c>
      <c r="J92" s="113">
        <f t="shared" ref="J92" si="223">SUM(K92:L92)</f>
        <v>1</v>
      </c>
      <c r="K92" s="114">
        <f>IF(K91=0,0,K91/$J91)</f>
        <v>0.37142857142857144</v>
      </c>
      <c r="L92" s="115">
        <f t="shared" ref="L92" si="224">IF(L91=0,0,L91/$J91)</f>
        <v>0.62857142857142856</v>
      </c>
      <c r="M92" s="113">
        <f>IF(M91=0,0,M91/$J91)</f>
        <v>0</v>
      </c>
      <c r="N92" s="114">
        <f>IF(N91=0,0,N91/K91)</f>
        <v>0</v>
      </c>
      <c r="O92" s="115">
        <f>IF(O91=0,0,O91/L91)</f>
        <v>0</v>
      </c>
      <c r="P92" s="116">
        <f t="shared" ref="P92" si="225">IF(P91=0,0,P91/F91)</f>
        <v>0.25</v>
      </c>
      <c r="Q92" s="128">
        <f>IF(Q91=0,0,Q91/$F91)</f>
        <v>6.25E-2</v>
      </c>
    </row>
    <row r="93" spans="1:17" ht="12" customHeight="1">
      <c r="A93" s="258"/>
      <c r="B93" s="258"/>
      <c r="C93" s="137"/>
      <c r="D93" s="223" t="s">
        <v>4</v>
      </c>
      <c r="E93" s="126"/>
      <c r="F93" s="101">
        <f t="shared" si="175"/>
        <v>21</v>
      </c>
      <c r="G93" s="101">
        <v>16</v>
      </c>
      <c r="H93" s="101">
        <v>11</v>
      </c>
      <c r="I93" s="101">
        <v>5</v>
      </c>
      <c r="J93" s="101">
        <f t="shared" si="104"/>
        <v>1320</v>
      </c>
      <c r="K93" s="111">
        <v>721</v>
      </c>
      <c r="L93" s="112">
        <v>599</v>
      </c>
      <c r="M93" s="101">
        <f>SUM(N93,O93)</f>
        <v>10</v>
      </c>
      <c r="N93" s="111">
        <v>1</v>
      </c>
      <c r="O93" s="112">
        <v>9</v>
      </c>
      <c r="P93" s="112">
        <v>4</v>
      </c>
      <c r="Q93" s="112">
        <v>1</v>
      </c>
    </row>
    <row r="94" spans="1:17" ht="12" customHeight="1">
      <c r="A94" s="258"/>
      <c r="B94" s="258"/>
      <c r="C94" s="138"/>
      <c r="D94" s="224"/>
      <c r="E94" s="127"/>
      <c r="F94" s="102">
        <f t="shared" si="175"/>
        <v>1</v>
      </c>
      <c r="G94" s="102">
        <f>IF(G93=0,0,G93/$F93)</f>
        <v>0.76190476190476186</v>
      </c>
      <c r="H94" s="102">
        <f t="shared" ref="H94" si="226">IF(H93=0,0,$H93/G93)</f>
        <v>0.6875</v>
      </c>
      <c r="I94" s="102">
        <f t="shared" ref="I94" si="227">IF(I93=0,0,I93/G93)</f>
        <v>0.3125</v>
      </c>
      <c r="J94" s="113">
        <f t="shared" ref="J94" si="228">SUM(K94:L94)</f>
        <v>1</v>
      </c>
      <c r="K94" s="114">
        <f>IF(K93=0,0,K93/$J93)</f>
        <v>0.54621212121212126</v>
      </c>
      <c r="L94" s="115">
        <f t="shared" ref="L94" si="229">IF(L93=0,0,L93/$J93)</f>
        <v>0.4537878787878788</v>
      </c>
      <c r="M94" s="113">
        <f>IF(M93=0,0,M93/$J93)</f>
        <v>7.575757575757576E-3</v>
      </c>
      <c r="N94" s="114">
        <f>IF(N93=0,0,N93/K93)</f>
        <v>1.3869625520110957E-3</v>
      </c>
      <c r="O94" s="115">
        <f>IF(O93=0,0,O93/L93)</f>
        <v>1.5025041736227046E-2</v>
      </c>
      <c r="P94" s="116">
        <f t="shared" ref="P94" si="230">IF(P93=0,0,P93/F93)</f>
        <v>0.19047619047619047</v>
      </c>
      <c r="Q94" s="128">
        <f>IF(Q93=0,0,Q93/$F93)</f>
        <v>4.7619047619047616E-2</v>
      </c>
    </row>
    <row r="95" spans="1:17" ht="12" customHeight="1">
      <c r="A95" s="258"/>
      <c r="B95" s="258"/>
      <c r="C95" s="137"/>
      <c r="D95" s="223" t="s">
        <v>3</v>
      </c>
      <c r="E95" s="126"/>
      <c r="F95" s="101">
        <f t="shared" si="175"/>
        <v>157</v>
      </c>
      <c r="G95" s="101">
        <v>116</v>
      </c>
      <c r="H95" s="101">
        <v>74</v>
      </c>
      <c r="I95" s="101">
        <v>42</v>
      </c>
      <c r="J95" s="101">
        <f t="shared" si="104"/>
        <v>2403</v>
      </c>
      <c r="K95" s="111">
        <v>406</v>
      </c>
      <c r="L95" s="112">
        <v>1997</v>
      </c>
      <c r="M95" s="101">
        <f>SUM(N95,O95)</f>
        <v>110</v>
      </c>
      <c r="N95" s="111">
        <v>43</v>
      </c>
      <c r="O95" s="112">
        <v>67</v>
      </c>
      <c r="P95" s="112">
        <v>30</v>
      </c>
      <c r="Q95" s="112">
        <v>11</v>
      </c>
    </row>
    <row r="96" spans="1:17" ht="12" customHeight="1">
      <c r="A96" s="258"/>
      <c r="B96" s="258"/>
      <c r="C96" s="138"/>
      <c r="D96" s="224"/>
      <c r="E96" s="127"/>
      <c r="F96" s="102">
        <f t="shared" si="175"/>
        <v>1</v>
      </c>
      <c r="G96" s="102">
        <f>IF(G95=0,0,G95/$F95)</f>
        <v>0.73885350318471332</v>
      </c>
      <c r="H96" s="102">
        <f t="shared" ref="H96" si="231">IF(H95=0,0,$H95/G95)</f>
        <v>0.63793103448275867</v>
      </c>
      <c r="I96" s="102">
        <f t="shared" ref="I96" si="232">IF(I95=0,0,I95/G95)</f>
        <v>0.36206896551724138</v>
      </c>
      <c r="J96" s="113">
        <f t="shared" ref="J96" si="233">SUM(K96:L96)</f>
        <v>1</v>
      </c>
      <c r="K96" s="114">
        <f>IF(K95=0,0,K95/$J95)</f>
        <v>0.16895547232625885</v>
      </c>
      <c r="L96" s="115">
        <f t="shared" ref="L96" si="234">IF(L95=0,0,L95/$J95)</f>
        <v>0.83104452767374115</v>
      </c>
      <c r="M96" s="113">
        <f>IF(M95=0,0,M95/$J95)</f>
        <v>4.5776113191843527E-2</v>
      </c>
      <c r="N96" s="114">
        <f>IF(N95=0,0,N95/K95)</f>
        <v>0.10591133004926108</v>
      </c>
      <c r="O96" s="115">
        <f>IF(O95=0,0,O95/L95)</f>
        <v>3.3550325488232349E-2</v>
      </c>
      <c r="P96" s="116">
        <f t="shared" ref="P96" si="235">IF(P95=0,0,P95/F95)</f>
        <v>0.19108280254777071</v>
      </c>
      <c r="Q96" s="128">
        <f>IF(Q95=0,0,Q95/$F95)</f>
        <v>7.0063694267515922E-2</v>
      </c>
    </row>
    <row r="97" spans="1:17" ht="12" customHeight="1">
      <c r="A97" s="258"/>
      <c r="B97" s="258"/>
      <c r="C97" s="137"/>
      <c r="D97" s="223" t="s">
        <v>2</v>
      </c>
      <c r="E97" s="126"/>
      <c r="F97" s="101">
        <f t="shared" si="175"/>
        <v>22</v>
      </c>
      <c r="G97" s="101">
        <v>16</v>
      </c>
      <c r="H97" s="101">
        <v>14</v>
      </c>
      <c r="I97" s="101">
        <v>2</v>
      </c>
      <c r="J97" s="101">
        <f t="shared" si="104"/>
        <v>429</v>
      </c>
      <c r="K97" s="111">
        <v>247</v>
      </c>
      <c r="L97" s="112">
        <v>182</v>
      </c>
      <c r="M97" s="101">
        <f>SUM(N97,O97)</f>
        <v>2</v>
      </c>
      <c r="N97" s="111">
        <v>2</v>
      </c>
      <c r="O97" s="112">
        <v>0</v>
      </c>
      <c r="P97" s="112">
        <v>5</v>
      </c>
      <c r="Q97" s="112">
        <v>1</v>
      </c>
    </row>
    <row r="98" spans="1:17" ht="12" customHeight="1">
      <c r="A98" s="258"/>
      <c r="B98" s="258"/>
      <c r="C98" s="138"/>
      <c r="D98" s="224"/>
      <c r="E98" s="127"/>
      <c r="F98" s="102">
        <f t="shared" si="175"/>
        <v>1</v>
      </c>
      <c r="G98" s="102">
        <f>IF(G97=0,0,G97/$F97)</f>
        <v>0.72727272727272729</v>
      </c>
      <c r="H98" s="102">
        <f t="shared" ref="H98" si="236">IF(H97=0,0,$H97/G97)</f>
        <v>0.875</v>
      </c>
      <c r="I98" s="102">
        <f t="shared" ref="I98" si="237">IF(I97=0,0,I97/G97)</f>
        <v>0.125</v>
      </c>
      <c r="J98" s="113">
        <f t="shared" ref="J98" si="238">SUM(K98:L98)</f>
        <v>1</v>
      </c>
      <c r="K98" s="114">
        <f>IF(K97=0,0,K97/$J97)</f>
        <v>0.5757575757575758</v>
      </c>
      <c r="L98" s="115">
        <f t="shared" ref="L98" si="239">IF(L97=0,0,L97/$J97)</f>
        <v>0.42424242424242425</v>
      </c>
      <c r="M98" s="113">
        <f>IF(M97=0,0,M97/$J97)</f>
        <v>4.662004662004662E-3</v>
      </c>
      <c r="N98" s="114">
        <f>IF(N97=0,0,N97/K97)</f>
        <v>8.0971659919028341E-3</v>
      </c>
      <c r="O98" s="115">
        <f>IF(O97=0,0,O97/L97)</f>
        <v>0</v>
      </c>
      <c r="P98" s="116">
        <f t="shared" ref="P98" si="240">IF(P97=0,0,P97/F97)</f>
        <v>0.22727272727272727</v>
      </c>
      <c r="Q98" s="128">
        <f>IF(Q97=0,0,Q97/$F97)</f>
        <v>4.5454545454545456E-2</v>
      </c>
    </row>
    <row r="99" spans="1:17" ht="12.75" customHeight="1">
      <c r="A99" s="258"/>
      <c r="B99" s="258"/>
      <c r="C99" s="137"/>
      <c r="D99" s="223" t="s">
        <v>1</v>
      </c>
      <c r="E99" s="126"/>
      <c r="F99" s="101">
        <f>SUM(G99,P99:Q99)</f>
        <v>59</v>
      </c>
      <c r="G99" s="101">
        <v>41</v>
      </c>
      <c r="H99" s="101">
        <v>26</v>
      </c>
      <c r="I99" s="101">
        <v>15</v>
      </c>
      <c r="J99" s="101">
        <f t="shared" si="104"/>
        <v>2342</v>
      </c>
      <c r="K99" s="111">
        <v>1165</v>
      </c>
      <c r="L99" s="112">
        <v>1177</v>
      </c>
      <c r="M99" s="101">
        <f>SUM(N99,O99)</f>
        <v>47</v>
      </c>
      <c r="N99" s="111">
        <v>27</v>
      </c>
      <c r="O99" s="112">
        <v>20</v>
      </c>
      <c r="P99" s="112">
        <v>18</v>
      </c>
      <c r="Q99" s="112">
        <v>0</v>
      </c>
    </row>
    <row r="100" spans="1:17" ht="12.75" customHeight="1">
      <c r="A100" s="259"/>
      <c r="B100" s="259"/>
      <c r="C100" s="138"/>
      <c r="D100" s="224"/>
      <c r="E100" s="127"/>
      <c r="F100" s="144">
        <f t="shared" si="175"/>
        <v>1</v>
      </c>
      <c r="G100" s="144">
        <f>IF(G99=0,0,G99/$F99)</f>
        <v>0.69491525423728817</v>
      </c>
      <c r="H100" s="144">
        <f t="shared" ref="H100" si="241">IF(H99=0,0,$H99/G99)</f>
        <v>0.63414634146341464</v>
      </c>
      <c r="I100" s="144">
        <f t="shared" ref="I100" si="242">IF(I99=0,0,I99/G99)</f>
        <v>0.36585365853658536</v>
      </c>
      <c r="J100" s="113">
        <f t="shared" ref="J100" si="243">SUM(K100:L100)</f>
        <v>1</v>
      </c>
      <c r="K100" s="114">
        <f>IF(K99=0,0,K99/$J99)</f>
        <v>0.49743808710503845</v>
      </c>
      <c r="L100" s="115">
        <f t="shared" ref="L100" si="244">IF(L99=0,0,L99/$J99)</f>
        <v>0.50256191289496155</v>
      </c>
      <c r="M100" s="113">
        <f>IF(M99=0,0,M99/$J99)</f>
        <v>2.0068317677198976E-2</v>
      </c>
      <c r="N100" s="114">
        <f>IF(N99=0,0,N99/K99)</f>
        <v>2.317596566523605E-2</v>
      </c>
      <c r="O100" s="115">
        <f>IF(O99=0,0,O99/L99)</f>
        <v>1.6992353440951572E-2</v>
      </c>
      <c r="P100" s="115">
        <f t="shared" ref="P100" si="245">IF(P99=0,0,P99/F99)</f>
        <v>0.30508474576271188</v>
      </c>
      <c r="Q100" s="145">
        <f>IF(Q99=0,0,Q99/$F99)</f>
        <v>0</v>
      </c>
    </row>
  </sheetData>
  <mergeCells count="66">
    <mergeCell ref="D41:D42"/>
    <mergeCell ref="Q3:Q6"/>
    <mergeCell ref="A7:E8"/>
    <mergeCell ref="A9:A18"/>
    <mergeCell ref="B9:E10"/>
    <mergeCell ref="B11:E12"/>
    <mergeCell ref="B13:E14"/>
    <mergeCell ref="B15:E16"/>
    <mergeCell ref="A3:E6"/>
    <mergeCell ref="F3:F6"/>
    <mergeCell ref="I4:I6"/>
    <mergeCell ref="H4:H6"/>
    <mergeCell ref="P3:P6"/>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55:D56"/>
    <mergeCell ref="D57:D58"/>
    <mergeCell ref="D59:D60"/>
    <mergeCell ref="D61:D62"/>
    <mergeCell ref="D63:D64"/>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97:D98"/>
    <mergeCell ref="G3:G6"/>
    <mergeCell ref="J4:L4"/>
    <mergeCell ref="M4:O4"/>
    <mergeCell ref="J5:J6"/>
    <mergeCell ref="K5:K6"/>
    <mergeCell ref="L5:L6"/>
    <mergeCell ref="M5:M6"/>
    <mergeCell ref="N5:N6"/>
    <mergeCell ref="O5:O6"/>
    <mergeCell ref="D67:D68"/>
    <mergeCell ref="D45:D46"/>
    <mergeCell ref="D47:D48"/>
    <mergeCell ref="D49:D50"/>
    <mergeCell ref="D51:D52"/>
    <mergeCell ref="D53:D5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I18 K9:L18 F20:I68 F19 K20:L68 N9:Q18 N20:Q68 F71:I100 F69:F70 K71:L100 N71:Q100" formulaRange="1"/>
    <ignoredError sqref="J9:J19 J20:J68 K19:M19 G19:I19 N19:Q19 M20:M68 M9:M18 J71:J100 M71:M100 N69:Q70 K69:L70 G69:I70 M69:M70 J69:J70" formula="1" formulaRange="1"/>
    <ignoredError sqref="M7:M8"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9.125" style="3" customWidth="1"/>
    <col min="15" max="16384" width="9" style="3"/>
  </cols>
  <sheetData>
    <row r="1" spans="1:16" ht="14.25">
      <c r="A1" s="18" t="s">
        <v>556</v>
      </c>
    </row>
    <row r="3" spans="1:16" ht="14.25" customHeight="1">
      <c r="A3" s="161" t="s">
        <v>64</v>
      </c>
      <c r="B3" s="162"/>
      <c r="C3" s="162"/>
      <c r="D3" s="162"/>
      <c r="E3" s="163"/>
      <c r="F3" s="170" t="s">
        <v>150</v>
      </c>
      <c r="G3" s="154" t="s">
        <v>443</v>
      </c>
      <c r="H3" s="346"/>
      <c r="I3" s="154" t="s">
        <v>442</v>
      </c>
      <c r="J3" s="346"/>
      <c r="K3" s="347" t="s">
        <v>441</v>
      </c>
      <c r="L3" s="347"/>
      <c r="M3" s="347" t="s">
        <v>439</v>
      </c>
      <c r="N3" s="347"/>
      <c r="O3" s="6"/>
    </row>
    <row r="4" spans="1:16" ht="62.25" customHeight="1">
      <c r="A4" s="164"/>
      <c r="B4" s="165"/>
      <c r="C4" s="165"/>
      <c r="D4" s="165"/>
      <c r="E4" s="166"/>
      <c r="F4" s="153"/>
      <c r="G4" s="189"/>
      <c r="H4" s="190"/>
      <c r="I4" s="189"/>
      <c r="J4" s="190"/>
      <c r="K4" s="213"/>
      <c r="L4" s="213"/>
      <c r="M4" s="213"/>
      <c r="N4" s="213"/>
    </row>
    <row r="5" spans="1:16" ht="15" customHeight="1">
      <c r="A5" s="164"/>
      <c r="B5" s="165"/>
      <c r="C5" s="165"/>
      <c r="D5" s="165"/>
      <c r="E5" s="166"/>
      <c r="F5" s="153"/>
      <c r="G5" s="154" t="s">
        <v>52</v>
      </c>
      <c r="H5" s="156" t="s">
        <v>51</v>
      </c>
      <c r="I5" s="154" t="s">
        <v>52</v>
      </c>
      <c r="J5" s="156" t="s">
        <v>51</v>
      </c>
      <c r="K5" s="154" t="s">
        <v>52</v>
      </c>
      <c r="L5" s="156" t="s">
        <v>51</v>
      </c>
      <c r="M5" s="344" t="s">
        <v>52</v>
      </c>
      <c r="N5" s="156" t="s">
        <v>51</v>
      </c>
    </row>
    <row r="6" spans="1:16" ht="15" customHeight="1">
      <c r="A6" s="167"/>
      <c r="B6" s="168"/>
      <c r="C6" s="168"/>
      <c r="D6" s="168"/>
      <c r="E6" s="169"/>
      <c r="F6" s="153"/>
      <c r="G6" s="155"/>
      <c r="H6" s="157"/>
      <c r="I6" s="155"/>
      <c r="J6" s="157"/>
      <c r="K6" s="155"/>
      <c r="L6" s="157"/>
      <c r="M6" s="345"/>
      <c r="N6" s="157"/>
    </row>
    <row r="7" spans="1:16" ht="23.1" customHeight="1">
      <c r="A7" s="158" t="s">
        <v>50</v>
      </c>
      <c r="B7" s="159"/>
      <c r="C7" s="159"/>
      <c r="D7" s="159"/>
      <c r="E7" s="160"/>
      <c r="F7" s="10">
        <f t="shared" ref="F7:F53" si="0">SUM(G7,I7,K7,M7)</f>
        <v>945</v>
      </c>
      <c r="G7" s="9">
        <f>SUM(G8:G12)</f>
        <v>361</v>
      </c>
      <c r="H7" s="8">
        <f t="shared" ref="H7:H53" si="1">IF(G7=0,0,G7/$F7*100)</f>
        <v>38.201058201058203</v>
      </c>
      <c r="I7" s="9">
        <f>SUM(I8:I12)</f>
        <v>301</v>
      </c>
      <c r="J7" s="8">
        <f t="shared" ref="J7:J53" si="2">IF(I7=0,0,I7/$F7*100)</f>
        <v>31.851851851851855</v>
      </c>
      <c r="K7" s="9">
        <f>SUM(K8:K12)</f>
        <v>256</v>
      </c>
      <c r="L7" s="8">
        <f t="shared" ref="L7:L53" si="3">IF(K7=0,0,K7/$F7*100)</f>
        <v>27.089947089947092</v>
      </c>
      <c r="M7" s="9">
        <f>SUM(M8:M12)</f>
        <v>27</v>
      </c>
      <c r="N7" s="8">
        <f t="shared" ref="N7:N53" si="4">IF(M7=0,0,M7/$F7*100)</f>
        <v>2.8571428571428572</v>
      </c>
      <c r="P7" s="54"/>
    </row>
    <row r="8" spans="1:16" ht="23.1" customHeight="1">
      <c r="A8" s="177" t="s">
        <v>49</v>
      </c>
      <c r="B8" s="180" t="s">
        <v>48</v>
      </c>
      <c r="C8" s="181"/>
      <c r="D8" s="181"/>
      <c r="E8" s="182"/>
      <c r="F8" s="10">
        <f>SUM(G8,I8,K8,M8)</f>
        <v>295</v>
      </c>
      <c r="G8" s="9">
        <v>90</v>
      </c>
      <c r="H8" s="8">
        <f t="shared" si="1"/>
        <v>30.508474576271187</v>
      </c>
      <c r="I8" s="9">
        <v>60</v>
      </c>
      <c r="J8" s="8">
        <f t="shared" si="2"/>
        <v>20.33898305084746</v>
      </c>
      <c r="K8" s="9">
        <v>128</v>
      </c>
      <c r="L8" s="8">
        <f t="shared" si="3"/>
        <v>43.389830508474574</v>
      </c>
      <c r="M8" s="9">
        <v>17</v>
      </c>
      <c r="N8" s="8">
        <f t="shared" si="4"/>
        <v>5.7627118644067794</v>
      </c>
      <c r="P8" s="54"/>
    </row>
    <row r="9" spans="1:16" ht="23.1" customHeight="1">
      <c r="A9" s="178"/>
      <c r="B9" s="180" t="s">
        <v>47</v>
      </c>
      <c r="C9" s="181"/>
      <c r="D9" s="181"/>
      <c r="E9" s="182"/>
      <c r="F9" s="10">
        <f t="shared" si="0"/>
        <v>143</v>
      </c>
      <c r="G9" s="9">
        <v>48</v>
      </c>
      <c r="H9" s="8">
        <f t="shared" si="1"/>
        <v>33.566433566433567</v>
      </c>
      <c r="I9" s="9">
        <v>43</v>
      </c>
      <c r="J9" s="8">
        <f t="shared" si="2"/>
        <v>30.069930069930066</v>
      </c>
      <c r="K9" s="9">
        <v>52</v>
      </c>
      <c r="L9" s="8">
        <f t="shared" si="3"/>
        <v>36.363636363636367</v>
      </c>
      <c r="M9" s="9">
        <v>0</v>
      </c>
      <c r="N9" s="8">
        <f t="shared" si="4"/>
        <v>0</v>
      </c>
      <c r="P9" s="54"/>
    </row>
    <row r="10" spans="1:16" ht="23.1" customHeight="1">
      <c r="A10" s="178"/>
      <c r="B10" s="180" t="s">
        <v>46</v>
      </c>
      <c r="C10" s="181"/>
      <c r="D10" s="181"/>
      <c r="E10" s="182"/>
      <c r="F10" s="10">
        <f t="shared" si="0"/>
        <v>227</v>
      </c>
      <c r="G10" s="9">
        <v>97</v>
      </c>
      <c r="H10" s="8">
        <f t="shared" si="1"/>
        <v>42.731277533039645</v>
      </c>
      <c r="I10" s="9">
        <v>87</v>
      </c>
      <c r="J10" s="8">
        <f t="shared" si="2"/>
        <v>38.325991189427313</v>
      </c>
      <c r="K10" s="9">
        <v>38</v>
      </c>
      <c r="L10" s="8">
        <f t="shared" si="3"/>
        <v>16.740088105726873</v>
      </c>
      <c r="M10" s="9">
        <v>5</v>
      </c>
      <c r="N10" s="8">
        <f t="shared" si="4"/>
        <v>2.2026431718061676</v>
      </c>
      <c r="P10" s="54"/>
    </row>
    <row r="11" spans="1:16" ht="23.1" customHeight="1">
      <c r="A11" s="178"/>
      <c r="B11" s="180" t="s">
        <v>45</v>
      </c>
      <c r="C11" s="181"/>
      <c r="D11" s="181"/>
      <c r="E11" s="182"/>
      <c r="F11" s="10">
        <f t="shared" si="0"/>
        <v>75</v>
      </c>
      <c r="G11" s="9">
        <v>28</v>
      </c>
      <c r="H11" s="8">
        <f t="shared" si="1"/>
        <v>37.333333333333336</v>
      </c>
      <c r="I11" s="9">
        <v>34</v>
      </c>
      <c r="J11" s="8">
        <f t="shared" si="2"/>
        <v>45.333333333333329</v>
      </c>
      <c r="K11" s="9">
        <v>11</v>
      </c>
      <c r="L11" s="8">
        <f t="shared" si="3"/>
        <v>14.666666666666666</v>
      </c>
      <c r="M11" s="9">
        <v>2</v>
      </c>
      <c r="N11" s="8">
        <f t="shared" si="4"/>
        <v>2.666666666666667</v>
      </c>
      <c r="P11" s="54"/>
    </row>
    <row r="12" spans="1:16" ht="23.1" customHeight="1">
      <c r="A12" s="179"/>
      <c r="B12" s="180" t="s">
        <v>44</v>
      </c>
      <c r="C12" s="181"/>
      <c r="D12" s="181"/>
      <c r="E12" s="182"/>
      <c r="F12" s="10">
        <f t="shared" si="0"/>
        <v>205</v>
      </c>
      <c r="G12" s="9">
        <v>98</v>
      </c>
      <c r="H12" s="8">
        <f t="shared" si="1"/>
        <v>47.804878048780488</v>
      </c>
      <c r="I12" s="9">
        <v>77</v>
      </c>
      <c r="J12" s="8">
        <f t="shared" si="2"/>
        <v>37.560975609756099</v>
      </c>
      <c r="K12" s="9">
        <v>27</v>
      </c>
      <c r="L12" s="8">
        <f t="shared" si="3"/>
        <v>13.170731707317074</v>
      </c>
      <c r="M12" s="9">
        <v>3</v>
      </c>
      <c r="N12" s="8">
        <f t="shared" si="4"/>
        <v>1.4634146341463417</v>
      </c>
      <c r="P12" s="54"/>
    </row>
    <row r="13" spans="1:16" ht="23.1" customHeight="1">
      <c r="A13" s="174" t="s">
        <v>43</v>
      </c>
      <c r="B13" s="174" t="s">
        <v>42</v>
      </c>
      <c r="C13" s="13"/>
      <c r="D13" s="14" t="s">
        <v>16</v>
      </c>
      <c r="E13" s="11"/>
      <c r="F13" s="10">
        <f t="shared" si="0"/>
        <v>230</v>
      </c>
      <c r="G13" s="9">
        <f>SUM(G14:G37)</f>
        <v>76</v>
      </c>
      <c r="H13" s="8">
        <f t="shared" si="1"/>
        <v>33.043478260869563</v>
      </c>
      <c r="I13" s="9">
        <f>SUM(I14:I37)</f>
        <v>83</v>
      </c>
      <c r="J13" s="8">
        <f t="shared" si="2"/>
        <v>36.086956521739133</v>
      </c>
      <c r="K13" s="9">
        <f>SUM(K14:K37)</f>
        <v>64</v>
      </c>
      <c r="L13" s="8">
        <f t="shared" si="3"/>
        <v>27.826086956521738</v>
      </c>
      <c r="M13" s="9">
        <f>SUM(M14:M37)</f>
        <v>7</v>
      </c>
      <c r="N13" s="8">
        <f t="shared" si="4"/>
        <v>3.0434782608695654</v>
      </c>
      <c r="P13" s="54"/>
    </row>
    <row r="14" spans="1:16" ht="23.1" customHeight="1">
      <c r="A14" s="175"/>
      <c r="B14" s="175"/>
      <c r="C14" s="13"/>
      <c r="D14" s="14" t="s">
        <v>41</v>
      </c>
      <c r="E14" s="11"/>
      <c r="F14" s="10">
        <f t="shared" si="0"/>
        <v>31</v>
      </c>
      <c r="G14" s="9">
        <v>14</v>
      </c>
      <c r="H14" s="8">
        <f t="shared" si="1"/>
        <v>45.161290322580641</v>
      </c>
      <c r="I14" s="9">
        <v>11</v>
      </c>
      <c r="J14" s="8">
        <f t="shared" si="2"/>
        <v>35.483870967741936</v>
      </c>
      <c r="K14" s="9">
        <v>5</v>
      </c>
      <c r="L14" s="8">
        <f t="shared" si="3"/>
        <v>16.129032258064516</v>
      </c>
      <c r="M14" s="9">
        <v>1</v>
      </c>
      <c r="N14" s="8">
        <f t="shared" si="4"/>
        <v>3.225806451612903</v>
      </c>
      <c r="P14" s="54"/>
    </row>
    <row r="15" spans="1:16" ht="23.1" customHeight="1">
      <c r="A15" s="175"/>
      <c r="B15" s="175"/>
      <c r="C15" s="13"/>
      <c r="D15" s="14" t="s">
        <v>40</v>
      </c>
      <c r="E15" s="11"/>
      <c r="F15" s="10">
        <f t="shared" si="0"/>
        <v>4</v>
      </c>
      <c r="G15" s="9">
        <v>0</v>
      </c>
      <c r="H15" s="8">
        <f t="shared" si="1"/>
        <v>0</v>
      </c>
      <c r="I15" s="9">
        <v>1</v>
      </c>
      <c r="J15" s="8">
        <f t="shared" si="2"/>
        <v>25</v>
      </c>
      <c r="K15" s="9">
        <v>2</v>
      </c>
      <c r="L15" s="8">
        <f t="shared" si="3"/>
        <v>50</v>
      </c>
      <c r="M15" s="9">
        <v>1</v>
      </c>
      <c r="N15" s="8">
        <f t="shared" si="4"/>
        <v>25</v>
      </c>
      <c r="P15" s="54"/>
    </row>
    <row r="16" spans="1:16" ht="23.1" customHeight="1">
      <c r="A16" s="175"/>
      <c r="B16" s="175"/>
      <c r="C16" s="13"/>
      <c r="D16" s="14" t="s">
        <v>39</v>
      </c>
      <c r="E16" s="11"/>
      <c r="F16" s="10">
        <f t="shared" si="0"/>
        <v>20</v>
      </c>
      <c r="G16" s="9">
        <v>10</v>
      </c>
      <c r="H16" s="8">
        <f t="shared" si="1"/>
        <v>50</v>
      </c>
      <c r="I16" s="9">
        <v>2</v>
      </c>
      <c r="J16" s="8">
        <f t="shared" si="2"/>
        <v>10</v>
      </c>
      <c r="K16" s="9">
        <v>8</v>
      </c>
      <c r="L16" s="8">
        <f t="shared" si="3"/>
        <v>40</v>
      </c>
      <c r="M16" s="9">
        <v>0</v>
      </c>
      <c r="N16" s="8">
        <f t="shared" si="4"/>
        <v>0</v>
      </c>
      <c r="P16" s="54"/>
    </row>
    <row r="17" spans="1:16" ht="23.1" customHeight="1">
      <c r="A17" s="175"/>
      <c r="B17" s="175"/>
      <c r="C17" s="13"/>
      <c r="D17" s="14" t="s">
        <v>38</v>
      </c>
      <c r="E17" s="11"/>
      <c r="F17" s="10">
        <f t="shared" si="0"/>
        <v>2</v>
      </c>
      <c r="G17" s="9">
        <v>0</v>
      </c>
      <c r="H17" s="8">
        <f t="shared" si="1"/>
        <v>0</v>
      </c>
      <c r="I17" s="9">
        <v>1</v>
      </c>
      <c r="J17" s="8">
        <f t="shared" si="2"/>
        <v>50</v>
      </c>
      <c r="K17" s="9">
        <v>1</v>
      </c>
      <c r="L17" s="8">
        <f t="shared" si="3"/>
        <v>50</v>
      </c>
      <c r="M17" s="9">
        <v>0</v>
      </c>
      <c r="N17" s="8">
        <f t="shared" si="4"/>
        <v>0</v>
      </c>
      <c r="P17" s="54"/>
    </row>
    <row r="18" spans="1:16" ht="23.1" customHeight="1">
      <c r="A18" s="175"/>
      <c r="B18" s="175"/>
      <c r="C18" s="13"/>
      <c r="D18" s="14" t="s">
        <v>37</v>
      </c>
      <c r="E18" s="11"/>
      <c r="F18" s="10">
        <f t="shared" si="0"/>
        <v>6</v>
      </c>
      <c r="G18" s="9">
        <v>6</v>
      </c>
      <c r="H18" s="8">
        <f t="shared" si="1"/>
        <v>100</v>
      </c>
      <c r="I18" s="9">
        <v>0</v>
      </c>
      <c r="J18" s="8">
        <f t="shared" si="2"/>
        <v>0</v>
      </c>
      <c r="K18" s="9">
        <v>0</v>
      </c>
      <c r="L18" s="8">
        <f t="shared" si="3"/>
        <v>0</v>
      </c>
      <c r="M18" s="9">
        <v>0</v>
      </c>
      <c r="N18" s="8">
        <f t="shared" si="4"/>
        <v>0</v>
      </c>
      <c r="P18" s="54"/>
    </row>
    <row r="19" spans="1:16" ht="23.1" customHeight="1">
      <c r="A19" s="175"/>
      <c r="B19" s="175"/>
      <c r="C19" s="13"/>
      <c r="D19" s="14" t="s">
        <v>36</v>
      </c>
      <c r="E19" s="11"/>
      <c r="F19" s="10">
        <f t="shared" si="0"/>
        <v>2</v>
      </c>
      <c r="G19" s="9">
        <v>0</v>
      </c>
      <c r="H19" s="8">
        <f t="shared" si="1"/>
        <v>0</v>
      </c>
      <c r="I19" s="9">
        <v>0</v>
      </c>
      <c r="J19" s="8">
        <f t="shared" si="2"/>
        <v>0</v>
      </c>
      <c r="K19" s="9">
        <v>1</v>
      </c>
      <c r="L19" s="8">
        <f t="shared" si="3"/>
        <v>50</v>
      </c>
      <c r="M19" s="9">
        <v>1</v>
      </c>
      <c r="N19" s="8">
        <f t="shared" si="4"/>
        <v>50</v>
      </c>
      <c r="P19" s="54"/>
    </row>
    <row r="20" spans="1:16" ht="23.1" customHeight="1">
      <c r="A20" s="175"/>
      <c r="B20" s="175"/>
      <c r="C20" s="13"/>
      <c r="D20" s="14" t="s">
        <v>35</v>
      </c>
      <c r="E20" s="11"/>
      <c r="F20" s="10">
        <f t="shared" si="0"/>
        <v>6</v>
      </c>
      <c r="G20" s="9">
        <v>2</v>
      </c>
      <c r="H20" s="8">
        <f t="shared" si="1"/>
        <v>33.333333333333329</v>
      </c>
      <c r="I20" s="9">
        <v>2</v>
      </c>
      <c r="J20" s="8">
        <f t="shared" si="2"/>
        <v>33.333333333333329</v>
      </c>
      <c r="K20" s="9">
        <v>2</v>
      </c>
      <c r="L20" s="8">
        <f t="shared" si="3"/>
        <v>33.333333333333329</v>
      </c>
      <c r="M20" s="9">
        <v>0</v>
      </c>
      <c r="N20" s="8">
        <f t="shared" si="4"/>
        <v>0</v>
      </c>
      <c r="P20" s="54"/>
    </row>
    <row r="21" spans="1:16" ht="23.1" customHeight="1">
      <c r="A21" s="175"/>
      <c r="B21" s="175"/>
      <c r="C21" s="13"/>
      <c r="D21" s="14" t="s">
        <v>34</v>
      </c>
      <c r="E21" s="11"/>
      <c r="F21" s="10">
        <f t="shared" si="0"/>
        <v>9</v>
      </c>
      <c r="G21" s="9">
        <v>6</v>
      </c>
      <c r="H21" s="8">
        <f t="shared" si="1"/>
        <v>66.666666666666657</v>
      </c>
      <c r="I21" s="9">
        <v>2</v>
      </c>
      <c r="J21" s="8">
        <f t="shared" si="2"/>
        <v>22.222222222222221</v>
      </c>
      <c r="K21" s="9">
        <v>1</v>
      </c>
      <c r="L21" s="8">
        <f t="shared" si="3"/>
        <v>11.111111111111111</v>
      </c>
      <c r="M21" s="9">
        <v>0</v>
      </c>
      <c r="N21" s="8">
        <f t="shared" si="4"/>
        <v>0</v>
      </c>
      <c r="P21" s="54"/>
    </row>
    <row r="22" spans="1:16" ht="23.1" customHeight="1">
      <c r="A22" s="175"/>
      <c r="B22" s="175"/>
      <c r="C22" s="13"/>
      <c r="D22" s="14" t="s">
        <v>33</v>
      </c>
      <c r="E22" s="11"/>
      <c r="F22" s="10">
        <f t="shared" si="0"/>
        <v>1</v>
      </c>
      <c r="G22" s="9">
        <v>0</v>
      </c>
      <c r="H22" s="8">
        <f t="shared" si="1"/>
        <v>0</v>
      </c>
      <c r="I22" s="9">
        <v>0</v>
      </c>
      <c r="J22" s="8">
        <f t="shared" si="2"/>
        <v>0</v>
      </c>
      <c r="K22" s="9">
        <v>1</v>
      </c>
      <c r="L22" s="8">
        <f t="shared" si="3"/>
        <v>100</v>
      </c>
      <c r="M22" s="9">
        <v>0</v>
      </c>
      <c r="N22" s="8">
        <f t="shared" si="4"/>
        <v>0</v>
      </c>
      <c r="P22" s="54"/>
    </row>
    <row r="23" spans="1:16" ht="23.1" customHeight="1">
      <c r="A23" s="175"/>
      <c r="B23" s="175"/>
      <c r="C23" s="13"/>
      <c r="D23" s="14" t="s">
        <v>32</v>
      </c>
      <c r="E23" s="11"/>
      <c r="F23" s="10">
        <f t="shared" si="0"/>
        <v>7</v>
      </c>
      <c r="G23" s="9">
        <v>3</v>
      </c>
      <c r="H23" s="8">
        <f t="shared" si="1"/>
        <v>42.857142857142854</v>
      </c>
      <c r="I23" s="9">
        <v>1</v>
      </c>
      <c r="J23" s="8">
        <f t="shared" si="2"/>
        <v>14.285714285714285</v>
      </c>
      <c r="K23" s="9">
        <v>2</v>
      </c>
      <c r="L23" s="8">
        <f t="shared" si="3"/>
        <v>28.571428571428569</v>
      </c>
      <c r="M23" s="9">
        <v>1</v>
      </c>
      <c r="N23" s="8">
        <f t="shared" si="4"/>
        <v>14.285714285714285</v>
      </c>
      <c r="P23" s="54"/>
    </row>
    <row r="24" spans="1:16" ht="23.1" customHeight="1">
      <c r="A24" s="175"/>
      <c r="B24" s="175"/>
      <c r="C24" s="13"/>
      <c r="D24" s="14" t="s">
        <v>31</v>
      </c>
      <c r="E24" s="11"/>
      <c r="F24" s="10">
        <f t="shared" si="0"/>
        <v>0</v>
      </c>
      <c r="G24" s="33" t="s">
        <v>497</v>
      </c>
      <c r="H24" s="80" t="s">
        <v>497</v>
      </c>
      <c r="I24" s="33" t="s">
        <v>497</v>
      </c>
      <c r="J24" s="80" t="s">
        <v>497</v>
      </c>
      <c r="K24" s="33" t="s">
        <v>497</v>
      </c>
      <c r="L24" s="80" t="s">
        <v>497</v>
      </c>
      <c r="M24" s="33" t="s">
        <v>497</v>
      </c>
      <c r="N24" s="80" t="s">
        <v>497</v>
      </c>
      <c r="P24" s="54"/>
    </row>
    <row r="25" spans="1:16" ht="23.1" customHeight="1">
      <c r="A25" s="175"/>
      <c r="B25" s="175"/>
      <c r="C25" s="13"/>
      <c r="D25" s="12" t="s">
        <v>30</v>
      </c>
      <c r="E25" s="11"/>
      <c r="F25" s="10">
        <f t="shared" si="0"/>
        <v>1</v>
      </c>
      <c r="G25" s="9">
        <v>1</v>
      </c>
      <c r="H25" s="8">
        <f t="shared" si="1"/>
        <v>100</v>
      </c>
      <c r="I25" s="9">
        <v>0</v>
      </c>
      <c r="J25" s="8">
        <f t="shared" si="2"/>
        <v>0</v>
      </c>
      <c r="K25" s="9">
        <v>0</v>
      </c>
      <c r="L25" s="8">
        <f t="shared" si="3"/>
        <v>0</v>
      </c>
      <c r="M25" s="9">
        <v>0</v>
      </c>
      <c r="N25" s="8">
        <f t="shared" si="4"/>
        <v>0</v>
      </c>
      <c r="P25" s="54"/>
    </row>
    <row r="26" spans="1:16" ht="23.1" customHeight="1">
      <c r="A26" s="175"/>
      <c r="B26" s="175"/>
      <c r="C26" s="13"/>
      <c r="D26" s="120" t="s">
        <v>29</v>
      </c>
      <c r="E26" s="121"/>
      <c r="F26" s="31">
        <f t="shared" si="0"/>
        <v>7</v>
      </c>
      <c r="G26" s="30">
        <v>3</v>
      </c>
      <c r="H26" s="122">
        <f t="shared" si="1"/>
        <v>42.857142857142854</v>
      </c>
      <c r="I26" s="9">
        <v>1</v>
      </c>
      <c r="J26" s="8">
        <f t="shared" si="2"/>
        <v>14.285714285714285</v>
      </c>
      <c r="K26" s="9">
        <v>3</v>
      </c>
      <c r="L26" s="8">
        <f t="shared" si="3"/>
        <v>42.857142857142854</v>
      </c>
      <c r="M26" s="9">
        <v>0</v>
      </c>
      <c r="N26" s="8">
        <f t="shared" si="4"/>
        <v>0</v>
      </c>
      <c r="P26" s="54"/>
    </row>
    <row r="27" spans="1:16" ht="23.1" customHeight="1">
      <c r="A27" s="175"/>
      <c r="B27" s="175"/>
      <c r="C27" s="13"/>
      <c r="D27" s="14" t="s">
        <v>28</v>
      </c>
      <c r="E27" s="11"/>
      <c r="F27" s="10">
        <f t="shared" si="0"/>
        <v>2</v>
      </c>
      <c r="G27" s="9">
        <v>0</v>
      </c>
      <c r="H27" s="8">
        <f t="shared" si="1"/>
        <v>0</v>
      </c>
      <c r="I27" s="9">
        <v>0</v>
      </c>
      <c r="J27" s="8">
        <f t="shared" si="2"/>
        <v>0</v>
      </c>
      <c r="K27" s="9">
        <v>2</v>
      </c>
      <c r="L27" s="8">
        <f t="shared" si="3"/>
        <v>100</v>
      </c>
      <c r="M27" s="9">
        <v>0</v>
      </c>
      <c r="N27" s="8">
        <f t="shared" si="4"/>
        <v>0</v>
      </c>
      <c r="P27" s="54"/>
    </row>
    <row r="28" spans="1:16" ht="23.1" customHeight="1">
      <c r="A28" s="175"/>
      <c r="B28" s="175"/>
      <c r="C28" s="13"/>
      <c r="D28" s="14" t="s">
        <v>27</v>
      </c>
      <c r="E28" s="11"/>
      <c r="F28" s="10">
        <f t="shared" si="0"/>
        <v>3</v>
      </c>
      <c r="G28" s="9">
        <v>1</v>
      </c>
      <c r="H28" s="8">
        <f t="shared" si="1"/>
        <v>33.333333333333329</v>
      </c>
      <c r="I28" s="9">
        <v>2</v>
      </c>
      <c r="J28" s="8">
        <f t="shared" si="2"/>
        <v>66.666666666666657</v>
      </c>
      <c r="K28" s="9">
        <v>0</v>
      </c>
      <c r="L28" s="8">
        <f t="shared" si="3"/>
        <v>0</v>
      </c>
      <c r="M28" s="9">
        <v>0</v>
      </c>
      <c r="N28" s="8">
        <f t="shared" si="4"/>
        <v>0</v>
      </c>
      <c r="P28" s="54"/>
    </row>
    <row r="29" spans="1:16" ht="23.1" customHeight="1">
      <c r="A29" s="175"/>
      <c r="B29" s="175"/>
      <c r="C29" s="13"/>
      <c r="D29" s="14" t="s">
        <v>26</v>
      </c>
      <c r="E29" s="11"/>
      <c r="F29" s="10">
        <f t="shared" si="0"/>
        <v>15</v>
      </c>
      <c r="G29" s="9">
        <v>2</v>
      </c>
      <c r="H29" s="8">
        <f t="shared" si="1"/>
        <v>13.333333333333334</v>
      </c>
      <c r="I29" s="9">
        <v>5</v>
      </c>
      <c r="J29" s="8">
        <f t="shared" si="2"/>
        <v>33.333333333333329</v>
      </c>
      <c r="K29" s="9">
        <v>8</v>
      </c>
      <c r="L29" s="8">
        <f t="shared" si="3"/>
        <v>53.333333333333336</v>
      </c>
      <c r="M29" s="9">
        <v>0</v>
      </c>
      <c r="N29" s="8">
        <f t="shared" si="4"/>
        <v>0</v>
      </c>
      <c r="P29" s="54"/>
    </row>
    <row r="30" spans="1:16" ht="23.1" customHeight="1">
      <c r="A30" s="175"/>
      <c r="B30" s="175"/>
      <c r="C30" s="13"/>
      <c r="D30" s="14" t="s">
        <v>25</v>
      </c>
      <c r="E30" s="11"/>
      <c r="F30" s="10">
        <f t="shared" si="0"/>
        <v>6</v>
      </c>
      <c r="G30" s="9">
        <v>1</v>
      </c>
      <c r="H30" s="8">
        <f t="shared" si="1"/>
        <v>16.666666666666664</v>
      </c>
      <c r="I30" s="9">
        <v>1</v>
      </c>
      <c r="J30" s="8">
        <f t="shared" si="2"/>
        <v>16.666666666666664</v>
      </c>
      <c r="K30" s="9">
        <v>3</v>
      </c>
      <c r="L30" s="8">
        <f t="shared" si="3"/>
        <v>50</v>
      </c>
      <c r="M30" s="9">
        <v>1</v>
      </c>
      <c r="N30" s="8">
        <f t="shared" si="4"/>
        <v>16.666666666666664</v>
      </c>
      <c r="P30" s="54"/>
    </row>
    <row r="31" spans="1:16" ht="23.1" customHeight="1">
      <c r="A31" s="175"/>
      <c r="B31" s="175"/>
      <c r="C31" s="13"/>
      <c r="D31" s="14" t="s">
        <v>24</v>
      </c>
      <c r="E31" s="11"/>
      <c r="F31" s="10">
        <f t="shared" si="0"/>
        <v>31</v>
      </c>
      <c r="G31" s="9">
        <v>6</v>
      </c>
      <c r="H31" s="8">
        <f t="shared" si="1"/>
        <v>19.35483870967742</v>
      </c>
      <c r="I31" s="9">
        <v>16</v>
      </c>
      <c r="J31" s="8">
        <f t="shared" si="2"/>
        <v>51.612903225806448</v>
      </c>
      <c r="K31" s="9">
        <v>9</v>
      </c>
      <c r="L31" s="8">
        <f t="shared" si="3"/>
        <v>29.032258064516132</v>
      </c>
      <c r="M31" s="9">
        <v>0</v>
      </c>
      <c r="N31" s="8">
        <f t="shared" si="4"/>
        <v>0</v>
      </c>
      <c r="P31" s="54"/>
    </row>
    <row r="32" spans="1:16" ht="23.1" customHeight="1">
      <c r="A32" s="175"/>
      <c r="B32" s="175"/>
      <c r="C32" s="13"/>
      <c r="D32" s="14" t="s">
        <v>23</v>
      </c>
      <c r="E32" s="11"/>
      <c r="F32" s="10">
        <f t="shared" si="0"/>
        <v>7</v>
      </c>
      <c r="G32" s="9">
        <v>1</v>
      </c>
      <c r="H32" s="8">
        <f t="shared" si="1"/>
        <v>14.285714285714285</v>
      </c>
      <c r="I32" s="9">
        <v>4</v>
      </c>
      <c r="J32" s="8">
        <f t="shared" si="2"/>
        <v>57.142857142857139</v>
      </c>
      <c r="K32" s="9">
        <v>2</v>
      </c>
      <c r="L32" s="8">
        <f t="shared" si="3"/>
        <v>28.571428571428569</v>
      </c>
      <c r="M32" s="9">
        <v>0</v>
      </c>
      <c r="N32" s="8">
        <f t="shared" si="4"/>
        <v>0</v>
      </c>
      <c r="P32" s="54"/>
    </row>
    <row r="33" spans="1:16" ht="24" customHeight="1">
      <c r="A33" s="175"/>
      <c r="B33" s="175"/>
      <c r="C33" s="13"/>
      <c r="D33" s="14" t="s">
        <v>22</v>
      </c>
      <c r="E33" s="11"/>
      <c r="F33" s="10">
        <f t="shared" si="0"/>
        <v>28</v>
      </c>
      <c r="G33" s="9">
        <v>10</v>
      </c>
      <c r="H33" s="8">
        <f t="shared" si="1"/>
        <v>35.714285714285715</v>
      </c>
      <c r="I33" s="9">
        <v>13</v>
      </c>
      <c r="J33" s="8">
        <f t="shared" si="2"/>
        <v>46.428571428571431</v>
      </c>
      <c r="K33" s="9">
        <v>5</v>
      </c>
      <c r="L33" s="8">
        <f t="shared" si="3"/>
        <v>17.857142857142858</v>
      </c>
      <c r="M33" s="9">
        <v>0</v>
      </c>
      <c r="N33" s="8">
        <f t="shared" si="4"/>
        <v>0</v>
      </c>
      <c r="P33" s="54"/>
    </row>
    <row r="34" spans="1:16" ht="23.1" customHeight="1">
      <c r="A34" s="175"/>
      <c r="B34" s="175"/>
      <c r="C34" s="13"/>
      <c r="D34" s="14" t="s">
        <v>21</v>
      </c>
      <c r="E34" s="11"/>
      <c r="F34" s="10">
        <f t="shared" si="0"/>
        <v>14</v>
      </c>
      <c r="G34" s="9">
        <v>1</v>
      </c>
      <c r="H34" s="8">
        <f t="shared" si="1"/>
        <v>7.1428571428571423</v>
      </c>
      <c r="I34" s="9">
        <v>10</v>
      </c>
      <c r="J34" s="8">
        <f t="shared" si="2"/>
        <v>71.428571428571431</v>
      </c>
      <c r="K34" s="9">
        <v>2</v>
      </c>
      <c r="L34" s="8">
        <f t="shared" si="3"/>
        <v>14.285714285714285</v>
      </c>
      <c r="M34" s="9">
        <v>1</v>
      </c>
      <c r="N34" s="8">
        <f t="shared" si="4"/>
        <v>7.1428571428571423</v>
      </c>
      <c r="P34" s="54"/>
    </row>
    <row r="35" spans="1:16" ht="23.1" customHeight="1">
      <c r="A35" s="175"/>
      <c r="B35" s="175"/>
      <c r="C35" s="13"/>
      <c r="D35" s="14" t="s">
        <v>20</v>
      </c>
      <c r="E35" s="11"/>
      <c r="F35" s="10">
        <f t="shared" si="0"/>
        <v>7</v>
      </c>
      <c r="G35" s="9">
        <v>2</v>
      </c>
      <c r="H35" s="8">
        <f t="shared" si="1"/>
        <v>28.571428571428569</v>
      </c>
      <c r="I35" s="9">
        <v>4</v>
      </c>
      <c r="J35" s="8">
        <f t="shared" si="2"/>
        <v>57.142857142857139</v>
      </c>
      <c r="K35" s="9">
        <v>1</v>
      </c>
      <c r="L35" s="8">
        <f t="shared" si="3"/>
        <v>14.285714285714285</v>
      </c>
      <c r="M35" s="9">
        <v>0</v>
      </c>
      <c r="N35" s="8">
        <f t="shared" si="4"/>
        <v>0</v>
      </c>
      <c r="P35" s="54"/>
    </row>
    <row r="36" spans="1:16" ht="23.1" customHeight="1">
      <c r="A36" s="175"/>
      <c r="B36" s="175"/>
      <c r="C36" s="13"/>
      <c r="D36" s="14" t="s">
        <v>19</v>
      </c>
      <c r="E36" s="11"/>
      <c r="F36" s="10">
        <f t="shared" si="0"/>
        <v>17</v>
      </c>
      <c r="G36" s="9">
        <v>7</v>
      </c>
      <c r="H36" s="8">
        <f t="shared" si="1"/>
        <v>41.17647058823529</v>
      </c>
      <c r="I36" s="9">
        <v>5</v>
      </c>
      <c r="J36" s="8">
        <f t="shared" si="2"/>
        <v>29.411764705882355</v>
      </c>
      <c r="K36" s="9">
        <v>4</v>
      </c>
      <c r="L36" s="8">
        <f t="shared" si="3"/>
        <v>23.52941176470588</v>
      </c>
      <c r="M36" s="9">
        <v>1</v>
      </c>
      <c r="N36" s="8">
        <f t="shared" si="4"/>
        <v>5.8823529411764701</v>
      </c>
      <c r="P36" s="54"/>
    </row>
    <row r="37" spans="1:16" ht="23.1" customHeight="1">
      <c r="A37" s="175"/>
      <c r="B37" s="176"/>
      <c r="C37" s="13"/>
      <c r="D37" s="14" t="s">
        <v>18</v>
      </c>
      <c r="E37" s="11"/>
      <c r="F37" s="10">
        <f t="shared" si="0"/>
        <v>4</v>
      </c>
      <c r="G37" s="9">
        <v>0</v>
      </c>
      <c r="H37" s="8">
        <f t="shared" si="1"/>
        <v>0</v>
      </c>
      <c r="I37" s="9">
        <v>2</v>
      </c>
      <c r="J37" s="8">
        <f t="shared" si="2"/>
        <v>50</v>
      </c>
      <c r="K37" s="9">
        <v>2</v>
      </c>
      <c r="L37" s="8">
        <f t="shared" si="3"/>
        <v>50</v>
      </c>
      <c r="M37" s="9">
        <v>0</v>
      </c>
      <c r="N37" s="8">
        <f t="shared" si="4"/>
        <v>0</v>
      </c>
      <c r="P37" s="54"/>
    </row>
    <row r="38" spans="1:16" ht="23.1" customHeight="1">
      <c r="A38" s="175"/>
      <c r="B38" s="174" t="s">
        <v>17</v>
      </c>
      <c r="C38" s="13"/>
      <c r="D38" s="14" t="s">
        <v>16</v>
      </c>
      <c r="E38" s="11"/>
      <c r="F38" s="10">
        <f t="shared" si="0"/>
        <v>715</v>
      </c>
      <c r="G38" s="9">
        <f>SUM(G39:G53)</f>
        <v>285</v>
      </c>
      <c r="H38" s="8">
        <f t="shared" si="1"/>
        <v>39.86013986013986</v>
      </c>
      <c r="I38" s="9">
        <f>SUM(I39:I53)</f>
        <v>218</v>
      </c>
      <c r="J38" s="8">
        <f t="shared" si="2"/>
        <v>30.48951048951049</v>
      </c>
      <c r="K38" s="9">
        <f>SUM(K39:K53)</f>
        <v>192</v>
      </c>
      <c r="L38" s="8">
        <f t="shared" si="3"/>
        <v>26.853146853146853</v>
      </c>
      <c r="M38" s="9">
        <f>SUM(M39:M53)</f>
        <v>20</v>
      </c>
      <c r="N38" s="8">
        <f t="shared" si="4"/>
        <v>2.7972027972027971</v>
      </c>
      <c r="P38" s="54"/>
    </row>
    <row r="39" spans="1:16" ht="23.1" customHeight="1">
      <c r="A39" s="175"/>
      <c r="B39" s="175"/>
      <c r="C39" s="13"/>
      <c r="D39" s="14" t="s">
        <v>15</v>
      </c>
      <c r="E39" s="11"/>
      <c r="F39" s="10">
        <f t="shared" si="0"/>
        <v>7</v>
      </c>
      <c r="G39" s="9">
        <v>3</v>
      </c>
      <c r="H39" s="8">
        <f t="shared" si="1"/>
        <v>42.857142857142854</v>
      </c>
      <c r="I39" s="9">
        <v>2</v>
      </c>
      <c r="J39" s="8">
        <f t="shared" si="2"/>
        <v>28.571428571428569</v>
      </c>
      <c r="K39" s="9">
        <v>1</v>
      </c>
      <c r="L39" s="8">
        <f t="shared" si="3"/>
        <v>14.285714285714285</v>
      </c>
      <c r="M39" s="9">
        <v>1</v>
      </c>
      <c r="N39" s="8">
        <f t="shared" si="4"/>
        <v>14.285714285714285</v>
      </c>
      <c r="P39" s="54"/>
    </row>
    <row r="40" spans="1:16" ht="23.1" customHeight="1">
      <c r="A40" s="175"/>
      <c r="B40" s="175"/>
      <c r="C40" s="13"/>
      <c r="D40" s="14" t="s">
        <v>14</v>
      </c>
      <c r="E40" s="11"/>
      <c r="F40" s="10">
        <f t="shared" si="0"/>
        <v>81</v>
      </c>
      <c r="G40" s="9">
        <v>24</v>
      </c>
      <c r="H40" s="8">
        <f t="shared" si="1"/>
        <v>29.629629629629626</v>
      </c>
      <c r="I40" s="9">
        <v>29</v>
      </c>
      <c r="J40" s="8">
        <f t="shared" si="2"/>
        <v>35.802469135802468</v>
      </c>
      <c r="K40" s="9">
        <v>25</v>
      </c>
      <c r="L40" s="8">
        <f t="shared" si="3"/>
        <v>30.864197530864196</v>
      </c>
      <c r="M40" s="9">
        <v>3</v>
      </c>
      <c r="N40" s="8">
        <f t="shared" si="4"/>
        <v>3.7037037037037033</v>
      </c>
      <c r="P40" s="54"/>
    </row>
    <row r="41" spans="1:16" ht="23.1" customHeight="1">
      <c r="A41" s="175"/>
      <c r="B41" s="175"/>
      <c r="C41" s="13"/>
      <c r="D41" s="14" t="s">
        <v>13</v>
      </c>
      <c r="E41" s="11"/>
      <c r="F41" s="10">
        <f t="shared" si="0"/>
        <v>20</v>
      </c>
      <c r="G41" s="9">
        <v>11</v>
      </c>
      <c r="H41" s="8">
        <f t="shared" si="1"/>
        <v>55.000000000000007</v>
      </c>
      <c r="I41" s="9">
        <v>3</v>
      </c>
      <c r="J41" s="8">
        <f t="shared" si="2"/>
        <v>15</v>
      </c>
      <c r="K41" s="9">
        <v>6</v>
      </c>
      <c r="L41" s="8">
        <f t="shared" si="3"/>
        <v>30</v>
      </c>
      <c r="M41" s="9">
        <v>0</v>
      </c>
      <c r="N41" s="8">
        <f t="shared" si="4"/>
        <v>0</v>
      </c>
      <c r="P41" s="54"/>
    </row>
    <row r="42" spans="1:16" ht="23.1" customHeight="1">
      <c r="A42" s="175"/>
      <c r="B42" s="175"/>
      <c r="C42" s="13"/>
      <c r="D42" s="14" t="s">
        <v>12</v>
      </c>
      <c r="E42" s="11"/>
      <c r="F42" s="10">
        <f t="shared" si="0"/>
        <v>13</v>
      </c>
      <c r="G42" s="9">
        <v>3</v>
      </c>
      <c r="H42" s="8">
        <f t="shared" si="1"/>
        <v>23.076923076923077</v>
      </c>
      <c r="I42" s="9">
        <v>5</v>
      </c>
      <c r="J42" s="8">
        <f t="shared" si="2"/>
        <v>38.461538461538467</v>
      </c>
      <c r="K42" s="9">
        <v>4</v>
      </c>
      <c r="L42" s="8">
        <f t="shared" si="3"/>
        <v>30.76923076923077</v>
      </c>
      <c r="M42" s="9">
        <v>1</v>
      </c>
      <c r="N42" s="8">
        <f t="shared" si="4"/>
        <v>7.6923076923076925</v>
      </c>
      <c r="P42" s="54"/>
    </row>
    <row r="43" spans="1:16" ht="23.1" customHeight="1">
      <c r="A43" s="175"/>
      <c r="B43" s="175"/>
      <c r="C43" s="13"/>
      <c r="D43" s="14" t="s">
        <v>11</v>
      </c>
      <c r="E43" s="11"/>
      <c r="F43" s="10">
        <f t="shared" si="0"/>
        <v>35</v>
      </c>
      <c r="G43" s="9">
        <v>14</v>
      </c>
      <c r="H43" s="8">
        <f t="shared" si="1"/>
        <v>40</v>
      </c>
      <c r="I43" s="9">
        <v>14</v>
      </c>
      <c r="J43" s="8">
        <f t="shared" si="2"/>
        <v>40</v>
      </c>
      <c r="K43" s="9">
        <v>7</v>
      </c>
      <c r="L43" s="8">
        <f t="shared" si="3"/>
        <v>20</v>
      </c>
      <c r="M43" s="9">
        <v>0</v>
      </c>
      <c r="N43" s="8">
        <f t="shared" si="4"/>
        <v>0</v>
      </c>
      <c r="P43" s="54"/>
    </row>
    <row r="44" spans="1:16" ht="23.1" customHeight="1">
      <c r="A44" s="175"/>
      <c r="B44" s="175"/>
      <c r="C44" s="13"/>
      <c r="D44" s="14" t="s">
        <v>10</v>
      </c>
      <c r="E44" s="11"/>
      <c r="F44" s="10">
        <f t="shared" si="0"/>
        <v>182</v>
      </c>
      <c r="G44" s="9">
        <v>72</v>
      </c>
      <c r="H44" s="8">
        <f t="shared" si="1"/>
        <v>39.560439560439562</v>
      </c>
      <c r="I44" s="9">
        <v>61</v>
      </c>
      <c r="J44" s="8">
        <f t="shared" si="2"/>
        <v>33.516483516483511</v>
      </c>
      <c r="K44" s="9">
        <v>42</v>
      </c>
      <c r="L44" s="8">
        <f t="shared" si="3"/>
        <v>23.076923076923077</v>
      </c>
      <c r="M44" s="9">
        <v>7</v>
      </c>
      <c r="N44" s="8">
        <f t="shared" si="4"/>
        <v>3.8461538461538463</v>
      </c>
      <c r="P44" s="54"/>
    </row>
    <row r="45" spans="1:16" ht="23.1" customHeight="1">
      <c r="A45" s="175"/>
      <c r="B45" s="175"/>
      <c r="C45" s="13"/>
      <c r="D45" s="14" t="s">
        <v>9</v>
      </c>
      <c r="E45" s="11"/>
      <c r="F45" s="10">
        <f t="shared" si="0"/>
        <v>18</v>
      </c>
      <c r="G45" s="9">
        <v>13</v>
      </c>
      <c r="H45" s="8">
        <f t="shared" si="1"/>
        <v>72.222222222222214</v>
      </c>
      <c r="I45" s="9">
        <v>4</v>
      </c>
      <c r="J45" s="8">
        <f t="shared" si="2"/>
        <v>22.222222222222221</v>
      </c>
      <c r="K45" s="9">
        <v>1</v>
      </c>
      <c r="L45" s="8">
        <f t="shared" si="3"/>
        <v>5.5555555555555554</v>
      </c>
      <c r="M45" s="9">
        <v>0</v>
      </c>
      <c r="N45" s="8">
        <f t="shared" si="4"/>
        <v>0</v>
      </c>
      <c r="P45" s="54"/>
    </row>
    <row r="46" spans="1:16" ht="22.5" customHeight="1">
      <c r="A46" s="175"/>
      <c r="B46" s="175"/>
      <c r="C46" s="13"/>
      <c r="D46" s="14" t="s">
        <v>8</v>
      </c>
      <c r="E46" s="11"/>
      <c r="F46" s="10">
        <f t="shared" si="0"/>
        <v>11</v>
      </c>
      <c r="G46" s="9">
        <v>4</v>
      </c>
      <c r="H46" s="8">
        <f t="shared" si="1"/>
        <v>36.363636363636367</v>
      </c>
      <c r="I46" s="9">
        <v>2</v>
      </c>
      <c r="J46" s="8">
        <f t="shared" si="2"/>
        <v>18.181818181818183</v>
      </c>
      <c r="K46" s="9">
        <v>5</v>
      </c>
      <c r="L46" s="8">
        <f t="shared" si="3"/>
        <v>45.454545454545453</v>
      </c>
      <c r="M46" s="9">
        <v>0</v>
      </c>
      <c r="N46" s="8">
        <f t="shared" si="4"/>
        <v>0</v>
      </c>
      <c r="P46" s="54"/>
    </row>
    <row r="47" spans="1:16" ht="22.5" customHeight="1">
      <c r="A47" s="175"/>
      <c r="B47" s="175"/>
      <c r="C47" s="13"/>
      <c r="D47" s="12" t="s">
        <v>7</v>
      </c>
      <c r="E47" s="11"/>
      <c r="F47" s="10">
        <f t="shared" si="0"/>
        <v>16</v>
      </c>
      <c r="G47" s="9">
        <v>4</v>
      </c>
      <c r="H47" s="8">
        <f t="shared" si="1"/>
        <v>25</v>
      </c>
      <c r="I47" s="9">
        <v>6</v>
      </c>
      <c r="J47" s="8">
        <f t="shared" si="2"/>
        <v>37.5</v>
      </c>
      <c r="K47" s="9">
        <v>6</v>
      </c>
      <c r="L47" s="8">
        <f t="shared" si="3"/>
        <v>37.5</v>
      </c>
      <c r="M47" s="9">
        <v>0</v>
      </c>
      <c r="N47" s="8">
        <f t="shared" si="4"/>
        <v>0</v>
      </c>
      <c r="P47" s="54"/>
    </row>
    <row r="48" spans="1:16" ht="23.1" customHeight="1">
      <c r="A48" s="175"/>
      <c r="B48" s="175"/>
      <c r="C48" s="13"/>
      <c r="D48" s="14" t="s">
        <v>6</v>
      </c>
      <c r="E48" s="11"/>
      <c r="F48" s="10">
        <f t="shared" si="0"/>
        <v>57</v>
      </c>
      <c r="G48" s="9">
        <v>16</v>
      </c>
      <c r="H48" s="8">
        <f t="shared" si="1"/>
        <v>28.07017543859649</v>
      </c>
      <c r="I48" s="9">
        <v>15</v>
      </c>
      <c r="J48" s="8">
        <f t="shared" si="2"/>
        <v>26.315789473684209</v>
      </c>
      <c r="K48" s="9">
        <v>23</v>
      </c>
      <c r="L48" s="8">
        <f t="shared" si="3"/>
        <v>40.350877192982452</v>
      </c>
      <c r="M48" s="9">
        <v>3</v>
      </c>
      <c r="N48" s="8">
        <f t="shared" si="4"/>
        <v>5.2631578947368416</v>
      </c>
      <c r="P48" s="54"/>
    </row>
    <row r="49" spans="1:16" ht="23.1" customHeight="1">
      <c r="A49" s="175"/>
      <c r="B49" s="175"/>
      <c r="C49" s="13"/>
      <c r="D49" s="14" t="s">
        <v>5</v>
      </c>
      <c r="E49" s="11"/>
      <c r="F49" s="10">
        <f t="shared" si="0"/>
        <v>16</v>
      </c>
      <c r="G49" s="9">
        <v>6</v>
      </c>
      <c r="H49" s="8">
        <f t="shared" si="1"/>
        <v>37.5</v>
      </c>
      <c r="I49" s="9">
        <v>3</v>
      </c>
      <c r="J49" s="8">
        <f t="shared" si="2"/>
        <v>18.75</v>
      </c>
      <c r="K49" s="9">
        <v>7</v>
      </c>
      <c r="L49" s="8">
        <f t="shared" si="3"/>
        <v>43.75</v>
      </c>
      <c r="M49" s="9">
        <v>0</v>
      </c>
      <c r="N49" s="8">
        <f t="shared" si="4"/>
        <v>0</v>
      </c>
      <c r="P49" s="54"/>
    </row>
    <row r="50" spans="1:16" ht="23.1" customHeight="1">
      <c r="A50" s="175"/>
      <c r="B50" s="175"/>
      <c r="C50" s="13"/>
      <c r="D50" s="14" t="s">
        <v>4</v>
      </c>
      <c r="E50" s="11"/>
      <c r="F50" s="10">
        <f t="shared" si="0"/>
        <v>21</v>
      </c>
      <c r="G50" s="9">
        <v>7</v>
      </c>
      <c r="H50" s="8">
        <f t="shared" si="1"/>
        <v>33.333333333333329</v>
      </c>
      <c r="I50" s="9">
        <v>10</v>
      </c>
      <c r="J50" s="8">
        <f t="shared" si="2"/>
        <v>47.619047619047613</v>
      </c>
      <c r="K50" s="9">
        <v>4</v>
      </c>
      <c r="L50" s="8">
        <f t="shared" si="3"/>
        <v>19.047619047619047</v>
      </c>
      <c r="M50" s="9">
        <v>0</v>
      </c>
      <c r="N50" s="8">
        <f t="shared" si="4"/>
        <v>0</v>
      </c>
      <c r="P50" s="54"/>
    </row>
    <row r="51" spans="1:16" ht="23.1" customHeight="1">
      <c r="A51" s="175"/>
      <c r="B51" s="175"/>
      <c r="C51" s="13"/>
      <c r="D51" s="14" t="s">
        <v>3</v>
      </c>
      <c r="E51" s="11"/>
      <c r="F51" s="10">
        <f t="shared" si="0"/>
        <v>157</v>
      </c>
      <c r="G51" s="9">
        <v>78</v>
      </c>
      <c r="H51" s="8">
        <f t="shared" si="1"/>
        <v>49.681528662420384</v>
      </c>
      <c r="I51" s="9">
        <v>36</v>
      </c>
      <c r="J51" s="8">
        <f t="shared" si="2"/>
        <v>22.929936305732486</v>
      </c>
      <c r="K51" s="9">
        <v>41</v>
      </c>
      <c r="L51" s="8">
        <f t="shared" si="3"/>
        <v>26.114649681528661</v>
      </c>
      <c r="M51" s="9">
        <v>2</v>
      </c>
      <c r="N51" s="8">
        <f t="shared" si="4"/>
        <v>1.2738853503184715</v>
      </c>
      <c r="P51" s="54"/>
    </row>
    <row r="52" spans="1:16" ht="23.1" customHeight="1">
      <c r="A52" s="175"/>
      <c r="B52" s="175"/>
      <c r="C52" s="13"/>
      <c r="D52" s="14" t="s">
        <v>2</v>
      </c>
      <c r="E52" s="11"/>
      <c r="F52" s="10">
        <f t="shared" si="0"/>
        <v>22</v>
      </c>
      <c r="G52" s="9">
        <v>10</v>
      </c>
      <c r="H52" s="8">
        <f t="shared" si="1"/>
        <v>45.454545454545453</v>
      </c>
      <c r="I52" s="9">
        <v>9</v>
      </c>
      <c r="J52" s="8">
        <f t="shared" si="2"/>
        <v>40.909090909090914</v>
      </c>
      <c r="K52" s="9">
        <v>1</v>
      </c>
      <c r="L52" s="8">
        <f t="shared" si="3"/>
        <v>4.5454545454545459</v>
      </c>
      <c r="M52" s="9">
        <v>2</v>
      </c>
      <c r="N52" s="8">
        <f t="shared" si="4"/>
        <v>9.0909090909090917</v>
      </c>
      <c r="P52" s="54"/>
    </row>
    <row r="53" spans="1:16" ht="24" customHeight="1">
      <c r="A53" s="176"/>
      <c r="B53" s="176"/>
      <c r="C53" s="13"/>
      <c r="D53" s="12" t="s">
        <v>1</v>
      </c>
      <c r="E53" s="11"/>
      <c r="F53" s="10">
        <f t="shared" si="0"/>
        <v>59</v>
      </c>
      <c r="G53" s="9">
        <v>20</v>
      </c>
      <c r="H53" s="8">
        <f t="shared" si="1"/>
        <v>33.898305084745758</v>
      </c>
      <c r="I53" s="9">
        <v>19</v>
      </c>
      <c r="J53" s="8">
        <f t="shared" si="2"/>
        <v>32.20338983050847</v>
      </c>
      <c r="K53" s="9">
        <v>19</v>
      </c>
      <c r="L53" s="8">
        <f t="shared" si="3"/>
        <v>32.20338983050847</v>
      </c>
      <c r="M53" s="9">
        <v>1</v>
      </c>
      <c r="N53" s="8">
        <f t="shared" si="4"/>
        <v>1.6949152542372881</v>
      </c>
      <c r="P53" s="54"/>
    </row>
    <row r="63" spans="1:16">
      <c r="D63" s="5"/>
    </row>
    <row r="67" spans="4:4" s="4" customFormat="1" ht="12">
      <c r="D67" s="5"/>
    </row>
    <row r="71" spans="4:4" s="4" customFormat="1" ht="12">
      <c r="D71" s="5"/>
    </row>
    <row r="73" spans="4:4" s="4" customFormat="1" ht="12">
      <c r="D73" s="5"/>
    </row>
    <row r="75" spans="4:4" s="4" customFormat="1" ht="12">
      <c r="D75" s="5"/>
    </row>
    <row r="77" spans="4:4" s="4" customFormat="1" ht="12">
      <c r="D77" s="5"/>
    </row>
    <row r="79" spans="4:4" s="4" customFormat="1" ht="13.5" customHeight="1">
      <c r="D79" s="6"/>
    </row>
    <row r="80" spans="4:4" s="4" customFormat="1" ht="13.5" customHeight="1"/>
    <row r="81" spans="4:6">
      <c r="D81" s="5"/>
    </row>
    <row r="83" spans="4:6">
      <c r="D83" s="5"/>
    </row>
    <row r="85" spans="4:6">
      <c r="D85" s="5"/>
    </row>
    <row r="87" spans="4:6">
      <c r="D87" s="5"/>
    </row>
    <row r="91" spans="4:6" ht="12.75" customHeight="1"/>
    <row r="92" spans="4:6" ht="12.75" customHeight="1">
      <c r="F92" s="57"/>
    </row>
  </sheetData>
  <mergeCells count="24">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M3:N4"/>
    <mergeCell ref="G5:G6"/>
    <mergeCell ref="H5:H6"/>
    <mergeCell ref="I5:I6"/>
    <mergeCell ref="J5:J6"/>
    <mergeCell ref="M5:M6"/>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6" width="9.125" style="3" customWidth="1"/>
    <col min="17" max="16384" width="9" style="3"/>
  </cols>
  <sheetData>
    <row r="1" spans="1:18" ht="14.25">
      <c r="A1" s="18" t="s">
        <v>557</v>
      </c>
    </row>
    <row r="3" spans="1:18" ht="14.25" customHeight="1">
      <c r="A3" s="161" t="s">
        <v>64</v>
      </c>
      <c r="B3" s="162"/>
      <c r="C3" s="162"/>
      <c r="D3" s="162"/>
      <c r="E3" s="163"/>
      <c r="F3" s="170" t="s">
        <v>150</v>
      </c>
      <c r="G3" s="154" t="s">
        <v>455</v>
      </c>
      <c r="H3" s="346"/>
      <c r="I3" s="154" t="s">
        <v>454</v>
      </c>
      <c r="J3" s="346"/>
      <c r="K3" s="347" t="s">
        <v>453</v>
      </c>
      <c r="L3" s="347"/>
      <c r="M3" s="347" t="s">
        <v>452</v>
      </c>
      <c r="N3" s="347"/>
      <c r="O3" s="347" t="s">
        <v>451</v>
      </c>
      <c r="P3" s="347"/>
      <c r="Q3" s="6"/>
    </row>
    <row r="4" spans="1:18" ht="49.5" customHeight="1">
      <c r="A4" s="164"/>
      <c r="B4" s="165"/>
      <c r="C4" s="165"/>
      <c r="D4" s="165"/>
      <c r="E4" s="166"/>
      <c r="F4" s="153"/>
      <c r="G4" s="189"/>
      <c r="H4" s="190"/>
      <c r="I4" s="189"/>
      <c r="J4" s="190"/>
      <c r="K4" s="213"/>
      <c r="L4" s="213"/>
      <c r="M4" s="213"/>
      <c r="N4" s="213"/>
      <c r="O4" s="213"/>
      <c r="P4" s="213"/>
    </row>
    <row r="5" spans="1:18" ht="15" customHeight="1">
      <c r="A5" s="164"/>
      <c r="B5" s="165"/>
      <c r="C5" s="165"/>
      <c r="D5" s="165"/>
      <c r="E5" s="166"/>
      <c r="F5" s="153"/>
      <c r="G5" s="154" t="s">
        <v>52</v>
      </c>
      <c r="H5" s="156" t="s">
        <v>51</v>
      </c>
      <c r="I5" s="154" t="s">
        <v>52</v>
      </c>
      <c r="J5" s="156" t="s">
        <v>51</v>
      </c>
      <c r="K5" s="154" t="s">
        <v>52</v>
      </c>
      <c r="L5" s="156" t="s">
        <v>51</v>
      </c>
      <c r="M5" s="154" t="s">
        <v>52</v>
      </c>
      <c r="N5" s="156" t="s">
        <v>51</v>
      </c>
      <c r="O5" s="344" t="s">
        <v>52</v>
      </c>
      <c r="P5" s="156" t="s">
        <v>51</v>
      </c>
    </row>
    <row r="6" spans="1:18" ht="15" customHeight="1">
      <c r="A6" s="167"/>
      <c r="B6" s="168"/>
      <c r="C6" s="168"/>
      <c r="D6" s="168"/>
      <c r="E6" s="169"/>
      <c r="F6" s="153"/>
      <c r="G6" s="155"/>
      <c r="H6" s="157"/>
      <c r="I6" s="155"/>
      <c r="J6" s="157"/>
      <c r="K6" s="155"/>
      <c r="L6" s="157"/>
      <c r="M6" s="155"/>
      <c r="N6" s="157"/>
      <c r="O6" s="345"/>
      <c r="P6" s="157"/>
    </row>
    <row r="7" spans="1:18" ht="23.1" customHeight="1">
      <c r="A7" s="158" t="s">
        <v>50</v>
      </c>
      <c r="B7" s="159"/>
      <c r="C7" s="159"/>
      <c r="D7" s="159"/>
      <c r="E7" s="160"/>
      <c r="F7" s="10">
        <v>945</v>
      </c>
      <c r="G7" s="9">
        <f>SUM(G8:G12)</f>
        <v>24</v>
      </c>
      <c r="H7" s="8">
        <f t="shared" ref="H7:H53" si="0">IF(G7=0,0,G7/$F7*100)</f>
        <v>2.5396825396825395</v>
      </c>
      <c r="I7" s="9">
        <f>SUM(I8:I12)</f>
        <v>8</v>
      </c>
      <c r="J7" s="8">
        <f t="shared" ref="J7:J53" si="1">IF(I7=0,0,I7/$F7*100)</f>
        <v>0.84656084656084662</v>
      </c>
      <c r="K7" s="9">
        <f>SUM(K8:K12)</f>
        <v>6</v>
      </c>
      <c r="L7" s="8">
        <f t="shared" ref="L7:L53" si="2">IF(K7=0,0,K7/$F7*100)</f>
        <v>0.63492063492063489</v>
      </c>
      <c r="M7" s="9">
        <f>SUM(M8:M12)</f>
        <v>902</v>
      </c>
      <c r="N7" s="8">
        <f t="shared" ref="N7:N53" si="3">IF(M7=0,0,M7/$F7*100)</f>
        <v>95.449735449735456</v>
      </c>
      <c r="O7" s="9">
        <f>SUM(O8:O12)</f>
        <v>13</v>
      </c>
      <c r="P7" s="8">
        <f t="shared" ref="P7:P53" si="4">IF(O7=0,0,O7/$F7*100)</f>
        <v>1.3756613756613756</v>
      </c>
      <c r="Q7" s="54"/>
      <c r="R7" s="54"/>
    </row>
    <row r="8" spans="1:18" ht="23.1" customHeight="1">
      <c r="A8" s="177" t="s">
        <v>49</v>
      </c>
      <c r="B8" s="180" t="s">
        <v>48</v>
      </c>
      <c r="C8" s="181"/>
      <c r="D8" s="181"/>
      <c r="E8" s="182"/>
      <c r="F8" s="10">
        <v>295</v>
      </c>
      <c r="G8" s="9">
        <v>8</v>
      </c>
      <c r="H8" s="8">
        <f t="shared" si="0"/>
        <v>2.7118644067796609</v>
      </c>
      <c r="I8" s="9">
        <v>1</v>
      </c>
      <c r="J8" s="8">
        <f t="shared" si="1"/>
        <v>0.33898305084745761</v>
      </c>
      <c r="K8" s="9">
        <v>0</v>
      </c>
      <c r="L8" s="8">
        <f t="shared" si="2"/>
        <v>0</v>
      </c>
      <c r="M8" s="9">
        <v>280</v>
      </c>
      <c r="N8" s="8">
        <f t="shared" si="3"/>
        <v>94.915254237288138</v>
      </c>
      <c r="O8" s="9">
        <v>7</v>
      </c>
      <c r="P8" s="8">
        <f t="shared" si="4"/>
        <v>2.3728813559322033</v>
      </c>
      <c r="Q8" s="54"/>
      <c r="R8" s="54"/>
    </row>
    <row r="9" spans="1:18" ht="23.1" customHeight="1">
      <c r="A9" s="178"/>
      <c r="B9" s="180" t="s">
        <v>47</v>
      </c>
      <c r="C9" s="181"/>
      <c r="D9" s="181"/>
      <c r="E9" s="182"/>
      <c r="F9" s="10">
        <v>143</v>
      </c>
      <c r="G9" s="9">
        <v>1</v>
      </c>
      <c r="H9" s="8">
        <f t="shared" si="0"/>
        <v>0.69930069930069927</v>
      </c>
      <c r="I9" s="9">
        <v>0</v>
      </c>
      <c r="J9" s="8">
        <f t="shared" si="1"/>
        <v>0</v>
      </c>
      <c r="K9" s="9">
        <v>0</v>
      </c>
      <c r="L9" s="8">
        <f t="shared" si="2"/>
        <v>0</v>
      </c>
      <c r="M9" s="9">
        <v>141</v>
      </c>
      <c r="N9" s="8">
        <f t="shared" si="3"/>
        <v>98.6013986013986</v>
      </c>
      <c r="O9" s="9">
        <v>1</v>
      </c>
      <c r="P9" s="8">
        <f t="shared" si="4"/>
        <v>0.69930069930069927</v>
      </c>
      <c r="Q9" s="54"/>
      <c r="R9" s="54"/>
    </row>
    <row r="10" spans="1:18" ht="23.1" customHeight="1">
      <c r="A10" s="178"/>
      <c r="B10" s="180" t="s">
        <v>46</v>
      </c>
      <c r="C10" s="181"/>
      <c r="D10" s="181"/>
      <c r="E10" s="182"/>
      <c r="F10" s="10">
        <v>227</v>
      </c>
      <c r="G10" s="9">
        <v>3</v>
      </c>
      <c r="H10" s="8">
        <f t="shared" si="0"/>
        <v>1.3215859030837005</v>
      </c>
      <c r="I10" s="9">
        <v>1</v>
      </c>
      <c r="J10" s="8">
        <f t="shared" si="1"/>
        <v>0.44052863436123352</v>
      </c>
      <c r="K10" s="9">
        <v>0</v>
      </c>
      <c r="L10" s="8">
        <f t="shared" si="2"/>
        <v>0</v>
      </c>
      <c r="M10" s="9">
        <v>221</v>
      </c>
      <c r="N10" s="8">
        <f t="shared" si="3"/>
        <v>97.356828193832598</v>
      </c>
      <c r="O10" s="9">
        <v>2</v>
      </c>
      <c r="P10" s="8">
        <f t="shared" si="4"/>
        <v>0.88105726872246704</v>
      </c>
      <c r="Q10" s="54"/>
      <c r="R10" s="54"/>
    </row>
    <row r="11" spans="1:18" ht="23.1" customHeight="1">
      <c r="A11" s="178"/>
      <c r="B11" s="180" t="s">
        <v>45</v>
      </c>
      <c r="C11" s="181"/>
      <c r="D11" s="181"/>
      <c r="E11" s="182"/>
      <c r="F11" s="10">
        <v>75</v>
      </c>
      <c r="G11" s="9">
        <v>4</v>
      </c>
      <c r="H11" s="8">
        <f t="shared" si="0"/>
        <v>5.3333333333333339</v>
      </c>
      <c r="I11" s="9">
        <v>1</v>
      </c>
      <c r="J11" s="8">
        <f t="shared" si="1"/>
        <v>1.3333333333333335</v>
      </c>
      <c r="K11" s="9">
        <v>2</v>
      </c>
      <c r="L11" s="8">
        <f t="shared" si="2"/>
        <v>2.666666666666667</v>
      </c>
      <c r="M11" s="9">
        <v>69</v>
      </c>
      <c r="N11" s="8">
        <f t="shared" si="3"/>
        <v>92</v>
      </c>
      <c r="O11" s="9">
        <v>1</v>
      </c>
      <c r="P11" s="8">
        <f t="shared" si="4"/>
        <v>1.3333333333333335</v>
      </c>
      <c r="Q11" s="54"/>
      <c r="R11" s="54"/>
    </row>
    <row r="12" spans="1:18" ht="23.1" customHeight="1">
      <c r="A12" s="179"/>
      <c r="B12" s="180" t="s">
        <v>44</v>
      </c>
      <c r="C12" s="181"/>
      <c r="D12" s="181"/>
      <c r="E12" s="182"/>
      <c r="F12" s="10">
        <v>205</v>
      </c>
      <c r="G12" s="9">
        <v>8</v>
      </c>
      <c r="H12" s="8">
        <f t="shared" si="0"/>
        <v>3.9024390243902438</v>
      </c>
      <c r="I12" s="9">
        <v>5</v>
      </c>
      <c r="J12" s="8">
        <f t="shared" si="1"/>
        <v>2.4390243902439024</v>
      </c>
      <c r="K12" s="9">
        <v>4</v>
      </c>
      <c r="L12" s="8">
        <f t="shared" si="2"/>
        <v>1.9512195121951219</v>
      </c>
      <c r="M12" s="9">
        <v>191</v>
      </c>
      <c r="N12" s="8">
        <f t="shared" si="3"/>
        <v>93.170731707317074</v>
      </c>
      <c r="O12" s="9">
        <v>2</v>
      </c>
      <c r="P12" s="8">
        <f t="shared" si="4"/>
        <v>0.97560975609756095</v>
      </c>
      <c r="Q12" s="54"/>
      <c r="R12" s="54"/>
    </row>
    <row r="13" spans="1:18" ht="23.1" customHeight="1">
      <c r="A13" s="174" t="s">
        <v>43</v>
      </c>
      <c r="B13" s="174" t="s">
        <v>42</v>
      </c>
      <c r="C13" s="13"/>
      <c r="D13" s="14" t="s">
        <v>16</v>
      </c>
      <c r="E13" s="11"/>
      <c r="F13" s="10">
        <v>230</v>
      </c>
      <c r="G13" s="9">
        <f>SUM(G14:G37)</f>
        <v>10</v>
      </c>
      <c r="H13" s="8">
        <f t="shared" si="0"/>
        <v>4.3478260869565215</v>
      </c>
      <c r="I13" s="9">
        <f>SUM(I14:I37)</f>
        <v>3</v>
      </c>
      <c r="J13" s="8">
        <f t="shared" si="1"/>
        <v>1.3043478260869565</v>
      </c>
      <c r="K13" s="9">
        <f>SUM(K14:K37)</f>
        <v>2</v>
      </c>
      <c r="L13" s="8">
        <f t="shared" si="2"/>
        <v>0.86956521739130432</v>
      </c>
      <c r="M13" s="9">
        <f>SUM(M14:M37)</f>
        <v>216</v>
      </c>
      <c r="N13" s="8">
        <f t="shared" si="3"/>
        <v>93.913043478260875</v>
      </c>
      <c r="O13" s="9">
        <f>SUM(O14:O37)</f>
        <v>2</v>
      </c>
      <c r="P13" s="8">
        <f t="shared" si="4"/>
        <v>0.86956521739130432</v>
      </c>
      <c r="Q13" s="54"/>
      <c r="R13" s="54"/>
    </row>
    <row r="14" spans="1:18" ht="23.1" customHeight="1">
      <c r="A14" s="175"/>
      <c r="B14" s="175"/>
      <c r="C14" s="13"/>
      <c r="D14" s="14" t="s">
        <v>349</v>
      </c>
      <c r="E14" s="11"/>
      <c r="F14" s="10">
        <v>31</v>
      </c>
      <c r="G14" s="9">
        <v>1</v>
      </c>
      <c r="H14" s="8">
        <f t="shared" si="0"/>
        <v>3.225806451612903</v>
      </c>
      <c r="I14" s="9">
        <v>1</v>
      </c>
      <c r="J14" s="8">
        <f t="shared" si="1"/>
        <v>3.225806451612903</v>
      </c>
      <c r="K14" s="9">
        <v>0</v>
      </c>
      <c r="L14" s="8">
        <f t="shared" si="2"/>
        <v>0</v>
      </c>
      <c r="M14" s="9">
        <v>29</v>
      </c>
      <c r="N14" s="8">
        <f t="shared" si="3"/>
        <v>93.548387096774192</v>
      </c>
      <c r="O14" s="9">
        <v>1</v>
      </c>
      <c r="P14" s="8">
        <f t="shared" si="4"/>
        <v>3.225806451612903</v>
      </c>
      <c r="Q14" s="54"/>
      <c r="R14" s="54"/>
    </row>
    <row r="15" spans="1:18" ht="23.1" customHeight="1">
      <c r="A15" s="175"/>
      <c r="B15" s="175"/>
      <c r="C15" s="13"/>
      <c r="D15" s="14" t="s">
        <v>348</v>
      </c>
      <c r="E15" s="11"/>
      <c r="F15" s="10">
        <v>4</v>
      </c>
      <c r="G15" s="9">
        <v>0</v>
      </c>
      <c r="H15" s="8">
        <f t="shared" si="0"/>
        <v>0</v>
      </c>
      <c r="I15" s="9">
        <v>0</v>
      </c>
      <c r="J15" s="8">
        <f t="shared" si="1"/>
        <v>0</v>
      </c>
      <c r="K15" s="9">
        <v>0</v>
      </c>
      <c r="L15" s="8">
        <f t="shared" si="2"/>
        <v>0</v>
      </c>
      <c r="M15" s="9">
        <v>4</v>
      </c>
      <c r="N15" s="8">
        <f t="shared" si="3"/>
        <v>100</v>
      </c>
      <c r="O15" s="9">
        <v>0</v>
      </c>
      <c r="P15" s="8">
        <f t="shared" si="4"/>
        <v>0</v>
      </c>
      <c r="Q15" s="54"/>
      <c r="R15" s="54"/>
    </row>
    <row r="16" spans="1:18" ht="23.1" customHeight="1">
      <c r="A16" s="175"/>
      <c r="B16" s="175"/>
      <c r="C16" s="13"/>
      <c r="D16" s="14" t="s">
        <v>347</v>
      </c>
      <c r="E16" s="11"/>
      <c r="F16" s="10">
        <v>20</v>
      </c>
      <c r="G16" s="9">
        <v>1</v>
      </c>
      <c r="H16" s="8">
        <f t="shared" si="0"/>
        <v>5</v>
      </c>
      <c r="I16" s="9">
        <v>0</v>
      </c>
      <c r="J16" s="8">
        <f t="shared" si="1"/>
        <v>0</v>
      </c>
      <c r="K16" s="9">
        <v>0</v>
      </c>
      <c r="L16" s="8">
        <f t="shared" si="2"/>
        <v>0</v>
      </c>
      <c r="M16" s="9">
        <v>19</v>
      </c>
      <c r="N16" s="8">
        <f t="shared" si="3"/>
        <v>95</v>
      </c>
      <c r="O16" s="9">
        <v>0</v>
      </c>
      <c r="P16" s="8">
        <f t="shared" si="4"/>
        <v>0</v>
      </c>
      <c r="Q16" s="54"/>
      <c r="R16" s="54"/>
    </row>
    <row r="17" spans="1:18" ht="23.1" customHeight="1">
      <c r="A17" s="175"/>
      <c r="B17" s="175"/>
      <c r="C17" s="13"/>
      <c r="D17" s="14" t="s">
        <v>346</v>
      </c>
      <c r="E17" s="11"/>
      <c r="F17" s="10">
        <v>2</v>
      </c>
      <c r="G17" s="9">
        <v>0</v>
      </c>
      <c r="H17" s="8">
        <f t="shared" si="0"/>
        <v>0</v>
      </c>
      <c r="I17" s="9">
        <v>0</v>
      </c>
      <c r="J17" s="8">
        <f t="shared" si="1"/>
        <v>0</v>
      </c>
      <c r="K17" s="9">
        <v>0</v>
      </c>
      <c r="L17" s="8">
        <f t="shared" si="2"/>
        <v>0</v>
      </c>
      <c r="M17" s="9">
        <v>2</v>
      </c>
      <c r="N17" s="8">
        <f t="shared" si="3"/>
        <v>100</v>
      </c>
      <c r="O17" s="9">
        <v>0</v>
      </c>
      <c r="P17" s="8">
        <f t="shared" si="4"/>
        <v>0</v>
      </c>
      <c r="Q17" s="54"/>
      <c r="R17" s="54"/>
    </row>
    <row r="18" spans="1:18" ht="23.1" customHeight="1">
      <c r="A18" s="175"/>
      <c r="B18" s="175"/>
      <c r="C18" s="13"/>
      <c r="D18" s="14" t="s">
        <v>345</v>
      </c>
      <c r="E18" s="11"/>
      <c r="F18" s="10">
        <v>6</v>
      </c>
      <c r="G18" s="9">
        <v>0</v>
      </c>
      <c r="H18" s="8">
        <f t="shared" si="0"/>
        <v>0</v>
      </c>
      <c r="I18" s="9">
        <v>1</v>
      </c>
      <c r="J18" s="8">
        <f t="shared" si="1"/>
        <v>16.666666666666664</v>
      </c>
      <c r="K18" s="9">
        <v>0</v>
      </c>
      <c r="L18" s="8">
        <f t="shared" si="2"/>
        <v>0</v>
      </c>
      <c r="M18" s="9">
        <v>5</v>
      </c>
      <c r="N18" s="8">
        <f t="shared" si="3"/>
        <v>83.333333333333343</v>
      </c>
      <c r="O18" s="9">
        <v>0</v>
      </c>
      <c r="P18" s="8">
        <f t="shared" si="4"/>
        <v>0</v>
      </c>
      <c r="Q18" s="54"/>
      <c r="R18" s="54"/>
    </row>
    <row r="19" spans="1:18" ht="23.1" customHeight="1">
      <c r="A19" s="175"/>
      <c r="B19" s="175"/>
      <c r="C19" s="13"/>
      <c r="D19" s="14" t="s">
        <v>344</v>
      </c>
      <c r="E19" s="11"/>
      <c r="F19" s="10">
        <v>2</v>
      </c>
      <c r="G19" s="9">
        <v>0</v>
      </c>
      <c r="H19" s="8">
        <f t="shared" si="0"/>
        <v>0</v>
      </c>
      <c r="I19" s="9">
        <v>0</v>
      </c>
      <c r="J19" s="8">
        <f t="shared" si="1"/>
        <v>0</v>
      </c>
      <c r="K19" s="9">
        <v>0</v>
      </c>
      <c r="L19" s="8">
        <f t="shared" si="2"/>
        <v>0</v>
      </c>
      <c r="M19" s="9">
        <v>2</v>
      </c>
      <c r="N19" s="8">
        <f t="shared" si="3"/>
        <v>100</v>
      </c>
      <c r="O19" s="9">
        <v>0</v>
      </c>
      <c r="P19" s="8">
        <f t="shared" si="4"/>
        <v>0</v>
      </c>
      <c r="Q19" s="54"/>
      <c r="R19" s="54"/>
    </row>
    <row r="20" spans="1:18" ht="23.1" customHeight="1">
      <c r="A20" s="175"/>
      <c r="B20" s="175"/>
      <c r="C20" s="13"/>
      <c r="D20" s="14" t="s">
        <v>343</v>
      </c>
      <c r="E20" s="11"/>
      <c r="F20" s="10">
        <v>6</v>
      </c>
      <c r="G20" s="9">
        <v>0</v>
      </c>
      <c r="H20" s="8">
        <f t="shared" si="0"/>
        <v>0</v>
      </c>
      <c r="I20" s="9">
        <v>0</v>
      </c>
      <c r="J20" s="8">
        <f t="shared" si="1"/>
        <v>0</v>
      </c>
      <c r="K20" s="9">
        <v>0</v>
      </c>
      <c r="L20" s="8">
        <f t="shared" si="2"/>
        <v>0</v>
      </c>
      <c r="M20" s="9">
        <v>6</v>
      </c>
      <c r="N20" s="8">
        <f t="shared" si="3"/>
        <v>100</v>
      </c>
      <c r="O20" s="9">
        <v>0</v>
      </c>
      <c r="P20" s="8">
        <f t="shared" si="4"/>
        <v>0</v>
      </c>
      <c r="Q20" s="54"/>
      <c r="R20" s="54"/>
    </row>
    <row r="21" spans="1:18" ht="23.1" customHeight="1">
      <c r="A21" s="175"/>
      <c r="B21" s="175"/>
      <c r="C21" s="13"/>
      <c r="D21" s="14" t="s">
        <v>342</v>
      </c>
      <c r="E21" s="11"/>
      <c r="F21" s="10">
        <v>9</v>
      </c>
      <c r="G21" s="9">
        <v>1</v>
      </c>
      <c r="H21" s="8">
        <f t="shared" si="0"/>
        <v>11.111111111111111</v>
      </c>
      <c r="I21" s="9">
        <v>0</v>
      </c>
      <c r="J21" s="8">
        <f t="shared" si="1"/>
        <v>0</v>
      </c>
      <c r="K21" s="9">
        <v>0</v>
      </c>
      <c r="L21" s="8">
        <f t="shared" si="2"/>
        <v>0</v>
      </c>
      <c r="M21" s="9">
        <v>7</v>
      </c>
      <c r="N21" s="8">
        <f t="shared" si="3"/>
        <v>77.777777777777786</v>
      </c>
      <c r="O21" s="9">
        <v>1</v>
      </c>
      <c r="P21" s="8">
        <f t="shared" si="4"/>
        <v>11.111111111111111</v>
      </c>
      <c r="Q21" s="54"/>
      <c r="R21" s="54"/>
    </row>
    <row r="22" spans="1:18" ht="23.1" customHeight="1">
      <c r="A22" s="175"/>
      <c r="B22" s="175"/>
      <c r="C22" s="13"/>
      <c r="D22" s="14" t="s">
        <v>341</v>
      </c>
      <c r="E22" s="11"/>
      <c r="F22" s="10">
        <v>1</v>
      </c>
      <c r="G22" s="9">
        <v>0</v>
      </c>
      <c r="H22" s="8">
        <f t="shared" si="0"/>
        <v>0</v>
      </c>
      <c r="I22" s="9">
        <v>0</v>
      </c>
      <c r="J22" s="8">
        <f t="shared" si="1"/>
        <v>0</v>
      </c>
      <c r="K22" s="9">
        <v>0</v>
      </c>
      <c r="L22" s="8">
        <f t="shared" si="2"/>
        <v>0</v>
      </c>
      <c r="M22" s="9">
        <v>1</v>
      </c>
      <c r="N22" s="8">
        <f t="shared" si="3"/>
        <v>100</v>
      </c>
      <c r="O22" s="9">
        <v>0</v>
      </c>
      <c r="P22" s="8">
        <f t="shared" si="4"/>
        <v>0</v>
      </c>
      <c r="Q22" s="54"/>
      <c r="R22" s="54"/>
    </row>
    <row r="23" spans="1:18" ht="23.1" customHeight="1">
      <c r="A23" s="175"/>
      <c r="B23" s="175"/>
      <c r="C23" s="13"/>
      <c r="D23" s="14" t="s">
        <v>450</v>
      </c>
      <c r="E23" s="11"/>
      <c r="F23" s="10">
        <v>7</v>
      </c>
      <c r="G23" s="9">
        <v>0</v>
      </c>
      <c r="H23" s="8">
        <f t="shared" si="0"/>
        <v>0</v>
      </c>
      <c r="I23" s="9">
        <v>0</v>
      </c>
      <c r="J23" s="8">
        <f t="shared" si="1"/>
        <v>0</v>
      </c>
      <c r="K23" s="9">
        <v>0</v>
      </c>
      <c r="L23" s="8">
        <f t="shared" si="2"/>
        <v>0</v>
      </c>
      <c r="M23" s="9">
        <v>7</v>
      </c>
      <c r="N23" s="8">
        <f t="shared" si="3"/>
        <v>100</v>
      </c>
      <c r="O23" s="9">
        <v>0</v>
      </c>
      <c r="P23" s="8">
        <f t="shared" si="4"/>
        <v>0</v>
      </c>
      <c r="Q23" s="54"/>
      <c r="R23" s="54"/>
    </row>
    <row r="24" spans="1:18" ht="23.1" customHeight="1">
      <c r="A24" s="175"/>
      <c r="B24" s="175"/>
      <c r="C24" s="13"/>
      <c r="D24" s="14" t="s">
        <v>449</v>
      </c>
      <c r="E24" s="11"/>
      <c r="F24" s="10">
        <v>0</v>
      </c>
      <c r="G24" s="33" t="s">
        <v>497</v>
      </c>
      <c r="H24" s="80" t="s">
        <v>497</v>
      </c>
      <c r="I24" s="33" t="s">
        <v>497</v>
      </c>
      <c r="J24" s="80" t="s">
        <v>497</v>
      </c>
      <c r="K24" s="33" t="s">
        <v>497</v>
      </c>
      <c r="L24" s="80" t="s">
        <v>497</v>
      </c>
      <c r="M24" s="33" t="s">
        <v>497</v>
      </c>
      <c r="N24" s="80" t="s">
        <v>497</v>
      </c>
      <c r="O24" s="33" t="s">
        <v>497</v>
      </c>
      <c r="P24" s="80" t="s">
        <v>497</v>
      </c>
      <c r="Q24" s="54"/>
      <c r="R24" s="54"/>
    </row>
    <row r="25" spans="1:18" ht="23.1" customHeight="1">
      <c r="A25" s="175"/>
      <c r="B25" s="175"/>
      <c r="C25" s="13"/>
      <c r="D25" s="124" t="s">
        <v>448</v>
      </c>
      <c r="E25" s="121"/>
      <c r="F25" s="31">
        <v>1</v>
      </c>
      <c r="G25" s="30">
        <v>0</v>
      </c>
      <c r="H25" s="122">
        <f t="shared" si="0"/>
        <v>0</v>
      </c>
      <c r="I25" s="9">
        <v>0</v>
      </c>
      <c r="J25" s="8">
        <f t="shared" si="1"/>
        <v>0</v>
      </c>
      <c r="K25" s="9">
        <v>0</v>
      </c>
      <c r="L25" s="8">
        <f t="shared" si="2"/>
        <v>0</v>
      </c>
      <c r="M25" s="9">
        <v>1</v>
      </c>
      <c r="N25" s="8">
        <f t="shared" si="3"/>
        <v>100</v>
      </c>
      <c r="O25" s="9">
        <v>0</v>
      </c>
      <c r="P25" s="8">
        <f t="shared" si="4"/>
        <v>0</v>
      </c>
      <c r="Q25" s="54"/>
      <c r="R25" s="54"/>
    </row>
    <row r="26" spans="1:18" ht="23.1" customHeight="1">
      <c r="A26" s="175"/>
      <c r="B26" s="175"/>
      <c r="C26" s="13"/>
      <c r="D26" s="120" t="s">
        <v>447</v>
      </c>
      <c r="E26" s="121"/>
      <c r="F26" s="31">
        <v>7</v>
      </c>
      <c r="G26" s="30">
        <v>0</v>
      </c>
      <c r="H26" s="122">
        <f t="shared" si="0"/>
        <v>0</v>
      </c>
      <c r="I26" s="9">
        <v>0</v>
      </c>
      <c r="J26" s="8">
        <f t="shared" si="1"/>
        <v>0</v>
      </c>
      <c r="K26" s="9">
        <v>0</v>
      </c>
      <c r="L26" s="8">
        <f t="shared" si="2"/>
        <v>0</v>
      </c>
      <c r="M26" s="9">
        <v>7</v>
      </c>
      <c r="N26" s="8">
        <f t="shared" si="3"/>
        <v>100</v>
      </c>
      <c r="O26" s="9">
        <v>0</v>
      </c>
      <c r="P26" s="8">
        <f t="shared" si="4"/>
        <v>0</v>
      </c>
      <c r="Q26" s="54"/>
      <c r="R26" s="54"/>
    </row>
    <row r="27" spans="1:18" ht="23.1" customHeight="1">
      <c r="A27" s="175"/>
      <c r="B27" s="175"/>
      <c r="C27" s="13"/>
      <c r="D27" s="120" t="s">
        <v>446</v>
      </c>
      <c r="E27" s="121"/>
      <c r="F27" s="31">
        <v>2</v>
      </c>
      <c r="G27" s="30">
        <v>0</v>
      </c>
      <c r="H27" s="122">
        <f t="shared" si="0"/>
        <v>0</v>
      </c>
      <c r="I27" s="9">
        <v>0</v>
      </c>
      <c r="J27" s="8">
        <f t="shared" si="1"/>
        <v>0</v>
      </c>
      <c r="K27" s="9">
        <v>0</v>
      </c>
      <c r="L27" s="8">
        <f t="shared" si="2"/>
        <v>0</v>
      </c>
      <c r="M27" s="9">
        <v>2</v>
      </c>
      <c r="N27" s="8">
        <f t="shared" si="3"/>
        <v>100</v>
      </c>
      <c r="O27" s="9">
        <v>0</v>
      </c>
      <c r="P27" s="8">
        <f t="shared" si="4"/>
        <v>0</v>
      </c>
      <c r="Q27" s="54"/>
      <c r="R27" s="54"/>
    </row>
    <row r="28" spans="1:18" ht="23.1" customHeight="1">
      <c r="A28" s="175"/>
      <c r="B28" s="175"/>
      <c r="C28" s="13"/>
      <c r="D28" s="14" t="s">
        <v>445</v>
      </c>
      <c r="E28" s="11"/>
      <c r="F28" s="10">
        <v>3</v>
      </c>
      <c r="G28" s="9">
        <v>0</v>
      </c>
      <c r="H28" s="8">
        <f t="shared" si="0"/>
        <v>0</v>
      </c>
      <c r="I28" s="9">
        <v>0</v>
      </c>
      <c r="J28" s="8">
        <f t="shared" si="1"/>
        <v>0</v>
      </c>
      <c r="K28" s="9">
        <v>0</v>
      </c>
      <c r="L28" s="8">
        <f t="shared" si="2"/>
        <v>0</v>
      </c>
      <c r="M28" s="9">
        <v>3</v>
      </c>
      <c r="N28" s="8">
        <f t="shared" si="3"/>
        <v>100</v>
      </c>
      <c r="O28" s="9">
        <v>0</v>
      </c>
      <c r="P28" s="8">
        <f t="shared" si="4"/>
        <v>0</v>
      </c>
      <c r="Q28" s="54"/>
      <c r="R28" s="54"/>
    </row>
    <row r="29" spans="1:18" ht="23.1" customHeight="1">
      <c r="A29" s="175"/>
      <c r="B29" s="175"/>
      <c r="C29" s="13"/>
      <c r="D29" s="14" t="s">
        <v>444</v>
      </c>
      <c r="E29" s="11"/>
      <c r="F29" s="10">
        <v>15</v>
      </c>
      <c r="G29" s="9">
        <v>0</v>
      </c>
      <c r="H29" s="8">
        <f t="shared" si="0"/>
        <v>0</v>
      </c>
      <c r="I29" s="9">
        <v>0</v>
      </c>
      <c r="J29" s="8">
        <f t="shared" si="1"/>
        <v>0</v>
      </c>
      <c r="K29" s="9">
        <v>0</v>
      </c>
      <c r="L29" s="8">
        <f t="shared" si="2"/>
        <v>0</v>
      </c>
      <c r="M29" s="9">
        <v>15</v>
      </c>
      <c r="N29" s="8">
        <f t="shared" si="3"/>
        <v>100</v>
      </c>
      <c r="O29" s="9">
        <v>0</v>
      </c>
      <c r="P29" s="8">
        <f t="shared" si="4"/>
        <v>0</v>
      </c>
      <c r="Q29" s="54"/>
      <c r="R29" s="54"/>
    </row>
    <row r="30" spans="1:18" ht="23.1" customHeight="1">
      <c r="A30" s="175"/>
      <c r="B30" s="175"/>
      <c r="C30" s="13"/>
      <c r="D30" s="14" t="s">
        <v>340</v>
      </c>
      <c r="E30" s="11"/>
      <c r="F30" s="10">
        <v>6</v>
      </c>
      <c r="G30" s="9">
        <v>0</v>
      </c>
      <c r="H30" s="8">
        <f t="shared" si="0"/>
        <v>0</v>
      </c>
      <c r="I30" s="9">
        <v>0</v>
      </c>
      <c r="J30" s="8">
        <f t="shared" si="1"/>
        <v>0</v>
      </c>
      <c r="K30" s="9">
        <v>0</v>
      </c>
      <c r="L30" s="8">
        <f t="shared" si="2"/>
        <v>0</v>
      </c>
      <c r="M30" s="9">
        <v>6</v>
      </c>
      <c r="N30" s="8">
        <f t="shared" si="3"/>
        <v>100</v>
      </c>
      <c r="O30" s="9">
        <v>0</v>
      </c>
      <c r="P30" s="8">
        <f t="shared" si="4"/>
        <v>0</v>
      </c>
      <c r="Q30" s="54"/>
      <c r="R30" s="54"/>
    </row>
    <row r="31" spans="1:18" ht="23.1" customHeight="1">
      <c r="A31" s="175"/>
      <c r="B31" s="175"/>
      <c r="C31" s="13"/>
      <c r="D31" s="14" t="s">
        <v>339</v>
      </c>
      <c r="E31" s="11"/>
      <c r="F31" s="10">
        <v>31</v>
      </c>
      <c r="G31" s="9">
        <v>1</v>
      </c>
      <c r="H31" s="8">
        <f t="shared" si="0"/>
        <v>3.225806451612903</v>
      </c>
      <c r="I31" s="9">
        <v>0</v>
      </c>
      <c r="J31" s="8">
        <f t="shared" si="1"/>
        <v>0</v>
      </c>
      <c r="K31" s="9">
        <v>0</v>
      </c>
      <c r="L31" s="8">
        <f t="shared" si="2"/>
        <v>0</v>
      </c>
      <c r="M31" s="9">
        <v>30</v>
      </c>
      <c r="N31" s="8">
        <f t="shared" si="3"/>
        <v>96.774193548387103</v>
      </c>
      <c r="O31" s="9">
        <v>0</v>
      </c>
      <c r="P31" s="8">
        <f t="shared" si="4"/>
        <v>0</v>
      </c>
      <c r="Q31" s="54"/>
      <c r="R31" s="54"/>
    </row>
    <row r="32" spans="1:18" ht="23.1" customHeight="1">
      <c r="A32" s="175"/>
      <c r="B32" s="175"/>
      <c r="C32" s="13"/>
      <c r="D32" s="14" t="s">
        <v>338</v>
      </c>
      <c r="E32" s="11"/>
      <c r="F32" s="10">
        <v>7</v>
      </c>
      <c r="G32" s="9">
        <v>0</v>
      </c>
      <c r="H32" s="8">
        <f t="shared" si="0"/>
        <v>0</v>
      </c>
      <c r="I32" s="9">
        <v>0</v>
      </c>
      <c r="J32" s="8">
        <f t="shared" si="1"/>
        <v>0</v>
      </c>
      <c r="K32" s="9">
        <v>0</v>
      </c>
      <c r="L32" s="8">
        <f t="shared" si="2"/>
        <v>0</v>
      </c>
      <c r="M32" s="9">
        <v>7</v>
      </c>
      <c r="N32" s="8">
        <f t="shared" si="3"/>
        <v>100</v>
      </c>
      <c r="O32" s="9">
        <v>0</v>
      </c>
      <c r="P32" s="8">
        <f t="shared" si="4"/>
        <v>0</v>
      </c>
      <c r="Q32" s="54"/>
      <c r="R32" s="54"/>
    </row>
    <row r="33" spans="1:18" ht="24" customHeight="1">
      <c r="A33" s="175"/>
      <c r="B33" s="175"/>
      <c r="C33" s="13"/>
      <c r="D33" s="14" t="s">
        <v>337</v>
      </c>
      <c r="E33" s="11"/>
      <c r="F33" s="10">
        <v>28</v>
      </c>
      <c r="G33" s="9">
        <v>4</v>
      </c>
      <c r="H33" s="8">
        <f t="shared" si="0"/>
        <v>14.285714285714285</v>
      </c>
      <c r="I33" s="9">
        <v>0</v>
      </c>
      <c r="J33" s="8">
        <f t="shared" si="1"/>
        <v>0</v>
      </c>
      <c r="K33" s="9">
        <v>0</v>
      </c>
      <c r="L33" s="8">
        <f t="shared" si="2"/>
        <v>0</v>
      </c>
      <c r="M33" s="9">
        <v>24</v>
      </c>
      <c r="N33" s="8">
        <f t="shared" si="3"/>
        <v>85.714285714285708</v>
      </c>
      <c r="O33" s="9">
        <v>0</v>
      </c>
      <c r="P33" s="8">
        <f t="shared" si="4"/>
        <v>0</v>
      </c>
      <c r="Q33" s="54"/>
      <c r="R33" s="54"/>
    </row>
    <row r="34" spans="1:18" ht="23.1" customHeight="1">
      <c r="A34" s="175"/>
      <c r="B34" s="175"/>
      <c r="C34" s="13"/>
      <c r="D34" s="14" t="s">
        <v>21</v>
      </c>
      <c r="E34" s="11"/>
      <c r="F34" s="10">
        <v>14</v>
      </c>
      <c r="G34" s="9">
        <v>1</v>
      </c>
      <c r="H34" s="8">
        <f t="shared" si="0"/>
        <v>7.1428571428571423</v>
      </c>
      <c r="I34" s="9">
        <v>0</v>
      </c>
      <c r="J34" s="8">
        <f t="shared" si="1"/>
        <v>0</v>
      </c>
      <c r="K34" s="9">
        <v>0</v>
      </c>
      <c r="L34" s="8">
        <f t="shared" si="2"/>
        <v>0</v>
      </c>
      <c r="M34" s="9">
        <v>13</v>
      </c>
      <c r="N34" s="8">
        <f t="shared" si="3"/>
        <v>92.857142857142861</v>
      </c>
      <c r="O34" s="9">
        <v>0</v>
      </c>
      <c r="P34" s="8">
        <f t="shared" si="4"/>
        <v>0</v>
      </c>
      <c r="Q34" s="54"/>
      <c r="R34" s="54"/>
    </row>
    <row r="35" spans="1:18" ht="23.1" customHeight="1">
      <c r="A35" s="175"/>
      <c r="B35" s="175"/>
      <c r="C35" s="13"/>
      <c r="D35" s="14" t="s">
        <v>336</v>
      </c>
      <c r="E35" s="11"/>
      <c r="F35" s="10">
        <v>7</v>
      </c>
      <c r="G35" s="9">
        <v>1</v>
      </c>
      <c r="H35" s="8">
        <f t="shared" si="0"/>
        <v>14.285714285714285</v>
      </c>
      <c r="I35" s="9">
        <v>1</v>
      </c>
      <c r="J35" s="8">
        <f t="shared" si="1"/>
        <v>14.285714285714285</v>
      </c>
      <c r="K35" s="9">
        <v>2</v>
      </c>
      <c r="L35" s="8">
        <f t="shared" si="2"/>
        <v>28.571428571428569</v>
      </c>
      <c r="M35" s="9">
        <v>5</v>
      </c>
      <c r="N35" s="8">
        <f t="shared" si="3"/>
        <v>71.428571428571431</v>
      </c>
      <c r="O35" s="9">
        <v>0</v>
      </c>
      <c r="P35" s="8">
        <f t="shared" si="4"/>
        <v>0</v>
      </c>
      <c r="Q35" s="54"/>
      <c r="R35" s="54"/>
    </row>
    <row r="36" spans="1:18" ht="23.1" customHeight="1">
      <c r="A36" s="175"/>
      <c r="B36" s="175"/>
      <c r="C36" s="13"/>
      <c r="D36" s="14" t="s">
        <v>335</v>
      </c>
      <c r="E36" s="11"/>
      <c r="F36" s="10">
        <v>17</v>
      </c>
      <c r="G36" s="9">
        <v>0</v>
      </c>
      <c r="H36" s="8">
        <f t="shared" si="0"/>
        <v>0</v>
      </c>
      <c r="I36" s="9">
        <v>0</v>
      </c>
      <c r="J36" s="8">
        <f t="shared" si="1"/>
        <v>0</v>
      </c>
      <c r="K36" s="9">
        <v>0</v>
      </c>
      <c r="L36" s="8">
        <f t="shared" si="2"/>
        <v>0</v>
      </c>
      <c r="M36" s="9">
        <v>17</v>
      </c>
      <c r="N36" s="8">
        <f t="shared" si="3"/>
        <v>100</v>
      </c>
      <c r="O36" s="9">
        <v>0</v>
      </c>
      <c r="P36" s="8">
        <f t="shared" si="4"/>
        <v>0</v>
      </c>
      <c r="Q36" s="54"/>
      <c r="R36" s="54"/>
    </row>
    <row r="37" spans="1:18" ht="23.1" customHeight="1">
      <c r="A37" s="175"/>
      <c r="B37" s="176"/>
      <c r="C37" s="13"/>
      <c r="D37" s="14" t="s">
        <v>334</v>
      </c>
      <c r="E37" s="11"/>
      <c r="F37" s="10">
        <v>4</v>
      </c>
      <c r="G37" s="9">
        <v>0</v>
      </c>
      <c r="H37" s="8">
        <f t="shared" si="0"/>
        <v>0</v>
      </c>
      <c r="I37" s="9">
        <v>0</v>
      </c>
      <c r="J37" s="8">
        <f t="shared" si="1"/>
        <v>0</v>
      </c>
      <c r="K37" s="9">
        <v>0</v>
      </c>
      <c r="L37" s="8">
        <f t="shared" si="2"/>
        <v>0</v>
      </c>
      <c r="M37" s="9">
        <v>4</v>
      </c>
      <c r="N37" s="8">
        <f t="shared" si="3"/>
        <v>100</v>
      </c>
      <c r="O37" s="9">
        <v>0</v>
      </c>
      <c r="P37" s="8">
        <f t="shared" si="4"/>
        <v>0</v>
      </c>
      <c r="Q37" s="54"/>
      <c r="R37" s="54"/>
    </row>
    <row r="38" spans="1:18" ht="23.1" customHeight="1">
      <c r="A38" s="175"/>
      <c r="B38" s="174" t="s">
        <v>17</v>
      </c>
      <c r="C38" s="13"/>
      <c r="D38" s="14" t="s">
        <v>16</v>
      </c>
      <c r="E38" s="11"/>
      <c r="F38" s="10">
        <v>715</v>
      </c>
      <c r="G38" s="9">
        <f>SUM(G39:G53)</f>
        <v>14</v>
      </c>
      <c r="H38" s="8">
        <f t="shared" si="0"/>
        <v>1.9580419580419581</v>
      </c>
      <c r="I38" s="9">
        <f>SUM(I39:I53)</f>
        <v>5</v>
      </c>
      <c r="J38" s="8">
        <f t="shared" si="1"/>
        <v>0.69930069930069927</v>
      </c>
      <c r="K38" s="9">
        <f>SUM(K39:K53)</f>
        <v>4</v>
      </c>
      <c r="L38" s="8">
        <f t="shared" si="2"/>
        <v>0.55944055944055948</v>
      </c>
      <c r="M38" s="9">
        <f>SUM(M39:M53)</f>
        <v>686</v>
      </c>
      <c r="N38" s="8">
        <f t="shared" si="3"/>
        <v>95.944055944055933</v>
      </c>
      <c r="O38" s="9">
        <f>SUM(O39:O53)</f>
        <v>11</v>
      </c>
      <c r="P38" s="8">
        <f t="shared" si="4"/>
        <v>1.5384615384615385</v>
      </c>
      <c r="Q38" s="54"/>
      <c r="R38" s="54"/>
    </row>
    <row r="39" spans="1:18" ht="23.1" customHeight="1">
      <c r="A39" s="175"/>
      <c r="B39" s="175"/>
      <c r="C39" s="13"/>
      <c r="D39" s="14" t="s">
        <v>15</v>
      </c>
      <c r="E39" s="11"/>
      <c r="F39" s="10">
        <v>7</v>
      </c>
      <c r="G39" s="9">
        <v>0</v>
      </c>
      <c r="H39" s="8">
        <f t="shared" si="0"/>
        <v>0</v>
      </c>
      <c r="I39" s="9">
        <v>0</v>
      </c>
      <c r="J39" s="8">
        <f t="shared" si="1"/>
        <v>0</v>
      </c>
      <c r="K39" s="9">
        <v>0</v>
      </c>
      <c r="L39" s="8">
        <f t="shared" si="2"/>
        <v>0</v>
      </c>
      <c r="M39" s="9">
        <v>7</v>
      </c>
      <c r="N39" s="8">
        <f t="shared" si="3"/>
        <v>100</v>
      </c>
      <c r="O39" s="9">
        <v>0</v>
      </c>
      <c r="P39" s="8">
        <f t="shared" si="4"/>
        <v>0</v>
      </c>
      <c r="Q39" s="54"/>
      <c r="R39" s="54"/>
    </row>
    <row r="40" spans="1:18" ht="23.1" customHeight="1">
      <c r="A40" s="175"/>
      <c r="B40" s="175"/>
      <c r="C40" s="13"/>
      <c r="D40" s="14" t="s">
        <v>332</v>
      </c>
      <c r="E40" s="11"/>
      <c r="F40" s="10">
        <v>81</v>
      </c>
      <c r="G40" s="9">
        <v>1</v>
      </c>
      <c r="H40" s="8">
        <f t="shared" si="0"/>
        <v>1.2345679012345678</v>
      </c>
      <c r="I40" s="9">
        <v>0</v>
      </c>
      <c r="J40" s="8">
        <f t="shared" si="1"/>
        <v>0</v>
      </c>
      <c r="K40" s="9">
        <v>0</v>
      </c>
      <c r="L40" s="8">
        <f t="shared" si="2"/>
        <v>0</v>
      </c>
      <c r="M40" s="9">
        <v>80</v>
      </c>
      <c r="N40" s="8">
        <f t="shared" si="3"/>
        <v>98.76543209876543</v>
      </c>
      <c r="O40" s="9">
        <v>0</v>
      </c>
      <c r="P40" s="8">
        <f t="shared" si="4"/>
        <v>0</v>
      </c>
      <c r="Q40" s="54"/>
      <c r="R40" s="54"/>
    </row>
    <row r="41" spans="1:18" ht="23.1" customHeight="1">
      <c r="A41" s="175"/>
      <c r="B41" s="175"/>
      <c r="C41" s="13"/>
      <c r="D41" s="14" t="s">
        <v>13</v>
      </c>
      <c r="E41" s="11"/>
      <c r="F41" s="10">
        <v>20</v>
      </c>
      <c r="G41" s="9">
        <v>0</v>
      </c>
      <c r="H41" s="8">
        <f t="shared" si="0"/>
        <v>0</v>
      </c>
      <c r="I41" s="9">
        <v>0</v>
      </c>
      <c r="J41" s="8">
        <f t="shared" si="1"/>
        <v>0</v>
      </c>
      <c r="K41" s="9">
        <v>0</v>
      </c>
      <c r="L41" s="8">
        <f t="shared" si="2"/>
        <v>0</v>
      </c>
      <c r="M41" s="9">
        <v>20</v>
      </c>
      <c r="N41" s="8">
        <f t="shared" si="3"/>
        <v>100</v>
      </c>
      <c r="O41" s="9">
        <v>0</v>
      </c>
      <c r="P41" s="8">
        <f t="shared" si="4"/>
        <v>0</v>
      </c>
      <c r="Q41" s="54"/>
      <c r="R41" s="54"/>
    </row>
    <row r="42" spans="1:18" ht="23.1" customHeight="1">
      <c r="A42" s="175"/>
      <c r="B42" s="175"/>
      <c r="C42" s="13"/>
      <c r="D42" s="14" t="s">
        <v>207</v>
      </c>
      <c r="E42" s="11"/>
      <c r="F42" s="10">
        <v>13</v>
      </c>
      <c r="G42" s="9">
        <v>4</v>
      </c>
      <c r="H42" s="8">
        <f t="shared" si="0"/>
        <v>30.76923076923077</v>
      </c>
      <c r="I42" s="9">
        <v>2</v>
      </c>
      <c r="J42" s="8">
        <f t="shared" si="1"/>
        <v>15.384615384615385</v>
      </c>
      <c r="K42" s="9">
        <v>1</v>
      </c>
      <c r="L42" s="8">
        <f t="shared" si="2"/>
        <v>7.6923076923076925</v>
      </c>
      <c r="M42" s="9">
        <v>8</v>
      </c>
      <c r="N42" s="8">
        <f t="shared" si="3"/>
        <v>61.53846153846154</v>
      </c>
      <c r="O42" s="9">
        <v>1</v>
      </c>
      <c r="P42" s="8">
        <f t="shared" si="4"/>
        <v>7.6923076923076925</v>
      </c>
      <c r="Q42" s="54"/>
      <c r="R42" s="54"/>
    </row>
    <row r="43" spans="1:18" ht="23.1" customHeight="1">
      <c r="A43" s="175"/>
      <c r="B43" s="175"/>
      <c r="C43" s="13"/>
      <c r="D43" s="14" t="s">
        <v>325</v>
      </c>
      <c r="E43" s="11"/>
      <c r="F43" s="10">
        <v>35</v>
      </c>
      <c r="G43" s="9">
        <v>0</v>
      </c>
      <c r="H43" s="8">
        <f t="shared" si="0"/>
        <v>0</v>
      </c>
      <c r="I43" s="9">
        <v>0</v>
      </c>
      <c r="J43" s="8">
        <f t="shared" si="1"/>
        <v>0</v>
      </c>
      <c r="K43" s="9">
        <v>0</v>
      </c>
      <c r="L43" s="8">
        <f t="shared" si="2"/>
        <v>0</v>
      </c>
      <c r="M43" s="9">
        <v>35</v>
      </c>
      <c r="N43" s="8">
        <f t="shared" si="3"/>
        <v>100</v>
      </c>
      <c r="O43" s="9">
        <v>0</v>
      </c>
      <c r="P43" s="8">
        <f t="shared" si="4"/>
        <v>0</v>
      </c>
      <c r="Q43" s="54"/>
      <c r="R43" s="54"/>
    </row>
    <row r="44" spans="1:18" ht="23.1" customHeight="1">
      <c r="A44" s="175"/>
      <c r="B44" s="175"/>
      <c r="C44" s="13"/>
      <c r="D44" s="14" t="s">
        <v>10</v>
      </c>
      <c r="E44" s="11"/>
      <c r="F44" s="10">
        <v>182</v>
      </c>
      <c r="G44" s="9">
        <v>3</v>
      </c>
      <c r="H44" s="8">
        <f t="shared" si="0"/>
        <v>1.6483516483516485</v>
      </c>
      <c r="I44" s="9">
        <v>1</v>
      </c>
      <c r="J44" s="8">
        <f t="shared" si="1"/>
        <v>0.5494505494505495</v>
      </c>
      <c r="K44" s="9">
        <v>1</v>
      </c>
      <c r="L44" s="8">
        <f t="shared" si="2"/>
        <v>0.5494505494505495</v>
      </c>
      <c r="M44" s="9">
        <v>174</v>
      </c>
      <c r="N44" s="8">
        <f t="shared" si="3"/>
        <v>95.604395604395606</v>
      </c>
      <c r="O44" s="9">
        <v>3</v>
      </c>
      <c r="P44" s="8">
        <f t="shared" si="4"/>
        <v>1.6483516483516485</v>
      </c>
      <c r="Q44" s="54"/>
      <c r="R44" s="54"/>
    </row>
    <row r="45" spans="1:18" ht="23.1" customHeight="1">
      <c r="A45" s="175"/>
      <c r="B45" s="175"/>
      <c r="C45" s="13"/>
      <c r="D45" s="14" t="s">
        <v>9</v>
      </c>
      <c r="E45" s="11"/>
      <c r="F45" s="10">
        <v>18</v>
      </c>
      <c r="G45" s="9">
        <v>0</v>
      </c>
      <c r="H45" s="8">
        <f t="shared" si="0"/>
        <v>0</v>
      </c>
      <c r="I45" s="9">
        <v>1</v>
      </c>
      <c r="J45" s="8">
        <f t="shared" si="1"/>
        <v>5.5555555555555554</v>
      </c>
      <c r="K45" s="9">
        <v>0</v>
      </c>
      <c r="L45" s="8">
        <f t="shared" si="2"/>
        <v>0</v>
      </c>
      <c r="M45" s="9">
        <v>17</v>
      </c>
      <c r="N45" s="8">
        <f t="shared" si="3"/>
        <v>94.444444444444443</v>
      </c>
      <c r="O45" s="9">
        <v>0</v>
      </c>
      <c r="P45" s="8">
        <f t="shared" si="4"/>
        <v>0</v>
      </c>
      <c r="Q45" s="54"/>
      <c r="R45" s="54"/>
    </row>
    <row r="46" spans="1:18" ht="22.5" customHeight="1">
      <c r="A46" s="175"/>
      <c r="B46" s="175"/>
      <c r="C46" s="13"/>
      <c r="D46" s="14" t="s">
        <v>324</v>
      </c>
      <c r="E46" s="11"/>
      <c r="F46" s="10">
        <v>11</v>
      </c>
      <c r="G46" s="9">
        <v>0</v>
      </c>
      <c r="H46" s="8">
        <f t="shared" si="0"/>
        <v>0</v>
      </c>
      <c r="I46" s="9">
        <v>0</v>
      </c>
      <c r="J46" s="8">
        <f t="shared" si="1"/>
        <v>0</v>
      </c>
      <c r="K46" s="9">
        <v>0</v>
      </c>
      <c r="L46" s="8">
        <f t="shared" si="2"/>
        <v>0</v>
      </c>
      <c r="M46" s="9">
        <v>11</v>
      </c>
      <c r="N46" s="8">
        <f t="shared" si="3"/>
        <v>100</v>
      </c>
      <c r="O46" s="9">
        <v>0</v>
      </c>
      <c r="P46" s="8">
        <f t="shared" si="4"/>
        <v>0</v>
      </c>
      <c r="Q46" s="54"/>
      <c r="R46" s="54"/>
    </row>
    <row r="47" spans="1:18" ht="22.5" customHeight="1">
      <c r="A47" s="175"/>
      <c r="B47" s="175"/>
      <c r="C47" s="13"/>
      <c r="D47" s="12" t="s">
        <v>7</v>
      </c>
      <c r="E47" s="11"/>
      <c r="F47" s="10">
        <v>16</v>
      </c>
      <c r="G47" s="9">
        <v>2</v>
      </c>
      <c r="H47" s="8">
        <f t="shared" si="0"/>
        <v>12.5</v>
      </c>
      <c r="I47" s="9">
        <v>0</v>
      </c>
      <c r="J47" s="8">
        <f t="shared" si="1"/>
        <v>0</v>
      </c>
      <c r="K47" s="9">
        <v>0</v>
      </c>
      <c r="L47" s="8">
        <f t="shared" si="2"/>
        <v>0</v>
      </c>
      <c r="M47" s="9">
        <v>14</v>
      </c>
      <c r="N47" s="8">
        <f t="shared" si="3"/>
        <v>87.5</v>
      </c>
      <c r="O47" s="9">
        <v>0</v>
      </c>
      <c r="P47" s="8">
        <f t="shared" si="4"/>
        <v>0</v>
      </c>
      <c r="Q47" s="54"/>
      <c r="R47" s="54"/>
    </row>
    <row r="48" spans="1:18" ht="23.1" customHeight="1">
      <c r="A48" s="175"/>
      <c r="B48" s="175"/>
      <c r="C48" s="13"/>
      <c r="D48" s="14" t="s">
        <v>331</v>
      </c>
      <c r="E48" s="11"/>
      <c r="F48" s="10">
        <v>57</v>
      </c>
      <c r="G48" s="9">
        <v>0</v>
      </c>
      <c r="H48" s="8">
        <f t="shared" si="0"/>
        <v>0</v>
      </c>
      <c r="I48" s="9">
        <v>0</v>
      </c>
      <c r="J48" s="8">
        <f t="shared" si="1"/>
        <v>0</v>
      </c>
      <c r="K48" s="9">
        <v>0</v>
      </c>
      <c r="L48" s="8">
        <f t="shared" si="2"/>
        <v>0</v>
      </c>
      <c r="M48" s="9">
        <v>53</v>
      </c>
      <c r="N48" s="8">
        <f t="shared" si="3"/>
        <v>92.982456140350877</v>
      </c>
      <c r="O48" s="9">
        <v>4</v>
      </c>
      <c r="P48" s="8">
        <f t="shared" si="4"/>
        <v>7.0175438596491224</v>
      </c>
      <c r="Q48" s="54"/>
      <c r="R48" s="54"/>
    </row>
    <row r="49" spans="1:18" ht="23.1" customHeight="1">
      <c r="A49" s="175"/>
      <c r="B49" s="175"/>
      <c r="C49" s="13"/>
      <c r="D49" s="14" t="s">
        <v>203</v>
      </c>
      <c r="E49" s="11"/>
      <c r="F49" s="10">
        <v>16</v>
      </c>
      <c r="G49" s="9">
        <v>1</v>
      </c>
      <c r="H49" s="8">
        <f t="shared" si="0"/>
        <v>6.25</v>
      </c>
      <c r="I49" s="9">
        <v>1</v>
      </c>
      <c r="J49" s="8">
        <f t="shared" si="1"/>
        <v>6.25</v>
      </c>
      <c r="K49" s="9">
        <v>1</v>
      </c>
      <c r="L49" s="8">
        <f t="shared" si="2"/>
        <v>6.25</v>
      </c>
      <c r="M49" s="9">
        <v>15</v>
      </c>
      <c r="N49" s="8">
        <f t="shared" si="3"/>
        <v>93.75</v>
      </c>
      <c r="O49" s="9">
        <v>0</v>
      </c>
      <c r="P49" s="8">
        <f t="shared" si="4"/>
        <v>0</v>
      </c>
      <c r="Q49" s="54"/>
      <c r="R49" s="54"/>
    </row>
    <row r="50" spans="1:18" ht="23.1" customHeight="1">
      <c r="A50" s="175"/>
      <c r="B50" s="175"/>
      <c r="C50" s="13"/>
      <c r="D50" s="14" t="s">
        <v>321</v>
      </c>
      <c r="E50" s="11"/>
      <c r="F50" s="10">
        <v>21</v>
      </c>
      <c r="G50" s="9">
        <v>0</v>
      </c>
      <c r="H50" s="8">
        <f t="shared" si="0"/>
        <v>0</v>
      </c>
      <c r="I50" s="9">
        <v>0</v>
      </c>
      <c r="J50" s="8">
        <f t="shared" si="1"/>
        <v>0</v>
      </c>
      <c r="K50" s="9">
        <v>0</v>
      </c>
      <c r="L50" s="8">
        <f t="shared" si="2"/>
        <v>0</v>
      </c>
      <c r="M50" s="9">
        <v>21</v>
      </c>
      <c r="N50" s="8">
        <f t="shared" si="3"/>
        <v>100</v>
      </c>
      <c r="O50" s="9">
        <v>0</v>
      </c>
      <c r="P50" s="8">
        <f t="shared" si="4"/>
        <v>0</v>
      </c>
      <c r="Q50" s="54"/>
      <c r="R50" s="54"/>
    </row>
    <row r="51" spans="1:18" ht="23.1" customHeight="1">
      <c r="A51" s="175"/>
      <c r="B51" s="175"/>
      <c r="C51" s="13"/>
      <c r="D51" s="14" t="s">
        <v>320</v>
      </c>
      <c r="E51" s="11"/>
      <c r="F51" s="10">
        <v>157</v>
      </c>
      <c r="G51" s="9">
        <v>2</v>
      </c>
      <c r="H51" s="8">
        <f t="shared" si="0"/>
        <v>1.2738853503184715</v>
      </c>
      <c r="I51" s="9">
        <v>0</v>
      </c>
      <c r="J51" s="8">
        <f t="shared" si="1"/>
        <v>0</v>
      </c>
      <c r="K51" s="9">
        <v>0</v>
      </c>
      <c r="L51" s="8">
        <f t="shared" si="2"/>
        <v>0</v>
      </c>
      <c r="M51" s="9">
        <v>155</v>
      </c>
      <c r="N51" s="8">
        <f t="shared" si="3"/>
        <v>98.726114649681534</v>
      </c>
      <c r="O51" s="9">
        <v>0</v>
      </c>
      <c r="P51" s="8">
        <f t="shared" si="4"/>
        <v>0</v>
      </c>
      <c r="Q51" s="54"/>
      <c r="R51" s="54"/>
    </row>
    <row r="52" spans="1:18" ht="23.1" customHeight="1">
      <c r="A52" s="175"/>
      <c r="B52" s="175"/>
      <c r="C52" s="13"/>
      <c r="D52" s="14" t="s">
        <v>319</v>
      </c>
      <c r="E52" s="11"/>
      <c r="F52" s="10">
        <v>22</v>
      </c>
      <c r="G52" s="9">
        <v>0</v>
      </c>
      <c r="H52" s="8">
        <f t="shared" si="0"/>
        <v>0</v>
      </c>
      <c r="I52" s="9">
        <v>0</v>
      </c>
      <c r="J52" s="8">
        <f t="shared" si="1"/>
        <v>0</v>
      </c>
      <c r="K52" s="9">
        <v>0</v>
      </c>
      <c r="L52" s="8">
        <f t="shared" si="2"/>
        <v>0</v>
      </c>
      <c r="M52" s="9">
        <v>20</v>
      </c>
      <c r="N52" s="8">
        <f t="shared" si="3"/>
        <v>90.909090909090907</v>
      </c>
      <c r="O52" s="9">
        <v>2</v>
      </c>
      <c r="P52" s="8">
        <f t="shared" si="4"/>
        <v>9.0909090909090917</v>
      </c>
      <c r="Q52" s="54"/>
      <c r="R52" s="54"/>
    </row>
    <row r="53" spans="1:18" ht="24" customHeight="1">
      <c r="A53" s="176"/>
      <c r="B53" s="176"/>
      <c r="C53" s="13"/>
      <c r="D53" s="12" t="s">
        <v>199</v>
      </c>
      <c r="E53" s="11"/>
      <c r="F53" s="10">
        <v>59</v>
      </c>
      <c r="G53" s="9">
        <v>1</v>
      </c>
      <c r="H53" s="8">
        <f t="shared" si="0"/>
        <v>1.6949152542372881</v>
      </c>
      <c r="I53" s="9">
        <v>0</v>
      </c>
      <c r="J53" s="8">
        <f t="shared" si="1"/>
        <v>0</v>
      </c>
      <c r="K53" s="9">
        <v>1</v>
      </c>
      <c r="L53" s="8">
        <f t="shared" si="2"/>
        <v>1.6949152542372881</v>
      </c>
      <c r="M53" s="9">
        <v>56</v>
      </c>
      <c r="N53" s="8">
        <f t="shared" si="3"/>
        <v>94.915254237288138</v>
      </c>
      <c r="O53" s="9">
        <v>1</v>
      </c>
      <c r="P53" s="8">
        <f t="shared" si="4"/>
        <v>1.6949152542372881</v>
      </c>
      <c r="Q53" s="54"/>
      <c r="R53" s="54"/>
    </row>
    <row r="63" spans="1:18">
      <c r="D63" s="5"/>
    </row>
    <row r="67" spans="4:4" s="4" customFormat="1" ht="12">
      <c r="D67" s="5"/>
    </row>
    <row r="71" spans="4:4" s="4" customFormat="1" ht="12">
      <c r="D71" s="5"/>
    </row>
    <row r="73" spans="4:4" s="4" customFormat="1" ht="12">
      <c r="D73" s="5"/>
    </row>
    <row r="75" spans="4:4" s="4" customFormat="1" ht="12">
      <c r="D75" s="5"/>
    </row>
    <row r="77" spans="4:4" s="4" customFormat="1" ht="12">
      <c r="D77" s="5"/>
    </row>
    <row r="79" spans="4:4" s="4" customFormat="1" ht="13.5" customHeight="1">
      <c r="D79" s="6"/>
    </row>
    <row r="80" spans="4:4" s="4" customFormat="1" ht="13.5" customHeight="1"/>
    <row r="81" spans="4:6">
      <c r="D81" s="5"/>
    </row>
    <row r="83" spans="4:6">
      <c r="D83" s="5"/>
    </row>
    <row r="85" spans="4:6">
      <c r="D85" s="5"/>
    </row>
    <row r="87" spans="4:6">
      <c r="D87" s="5"/>
    </row>
    <row r="91" spans="4:6" ht="12.75" customHeight="1"/>
    <row r="92" spans="4:6" ht="12.75" customHeight="1">
      <c r="F92" s="57"/>
    </row>
  </sheetData>
  <mergeCells count="27">
    <mergeCell ref="A3:E6"/>
    <mergeCell ref="F3:F6"/>
    <mergeCell ref="B12:E12"/>
    <mergeCell ref="A13:A53"/>
    <mergeCell ref="B13:B37"/>
    <mergeCell ref="B38:B53"/>
    <mergeCell ref="A7:E7"/>
    <mergeCell ref="A8:A12"/>
    <mergeCell ref="B8:E8"/>
    <mergeCell ref="B9:E9"/>
    <mergeCell ref="B10:E10"/>
    <mergeCell ref="B11:E11"/>
    <mergeCell ref="I3:J4"/>
    <mergeCell ref="K3:L4"/>
    <mergeCell ref="O3:P4"/>
    <mergeCell ref="G5:G6"/>
    <mergeCell ref="H5:H6"/>
    <mergeCell ref="I5:I6"/>
    <mergeCell ref="J5:J6"/>
    <mergeCell ref="O5:O6"/>
    <mergeCell ref="P5:P6"/>
    <mergeCell ref="M3:N4"/>
    <mergeCell ref="M5:M6"/>
    <mergeCell ref="N5:N6"/>
    <mergeCell ref="K5:K6"/>
    <mergeCell ref="L5:L6"/>
    <mergeCell ref="G3:H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11" style="3" customWidth="1"/>
    <col min="7" max="16" width="9.625" style="3" customWidth="1"/>
    <col min="17" max="16384" width="9" style="3"/>
  </cols>
  <sheetData>
    <row r="1" spans="1:16" ht="14.25">
      <c r="A1" s="18" t="s">
        <v>558</v>
      </c>
    </row>
    <row r="2" spans="1:16">
      <c r="P2" s="46" t="s">
        <v>173</v>
      </c>
    </row>
    <row r="3" spans="1:16" ht="21.75" customHeight="1">
      <c r="A3" s="230" t="s">
        <v>64</v>
      </c>
      <c r="B3" s="231"/>
      <c r="C3" s="231"/>
      <c r="D3" s="231"/>
      <c r="E3" s="232"/>
      <c r="F3" s="357" t="s">
        <v>150</v>
      </c>
      <c r="G3" s="351" t="s">
        <v>463</v>
      </c>
      <c r="H3" s="354" t="s">
        <v>462</v>
      </c>
      <c r="I3" s="354" t="s">
        <v>461</v>
      </c>
      <c r="J3" s="354" t="s">
        <v>460</v>
      </c>
      <c r="K3" s="354" t="s">
        <v>512</v>
      </c>
      <c r="L3" s="354" t="s">
        <v>459</v>
      </c>
      <c r="M3" s="354" t="s">
        <v>458</v>
      </c>
      <c r="N3" s="354" t="s">
        <v>457</v>
      </c>
      <c r="O3" s="354" t="s">
        <v>456</v>
      </c>
      <c r="P3" s="354" t="s">
        <v>174</v>
      </c>
    </row>
    <row r="4" spans="1:16" ht="21.75" customHeight="1">
      <c r="A4" s="233"/>
      <c r="B4" s="234"/>
      <c r="C4" s="234"/>
      <c r="D4" s="234"/>
      <c r="E4" s="235"/>
      <c r="F4" s="358"/>
      <c r="G4" s="352"/>
      <c r="H4" s="355"/>
      <c r="I4" s="355"/>
      <c r="J4" s="355"/>
      <c r="K4" s="355"/>
      <c r="L4" s="355"/>
      <c r="M4" s="355"/>
      <c r="N4" s="355"/>
      <c r="O4" s="355"/>
      <c r="P4" s="355"/>
    </row>
    <row r="5" spans="1:16" ht="21.75" customHeight="1">
      <c r="A5" s="233"/>
      <c r="B5" s="234"/>
      <c r="C5" s="234"/>
      <c r="D5" s="234"/>
      <c r="E5" s="235"/>
      <c r="F5" s="358"/>
      <c r="G5" s="352"/>
      <c r="H5" s="355"/>
      <c r="I5" s="355"/>
      <c r="J5" s="355"/>
      <c r="K5" s="355"/>
      <c r="L5" s="355"/>
      <c r="M5" s="355"/>
      <c r="N5" s="355"/>
      <c r="O5" s="355"/>
      <c r="P5" s="355"/>
    </row>
    <row r="6" spans="1:16" ht="21.75" customHeight="1">
      <c r="A6" s="236"/>
      <c r="B6" s="237"/>
      <c r="C6" s="237"/>
      <c r="D6" s="237"/>
      <c r="E6" s="238"/>
      <c r="F6" s="358"/>
      <c r="G6" s="353"/>
      <c r="H6" s="356"/>
      <c r="I6" s="356"/>
      <c r="J6" s="356"/>
      <c r="K6" s="356"/>
      <c r="L6" s="356"/>
      <c r="M6" s="356"/>
      <c r="N6" s="356"/>
      <c r="O6" s="356"/>
      <c r="P6" s="356"/>
    </row>
    <row r="7" spans="1:16" ht="12" customHeight="1">
      <c r="A7" s="161" t="s">
        <v>50</v>
      </c>
      <c r="B7" s="162"/>
      <c r="C7" s="162"/>
      <c r="D7" s="162"/>
      <c r="E7" s="163"/>
      <c r="F7" s="101">
        <v>30</v>
      </c>
      <c r="G7" s="68">
        <f t="shared" ref="G7:P7" si="0">SUM(G9,G11,G13,G15,G17)</f>
        <v>13</v>
      </c>
      <c r="H7" s="41">
        <f t="shared" si="0"/>
        <v>12</v>
      </c>
      <c r="I7" s="41">
        <f t="shared" si="0"/>
        <v>13</v>
      </c>
      <c r="J7" s="41">
        <f t="shared" si="0"/>
        <v>1</v>
      </c>
      <c r="K7" s="41">
        <f t="shared" si="0"/>
        <v>16</v>
      </c>
      <c r="L7" s="41">
        <f t="shared" si="0"/>
        <v>5</v>
      </c>
      <c r="M7" s="41">
        <f t="shared" si="0"/>
        <v>9</v>
      </c>
      <c r="N7" s="41">
        <f t="shared" si="0"/>
        <v>12</v>
      </c>
      <c r="O7" s="41">
        <f t="shared" si="0"/>
        <v>4</v>
      </c>
      <c r="P7" s="41">
        <f t="shared" si="0"/>
        <v>1</v>
      </c>
    </row>
    <row r="8" spans="1:16" ht="12" customHeight="1">
      <c r="A8" s="164"/>
      <c r="B8" s="165"/>
      <c r="C8" s="165"/>
      <c r="D8" s="165"/>
      <c r="E8" s="166"/>
      <c r="F8" s="102"/>
      <c r="G8" s="66">
        <f t="shared" ref="G8:P8" si="1">IF(G7=0,0,G7/$F7)</f>
        <v>0.43333333333333335</v>
      </c>
      <c r="H8" s="37">
        <f t="shared" si="1"/>
        <v>0.4</v>
      </c>
      <c r="I8" s="37">
        <f t="shared" si="1"/>
        <v>0.43333333333333335</v>
      </c>
      <c r="J8" s="37">
        <f t="shared" si="1"/>
        <v>3.3333333333333333E-2</v>
      </c>
      <c r="K8" s="37">
        <f t="shared" si="1"/>
        <v>0.53333333333333333</v>
      </c>
      <c r="L8" s="37">
        <f t="shared" si="1"/>
        <v>0.16666666666666666</v>
      </c>
      <c r="M8" s="37">
        <f t="shared" si="1"/>
        <v>0.3</v>
      </c>
      <c r="N8" s="37">
        <f t="shared" si="1"/>
        <v>0.4</v>
      </c>
      <c r="O8" s="37">
        <f t="shared" si="1"/>
        <v>0.13333333333333333</v>
      </c>
      <c r="P8" s="37">
        <f t="shared" si="1"/>
        <v>3.3333333333333333E-2</v>
      </c>
    </row>
    <row r="9" spans="1:16" ht="12" customHeight="1">
      <c r="A9" s="177" t="s">
        <v>49</v>
      </c>
      <c r="B9" s="239" t="s">
        <v>48</v>
      </c>
      <c r="C9" s="240"/>
      <c r="D9" s="240"/>
      <c r="E9" s="241"/>
      <c r="F9" s="101">
        <v>8</v>
      </c>
      <c r="G9" s="68">
        <v>1</v>
      </c>
      <c r="H9" s="41">
        <v>2</v>
      </c>
      <c r="I9" s="41">
        <v>2</v>
      </c>
      <c r="J9" s="41">
        <v>0</v>
      </c>
      <c r="K9" s="41">
        <v>4</v>
      </c>
      <c r="L9" s="41">
        <v>1</v>
      </c>
      <c r="M9" s="41">
        <v>6</v>
      </c>
      <c r="N9" s="41">
        <v>3</v>
      </c>
      <c r="O9" s="41">
        <v>0</v>
      </c>
      <c r="P9" s="41">
        <v>0</v>
      </c>
    </row>
    <row r="10" spans="1:16" ht="12" customHeight="1">
      <c r="A10" s="178"/>
      <c r="B10" s="242"/>
      <c r="C10" s="243"/>
      <c r="D10" s="243"/>
      <c r="E10" s="244"/>
      <c r="F10" s="102"/>
      <c r="G10" s="66">
        <f t="shared" ref="G10:P10" si="2">IF(G9=0,0,G9/$F9)</f>
        <v>0.125</v>
      </c>
      <c r="H10" s="37">
        <f t="shared" si="2"/>
        <v>0.25</v>
      </c>
      <c r="I10" s="37">
        <f t="shared" si="2"/>
        <v>0.25</v>
      </c>
      <c r="J10" s="37">
        <f t="shared" si="2"/>
        <v>0</v>
      </c>
      <c r="K10" s="37">
        <f t="shared" si="2"/>
        <v>0.5</v>
      </c>
      <c r="L10" s="37">
        <f t="shared" si="2"/>
        <v>0.125</v>
      </c>
      <c r="M10" s="37">
        <f t="shared" si="2"/>
        <v>0.75</v>
      </c>
      <c r="N10" s="37">
        <f t="shared" si="2"/>
        <v>0.375</v>
      </c>
      <c r="O10" s="37">
        <f t="shared" si="2"/>
        <v>0</v>
      </c>
      <c r="P10" s="37">
        <f t="shared" si="2"/>
        <v>0</v>
      </c>
    </row>
    <row r="11" spans="1:16" ht="12" customHeight="1">
      <c r="A11" s="178"/>
      <c r="B11" s="239" t="s">
        <v>47</v>
      </c>
      <c r="C11" s="240"/>
      <c r="D11" s="240"/>
      <c r="E11" s="241"/>
      <c r="F11" s="101">
        <v>1</v>
      </c>
      <c r="G11" s="68">
        <v>1</v>
      </c>
      <c r="H11" s="41">
        <v>0</v>
      </c>
      <c r="I11" s="41">
        <v>1</v>
      </c>
      <c r="J11" s="41">
        <v>0</v>
      </c>
      <c r="K11" s="41">
        <v>0</v>
      </c>
      <c r="L11" s="41">
        <v>0</v>
      </c>
      <c r="M11" s="41">
        <v>1</v>
      </c>
      <c r="N11" s="41">
        <v>0</v>
      </c>
      <c r="O11" s="41">
        <v>0</v>
      </c>
      <c r="P11" s="41">
        <v>0</v>
      </c>
    </row>
    <row r="12" spans="1:16" ht="12" customHeight="1">
      <c r="A12" s="178"/>
      <c r="B12" s="242"/>
      <c r="C12" s="243"/>
      <c r="D12" s="243"/>
      <c r="E12" s="244"/>
      <c r="F12" s="102"/>
      <c r="G12" s="66">
        <f t="shared" ref="G12:P12" si="3">IF(G11=0,0,G11/$F11)</f>
        <v>1</v>
      </c>
      <c r="H12" s="37">
        <f t="shared" si="3"/>
        <v>0</v>
      </c>
      <c r="I12" s="37">
        <f t="shared" si="3"/>
        <v>1</v>
      </c>
      <c r="J12" s="37">
        <f t="shared" si="3"/>
        <v>0</v>
      </c>
      <c r="K12" s="37">
        <f t="shared" si="3"/>
        <v>0</v>
      </c>
      <c r="L12" s="37">
        <f t="shared" si="3"/>
        <v>0</v>
      </c>
      <c r="M12" s="37">
        <f t="shared" si="3"/>
        <v>1</v>
      </c>
      <c r="N12" s="37">
        <f t="shared" si="3"/>
        <v>0</v>
      </c>
      <c r="O12" s="37">
        <f t="shared" si="3"/>
        <v>0</v>
      </c>
      <c r="P12" s="37">
        <f t="shared" si="3"/>
        <v>0</v>
      </c>
    </row>
    <row r="13" spans="1:16" ht="12" customHeight="1">
      <c r="A13" s="178"/>
      <c r="B13" s="239" t="s">
        <v>46</v>
      </c>
      <c r="C13" s="240"/>
      <c r="D13" s="240"/>
      <c r="E13" s="241"/>
      <c r="F13" s="101">
        <v>4</v>
      </c>
      <c r="G13" s="68">
        <v>1</v>
      </c>
      <c r="H13" s="41">
        <v>1</v>
      </c>
      <c r="I13" s="41">
        <v>1</v>
      </c>
      <c r="J13" s="41">
        <v>0</v>
      </c>
      <c r="K13" s="41">
        <v>1</v>
      </c>
      <c r="L13" s="41">
        <v>1</v>
      </c>
      <c r="M13" s="41">
        <v>0</v>
      </c>
      <c r="N13" s="41">
        <v>3</v>
      </c>
      <c r="O13" s="41">
        <v>1</v>
      </c>
      <c r="P13" s="41">
        <v>1</v>
      </c>
    </row>
    <row r="14" spans="1:16" ht="12" customHeight="1">
      <c r="A14" s="178"/>
      <c r="B14" s="242"/>
      <c r="C14" s="243"/>
      <c r="D14" s="243"/>
      <c r="E14" s="244"/>
      <c r="F14" s="102"/>
      <c r="G14" s="66">
        <f t="shared" ref="G14:P14" si="4">IF(G13=0,0,G13/$F13)</f>
        <v>0.25</v>
      </c>
      <c r="H14" s="37">
        <f t="shared" si="4"/>
        <v>0.25</v>
      </c>
      <c r="I14" s="37">
        <f t="shared" si="4"/>
        <v>0.25</v>
      </c>
      <c r="J14" s="37">
        <f t="shared" si="4"/>
        <v>0</v>
      </c>
      <c r="K14" s="37">
        <f t="shared" si="4"/>
        <v>0.25</v>
      </c>
      <c r="L14" s="37">
        <f t="shared" si="4"/>
        <v>0.25</v>
      </c>
      <c r="M14" s="37">
        <f t="shared" si="4"/>
        <v>0</v>
      </c>
      <c r="N14" s="37">
        <f t="shared" si="4"/>
        <v>0.75</v>
      </c>
      <c r="O14" s="37">
        <f t="shared" si="4"/>
        <v>0.25</v>
      </c>
      <c r="P14" s="37">
        <f t="shared" si="4"/>
        <v>0.25</v>
      </c>
    </row>
    <row r="15" spans="1:16" ht="12" customHeight="1">
      <c r="A15" s="178"/>
      <c r="B15" s="239" t="s">
        <v>45</v>
      </c>
      <c r="C15" s="240"/>
      <c r="D15" s="240"/>
      <c r="E15" s="241"/>
      <c r="F15" s="101">
        <v>5</v>
      </c>
      <c r="G15" s="68">
        <v>2</v>
      </c>
      <c r="H15" s="41">
        <v>1</v>
      </c>
      <c r="I15" s="41">
        <v>2</v>
      </c>
      <c r="J15" s="41">
        <v>0</v>
      </c>
      <c r="K15" s="41">
        <v>2</v>
      </c>
      <c r="L15" s="41">
        <v>1</v>
      </c>
      <c r="M15" s="41">
        <v>1</v>
      </c>
      <c r="N15" s="41">
        <v>3</v>
      </c>
      <c r="O15" s="41">
        <v>1</v>
      </c>
      <c r="P15" s="41">
        <v>0</v>
      </c>
    </row>
    <row r="16" spans="1:16" ht="12" customHeight="1">
      <c r="A16" s="178"/>
      <c r="B16" s="242"/>
      <c r="C16" s="243"/>
      <c r="D16" s="243"/>
      <c r="E16" s="244"/>
      <c r="F16" s="102"/>
      <c r="G16" s="66">
        <f t="shared" ref="G16:P16" si="5">IF(G15=0,0,G15/$F15)</f>
        <v>0.4</v>
      </c>
      <c r="H16" s="37">
        <f t="shared" si="5"/>
        <v>0.2</v>
      </c>
      <c r="I16" s="37">
        <f t="shared" si="5"/>
        <v>0.4</v>
      </c>
      <c r="J16" s="37">
        <f t="shared" si="5"/>
        <v>0</v>
      </c>
      <c r="K16" s="37">
        <f t="shared" si="5"/>
        <v>0.4</v>
      </c>
      <c r="L16" s="37">
        <f t="shared" si="5"/>
        <v>0.2</v>
      </c>
      <c r="M16" s="37">
        <f t="shared" si="5"/>
        <v>0.2</v>
      </c>
      <c r="N16" s="37">
        <f t="shared" si="5"/>
        <v>0.6</v>
      </c>
      <c r="O16" s="37">
        <f t="shared" si="5"/>
        <v>0.2</v>
      </c>
      <c r="P16" s="37">
        <f t="shared" si="5"/>
        <v>0</v>
      </c>
    </row>
    <row r="17" spans="1:16" ht="12" customHeight="1">
      <c r="A17" s="178"/>
      <c r="B17" s="239" t="s">
        <v>44</v>
      </c>
      <c r="C17" s="240"/>
      <c r="D17" s="240"/>
      <c r="E17" s="241"/>
      <c r="F17" s="101">
        <v>12</v>
      </c>
      <c r="G17" s="68">
        <v>8</v>
      </c>
      <c r="H17" s="41">
        <v>8</v>
      </c>
      <c r="I17" s="41">
        <v>7</v>
      </c>
      <c r="J17" s="41">
        <v>1</v>
      </c>
      <c r="K17" s="41">
        <v>9</v>
      </c>
      <c r="L17" s="41">
        <v>2</v>
      </c>
      <c r="M17" s="41">
        <v>1</v>
      </c>
      <c r="N17" s="41">
        <v>3</v>
      </c>
      <c r="O17" s="41">
        <v>2</v>
      </c>
      <c r="P17" s="41">
        <v>0</v>
      </c>
    </row>
    <row r="18" spans="1:16" ht="12" customHeight="1">
      <c r="A18" s="179"/>
      <c r="B18" s="242"/>
      <c r="C18" s="243"/>
      <c r="D18" s="243"/>
      <c r="E18" s="244"/>
      <c r="F18" s="102"/>
      <c r="G18" s="66">
        <f t="shared" ref="G18:P18" si="6">IF(G17=0,0,G17/$F17)</f>
        <v>0.66666666666666663</v>
      </c>
      <c r="H18" s="37">
        <f t="shared" si="6"/>
        <v>0.66666666666666663</v>
      </c>
      <c r="I18" s="37">
        <f t="shared" si="6"/>
        <v>0.58333333333333337</v>
      </c>
      <c r="J18" s="37">
        <f t="shared" si="6"/>
        <v>8.3333333333333329E-2</v>
      </c>
      <c r="K18" s="37">
        <f t="shared" si="6"/>
        <v>0.75</v>
      </c>
      <c r="L18" s="37">
        <f t="shared" si="6"/>
        <v>0.16666666666666666</v>
      </c>
      <c r="M18" s="37">
        <f t="shared" si="6"/>
        <v>8.3333333333333329E-2</v>
      </c>
      <c r="N18" s="37">
        <f t="shared" si="6"/>
        <v>0.25</v>
      </c>
      <c r="O18" s="37">
        <f t="shared" si="6"/>
        <v>0.16666666666666666</v>
      </c>
      <c r="P18" s="37">
        <f t="shared" si="6"/>
        <v>0</v>
      </c>
    </row>
    <row r="19" spans="1:16" ht="12" customHeight="1">
      <c r="A19" s="174" t="s">
        <v>43</v>
      </c>
      <c r="B19" s="174" t="s">
        <v>42</v>
      </c>
      <c r="C19" s="43"/>
      <c r="D19" s="220" t="s">
        <v>16</v>
      </c>
      <c r="E19" s="42"/>
      <c r="F19" s="101">
        <v>12</v>
      </c>
      <c r="G19" s="68">
        <f t="shared" ref="G19:P19" si="7">SUM(G21,G23,G25,G27,G29,G31,G33,G35,G37,G39,G41,G43,G45,G47,G49,G51,G53,G55,G57,G59,G61,G63,G65,G67)</f>
        <v>5</v>
      </c>
      <c r="H19" s="41">
        <f t="shared" si="7"/>
        <v>3</v>
      </c>
      <c r="I19" s="41">
        <f t="shared" si="7"/>
        <v>6</v>
      </c>
      <c r="J19" s="41">
        <f t="shared" si="7"/>
        <v>0</v>
      </c>
      <c r="K19" s="41">
        <f t="shared" si="7"/>
        <v>8</v>
      </c>
      <c r="L19" s="41">
        <f t="shared" si="7"/>
        <v>1</v>
      </c>
      <c r="M19" s="41">
        <f t="shared" si="7"/>
        <v>2</v>
      </c>
      <c r="N19" s="41">
        <f t="shared" si="7"/>
        <v>6</v>
      </c>
      <c r="O19" s="41">
        <f t="shared" si="7"/>
        <v>3</v>
      </c>
      <c r="P19" s="41">
        <f t="shared" si="7"/>
        <v>1</v>
      </c>
    </row>
    <row r="20" spans="1:16" ht="12" customHeight="1">
      <c r="A20" s="175"/>
      <c r="B20" s="175"/>
      <c r="C20" s="40"/>
      <c r="D20" s="221"/>
      <c r="E20" s="39"/>
      <c r="F20" s="102"/>
      <c r="G20" s="66">
        <f t="shared" ref="G20:P20" si="8">IF(G19=0,0,G19/$F19)</f>
        <v>0.41666666666666669</v>
      </c>
      <c r="H20" s="37">
        <f t="shared" si="8"/>
        <v>0.25</v>
      </c>
      <c r="I20" s="37">
        <f t="shared" si="8"/>
        <v>0.5</v>
      </c>
      <c r="J20" s="37">
        <f t="shared" si="8"/>
        <v>0</v>
      </c>
      <c r="K20" s="37">
        <f t="shared" si="8"/>
        <v>0.66666666666666663</v>
      </c>
      <c r="L20" s="37">
        <f t="shared" si="8"/>
        <v>8.3333333333333329E-2</v>
      </c>
      <c r="M20" s="37">
        <f t="shared" si="8"/>
        <v>0.16666666666666666</v>
      </c>
      <c r="N20" s="37">
        <f t="shared" si="8"/>
        <v>0.5</v>
      </c>
      <c r="O20" s="37">
        <f t="shared" si="8"/>
        <v>0.25</v>
      </c>
      <c r="P20" s="37">
        <f t="shared" si="8"/>
        <v>8.3333333333333329E-2</v>
      </c>
    </row>
    <row r="21" spans="1:16" ht="12" customHeight="1">
      <c r="A21" s="175"/>
      <c r="B21" s="175"/>
      <c r="C21" s="43"/>
      <c r="D21" s="220" t="s">
        <v>467</v>
      </c>
      <c r="E21" s="42"/>
      <c r="F21" s="101">
        <v>1</v>
      </c>
      <c r="G21" s="68">
        <v>1</v>
      </c>
      <c r="H21" s="41">
        <v>0</v>
      </c>
      <c r="I21" s="41">
        <v>1</v>
      </c>
      <c r="J21" s="41">
        <v>0</v>
      </c>
      <c r="K21" s="41">
        <v>1</v>
      </c>
      <c r="L21" s="41">
        <v>0</v>
      </c>
      <c r="M21" s="41">
        <v>1</v>
      </c>
      <c r="N21" s="41">
        <v>1</v>
      </c>
      <c r="O21" s="41">
        <v>0</v>
      </c>
      <c r="P21" s="41">
        <v>0</v>
      </c>
    </row>
    <row r="22" spans="1:16" ht="12" customHeight="1">
      <c r="A22" s="175"/>
      <c r="B22" s="175"/>
      <c r="C22" s="40"/>
      <c r="D22" s="221"/>
      <c r="E22" s="39"/>
      <c r="F22" s="102"/>
      <c r="G22" s="66">
        <f t="shared" ref="G22:P22" si="9">IF(G21=0,0,G21/$F21)</f>
        <v>1</v>
      </c>
      <c r="H22" s="37">
        <f t="shared" si="9"/>
        <v>0</v>
      </c>
      <c r="I22" s="37">
        <f t="shared" si="9"/>
        <v>1</v>
      </c>
      <c r="J22" s="37">
        <f t="shared" si="9"/>
        <v>0</v>
      </c>
      <c r="K22" s="37">
        <f t="shared" si="9"/>
        <v>1</v>
      </c>
      <c r="L22" s="37">
        <f t="shared" si="9"/>
        <v>0</v>
      </c>
      <c r="M22" s="37">
        <f t="shared" si="9"/>
        <v>1</v>
      </c>
      <c r="N22" s="37">
        <f t="shared" si="9"/>
        <v>1</v>
      </c>
      <c r="O22" s="37">
        <f t="shared" si="9"/>
        <v>0</v>
      </c>
      <c r="P22" s="37">
        <f t="shared" si="9"/>
        <v>0</v>
      </c>
    </row>
    <row r="23" spans="1:16" ht="12" customHeight="1">
      <c r="A23" s="175"/>
      <c r="B23" s="175"/>
      <c r="C23" s="43"/>
      <c r="D23" s="223" t="s">
        <v>468</v>
      </c>
      <c r="E23" s="126"/>
      <c r="F23" s="101">
        <v>0</v>
      </c>
      <c r="G23" s="111">
        <v>0</v>
      </c>
      <c r="H23" s="112">
        <v>0</v>
      </c>
      <c r="I23" s="41">
        <v>0</v>
      </c>
      <c r="J23" s="41">
        <v>0</v>
      </c>
      <c r="K23" s="41">
        <v>0</v>
      </c>
      <c r="L23" s="41">
        <v>0</v>
      </c>
      <c r="M23" s="41">
        <v>0</v>
      </c>
      <c r="N23" s="41">
        <v>0</v>
      </c>
      <c r="O23" s="41">
        <v>0</v>
      </c>
      <c r="P23" s="41">
        <v>0</v>
      </c>
    </row>
    <row r="24" spans="1:16" ht="12" customHeight="1">
      <c r="A24" s="175"/>
      <c r="B24" s="175"/>
      <c r="C24" s="40"/>
      <c r="D24" s="224"/>
      <c r="E24" s="127"/>
      <c r="F24" s="102"/>
      <c r="G24" s="114">
        <f t="shared" ref="G24:P24" si="10">IF(G23=0,0,G23/$F23)</f>
        <v>0</v>
      </c>
      <c r="H24" s="115">
        <f t="shared" si="10"/>
        <v>0</v>
      </c>
      <c r="I24" s="37">
        <f t="shared" si="10"/>
        <v>0</v>
      </c>
      <c r="J24" s="37">
        <f t="shared" si="10"/>
        <v>0</v>
      </c>
      <c r="K24" s="37">
        <f t="shared" si="10"/>
        <v>0</v>
      </c>
      <c r="L24" s="37">
        <f t="shared" si="10"/>
        <v>0</v>
      </c>
      <c r="M24" s="37">
        <f t="shared" si="10"/>
        <v>0</v>
      </c>
      <c r="N24" s="37">
        <f t="shared" si="10"/>
        <v>0</v>
      </c>
      <c r="O24" s="37">
        <f t="shared" si="10"/>
        <v>0</v>
      </c>
      <c r="P24" s="37">
        <f t="shared" si="10"/>
        <v>0</v>
      </c>
    </row>
    <row r="25" spans="1:16" ht="12" customHeight="1">
      <c r="A25" s="175"/>
      <c r="B25" s="175"/>
      <c r="C25" s="43"/>
      <c r="D25" s="223" t="s">
        <v>469</v>
      </c>
      <c r="E25" s="126"/>
      <c r="F25" s="101">
        <v>1</v>
      </c>
      <c r="G25" s="111">
        <v>0</v>
      </c>
      <c r="H25" s="112">
        <v>0</v>
      </c>
      <c r="I25" s="41">
        <v>0</v>
      </c>
      <c r="J25" s="41">
        <v>0</v>
      </c>
      <c r="K25" s="41">
        <v>0</v>
      </c>
      <c r="L25" s="41">
        <v>0</v>
      </c>
      <c r="M25" s="41">
        <v>0</v>
      </c>
      <c r="N25" s="41">
        <v>0</v>
      </c>
      <c r="O25" s="41">
        <v>0</v>
      </c>
      <c r="P25" s="41">
        <v>1</v>
      </c>
    </row>
    <row r="26" spans="1:16" ht="12" customHeight="1">
      <c r="A26" s="175"/>
      <c r="B26" s="175"/>
      <c r="C26" s="40"/>
      <c r="D26" s="224"/>
      <c r="E26" s="127"/>
      <c r="F26" s="102"/>
      <c r="G26" s="114">
        <f t="shared" ref="G26:P26" si="11">IF(G25=0,0,G25/$F25)</f>
        <v>0</v>
      </c>
      <c r="H26" s="115">
        <f>IF(H25=0,0,H25/$F25)</f>
        <v>0</v>
      </c>
      <c r="I26" s="37">
        <f>IF(I25=0,0,I25/$F25)</f>
        <v>0</v>
      </c>
      <c r="J26" s="37">
        <f t="shared" si="11"/>
        <v>0</v>
      </c>
      <c r="K26" s="37">
        <f t="shared" si="11"/>
        <v>0</v>
      </c>
      <c r="L26" s="37">
        <f t="shared" si="11"/>
        <v>0</v>
      </c>
      <c r="M26" s="37">
        <f t="shared" si="11"/>
        <v>0</v>
      </c>
      <c r="N26" s="37">
        <f t="shared" si="11"/>
        <v>0</v>
      </c>
      <c r="O26" s="37">
        <f t="shared" si="11"/>
        <v>0</v>
      </c>
      <c r="P26" s="37">
        <f t="shared" si="11"/>
        <v>1</v>
      </c>
    </row>
    <row r="27" spans="1:16" ht="12" customHeight="1">
      <c r="A27" s="175"/>
      <c r="B27" s="175"/>
      <c r="C27" s="43"/>
      <c r="D27" s="220" t="s">
        <v>470</v>
      </c>
      <c r="E27" s="42"/>
      <c r="F27" s="101">
        <v>0</v>
      </c>
      <c r="G27" s="68">
        <v>0</v>
      </c>
      <c r="H27" s="41">
        <v>0</v>
      </c>
      <c r="I27" s="41">
        <v>0</v>
      </c>
      <c r="J27" s="41">
        <v>0</v>
      </c>
      <c r="K27" s="41">
        <v>0</v>
      </c>
      <c r="L27" s="41">
        <v>0</v>
      </c>
      <c r="M27" s="41">
        <v>0</v>
      </c>
      <c r="N27" s="41">
        <v>0</v>
      </c>
      <c r="O27" s="41">
        <v>0</v>
      </c>
      <c r="P27" s="41">
        <v>0</v>
      </c>
    </row>
    <row r="28" spans="1:16" ht="12" customHeight="1">
      <c r="A28" s="175"/>
      <c r="B28" s="175"/>
      <c r="C28" s="40"/>
      <c r="D28" s="221"/>
      <c r="E28" s="39"/>
      <c r="F28" s="102"/>
      <c r="G28" s="66">
        <f t="shared" ref="G28:P28" si="12">IF(G27=0,0,G27/$F27)</f>
        <v>0</v>
      </c>
      <c r="H28" s="37">
        <f t="shared" si="12"/>
        <v>0</v>
      </c>
      <c r="I28" s="37">
        <f t="shared" si="12"/>
        <v>0</v>
      </c>
      <c r="J28" s="37">
        <f t="shared" si="12"/>
        <v>0</v>
      </c>
      <c r="K28" s="37">
        <f t="shared" si="12"/>
        <v>0</v>
      </c>
      <c r="L28" s="37">
        <f t="shared" si="12"/>
        <v>0</v>
      </c>
      <c r="M28" s="37">
        <f t="shared" si="12"/>
        <v>0</v>
      </c>
      <c r="N28" s="37">
        <f t="shared" si="12"/>
        <v>0</v>
      </c>
      <c r="O28" s="37">
        <f t="shared" si="12"/>
        <v>0</v>
      </c>
      <c r="P28" s="37">
        <f t="shared" si="12"/>
        <v>0</v>
      </c>
    </row>
    <row r="29" spans="1:16" ht="12" customHeight="1">
      <c r="A29" s="175"/>
      <c r="B29" s="175"/>
      <c r="C29" s="43"/>
      <c r="D29" s="220" t="s">
        <v>471</v>
      </c>
      <c r="E29" s="42"/>
      <c r="F29" s="101">
        <v>1</v>
      </c>
      <c r="G29" s="68">
        <v>1</v>
      </c>
      <c r="H29" s="41">
        <v>1</v>
      </c>
      <c r="I29" s="41">
        <v>1</v>
      </c>
      <c r="J29" s="41">
        <v>0</v>
      </c>
      <c r="K29" s="41">
        <v>1</v>
      </c>
      <c r="L29" s="41">
        <v>1</v>
      </c>
      <c r="M29" s="41">
        <v>0</v>
      </c>
      <c r="N29" s="41">
        <v>0</v>
      </c>
      <c r="O29" s="41">
        <v>0</v>
      </c>
      <c r="P29" s="41">
        <v>0</v>
      </c>
    </row>
    <row r="30" spans="1:16" ht="12" customHeight="1">
      <c r="A30" s="175"/>
      <c r="B30" s="175"/>
      <c r="C30" s="40"/>
      <c r="D30" s="221"/>
      <c r="E30" s="39"/>
      <c r="F30" s="102"/>
      <c r="G30" s="66">
        <f t="shared" ref="G30:P30" si="13">IF(G29=0,0,G29/$F29)</f>
        <v>1</v>
      </c>
      <c r="H30" s="37">
        <f t="shared" si="13"/>
        <v>1</v>
      </c>
      <c r="I30" s="37">
        <f t="shared" si="13"/>
        <v>1</v>
      </c>
      <c r="J30" s="37">
        <f t="shared" si="13"/>
        <v>0</v>
      </c>
      <c r="K30" s="37">
        <f t="shared" si="13"/>
        <v>1</v>
      </c>
      <c r="L30" s="37">
        <f t="shared" si="13"/>
        <v>1</v>
      </c>
      <c r="M30" s="37">
        <f t="shared" si="13"/>
        <v>0</v>
      </c>
      <c r="N30" s="37">
        <f t="shared" si="13"/>
        <v>0</v>
      </c>
      <c r="O30" s="37">
        <f t="shared" si="13"/>
        <v>0</v>
      </c>
      <c r="P30" s="37">
        <f t="shared" si="13"/>
        <v>0</v>
      </c>
    </row>
    <row r="31" spans="1:16" ht="12" customHeight="1">
      <c r="A31" s="175"/>
      <c r="B31" s="175"/>
      <c r="C31" s="43"/>
      <c r="D31" s="220" t="s">
        <v>472</v>
      </c>
      <c r="E31" s="42"/>
      <c r="F31" s="101">
        <v>0</v>
      </c>
      <c r="G31" s="68">
        <v>0</v>
      </c>
      <c r="H31" s="41">
        <v>0</v>
      </c>
      <c r="I31" s="41">
        <v>0</v>
      </c>
      <c r="J31" s="41">
        <v>0</v>
      </c>
      <c r="K31" s="41">
        <v>0</v>
      </c>
      <c r="L31" s="41">
        <v>0</v>
      </c>
      <c r="M31" s="41">
        <v>0</v>
      </c>
      <c r="N31" s="41">
        <v>0</v>
      </c>
      <c r="O31" s="41">
        <v>0</v>
      </c>
      <c r="P31" s="41">
        <v>0</v>
      </c>
    </row>
    <row r="32" spans="1:16" ht="12" customHeight="1">
      <c r="A32" s="175"/>
      <c r="B32" s="175"/>
      <c r="C32" s="40"/>
      <c r="D32" s="221"/>
      <c r="E32" s="39"/>
      <c r="F32" s="102"/>
      <c r="G32" s="66">
        <f t="shared" ref="G32:P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c r="P32" s="37">
        <f t="shared" si="14"/>
        <v>0</v>
      </c>
    </row>
    <row r="33" spans="1:16" ht="12" customHeight="1">
      <c r="A33" s="175"/>
      <c r="B33" s="175"/>
      <c r="C33" s="43"/>
      <c r="D33" s="220" t="s">
        <v>473</v>
      </c>
      <c r="E33" s="42"/>
      <c r="F33" s="101">
        <v>0</v>
      </c>
      <c r="G33" s="68">
        <v>0</v>
      </c>
      <c r="H33" s="41">
        <v>0</v>
      </c>
      <c r="I33" s="41">
        <v>0</v>
      </c>
      <c r="J33" s="41">
        <v>0</v>
      </c>
      <c r="K33" s="41">
        <v>0</v>
      </c>
      <c r="L33" s="41">
        <v>0</v>
      </c>
      <c r="M33" s="41">
        <v>0</v>
      </c>
      <c r="N33" s="41">
        <v>0</v>
      </c>
      <c r="O33" s="41">
        <v>0</v>
      </c>
      <c r="P33" s="41">
        <v>0</v>
      </c>
    </row>
    <row r="34" spans="1:16" ht="12" customHeight="1">
      <c r="A34" s="175"/>
      <c r="B34" s="175"/>
      <c r="C34" s="40"/>
      <c r="D34" s="221"/>
      <c r="E34" s="39"/>
      <c r="F34" s="102"/>
      <c r="G34" s="66">
        <f t="shared" ref="G34:P34" si="15">IF(G33=0,0,G33/$F33)</f>
        <v>0</v>
      </c>
      <c r="H34" s="37">
        <f t="shared" si="15"/>
        <v>0</v>
      </c>
      <c r="I34" s="37">
        <f t="shared" si="15"/>
        <v>0</v>
      </c>
      <c r="J34" s="37">
        <f t="shared" si="15"/>
        <v>0</v>
      </c>
      <c r="K34" s="37">
        <f t="shared" si="15"/>
        <v>0</v>
      </c>
      <c r="L34" s="37">
        <f t="shared" si="15"/>
        <v>0</v>
      </c>
      <c r="M34" s="37">
        <f t="shared" si="15"/>
        <v>0</v>
      </c>
      <c r="N34" s="37">
        <f t="shared" si="15"/>
        <v>0</v>
      </c>
      <c r="O34" s="37">
        <f t="shared" si="15"/>
        <v>0</v>
      </c>
      <c r="P34" s="37">
        <f t="shared" si="15"/>
        <v>0</v>
      </c>
    </row>
    <row r="35" spans="1:16" ht="12" customHeight="1">
      <c r="A35" s="175"/>
      <c r="B35" s="175"/>
      <c r="C35" s="43"/>
      <c r="D35" s="220" t="s">
        <v>474</v>
      </c>
      <c r="E35" s="42"/>
      <c r="F35" s="101">
        <v>1</v>
      </c>
      <c r="G35" s="68">
        <v>1</v>
      </c>
      <c r="H35" s="41">
        <v>0</v>
      </c>
      <c r="I35" s="41">
        <v>1</v>
      </c>
      <c r="J35" s="41">
        <v>0</v>
      </c>
      <c r="K35" s="41">
        <v>1</v>
      </c>
      <c r="L35" s="41">
        <v>0</v>
      </c>
      <c r="M35" s="41">
        <v>1</v>
      </c>
      <c r="N35" s="41">
        <v>1</v>
      </c>
      <c r="O35" s="41">
        <v>0</v>
      </c>
      <c r="P35" s="41">
        <v>0</v>
      </c>
    </row>
    <row r="36" spans="1:16" ht="12" customHeight="1">
      <c r="A36" s="175"/>
      <c r="B36" s="175"/>
      <c r="C36" s="40"/>
      <c r="D36" s="221"/>
      <c r="E36" s="39"/>
      <c r="F36" s="102"/>
      <c r="G36" s="66">
        <f t="shared" ref="G36:P36" si="16">IF(G35=0,0,G35/$F35)</f>
        <v>1</v>
      </c>
      <c r="H36" s="37">
        <f t="shared" si="16"/>
        <v>0</v>
      </c>
      <c r="I36" s="37">
        <f t="shared" si="16"/>
        <v>1</v>
      </c>
      <c r="J36" s="37">
        <f t="shared" si="16"/>
        <v>0</v>
      </c>
      <c r="K36" s="37">
        <f t="shared" si="16"/>
        <v>1</v>
      </c>
      <c r="L36" s="37">
        <f t="shared" si="16"/>
        <v>0</v>
      </c>
      <c r="M36" s="37">
        <f t="shared" si="16"/>
        <v>1</v>
      </c>
      <c r="N36" s="37">
        <f t="shared" si="16"/>
        <v>1</v>
      </c>
      <c r="O36" s="37">
        <f t="shared" si="16"/>
        <v>0</v>
      </c>
      <c r="P36" s="37">
        <f t="shared" si="16"/>
        <v>0</v>
      </c>
    </row>
    <row r="37" spans="1:16" ht="12" customHeight="1">
      <c r="A37" s="175"/>
      <c r="B37" s="175"/>
      <c r="C37" s="43"/>
      <c r="D37" s="220" t="s">
        <v>475</v>
      </c>
      <c r="E37" s="42"/>
      <c r="F37" s="101">
        <v>0</v>
      </c>
      <c r="G37" s="68">
        <v>0</v>
      </c>
      <c r="H37" s="41">
        <v>0</v>
      </c>
      <c r="I37" s="41">
        <v>0</v>
      </c>
      <c r="J37" s="41">
        <v>0</v>
      </c>
      <c r="K37" s="41">
        <v>0</v>
      </c>
      <c r="L37" s="41">
        <v>0</v>
      </c>
      <c r="M37" s="41">
        <v>0</v>
      </c>
      <c r="N37" s="41">
        <v>0</v>
      </c>
      <c r="O37" s="41">
        <v>0</v>
      </c>
      <c r="P37" s="41">
        <v>0</v>
      </c>
    </row>
    <row r="38" spans="1:16" ht="12" customHeight="1">
      <c r="A38" s="175"/>
      <c r="B38" s="175"/>
      <c r="C38" s="40"/>
      <c r="D38" s="221"/>
      <c r="E38" s="39"/>
      <c r="F38" s="102"/>
      <c r="G38" s="66">
        <f t="shared" ref="G38:P38" si="17">IF(G37=0,0,G37/$F37)</f>
        <v>0</v>
      </c>
      <c r="H38" s="37">
        <f t="shared" si="17"/>
        <v>0</v>
      </c>
      <c r="I38" s="37">
        <f t="shared" si="17"/>
        <v>0</v>
      </c>
      <c r="J38" s="37">
        <f t="shared" si="17"/>
        <v>0</v>
      </c>
      <c r="K38" s="37">
        <f t="shared" si="17"/>
        <v>0</v>
      </c>
      <c r="L38" s="37">
        <f t="shared" si="17"/>
        <v>0</v>
      </c>
      <c r="M38" s="37">
        <f t="shared" si="17"/>
        <v>0</v>
      </c>
      <c r="N38" s="37">
        <f t="shared" si="17"/>
        <v>0</v>
      </c>
      <c r="O38" s="37">
        <f t="shared" si="17"/>
        <v>0</v>
      </c>
      <c r="P38" s="37">
        <f t="shared" si="17"/>
        <v>0</v>
      </c>
    </row>
    <row r="39" spans="1:16" ht="12" customHeight="1">
      <c r="A39" s="175"/>
      <c r="B39" s="175"/>
      <c r="C39" s="43"/>
      <c r="D39" s="220" t="s">
        <v>476</v>
      </c>
      <c r="E39" s="42"/>
      <c r="F39" s="101">
        <v>0</v>
      </c>
      <c r="G39" s="68">
        <v>0</v>
      </c>
      <c r="H39" s="41">
        <v>0</v>
      </c>
      <c r="I39" s="41">
        <v>0</v>
      </c>
      <c r="J39" s="41">
        <v>0</v>
      </c>
      <c r="K39" s="41">
        <v>0</v>
      </c>
      <c r="L39" s="41">
        <v>0</v>
      </c>
      <c r="M39" s="41">
        <v>0</v>
      </c>
      <c r="N39" s="41">
        <v>0</v>
      </c>
      <c r="O39" s="41">
        <v>0</v>
      </c>
      <c r="P39" s="41">
        <v>0</v>
      </c>
    </row>
    <row r="40" spans="1:16" ht="12" customHeight="1">
      <c r="A40" s="175"/>
      <c r="B40" s="175"/>
      <c r="C40" s="40"/>
      <c r="D40" s="221"/>
      <c r="E40" s="39"/>
      <c r="F40" s="102"/>
      <c r="G40" s="66">
        <f t="shared" ref="G40:P40" si="18">IF(G39=0,0,G39/$F39)</f>
        <v>0</v>
      </c>
      <c r="H40" s="37">
        <f t="shared" si="18"/>
        <v>0</v>
      </c>
      <c r="I40" s="37">
        <f t="shared" si="18"/>
        <v>0</v>
      </c>
      <c r="J40" s="37">
        <f t="shared" si="18"/>
        <v>0</v>
      </c>
      <c r="K40" s="37">
        <f t="shared" si="18"/>
        <v>0</v>
      </c>
      <c r="L40" s="37">
        <f t="shared" si="18"/>
        <v>0</v>
      </c>
      <c r="M40" s="37">
        <f t="shared" si="18"/>
        <v>0</v>
      </c>
      <c r="N40" s="37">
        <f t="shared" si="18"/>
        <v>0</v>
      </c>
      <c r="O40" s="37">
        <f t="shared" si="18"/>
        <v>0</v>
      </c>
      <c r="P40" s="37">
        <f t="shared" si="18"/>
        <v>0</v>
      </c>
    </row>
    <row r="41" spans="1:16" ht="12" customHeight="1">
      <c r="A41" s="175"/>
      <c r="B41" s="175"/>
      <c r="C41" s="43"/>
      <c r="D41" s="220" t="s">
        <v>477</v>
      </c>
      <c r="E41" s="42"/>
      <c r="F41" s="101">
        <v>0</v>
      </c>
      <c r="G41" s="106" t="s">
        <v>497</v>
      </c>
      <c r="H41" s="105" t="s">
        <v>497</v>
      </c>
      <c r="I41" s="105" t="s">
        <v>497</v>
      </c>
      <c r="J41" s="105" t="s">
        <v>497</v>
      </c>
      <c r="K41" s="105" t="s">
        <v>497</v>
      </c>
      <c r="L41" s="105" t="s">
        <v>497</v>
      </c>
      <c r="M41" s="105" t="s">
        <v>497</v>
      </c>
      <c r="N41" s="105" t="s">
        <v>497</v>
      </c>
      <c r="O41" s="105" t="s">
        <v>497</v>
      </c>
      <c r="P41" s="105" t="s">
        <v>497</v>
      </c>
    </row>
    <row r="42" spans="1:16" ht="12" customHeight="1">
      <c r="A42" s="175"/>
      <c r="B42" s="175"/>
      <c r="C42" s="40"/>
      <c r="D42" s="221"/>
      <c r="E42" s="39"/>
      <c r="F42" s="102"/>
      <c r="G42" s="107" t="s">
        <v>497</v>
      </c>
      <c r="H42" s="48" t="s">
        <v>497</v>
      </c>
      <c r="I42" s="48" t="s">
        <v>497</v>
      </c>
      <c r="J42" s="48" t="s">
        <v>497</v>
      </c>
      <c r="K42" s="48" t="s">
        <v>497</v>
      </c>
      <c r="L42" s="48" t="s">
        <v>497</v>
      </c>
      <c r="M42" s="48" t="s">
        <v>497</v>
      </c>
      <c r="N42" s="48" t="s">
        <v>497</v>
      </c>
      <c r="O42" s="48" t="s">
        <v>497</v>
      </c>
      <c r="P42" s="48" t="s">
        <v>497</v>
      </c>
    </row>
    <row r="43" spans="1:16" ht="12" customHeight="1">
      <c r="A43" s="175"/>
      <c r="B43" s="175"/>
      <c r="C43" s="43"/>
      <c r="D43" s="220" t="s">
        <v>478</v>
      </c>
      <c r="E43" s="42"/>
      <c r="F43" s="101">
        <v>0</v>
      </c>
      <c r="G43" s="68">
        <v>0</v>
      </c>
      <c r="H43" s="41">
        <v>0</v>
      </c>
      <c r="I43" s="41">
        <v>0</v>
      </c>
      <c r="J43" s="41">
        <v>0</v>
      </c>
      <c r="K43" s="41">
        <v>0</v>
      </c>
      <c r="L43" s="41">
        <v>0</v>
      </c>
      <c r="M43" s="41">
        <v>0</v>
      </c>
      <c r="N43" s="41">
        <v>0</v>
      </c>
      <c r="O43" s="41">
        <v>0</v>
      </c>
      <c r="P43" s="41">
        <v>0</v>
      </c>
    </row>
    <row r="44" spans="1:16" ht="12" customHeight="1">
      <c r="A44" s="175"/>
      <c r="B44" s="175"/>
      <c r="C44" s="40"/>
      <c r="D44" s="221"/>
      <c r="E44" s="39"/>
      <c r="F44" s="102"/>
      <c r="G44" s="66">
        <f t="shared" ref="G44:P44" si="19">IF(G43=0,0,G43/$F43)</f>
        <v>0</v>
      </c>
      <c r="H44" s="37">
        <f t="shared" si="19"/>
        <v>0</v>
      </c>
      <c r="I44" s="37">
        <f t="shared" si="19"/>
        <v>0</v>
      </c>
      <c r="J44" s="37">
        <f t="shared" si="19"/>
        <v>0</v>
      </c>
      <c r="K44" s="37">
        <f t="shared" si="19"/>
        <v>0</v>
      </c>
      <c r="L44" s="37">
        <f t="shared" si="19"/>
        <v>0</v>
      </c>
      <c r="M44" s="37">
        <f t="shared" si="19"/>
        <v>0</v>
      </c>
      <c r="N44" s="37">
        <f t="shared" si="19"/>
        <v>0</v>
      </c>
      <c r="O44" s="37">
        <f t="shared" si="19"/>
        <v>0</v>
      </c>
      <c r="P44" s="37">
        <f t="shared" si="19"/>
        <v>0</v>
      </c>
    </row>
    <row r="45" spans="1:16" ht="12" customHeight="1">
      <c r="A45" s="175"/>
      <c r="B45" s="175"/>
      <c r="C45" s="43"/>
      <c r="D45" s="220" t="s">
        <v>479</v>
      </c>
      <c r="E45" s="42"/>
      <c r="F45" s="101">
        <v>0</v>
      </c>
      <c r="G45" s="68">
        <v>0</v>
      </c>
      <c r="H45" s="41">
        <v>0</v>
      </c>
      <c r="I45" s="41">
        <v>0</v>
      </c>
      <c r="J45" s="41">
        <v>0</v>
      </c>
      <c r="K45" s="41">
        <v>0</v>
      </c>
      <c r="L45" s="41">
        <v>0</v>
      </c>
      <c r="M45" s="41">
        <v>0</v>
      </c>
      <c r="N45" s="41">
        <v>0</v>
      </c>
      <c r="O45" s="41">
        <v>0</v>
      </c>
      <c r="P45" s="41">
        <v>0</v>
      </c>
    </row>
    <row r="46" spans="1:16" ht="12" customHeight="1">
      <c r="A46" s="175"/>
      <c r="B46" s="175"/>
      <c r="C46" s="40"/>
      <c r="D46" s="221"/>
      <c r="E46" s="39"/>
      <c r="F46" s="102"/>
      <c r="G46" s="66">
        <f t="shared" ref="G46:P46" si="20">IF(G45=0,0,G45/$F45)</f>
        <v>0</v>
      </c>
      <c r="H46" s="37">
        <f t="shared" si="20"/>
        <v>0</v>
      </c>
      <c r="I46" s="37">
        <f t="shared" si="20"/>
        <v>0</v>
      </c>
      <c r="J46" s="37">
        <f t="shared" si="20"/>
        <v>0</v>
      </c>
      <c r="K46" s="37">
        <f t="shared" si="20"/>
        <v>0</v>
      </c>
      <c r="L46" s="37">
        <f t="shared" si="20"/>
        <v>0</v>
      </c>
      <c r="M46" s="37">
        <f t="shared" si="20"/>
        <v>0</v>
      </c>
      <c r="N46" s="37">
        <f t="shared" si="20"/>
        <v>0</v>
      </c>
      <c r="O46" s="37">
        <f t="shared" si="20"/>
        <v>0</v>
      </c>
      <c r="P46" s="37">
        <f t="shared" si="20"/>
        <v>0</v>
      </c>
    </row>
    <row r="47" spans="1:16" ht="12" customHeight="1">
      <c r="A47" s="175"/>
      <c r="B47" s="175"/>
      <c r="C47" s="43"/>
      <c r="D47" s="220" t="s">
        <v>480</v>
      </c>
      <c r="E47" s="42"/>
      <c r="F47" s="101">
        <v>0</v>
      </c>
      <c r="G47" s="68">
        <v>0</v>
      </c>
      <c r="H47" s="41">
        <v>0</v>
      </c>
      <c r="I47" s="41">
        <v>0</v>
      </c>
      <c r="J47" s="41">
        <v>0</v>
      </c>
      <c r="K47" s="41">
        <v>0</v>
      </c>
      <c r="L47" s="41">
        <v>0</v>
      </c>
      <c r="M47" s="41">
        <v>0</v>
      </c>
      <c r="N47" s="41">
        <v>0</v>
      </c>
      <c r="O47" s="41">
        <v>0</v>
      </c>
      <c r="P47" s="41">
        <v>0</v>
      </c>
    </row>
    <row r="48" spans="1:16" ht="12" customHeight="1">
      <c r="A48" s="175"/>
      <c r="B48" s="175"/>
      <c r="C48" s="40"/>
      <c r="D48" s="221"/>
      <c r="E48" s="39"/>
      <c r="F48" s="102"/>
      <c r="G48" s="66">
        <f t="shared" ref="G48:P48" si="21">IF(G47=0,0,G47/$F47)</f>
        <v>0</v>
      </c>
      <c r="H48" s="37">
        <f t="shared" si="21"/>
        <v>0</v>
      </c>
      <c r="I48" s="37">
        <f t="shared" si="21"/>
        <v>0</v>
      </c>
      <c r="J48" s="37">
        <f t="shared" si="21"/>
        <v>0</v>
      </c>
      <c r="K48" s="37">
        <f t="shared" si="21"/>
        <v>0</v>
      </c>
      <c r="L48" s="37">
        <f t="shared" si="21"/>
        <v>0</v>
      </c>
      <c r="M48" s="37">
        <f t="shared" si="21"/>
        <v>0</v>
      </c>
      <c r="N48" s="37">
        <f t="shared" si="21"/>
        <v>0</v>
      </c>
      <c r="O48" s="37">
        <f t="shared" si="21"/>
        <v>0</v>
      </c>
      <c r="P48" s="37">
        <f t="shared" si="21"/>
        <v>0</v>
      </c>
    </row>
    <row r="49" spans="1:16" ht="12" customHeight="1">
      <c r="A49" s="175"/>
      <c r="B49" s="175"/>
      <c r="C49" s="43"/>
      <c r="D49" s="220" t="s">
        <v>481</v>
      </c>
      <c r="E49" s="42"/>
      <c r="F49" s="101">
        <v>0</v>
      </c>
      <c r="G49" s="68">
        <v>0</v>
      </c>
      <c r="H49" s="41">
        <v>0</v>
      </c>
      <c r="I49" s="41">
        <v>0</v>
      </c>
      <c r="J49" s="41">
        <v>0</v>
      </c>
      <c r="K49" s="41">
        <v>0</v>
      </c>
      <c r="L49" s="41">
        <v>0</v>
      </c>
      <c r="M49" s="41">
        <v>0</v>
      </c>
      <c r="N49" s="41">
        <v>0</v>
      </c>
      <c r="O49" s="41">
        <v>0</v>
      </c>
      <c r="P49" s="41">
        <v>0</v>
      </c>
    </row>
    <row r="50" spans="1:16" ht="12" customHeight="1">
      <c r="A50" s="175"/>
      <c r="B50" s="175"/>
      <c r="C50" s="40"/>
      <c r="D50" s="221"/>
      <c r="E50" s="39"/>
      <c r="F50" s="102"/>
      <c r="G50" s="66">
        <f t="shared" ref="G50:P50" si="22">IF(G49=0,0,G49/$F49)</f>
        <v>0</v>
      </c>
      <c r="H50" s="37">
        <f t="shared" si="22"/>
        <v>0</v>
      </c>
      <c r="I50" s="37">
        <f t="shared" si="22"/>
        <v>0</v>
      </c>
      <c r="J50" s="37">
        <f t="shared" si="22"/>
        <v>0</v>
      </c>
      <c r="K50" s="37">
        <f t="shared" si="22"/>
        <v>0</v>
      </c>
      <c r="L50" s="37">
        <f t="shared" si="22"/>
        <v>0</v>
      </c>
      <c r="M50" s="37">
        <f t="shared" si="22"/>
        <v>0</v>
      </c>
      <c r="N50" s="37">
        <f t="shared" si="22"/>
        <v>0</v>
      </c>
      <c r="O50" s="37">
        <f t="shared" si="22"/>
        <v>0</v>
      </c>
      <c r="P50" s="37">
        <f t="shared" si="22"/>
        <v>0</v>
      </c>
    </row>
    <row r="51" spans="1:16" ht="12" customHeight="1">
      <c r="A51" s="175"/>
      <c r="B51" s="175"/>
      <c r="C51" s="43"/>
      <c r="D51" s="220" t="s">
        <v>482</v>
      </c>
      <c r="E51" s="42"/>
      <c r="F51" s="101">
        <v>0</v>
      </c>
      <c r="G51" s="68">
        <v>0</v>
      </c>
      <c r="H51" s="41">
        <v>0</v>
      </c>
      <c r="I51" s="41">
        <v>0</v>
      </c>
      <c r="J51" s="41">
        <v>0</v>
      </c>
      <c r="K51" s="41">
        <v>0</v>
      </c>
      <c r="L51" s="41">
        <v>0</v>
      </c>
      <c r="M51" s="41">
        <v>0</v>
      </c>
      <c r="N51" s="41">
        <v>0</v>
      </c>
      <c r="O51" s="41">
        <v>0</v>
      </c>
      <c r="P51" s="41">
        <v>0</v>
      </c>
    </row>
    <row r="52" spans="1:16" ht="12" customHeight="1">
      <c r="A52" s="175"/>
      <c r="B52" s="175"/>
      <c r="C52" s="40"/>
      <c r="D52" s="221"/>
      <c r="E52" s="39"/>
      <c r="F52" s="102"/>
      <c r="G52" s="66">
        <f t="shared" ref="G52:P52" si="23">IF(G51=0,0,G51/$F51)</f>
        <v>0</v>
      </c>
      <c r="H52" s="37">
        <f t="shared" si="23"/>
        <v>0</v>
      </c>
      <c r="I52" s="37">
        <f t="shared" si="23"/>
        <v>0</v>
      </c>
      <c r="J52" s="37">
        <f t="shared" si="23"/>
        <v>0</v>
      </c>
      <c r="K52" s="37">
        <f t="shared" si="23"/>
        <v>0</v>
      </c>
      <c r="L52" s="37">
        <f t="shared" si="23"/>
        <v>0</v>
      </c>
      <c r="M52" s="37">
        <f t="shared" si="23"/>
        <v>0</v>
      </c>
      <c r="N52" s="37">
        <f t="shared" si="23"/>
        <v>0</v>
      </c>
      <c r="O52" s="37">
        <f t="shared" si="23"/>
        <v>0</v>
      </c>
      <c r="P52" s="37">
        <f t="shared" si="23"/>
        <v>0</v>
      </c>
    </row>
    <row r="53" spans="1:16" ht="12" customHeight="1">
      <c r="A53" s="175"/>
      <c r="B53" s="175"/>
      <c r="C53" s="43"/>
      <c r="D53" s="220" t="s">
        <v>483</v>
      </c>
      <c r="E53" s="42"/>
      <c r="F53" s="101">
        <v>0</v>
      </c>
      <c r="G53" s="68">
        <v>0</v>
      </c>
      <c r="H53" s="41">
        <v>0</v>
      </c>
      <c r="I53" s="41">
        <v>0</v>
      </c>
      <c r="J53" s="41">
        <v>0</v>
      </c>
      <c r="K53" s="41">
        <v>0</v>
      </c>
      <c r="L53" s="41">
        <v>0</v>
      </c>
      <c r="M53" s="41">
        <v>0</v>
      </c>
      <c r="N53" s="41">
        <v>0</v>
      </c>
      <c r="O53" s="41">
        <v>0</v>
      </c>
      <c r="P53" s="41">
        <v>0</v>
      </c>
    </row>
    <row r="54" spans="1:16" ht="12" customHeight="1">
      <c r="A54" s="175"/>
      <c r="B54" s="175"/>
      <c r="C54" s="40"/>
      <c r="D54" s="221"/>
      <c r="E54" s="39"/>
      <c r="F54" s="102"/>
      <c r="G54" s="66">
        <f t="shared" ref="G54:P54" si="24">IF(G53=0,0,G53/$F53)</f>
        <v>0</v>
      </c>
      <c r="H54" s="37">
        <f t="shared" si="24"/>
        <v>0</v>
      </c>
      <c r="I54" s="37">
        <f t="shared" si="24"/>
        <v>0</v>
      </c>
      <c r="J54" s="37">
        <f t="shared" si="24"/>
        <v>0</v>
      </c>
      <c r="K54" s="37">
        <f t="shared" si="24"/>
        <v>0</v>
      </c>
      <c r="L54" s="37">
        <f t="shared" si="24"/>
        <v>0</v>
      </c>
      <c r="M54" s="37">
        <f t="shared" si="24"/>
        <v>0</v>
      </c>
      <c r="N54" s="37">
        <f t="shared" si="24"/>
        <v>0</v>
      </c>
      <c r="O54" s="37">
        <f t="shared" si="24"/>
        <v>0</v>
      </c>
      <c r="P54" s="37">
        <f t="shared" si="24"/>
        <v>0</v>
      </c>
    </row>
    <row r="55" spans="1:16" ht="12" customHeight="1">
      <c r="A55" s="175"/>
      <c r="B55" s="175"/>
      <c r="C55" s="43"/>
      <c r="D55" s="220" t="s">
        <v>484</v>
      </c>
      <c r="E55" s="42"/>
      <c r="F55" s="101">
        <v>1</v>
      </c>
      <c r="G55" s="68">
        <v>0</v>
      </c>
      <c r="H55" s="41">
        <v>0</v>
      </c>
      <c r="I55" s="41">
        <v>0</v>
      </c>
      <c r="J55" s="41">
        <v>0</v>
      </c>
      <c r="K55" s="41">
        <v>1</v>
      </c>
      <c r="L55" s="41">
        <v>0</v>
      </c>
      <c r="M55" s="41">
        <v>0</v>
      </c>
      <c r="N55" s="41">
        <v>0</v>
      </c>
      <c r="O55" s="41">
        <v>0</v>
      </c>
      <c r="P55" s="41">
        <v>0</v>
      </c>
    </row>
    <row r="56" spans="1:16" ht="12" customHeight="1">
      <c r="A56" s="175"/>
      <c r="B56" s="175"/>
      <c r="C56" s="40"/>
      <c r="D56" s="221"/>
      <c r="E56" s="39"/>
      <c r="F56" s="102"/>
      <c r="G56" s="66">
        <f t="shared" ref="G56:P56" si="25">IF(G55=0,0,G55/$F55)</f>
        <v>0</v>
      </c>
      <c r="H56" s="37">
        <f t="shared" si="25"/>
        <v>0</v>
      </c>
      <c r="I56" s="37">
        <f t="shared" si="25"/>
        <v>0</v>
      </c>
      <c r="J56" s="37">
        <f t="shared" si="25"/>
        <v>0</v>
      </c>
      <c r="K56" s="37">
        <f t="shared" si="25"/>
        <v>1</v>
      </c>
      <c r="L56" s="37">
        <f t="shared" si="25"/>
        <v>0</v>
      </c>
      <c r="M56" s="37">
        <f t="shared" si="25"/>
        <v>0</v>
      </c>
      <c r="N56" s="37">
        <f t="shared" si="25"/>
        <v>0</v>
      </c>
      <c r="O56" s="37">
        <f t="shared" si="25"/>
        <v>0</v>
      </c>
      <c r="P56" s="37">
        <f t="shared" si="25"/>
        <v>0</v>
      </c>
    </row>
    <row r="57" spans="1:16" ht="12" customHeight="1">
      <c r="A57" s="175"/>
      <c r="B57" s="175"/>
      <c r="C57" s="43"/>
      <c r="D57" s="220" t="s">
        <v>485</v>
      </c>
      <c r="E57" s="42"/>
      <c r="F57" s="101">
        <v>0</v>
      </c>
      <c r="G57" s="68">
        <v>0</v>
      </c>
      <c r="H57" s="41">
        <v>0</v>
      </c>
      <c r="I57" s="41">
        <v>0</v>
      </c>
      <c r="J57" s="41">
        <v>0</v>
      </c>
      <c r="K57" s="41">
        <v>0</v>
      </c>
      <c r="L57" s="41">
        <v>0</v>
      </c>
      <c r="M57" s="41">
        <v>0</v>
      </c>
      <c r="N57" s="41">
        <v>0</v>
      </c>
      <c r="O57" s="41">
        <v>0</v>
      </c>
      <c r="P57" s="41">
        <v>0</v>
      </c>
    </row>
    <row r="58" spans="1:16" ht="12" customHeight="1">
      <c r="A58" s="175"/>
      <c r="B58" s="175"/>
      <c r="C58" s="40"/>
      <c r="D58" s="221"/>
      <c r="E58" s="39"/>
      <c r="F58" s="102"/>
      <c r="G58" s="66">
        <f t="shared" ref="G58:P58" si="26">IF(G57=0,0,G57/$F57)</f>
        <v>0</v>
      </c>
      <c r="H58" s="37">
        <f t="shared" si="26"/>
        <v>0</v>
      </c>
      <c r="I58" s="37">
        <f t="shared" si="26"/>
        <v>0</v>
      </c>
      <c r="J58" s="37">
        <f t="shared" si="26"/>
        <v>0</v>
      </c>
      <c r="K58" s="37">
        <f t="shared" si="26"/>
        <v>0</v>
      </c>
      <c r="L58" s="37">
        <f t="shared" si="26"/>
        <v>0</v>
      </c>
      <c r="M58" s="37">
        <f t="shared" si="26"/>
        <v>0</v>
      </c>
      <c r="N58" s="37">
        <f t="shared" si="26"/>
        <v>0</v>
      </c>
      <c r="O58" s="37">
        <f t="shared" si="26"/>
        <v>0</v>
      </c>
      <c r="P58" s="37">
        <f t="shared" si="26"/>
        <v>0</v>
      </c>
    </row>
    <row r="59" spans="1:16" ht="12.75" customHeight="1">
      <c r="A59" s="175"/>
      <c r="B59" s="175"/>
      <c r="C59" s="43"/>
      <c r="D59" s="220" t="s">
        <v>486</v>
      </c>
      <c r="E59" s="42"/>
      <c r="F59" s="101">
        <v>4</v>
      </c>
      <c r="G59" s="68">
        <v>1</v>
      </c>
      <c r="H59" s="41">
        <v>0</v>
      </c>
      <c r="I59" s="41">
        <v>2</v>
      </c>
      <c r="J59" s="41">
        <v>0</v>
      </c>
      <c r="K59" s="41">
        <v>2</v>
      </c>
      <c r="L59" s="41">
        <v>0</v>
      </c>
      <c r="M59" s="41">
        <v>0</v>
      </c>
      <c r="N59" s="41">
        <v>3</v>
      </c>
      <c r="O59" s="41">
        <v>2</v>
      </c>
      <c r="P59" s="41">
        <v>0</v>
      </c>
    </row>
    <row r="60" spans="1:16" ht="12.75" customHeight="1">
      <c r="A60" s="175"/>
      <c r="B60" s="175"/>
      <c r="C60" s="40"/>
      <c r="D60" s="221"/>
      <c r="E60" s="39"/>
      <c r="F60" s="102"/>
      <c r="G60" s="66">
        <f t="shared" ref="G60:P60" si="27">IF(G59=0,0,G59/$F59)</f>
        <v>0.25</v>
      </c>
      <c r="H60" s="37">
        <f t="shared" si="27"/>
        <v>0</v>
      </c>
      <c r="I60" s="37">
        <f t="shared" si="27"/>
        <v>0.5</v>
      </c>
      <c r="J60" s="37">
        <f t="shared" si="27"/>
        <v>0</v>
      </c>
      <c r="K60" s="37">
        <f t="shared" si="27"/>
        <v>0.5</v>
      </c>
      <c r="L60" s="37">
        <f t="shared" si="27"/>
        <v>0</v>
      </c>
      <c r="M60" s="37">
        <f t="shared" si="27"/>
        <v>0</v>
      </c>
      <c r="N60" s="37">
        <f t="shared" si="27"/>
        <v>0.75</v>
      </c>
      <c r="O60" s="37">
        <f t="shared" si="27"/>
        <v>0.5</v>
      </c>
      <c r="P60" s="37">
        <f t="shared" si="27"/>
        <v>0</v>
      </c>
    </row>
    <row r="61" spans="1:16" ht="12" customHeight="1">
      <c r="A61" s="175"/>
      <c r="B61" s="175"/>
      <c r="C61" s="43"/>
      <c r="D61" s="220" t="s">
        <v>21</v>
      </c>
      <c r="E61" s="42"/>
      <c r="F61" s="101">
        <v>1</v>
      </c>
      <c r="G61" s="68">
        <v>0</v>
      </c>
      <c r="H61" s="41">
        <v>0</v>
      </c>
      <c r="I61" s="41">
        <v>0</v>
      </c>
      <c r="J61" s="41">
        <v>0</v>
      </c>
      <c r="K61" s="41">
        <v>0</v>
      </c>
      <c r="L61" s="41">
        <v>0</v>
      </c>
      <c r="M61" s="41">
        <v>0</v>
      </c>
      <c r="N61" s="41">
        <v>1</v>
      </c>
      <c r="O61" s="41">
        <v>0</v>
      </c>
      <c r="P61" s="41">
        <v>0</v>
      </c>
    </row>
    <row r="62" spans="1:16" ht="12" customHeight="1">
      <c r="A62" s="175"/>
      <c r="B62" s="175"/>
      <c r="C62" s="40"/>
      <c r="D62" s="221"/>
      <c r="E62" s="39"/>
      <c r="F62" s="102"/>
      <c r="G62" s="66">
        <f t="shared" ref="G62:P62" si="28">IF(G61=0,0,G61/$F61)</f>
        <v>0</v>
      </c>
      <c r="H62" s="37">
        <f t="shared" si="28"/>
        <v>0</v>
      </c>
      <c r="I62" s="37">
        <f t="shared" si="28"/>
        <v>0</v>
      </c>
      <c r="J62" s="37">
        <f t="shared" si="28"/>
        <v>0</v>
      </c>
      <c r="K62" s="37">
        <f t="shared" si="28"/>
        <v>0</v>
      </c>
      <c r="L62" s="37">
        <f t="shared" si="28"/>
        <v>0</v>
      </c>
      <c r="M62" s="37">
        <f t="shared" si="28"/>
        <v>0</v>
      </c>
      <c r="N62" s="37">
        <f t="shared" si="28"/>
        <v>1</v>
      </c>
      <c r="O62" s="37">
        <f t="shared" si="28"/>
        <v>0</v>
      </c>
      <c r="P62" s="37">
        <f t="shared" si="28"/>
        <v>0</v>
      </c>
    </row>
    <row r="63" spans="1:16" ht="12" customHeight="1">
      <c r="A63" s="175"/>
      <c r="B63" s="175"/>
      <c r="C63" s="43"/>
      <c r="D63" s="220" t="s">
        <v>487</v>
      </c>
      <c r="E63" s="42"/>
      <c r="F63" s="101">
        <v>2</v>
      </c>
      <c r="G63" s="68">
        <v>1</v>
      </c>
      <c r="H63" s="41">
        <v>2</v>
      </c>
      <c r="I63" s="41">
        <v>1</v>
      </c>
      <c r="J63" s="41">
        <v>0</v>
      </c>
      <c r="K63" s="41">
        <v>2</v>
      </c>
      <c r="L63" s="41">
        <v>0</v>
      </c>
      <c r="M63" s="41">
        <v>0</v>
      </c>
      <c r="N63" s="41">
        <v>0</v>
      </c>
      <c r="O63" s="41">
        <v>1</v>
      </c>
      <c r="P63" s="41">
        <v>0</v>
      </c>
    </row>
    <row r="64" spans="1:16" ht="12" customHeight="1">
      <c r="A64" s="175"/>
      <c r="B64" s="175"/>
      <c r="C64" s="40"/>
      <c r="D64" s="221"/>
      <c r="E64" s="39"/>
      <c r="F64" s="102"/>
      <c r="G64" s="66">
        <f t="shared" ref="G64:P64" si="29">IF(G63=0,0,G63/$F63)</f>
        <v>0.5</v>
      </c>
      <c r="H64" s="37">
        <f t="shared" si="29"/>
        <v>1</v>
      </c>
      <c r="I64" s="37">
        <f t="shared" si="29"/>
        <v>0.5</v>
      </c>
      <c r="J64" s="37">
        <f t="shared" si="29"/>
        <v>0</v>
      </c>
      <c r="K64" s="37">
        <f t="shared" si="29"/>
        <v>1</v>
      </c>
      <c r="L64" s="37">
        <f t="shared" si="29"/>
        <v>0</v>
      </c>
      <c r="M64" s="37">
        <f t="shared" si="29"/>
        <v>0</v>
      </c>
      <c r="N64" s="37">
        <f t="shared" si="29"/>
        <v>0</v>
      </c>
      <c r="O64" s="37">
        <f t="shared" si="29"/>
        <v>0.5</v>
      </c>
      <c r="P64" s="37">
        <f t="shared" si="29"/>
        <v>0</v>
      </c>
    </row>
    <row r="65" spans="1:16" ht="12" customHeight="1">
      <c r="A65" s="175"/>
      <c r="B65" s="175"/>
      <c r="C65" s="43"/>
      <c r="D65" s="220" t="s">
        <v>488</v>
      </c>
      <c r="E65" s="42"/>
      <c r="F65" s="101">
        <v>0</v>
      </c>
      <c r="G65" s="68">
        <v>0</v>
      </c>
      <c r="H65" s="41">
        <v>0</v>
      </c>
      <c r="I65" s="41">
        <v>0</v>
      </c>
      <c r="J65" s="41">
        <v>0</v>
      </c>
      <c r="K65" s="41">
        <v>0</v>
      </c>
      <c r="L65" s="41">
        <v>0</v>
      </c>
      <c r="M65" s="41">
        <v>0</v>
      </c>
      <c r="N65" s="41">
        <v>0</v>
      </c>
      <c r="O65" s="41">
        <v>0</v>
      </c>
      <c r="P65" s="41">
        <v>0</v>
      </c>
    </row>
    <row r="66" spans="1:16" ht="12" customHeight="1">
      <c r="A66" s="175"/>
      <c r="B66" s="175"/>
      <c r="C66" s="40"/>
      <c r="D66" s="221"/>
      <c r="E66" s="39"/>
      <c r="F66" s="102"/>
      <c r="G66" s="66">
        <f t="shared" ref="G66:P66" si="30">IF(G65=0,0,G65/$F65)</f>
        <v>0</v>
      </c>
      <c r="H66" s="37">
        <f t="shared" si="30"/>
        <v>0</v>
      </c>
      <c r="I66" s="37">
        <f t="shared" si="30"/>
        <v>0</v>
      </c>
      <c r="J66" s="37">
        <f t="shared" si="30"/>
        <v>0</v>
      </c>
      <c r="K66" s="37">
        <f t="shared" si="30"/>
        <v>0</v>
      </c>
      <c r="L66" s="37">
        <f t="shared" si="30"/>
        <v>0</v>
      </c>
      <c r="M66" s="37">
        <f t="shared" si="30"/>
        <v>0</v>
      </c>
      <c r="N66" s="37">
        <f t="shared" si="30"/>
        <v>0</v>
      </c>
      <c r="O66" s="37">
        <f t="shared" si="30"/>
        <v>0</v>
      </c>
      <c r="P66" s="37">
        <f t="shared" si="30"/>
        <v>0</v>
      </c>
    </row>
    <row r="67" spans="1:16" ht="12" customHeight="1">
      <c r="A67" s="175"/>
      <c r="B67" s="175"/>
      <c r="C67" s="43"/>
      <c r="D67" s="220" t="s">
        <v>489</v>
      </c>
      <c r="E67" s="42"/>
      <c r="F67" s="101">
        <v>0</v>
      </c>
      <c r="G67" s="68">
        <v>0</v>
      </c>
      <c r="H67" s="41">
        <v>0</v>
      </c>
      <c r="I67" s="41">
        <v>0</v>
      </c>
      <c r="J67" s="41">
        <v>0</v>
      </c>
      <c r="K67" s="41">
        <v>0</v>
      </c>
      <c r="L67" s="41">
        <v>0</v>
      </c>
      <c r="M67" s="41">
        <v>0</v>
      </c>
      <c r="N67" s="41">
        <v>0</v>
      </c>
      <c r="O67" s="41">
        <v>0</v>
      </c>
      <c r="P67" s="41">
        <v>0</v>
      </c>
    </row>
    <row r="68" spans="1:16" ht="12" customHeight="1">
      <c r="A68" s="175"/>
      <c r="B68" s="176"/>
      <c r="C68" s="40"/>
      <c r="D68" s="221"/>
      <c r="E68" s="39"/>
      <c r="F68" s="102"/>
      <c r="G68" s="66">
        <f t="shared" ref="G68:P68" si="31">IF(G67=0,0,G67/$F67)</f>
        <v>0</v>
      </c>
      <c r="H68" s="37">
        <f t="shared" si="31"/>
        <v>0</v>
      </c>
      <c r="I68" s="37">
        <f t="shared" si="31"/>
        <v>0</v>
      </c>
      <c r="J68" s="37">
        <f t="shared" si="31"/>
        <v>0</v>
      </c>
      <c r="K68" s="37">
        <f t="shared" si="31"/>
        <v>0</v>
      </c>
      <c r="L68" s="37">
        <f t="shared" si="31"/>
        <v>0</v>
      </c>
      <c r="M68" s="37">
        <f t="shared" si="31"/>
        <v>0</v>
      </c>
      <c r="N68" s="37">
        <f t="shared" si="31"/>
        <v>0</v>
      </c>
      <c r="O68" s="37">
        <f t="shared" si="31"/>
        <v>0</v>
      </c>
      <c r="P68" s="37">
        <f t="shared" si="31"/>
        <v>0</v>
      </c>
    </row>
    <row r="69" spans="1:16" ht="12" customHeight="1">
      <c r="A69" s="175"/>
      <c r="B69" s="174" t="s">
        <v>17</v>
      </c>
      <c r="C69" s="43"/>
      <c r="D69" s="220" t="s">
        <v>16</v>
      </c>
      <c r="E69" s="42"/>
      <c r="F69" s="101">
        <v>18</v>
      </c>
      <c r="G69" s="68">
        <f t="shared" ref="G69:P69" si="32">SUM(G71,G73,G75,G77,G79,G81,G83,G85,G87,G89,G91,G93,G95,G97,G99)</f>
        <v>8</v>
      </c>
      <c r="H69" s="41">
        <f t="shared" si="32"/>
        <v>9</v>
      </c>
      <c r="I69" s="41">
        <f t="shared" si="32"/>
        <v>7</v>
      </c>
      <c r="J69" s="41">
        <f t="shared" si="32"/>
        <v>1</v>
      </c>
      <c r="K69" s="41">
        <f t="shared" si="32"/>
        <v>8</v>
      </c>
      <c r="L69" s="41">
        <f t="shared" si="32"/>
        <v>4</v>
      </c>
      <c r="M69" s="41">
        <f t="shared" si="32"/>
        <v>7</v>
      </c>
      <c r="N69" s="41">
        <f t="shared" si="32"/>
        <v>6</v>
      </c>
      <c r="O69" s="41">
        <f t="shared" si="32"/>
        <v>1</v>
      </c>
      <c r="P69" s="41">
        <f t="shared" si="32"/>
        <v>0</v>
      </c>
    </row>
    <row r="70" spans="1:16" ht="12" customHeight="1">
      <c r="A70" s="175"/>
      <c r="B70" s="175"/>
      <c r="C70" s="40"/>
      <c r="D70" s="221"/>
      <c r="E70" s="39"/>
      <c r="F70" s="102"/>
      <c r="G70" s="66">
        <f t="shared" ref="G70:P70" si="33">IF(G69=0,0,G69/$F69)</f>
        <v>0.44444444444444442</v>
      </c>
      <c r="H70" s="37">
        <f t="shared" si="33"/>
        <v>0.5</v>
      </c>
      <c r="I70" s="37">
        <f t="shared" si="33"/>
        <v>0.3888888888888889</v>
      </c>
      <c r="J70" s="37">
        <f t="shared" si="33"/>
        <v>5.5555555555555552E-2</v>
      </c>
      <c r="K70" s="37">
        <f t="shared" si="33"/>
        <v>0.44444444444444442</v>
      </c>
      <c r="L70" s="37">
        <f t="shared" si="33"/>
        <v>0.22222222222222221</v>
      </c>
      <c r="M70" s="37">
        <f t="shared" si="33"/>
        <v>0.3888888888888889</v>
      </c>
      <c r="N70" s="37">
        <f t="shared" si="33"/>
        <v>0.33333333333333331</v>
      </c>
      <c r="O70" s="37">
        <f t="shared" si="33"/>
        <v>5.5555555555555552E-2</v>
      </c>
      <c r="P70" s="37">
        <f t="shared" si="33"/>
        <v>0</v>
      </c>
    </row>
    <row r="71" spans="1:16" ht="12" customHeight="1">
      <c r="A71" s="175"/>
      <c r="B71" s="175"/>
      <c r="C71" s="43"/>
      <c r="D71" s="220" t="s">
        <v>490</v>
      </c>
      <c r="E71" s="42"/>
      <c r="F71" s="101">
        <v>0</v>
      </c>
      <c r="G71" s="68">
        <v>0</v>
      </c>
      <c r="H71" s="41">
        <v>0</v>
      </c>
      <c r="I71" s="41">
        <v>0</v>
      </c>
      <c r="J71" s="41">
        <v>0</v>
      </c>
      <c r="K71" s="41">
        <v>0</v>
      </c>
      <c r="L71" s="41">
        <v>0</v>
      </c>
      <c r="M71" s="41">
        <v>0</v>
      </c>
      <c r="N71" s="41">
        <v>0</v>
      </c>
      <c r="O71" s="41">
        <v>0</v>
      </c>
      <c r="P71" s="41">
        <v>0</v>
      </c>
    </row>
    <row r="72" spans="1:16" ht="12" customHeight="1">
      <c r="A72" s="175"/>
      <c r="B72" s="175"/>
      <c r="C72" s="40"/>
      <c r="D72" s="221"/>
      <c r="E72" s="39"/>
      <c r="F72" s="102"/>
      <c r="G72" s="66">
        <f t="shared" ref="G72:P72" si="34">IF(G71=0,0,G71/$F71)</f>
        <v>0</v>
      </c>
      <c r="H72" s="37">
        <f t="shared" si="34"/>
        <v>0</v>
      </c>
      <c r="I72" s="37">
        <f t="shared" si="34"/>
        <v>0</v>
      </c>
      <c r="J72" s="37">
        <f t="shared" si="34"/>
        <v>0</v>
      </c>
      <c r="K72" s="37">
        <f t="shared" si="34"/>
        <v>0</v>
      </c>
      <c r="L72" s="37">
        <f t="shared" si="34"/>
        <v>0</v>
      </c>
      <c r="M72" s="37">
        <f t="shared" si="34"/>
        <v>0</v>
      </c>
      <c r="N72" s="37">
        <f t="shared" si="34"/>
        <v>0</v>
      </c>
      <c r="O72" s="37">
        <f t="shared" si="34"/>
        <v>0</v>
      </c>
      <c r="P72" s="37">
        <f t="shared" si="34"/>
        <v>0</v>
      </c>
    </row>
    <row r="73" spans="1:16" ht="12" customHeight="1">
      <c r="A73" s="175"/>
      <c r="B73" s="175"/>
      <c r="C73" s="43"/>
      <c r="D73" s="220" t="s">
        <v>14</v>
      </c>
      <c r="E73" s="42"/>
      <c r="F73" s="101">
        <v>1</v>
      </c>
      <c r="G73" s="68">
        <v>0</v>
      </c>
      <c r="H73" s="41">
        <v>0</v>
      </c>
      <c r="I73" s="41">
        <v>0</v>
      </c>
      <c r="J73" s="41">
        <v>0</v>
      </c>
      <c r="K73" s="41">
        <v>0</v>
      </c>
      <c r="L73" s="41">
        <v>0</v>
      </c>
      <c r="M73" s="41">
        <v>0</v>
      </c>
      <c r="N73" s="41">
        <v>1</v>
      </c>
      <c r="O73" s="41">
        <v>0</v>
      </c>
      <c r="P73" s="41">
        <v>0</v>
      </c>
    </row>
    <row r="74" spans="1:16" ht="12" customHeight="1">
      <c r="A74" s="175"/>
      <c r="B74" s="175"/>
      <c r="C74" s="40"/>
      <c r="D74" s="221"/>
      <c r="E74" s="39"/>
      <c r="F74" s="102"/>
      <c r="G74" s="66">
        <f t="shared" ref="G74:P74" si="35">IF(G73=0,0,G73/$F73)</f>
        <v>0</v>
      </c>
      <c r="H74" s="37">
        <f t="shared" si="35"/>
        <v>0</v>
      </c>
      <c r="I74" s="37">
        <f t="shared" si="35"/>
        <v>0</v>
      </c>
      <c r="J74" s="37">
        <f t="shared" si="35"/>
        <v>0</v>
      </c>
      <c r="K74" s="37">
        <f t="shared" si="35"/>
        <v>0</v>
      </c>
      <c r="L74" s="37">
        <f t="shared" si="35"/>
        <v>0</v>
      </c>
      <c r="M74" s="37">
        <f t="shared" si="35"/>
        <v>0</v>
      </c>
      <c r="N74" s="37">
        <f t="shared" si="35"/>
        <v>1</v>
      </c>
      <c r="O74" s="37">
        <f t="shared" si="35"/>
        <v>0</v>
      </c>
      <c r="P74" s="37">
        <f t="shared" si="35"/>
        <v>0</v>
      </c>
    </row>
    <row r="75" spans="1:16" ht="12" customHeight="1">
      <c r="A75" s="175"/>
      <c r="B75" s="175"/>
      <c r="C75" s="43"/>
      <c r="D75" s="220" t="s">
        <v>13</v>
      </c>
      <c r="E75" s="42"/>
      <c r="F75" s="101">
        <v>0</v>
      </c>
      <c r="G75" s="68">
        <v>0</v>
      </c>
      <c r="H75" s="41">
        <v>0</v>
      </c>
      <c r="I75" s="41">
        <v>0</v>
      </c>
      <c r="J75" s="41">
        <v>0</v>
      </c>
      <c r="K75" s="41">
        <v>0</v>
      </c>
      <c r="L75" s="41">
        <v>0</v>
      </c>
      <c r="M75" s="41">
        <v>0</v>
      </c>
      <c r="N75" s="41">
        <v>0</v>
      </c>
      <c r="O75" s="41">
        <v>0</v>
      </c>
      <c r="P75" s="41">
        <v>0</v>
      </c>
    </row>
    <row r="76" spans="1:16" ht="12" customHeight="1">
      <c r="A76" s="175"/>
      <c r="B76" s="175"/>
      <c r="C76" s="40"/>
      <c r="D76" s="221"/>
      <c r="E76" s="39"/>
      <c r="F76" s="102"/>
      <c r="G76" s="66">
        <f t="shared" ref="G76:P76" si="36">IF(G75=0,0,G75/$F75)</f>
        <v>0</v>
      </c>
      <c r="H76" s="37">
        <f t="shared" si="36"/>
        <v>0</v>
      </c>
      <c r="I76" s="37">
        <f t="shared" si="36"/>
        <v>0</v>
      </c>
      <c r="J76" s="37">
        <f t="shared" si="36"/>
        <v>0</v>
      </c>
      <c r="K76" s="37">
        <f t="shared" si="36"/>
        <v>0</v>
      </c>
      <c r="L76" s="37">
        <f t="shared" si="36"/>
        <v>0</v>
      </c>
      <c r="M76" s="37">
        <f t="shared" si="36"/>
        <v>0</v>
      </c>
      <c r="N76" s="37">
        <f t="shared" si="36"/>
        <v>0</v>
      </c>
      <c r="O76" s="37">
        <f t="shared" si="36"/>
        <v>0</v>
      </c>
      <c r="P76" s="37">
        <f t="shared" si="36"/>
        <v>0</v>
      </c>
    </row>
    <row r="77" spans="1:16" ht="12" customHeight="1">
      <c r="A77" s="175"/>
      <c r="B77" s="175"/>
      <c r="C77" s="43"/>
      <c r="D77" s="220" t="s">
        <v>12</v>
      </c>
      <c r="E77" s="42"/>
      <c r="F77" s="101">
        <v>4</v>
      </c>
      <c r="G77" s="68">
        <v>2</v>
      </c>
      <c r="H77" s="41">
        <v>2</v>
      </c>
      <c r="I77" s="41">
        <v>3</v>
      </c>
      <c r="J77" s="41">
        <v>0</v>
      </c>
      <c r="K77" s="41">
        <v>2</v>
      </c>
      <c r="L77" s="41">
        <v>0</v>
      </c>
      <c r="M77" s="41">
        <v>0</v>
      </c>
      <c r="N77" s="41">
        <v>1</v>
      </c>
      <c r="O77" s="41">
        <v>0</v>
      </c>
      <c r="P77" s="41">
        <v>0</v>
      </c>
    </row>
    <row r="78" spans="1:16" ht="12" customHeight="1">
      <c r="A78" s="175"/>
      <c r="B78" s="175"/>
      <c r="C78" s="40"/>
      <c r="D78" s="221"/>
      <c r="E78" s="39"/>
      <c r="F78" s="102"/>
      <c r="G78" s="66">
        <f t="shared" ref="G78:P78" si="37">IF(G77=0,0,G77/$F77)</f>
        <v>0.5</v>
      </c>
      <c r="H78" s="37">
        <f t="shared" si="37"/>
        <v>0.5</v>
      </c>
      <c r="I78" s="37">
        <f t="shared" si="37"/>
        <v>0.75</v>
      </c>
      <c r="J78" s="37">
        <f t="shared" si="37"/>
        <v>0</v>
      </c>
      <c r="K78" s="37">
        <f t="shared" si="37"/>
        <v>0.5</v>
      </c>
      <c r="L78" s="37">
        <f t="shared" si="37"/>
        <v>0</v>
      </c>
      <c r="M78" s="37">
        <f t="shared" si="37"/>
        <v>0</v>
      </c>
      <c r="N78" s="37">
        <f t="shared" si="37"/>
        <v>0.25</v>
      </c>
      <c r="O78" s="37">
        <f t="shared" si="37"/>
        <v>0</v>
      </c>
      <c r="P78" s="37">
        <f t="shared" si="37"/>
        <v>0</v>
      </c>
    </row>
    <row r="79" spans="1:16" ht="12" customHeight="1">
      <c r="A79" s="175"/>
      <c r="B79" s="175"/>
      <c r="C79" s="43"/>
      <c r="D79" s="220" t="s">
        <v>11</v>
      </c>
      <c r="E79" s="42"/>
      <c r="F79" s="101">
        <v>0</v>
      </c>
      <c r="G79" s="68">
        <v>0</v>
      </c>
      <c r="H79" s="41">
        <v>0</v>
      </c>
      <c r="I79" s="41">
        <v>0</v>
      </c>
      <c r="J79" s="41">
        <v>0</v>
      </c>
      <c r="K79" s="41">
        <v>0</v>
      </c>
      <c r="L79" s="41">
        <v>0</v>
      </c>
      <c r="M79" s="41">
        <v>0</v>
      </c>
      <c r="N79" s="41">
        <v>0</v>
      </c>
      <c r="O79" s="41">
        <v>0</v>
      </c>
      <c r="P79" s="41">
        <v>0</v>
      </c>
    </row>
    <row r="80" spans="1:16" ht="12" customHeight="1">
      <c r="A80" s="175"/>
      <c r="B80" s="175"/>
      <c r="C80" s="40"/>
      <c r="D80" s="221"/>
      <c r="E80" s="39"/>
      <c r="F80" s="102"/>
      <c r="G80" s="66">
        <f t="shared" ref="G80:P80" si="38">IF(G79=0,0,G79/$F79)</f>
        <v>0</v>
      </c>
      <c r="H80" s="37">
        <f t="shared" si="38"/>
        <v>0</v>
      </c>
      <c r="I80" s="37">
        <f t="shared" si="38"/>
        <v>0</v>
      </c>
      <c r="J80" s="37">
        <f t="shared" si="38"/>
        <v>0</v>
      </c>
      <c r="K80" s="37">
        <f t="shared" si="38"/>
        <v>0</v>
      </c>
      <c r="L80" s="37">
        <f t="shared" si="38"/>
        <v>0</v>
      </c>
      <c r="M80" s="37">
        <f t="shared" si="38"/>
        <v>0</v>
      </c>
      <c r="N80" s="37">
        <f t="shared" si="38"/>
        <v>0</v>
      </c>
      <c r="O80" s="37">
        <f t="shared" si="38"/>
        <v>0</v>
      </c>
      <c r="P80" s="37">
        <f t="shared" si="38"/>
        <v>0</v>
      </c>
    </row>
    <row r="81" spans="1:16" ht="12" customHeight="1">
      <c r="A81" s="175"/>
      <c r="B81" s="175"/>
      <c r="C81" s="43"/>
      <c r="D81" s="220" t="s">
        <v>10</v>
      </c>
      <c r="E81" s="42"/>
      <c r="F81" s="101">
        <v>5</v>
      </c>
      <c r="G81" s="68">
        <v>2</v>
      </c>
      <c r="H81" s="41">
        <v>4</v>
      </c>
      <c r="I81" s="41">
        <v>1</v>
      </c>
      <c r="J81" s="41">
        <v>0</v>
      </c>
      <c r="K81" s="41">
        <v>2</v>
      </c>
      <c r="L81" s="41">
        <v>3</v>
      </c>
      <c r="M81" s="41">
        <v>3</v>
      </c>
      <c r="N81" s="41">
        <v>2</v>
      </c>
      <c r="O81" s="41">
        <v>1</v>
      </c>
      <c r="P81" s="41">
        <v>0</v>
      </c>
    </row>
    <row r="82" spans="1:16" ht="12" customHeight="1">
      <c r="A82" s="175"/>
      <c r="B82" s="175"/>
      <c r="C82" s="40"/>
      <c r="D82" s="221"/>
      <c r="E82" s="39"/>
      <c r="F82" s="102"/>
      <c r="G82" s="66">
        <f t="shared" ref="G82:P82" si="39">IF(G81=0,0,G81/$F81)</f>
        <v>0.4</v>
      </c>
      <c r="H82" s="37">
        <f t="shared" si="39"/>
        <v>0.8</v>
      </c>
      <c r="I82" s="37">
        <f t="shared" si="39"/>
        <v>0.2</v>
      </c>
      <c r="J82" s="37">
        <f t="shared" si="39"/>
        <v>0</v>
      </c>
      <c r="K82" s="37">
        <f t="shared" si="39"/>
        <v>0.4</v>
      </c>
      <c r="L82" s="37">
        <f t="shared" si="39"/>
        <v>0.6</v>
      </c>
      <c r="M82" s="37">
        <f t="shared" si="39"/>
        <v>0.6</v>
      </c>
      <c r="N82" s="37">
        <f t="shared" si="39"/>
        <v>0.4</v>
      </c>
      <c r="O82" s="37">
        <f t="shared" si="39"/>
        <v>0.2</v>
      </c>
      <c r="P82" s="37">
        <f t="shared" si="39"/>
        <v>0</v>
      </c>
    </row>
    <row r="83" spans="1:16" ht="12" customHeight="1">
      <c r="A83" s="175"/>
      <c r="B83" s="175"/>
      <c r="C83" s="43"/>
      <c r="D83" s="220" t="s">
        <v>9</v>
      </c>
      <c r="E83" s="42"/>
      <c r="F83" s="101">
        <v>1</v>
      </c>
      <c r="G83" s="68">
        <v>1</v>
      </c>
      <c r="H83" s="41">
        <v>1</v>
      </c>
      <c r="I83" s="41">
        <v>0</v>
      </c>
      <c r="J83" s="41">
        <v>0</v>
      </c>
      <c r="K83" s="41">
        <v>1</v>
      </c>
      <c r="L83" s="41">
        <v>1</v>
      </c>
      <c r="M83" s="41">
        <v>0</v>
      </c>
      <c r="N83" s="41">
        <v>0</v>
      </c>
      <c r="O83" s="41">
        <v>0</v>
      </c>
      <c r="P83" s="41">
        <v>0</v>
      </c>
    </row>
    <row r="84" spans="1:16" ht="12" customHeight="1">
      <c r="A84" s="175"/>
      <c r="B84" s="175"/>
      <c r="C84" s="40"/>
      <c r="D84" s="221"/>
      <c r="E84" s="39"/>
      <c r="F84" s="102"/>
      <c r="G84" s="66">
        <f t="shared" ref="G84:P84" si="40">IF(G83=0,0,G83/$F83)</f>
        <v>1</v>
      </c>
      <c r="H84" s="37">
        <f t="shared" si="40"/>
        <v>1</v>
      </c>
      <c r="I84" s="37">
        <f t="shared" si="40"/>
        <v>0</v>
      </c>
      <c r="J84" s="37">
        <f t="shared" si="40"/>
        <v>0</v>
      </c>
      <c r="K84" s="37">
        <f t="shared" si="40"/>
        <v>1</v>
      </c>
      <c r="L84" s="37">
        <f t="shared" si="40"/>
        <v>1</v>
      </c>
      <c r="M84" s="37">
        <f t="shared" si="40"/>
        <v>0</v>
      </c>
      <c r="N84" s="37">
        <f t="shared" si="40"/>
        <v>0</v>
      </c>
      <c r="O84" s="37">
        <f t="shared" si="40"/>
        <v>0</v>
      </c>
      <c r="P84" s="37">
        <f t="shared" si="40"/>
        <v>0</v>
      </c>
    </row>
    <row r="85" spans="1:16" ht="12" customHeight="1">
      <c r="A85" s="175"/>
      <c r="B85" s="175"/>
      <c r="C85" s="43"/>
      <c r="D85" s="220" t="s">
        <v>8</v>
      </c>
      <c r="E85" s="42"/>
      <c r="F85" s="101">
        <v>0</v>
      </c>
      <c r="G85" s="68">
        <v>0</v>
      </c>
      <c r="H85" s="41">
        <v>0</v>
      </c>
      <c r="I85" s="41">
        <v>0</v>
      </c>
      <c r="J85" s="41">
        <v>0</v>
      </c>
      <c r="K85" s="41">
        <v>0</v>
      </c>
      <c r="L85" s="41">
        <v>0</v>
      </c>
      <c r="M85" s="41">
        <v>0</v>
      </c>
      <c r="N85" s="41">
        <v>0</v>
      </c>
      <c r="O85" s="41">
        <v>0</v>
      </c>
      <c r="P85" s="41">
        <v>0</v>
      </c>
    </row>
    <row r="86" spans="1:16" ht="12" customHeight="1">
      <c r="A86" s="175"/>
      <c r="B86" s="175"/>
      <c r="C86" s="40"/>
      <c r="D86" s="221"/>
      <c r="E86" s="39"/>
      <c r="F86" s="102"/>
      <c r="G86" s="66">
        <f t="shared" ref="G86:P86" si="41">IF(G85=0,0,G85/$F85)</f>
        <v>0</v>
      </c>
      <c r="H86" s="37">
        <f t="shared" si="41"/>
        <v>0</v>
      </c>
      <c r="I86" s="37">
        <f t="shared" si="41"/>
        <v>0</v>
      </c>
      <c r="J86" s="37">
        <f t="shared" si="41"/>
        <v>0</v>
      </c>
      <c r="K86" s="37">
        <f t="shared" si="41"/>
        <v>0</v>
      </c>
      <c r="L86" s="37">
        <f t="shared" si="41"/>
        <v>0</v>
      </c>
      <c r="M86" s="37">
        <f t="shared" si="41"/>
        <v>0</v>
      </c>
      <c r="N86" s="37">
        <f t="shared" si="41"/>
        <v>0</v>
      </c>
      <c r="O86" s="37">
        <f t="shared" si="41"/>
        <v>0</v>
      </c>
      <c r="P86" s="37">
        <f t="shared" si="41"/>
        <v>0</v>
      </c>
    </row>
    <row r="87" spans="1:16" ht="13.5" customHeight="1">
      <c r="A87" s="175"/>
      <c r="B87" s="175"/>
      <c r="C87" s="43"/>
      <c r="D87" s="222" t="s">
        <v>139</v>
      </c>
      <c r="E87" s="42"/>
      <c r="F87" s="101">
        <v>2</v>
      </c>
      <c r="G87" s="68">
        <v>0</v>
      </c>
      <c r="H87" s="41">
        <v>0</v>
      </c>
      <c r="I87" s="41">
        <v>0</v>
      </c>
      <c r="J87" s="41">
        <v>0</v>
      </c>
      <c r="K87" s="41">
        <v>1</v>
      </c>
      <c r="L87" s="41">
        <v>0</v>
      </c>
      <c r="M87" s="41">
        <v>1</v>
      </c>
      <c r="N87" s="41">
        <v>1</v>
      </c>
      <c r="O87" s="41">
        <v>0</v>
      </c>
      <c r="P87" s="41">
        <v>0</v>
      </c>
    </row>
    <row r="88" spans="1:16" ht="13.5" customHeight="1">
      <c r="A88" s="175"/>
      <c r="B88" s="175"/>
      <c r="C88" s="40"/>
      <c r="D88" s="221"/>
      <c r="E88" s="39"/>
      <c r="F88" s="102"/>
      <c r="G88" s="66">
        <f t="shared" ref="G88:P88" si="42">IF(G87=0,0,G87/$F87)</f>
        <v>0</v>
      </c>
      <c r="H88" s="37">
        <f t="shared" si="42"/>
        <v>0</v>
      </c>
      <c r="I88" s="37">
        <f t="shared" si="42"/>
        <v>0</v>
      </c>
      <c r="J88" s="37">
        <f t="shared" si="42"/>
        <v>0</v>
      </c>
      <c r="K88" s="37">
        <f t="shared" si="42"/>
        <v>0.5</v>
      </c>
      <c r="L88" s="37">
        <f t="shared" si="42"/>
        <v>0</v>
      </c>
      <c r="M88" s="37">
        <f t="shared" si="42"/>
        <v>0.5</v>
      </c>
      <c r="N88" s="37">
        <f t="shared" si="42"/>
        <v>0.5</v>
      </c>
      <c r="O88" s="37">
        <f t="shared" si="42"/>
        <v>0</v>
      </c>
      <c r="P88" s="37">
        <f t="shared" si="42"/>
        <v>0</v>
      </c>
    </row>
    <row r="89" spans="1:16" ht="12" customHeight="1">
      <c r="A89" s="175"/>
      <c r="B89" s="175"/>
      <c r="C89" s="43"/>
      <c r="D89" s="220" t="s">
        <v>6</v>
      </c>
      <c r="E89" s="42"/>
      <c r="F89" s="101">
        <v>0</v>
      </c>
      <c r="G89" s="68">
        <v>0</v>
      </c>
      <c r="H89" s="41">
        <v>0</v>
      </c>
      <c r="I89" s="41">
        <v>0</v>
      </c>
      <c r="J89" s="41">
        <v>0</v>
      </c>
      <c r="K89" s="41">
        <v>0</v>
      </c>
      <c r="L89" s="41">
        <v>0</v>
      </c>
      <c r="M89" s="41">
        <v>0</v>
      </c>
      <c r="N89" s="41">
        <v>0</v>
      </c>
      <c r="O89" s="41">
        <v>0</v>
      </c>
      <c r="P89" s="41">
        <v>0</v>
      </c>
    </row>
    <row r="90" spans="1:16" ht="12" customHeight="1">
      <c r="A90" s="175"/>
      <c r="B90" s="175"/>
      <c r="C90" s="40"/>
      <c r="D90" s="221"/>
      <c r="E90" s="39"/>
      <c r="F90" s="102"/>
      <c r="G90" s="66">
        <f t="shared" ref="G90:P90" si="43">IF(G89=0,0,G89/$F89)</f>
        <v>0</v>
      </c>
      <c r="H90" s="37">
        <f t="shared" si="43"/>
        <v>0</v>
      </c>
      <c r="I90" s="37">
        <f t="shared" si="43"/>
        <v>0</v>
      </c>
      <c r="J90" s="37">
        <f t="shared" si="43"/>
        <v>0</v>
      </c>
      <c r="K90" s="37">
        <f t="shared" si="43"/>
        <v>0</v>
      </c>
      <c r="L90" s="37">
        <f t="shared" si="43"/>
        <v>0</v>
      </c>
      <c r="M90" s="37">
        <f t="shared" si="43"/>
        <v>0</v>
      </c>
      <c r="N90" s="37">
        <f t="shared" si="43"/>
        <v>0</v>
      </c>
      <c r="O90" s="37">
        <f t="shared" si="43"/>
        <v>0</v>
      </c>
      <c r="P90" s="37">
        <f t="shared" si="43"/>
        <v>0</v>
      </c>
    </row>
    <row r="91" spans="1:16" ht="12" customHeight="1">
      <c r="A91" s="175"/>
      <c r="B91" s="175"/>
      <c r="C91" s="43"/>
      <c r="D91" s="220" t="s">
        <v>5</v>
      </c>
      <c r="E91" s="42"/>
      <c r="F91" s="101">
        <v>1</v>
      </c>
      <c r="G91" s="68">
        <v>1</v>
      </c>
      <c r="H91" s="41">
        <v>1</v>
      </c>
      <c r="I91" s="41">
        <v>1</v>
      </c>
      <c r="J91" s="41">
        <v>1</v>
      </c>
      <c r="K91" s="41">
        <v>1</v>
      </c>
      <c r="L91" s="41">
        <v>0</v>
      </c>
      <c r="M91" s="41">
        <v>1</v>
      </c>
      <c r="N91" s="41">
        <v>0</v>
      </c>
      <c r="O91" s="41">
        <v>0</v>
      </c>
      <c r="P91" s="41">
        <v>0</v>
      </c>
    </row>
    <row r="92" spans="1:16" ht="12" customHeight="1">
      <c r="A92" s="175"/>
      <c r="B92" s="175"/>
      <c r="C92" s="40"/>
      <c r="D92" s="221"/>
      <c r="E92" s="39"/>
      <c r="F92" s="102"/>
      <c r="G92" s="66">
        <f t="shared" ref="G92:P92" si="44">IF(G91=0,0,G91/$F91)</f>
        <v>1</v>
      </c>
      <c r="H92" s="37">
        <f t="shared" si="44"/>
        <v>1</v>
      </c>
      <c r="I92" s="37">
        <f t="shared" si="44"/>
        <v>1</v>
      </c>
      <c r="J92" s="37">
        <f t="shared" si="44"/>
        <v>1</v>
      </c>
      <c r="K92" s="37">
        <f t="shared" si="44"/>
        <v>1</v>
      </c>
      <c r="L92" s="37">
        <f t="shared" si="44"/>
        <v>0</v>
      </c>
      <c r="M92" s="37">
        <f t="shared" si="44"/>
        <v>1</v>
      </c>
      <c r="N92" s="37">
        <f t="shared" si="44"/>
        <v>0</v>
      </c>
      <c r="O92" s="37">
        <f t="shared" si="44"/>
        <v>0</v>
      </c>
      <c r="P92" s="37">
        <f t="shared" si="44"/>
        <v>0</v>
      </c>
    </row>
    <row r="93" spans="1:16" ht="12" customHeight="1">
      <c r="A93" s="175"/>
      <c r="B93" s="175"/>
      <c r="C93" s="43"/>
      <c r="D93" s="220" t="s">
        <v>4</v>
      </c>
      <c r="E93" s="42"/>
      <c r="F93" s="101">
        <v>0</v>
      </c>
      <c r="G93" s="68">
        <v>0</v>
      </c>
      <c r="H93" s="41">
        <v>0</v>
      </c>
      <c r="I93" s="41">
        <v>0</v>
      </c>
      <c r="J93" s="41">
        <v>0</v>
      </c>
      <c r="K93" s="41">
        <v>0</v>
      </c>
      <c r="L93" s="41">
        <v>0</v>
      </c>
      <c r="M93" s="41">
        <v>0</v>
      </c>
      <c r="N93" s="41">
        <v>0</v>
      </c>
      <c r="O93" s="41">
        <v>0</v>
      </c>
      <c r="P93" s="41">
        <v>0</v>
      </c>
    </row>
    <row r="94" spans="1:16" ht="12" customHeight="1">
      <c r="A94" s="175"/>
      <c r="B94" s="175"/>
      <c r="C94" s="40"/>
      <c r="D94" s="221"/>
      <c r="E94" s="39"/>
      <c r="F94" s="102"/>
      <c r="G94" s="66">
        <f t="shared" ref="G94:P94" si="45">IF(G93=0,0,G93/$F93)</f>
        <v>0</v>
      </c>
      <c r="H94" s="37">
        <f t="shared" si="45"/>
        <v>0</v>
      </c>
      <c r="I94" s="37">
        <f t="shared" si="45"/>
        <v>0</v>
      </c>
      <c r="J94" s="37">
        <f t="shared" si="45"/>
        <v>0</v>
      </c>
      <c r="K94" s="37">
        <f t="shared" si="45"/>
        <v>0</v>
      </c>
      <c r="L94" s="37">
        <f t="shared" si="45"/>
        <v>0</v>
      </c>
      <c r="M94" s="37">
        <f t="shared" si="45"/>
        <v>0</v>
      </c>
      <c r="N94" s="37">
        <f t="shared" si="45"/>
        <v>0</v>
      </c>
      <c r="O94" s="37">
        <f t="shared" si="45"/>
        <v>0</v>
      </c>
      <c r="P94" s="37">
        <f t="shared" si="45"/>
        <v>0</v>
      </c>
    </row>
    <row r="95" spans="1:16" ht="12" customHeight="1">
      <c r="A95" s="175"/>
      <c r="B95" s="175"/>
      <c r="C95" s="43"/>
      <c r="D95" s="220" t="s">
        <v>3</v>
      </c>
      <c r="E95" s="42"/>
      <c r="F95" s="101">
        <v>2</v>
      </c>
      <c r="G95" s="68">
        <v>1</v>
      </c>
      <c r="H95" s="41">
        <v>0</v>
      </c>
      <c r="I95" s="41">
        <v>1</v>
      </c>
      <c r="J95" s="41">
        <v>0</v>
      </c>
      <c r="K95" s="41">
        <v>0</v>
      </c>
      <c r="L95" s="41">
        <v>0</v>
      </c>
      <c r="M95" s="41">
        <v>1</v>
      </c>
      <c r="N95" s="41">
        <v>1</v>
      </c>
      <c r="O95" s="41">
        <v>0</v>
      </c>
      <c r="P95" s="41">
        <v>0</v>
      </c>
    </row>
    <row r="96" spans="1:16" ht="12" customHeight="1">
      <c r="A96" s="175"/>
      <c r="B96" s="175"/>
      <c r="C96" s="40"/>
      <c r="D96" s="221"/>
      <c r="E96" s="39"/>
      <c r="F96" s="102"/>
      <c r="G96" s="66">
        <f t="shared" ref="G96:P96" si="46">IF(G95=0,0,G95/$F95)</f>
        <v>0.5</v>
      </c>
      <c r="H96" s="37">
        <f t="shared" si="46"/>
        <v>0</v>
      </c>
      <c r="I96" s="37">
        <f t="shared" si="46"/>
        <v>0.5</v>
      </c>
      <c r="J96" s="37">
        <f t="shared" si="46"/>
        <v>0</v>
      </c>
      <c r="K96" s="37">
        <f t="shared" si="46"/>
        <v>0</v>
      </c>
      <c r="L96" s="37">
        <f t="shared" si="46"/>
        <v>0</v>
      </c>
      <c r="M96" s="37">
        <f t="shared" si="46"/>
        <v>0.5</v>
      </c>
      <c r="N96" s="37">
        <f t="shared" si="46"/>
        <v>0.5</v>
      </c>
      <c r="O96" s="37">
        <f t="shared" si="46"/>
        <v>0</v>
      </c>
      <c r="P96" s="37">
        <f t="shared" si="46"/>
        <v>0</v>
      </c>
    </row>
    <row r="97" spans="1:16" ht="12" customHeight="1">
      <c r="A97" s="175"/>
      <c r="B97" s="175"/>
      <c r="C97" s="43"/>
      <c r="D97" s="220" t="s">
        <v>2</v>
      </c>
      <c r="E97" s="42"/>
      <c r="F97" s="101">
        <v>0</v>
      </c>
      <c r="G97" s="68">
        <v>0</v>
      </c>
      <c r="H97" s="41">
        <v>0</v>
      </c>
      <c r="I97" s="41">
        <v>0</v>
      </c>
      <c r="J97" s="41">
        <v>0</v>
      </c>
      <c r="K97" s="41">
        <v>0</v>
      </c>
      <c r="L97" s="41">
        <v>0</v>
      </c>
      <c r="M97" s="41">
        <v>0</v>
      </c>
      <c r="N97" s="41">
        <v>0</v>
      </c>
      <c r="O97" s="41">
        <v>0</v>
      </c>
      <c r="P97" s="41">
        <v>0</v>
      </c>
    </row>
    <row r="98" spans="1:16" ht="12" customHeight="1">
      <c r="A98" s="175"/>
      <c r="B98" s="175"/>
      <c r="C98" s="40"/>
      <c r="D98" s="221"/>
      <c r="E98" s="39"/>
      <c r="F98" s="102"/>
      <c r="G98" s="66">
        <f t="shared" ref="G98:P98" si="47">IF(G97=0,0,G97/$F97)</f>
        <v>0</v>
      </c>
      <c r="H98" s="37">
        <f t="shared" si="47"/>
        <v>0</v>
      </c>
      <c r="I98" s="37">
        <f t="shared" si="47"/>
        <v>0</v>
      </c>
      <c r="J98" s="37">
        <f t="shared" si="47"/>
        <v>0</v>
      </c>
      <c r="K98" s="37">
        <f t="shared" si="47"/>
        <v>0</v>
      </c>
      <c r="L98" s="37">
        <f t="shared" si="47"/>
        <v>0</v>
      </c>
      <c r="M98" s="37">
        <f t="shared" si="47"/>
        <v>0</v>
      </c>
      <c r="N98" s="37">
        <f t="shared" si="47"/>
        <v>0</v>
      </c>
      <c r="O98" s="37">
        <f t="shared" si="47"/>
        <v>0</v>
      </c>
      <c r="P98" s="37">
        <f t="shared" si="47"/>
        <v>0</v>
      </c>
    </row>
    <row r="99" spans="1:16" ht="12.75" customHeight="1">
      <c r="A99" s="175"/>
      <c r="B99" s="175"/>
      <c r="C99" s="43"/>
      <c r="D99" s="220" t="s">
        <v>1</v>
      </c>
      <c r="E99" s="42"/>
      <c r="F99" s="101">
        <v>2</v>
      </c>
      <c r="G99" s="68">
        <v>1</v>
      </c>
      <c r="H99" s="41">
        <v>1</v>
      </c>
      <c r="I99" s="41">
        <v>1</v>
      </c>
      <c r="J99" s="41">
        <v>0</v>
      </c>
      <c r="K99" s="41">
        <v>1</v>
      </c>
      <c r="L99" s="41">
        <v>0</v>
      </c>
      <c r="M99" s="41">
        <v>1</v>
      </c>
      <c r="N99" s="41">
        <v>0</v>
      </c>
      <c r="O99" s="41">
        <v>0</v>
      </c>
      <c r="P99" s="41">
        <v>0</v>
      </c>
    </row>
    <row r="100" spans="1:16" ht="12.75" customHeight="1">
      <c r="A100" s="176"/>
      <c r="B100" s="176"/>
      <c r="C100" s="40"/>
      <c r="D100" s="221"/>
      <c r="E100" s="39"/>
      <c r="F100" s="144"/>
      <c r="G100" s="66">
        <f t="shared" ref="G100:P100" si="48">IF(G99=0,0,G99/$F99)</f>
        <v>0.5</v>
      </c>
      <c r="H100" s="37">
        <f t="shared" si="48"/>
        <v>0.5</v>
      </c>
      <c r="I100" s="37">
        <f t="shared" si="48"/>
        <v>0.5</v>
      </c>
      <c r="J100" s="37">
        <f t="shared" si="48"/>
        <v>0</v>
      </c>
      <c r="K100" s="37">
        <f t="shared" si="48"/>
        <v>0.5</v>
      </c>
      <c r="L100" s="37">
        <f t="shared" si="48"/>
        <v>0</v>
      </c>
      <c r="M100" s="37">
        <f t="shared" si="48"/>
        <v>0.5</v>
      </c>
      <c r="N100" s="37">
        <f t="shared" si="48"/>
        <v>0</v>
      </c>
      <c r="O100" s="37">
        <f t="shared" si="48"/>
        <v>0</v>
      </c>
      <c r="P100" s="37">
        <f t="shared" si="48"/>
        <v>0</v>
      </c>
    </row>
  </sheetData>
  <mergeCells count="63">
    <mergeCell ref="D63:D64"/>
    <mergeCell ref="D65:D66"/>
    <mergeCell ref="D67:D68"/>
    <mergeCell ref="D95:D96"/>
    <mergeCell ref="D85:D86"/>
    <mergeCell ref="D87:D88"/>
    <mergeCell ref="D89:D90"/>
    <mergeCell ref="D91:D92"/>
    <mergeCell ref="D93:D94"/>
    <mergeCell ref="D47:D48"/>
    <mergeCell ref="D31:D32"/>
    <mergeCell ref="D33:D34"/>
    <mergeCell ref="D61:D62"/>
    <mergeCell ref="B69:B100"/>
    <mergeCell ref="D69:D70"/>
    <mergeCell ref="D71:D72"/>
    <mergeCell ref="D73:D74"/>
    <mergeCell ref="D75:D76"/>
    <mergeCell ref="D97:D98"/>
    <mergeCell ref="D99:D100"/>
    <mergeCell ref="D77:D78"/>
    <mergeCell ref="D59:D60"/>
    <mergeCell ref="D79:D80"/>
    <mergeCell ref="D81:D82"/>
    <mergeCell ref="D83:D84"/>
    <mergeCell ref="B11:E12"/>
    <mergeCell ref="B13:E14"/>
    <mergeCell ref="B15:E16"/>
    <mergeCell ref="B17:E18"/>
    <mergeCell ref="A19:A100"/>
    <mergeCell ref="B19:B68"/>
    <mergeCell ref="D19:D20"/>
    <mergeCell ref="D21:D22"/>
    <mergeCell ref="D23:D24"/>
    <mergeCell ref="D25:D26"/>
    <mergeCell ref="D27:D28"/>
    <mergeCell ref="D29:D30"/>
    <mergeCell ref="D39:D40"/>
    <mergeCell ref="D41:D42"/>
    <mergeCell ref="D43:D44"/>
    <mergeCell ref="D45:D46"/>
    <mergeCell ref="O3:O6"/>
    <mergeCell ref="P3:P6"/>
    <mergeCell ref="L3:L6"/>
    <mergeCell ref="M3:M6"/>
    <mergeCell ref="K3:K6"/>
    <mergeCell ref="N3:N6"/>
    <mergeCell ref="G3:G6"/>
    <mergeCell ref="H3:H6"/>
    <mergeCell ref="I3:I6"/>
    <mergeCell ref="J3:J6"/>
    <mergeCell ref="D57:D58"/>
    <mergeCell ref="D35:D36"/>
    <mergeCell ref="D37:D38"/>
    <mergeCell ref="A7:E8"/>
    <mergeCell ref="D49:D50"/>
    <mergeCell ref="D51:D52"/>
    <mergeCell ref="D53:D54"/>
    <mergeCell ref="D55:D56"/>
    <mergeCell ref="A3:E6"/>
    <mergeCell ref="F3:F6"/>
    <mergeCell ref="A9:A18"/>
    <mergeCell ref="B9:E10"/>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P20 G69:P7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topLeftCell="A46"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6" width="8.625" style="3" customWidth="1"/>
    <col min="7" max="12" width="10.625" style="3" customWidth="1"/>
    <col min="13" max="13" width="9" style="3"/>
    <col min="14" max="20" width="9" style="71"/>
    <col min="21" max="16384" width="9" style="3"/>
  </cols>
  <sheetData>
    <row r="1" spans="1:19" ht="14.25">
      <c r="A1" s="18" t="s">
        <v>79</v>
      </c>
    </row>
    <row r="3" spans="1:19" ht="18" customHeight="1">
      <c r="A3" s="161" t="s">
        <v>64</v>
      </c>
      <c r="B3" s="162"/>
      <c r="C3" s="162"/>
      <c r="D3" s="162"/>
      <c r="E3" s="163"/>
      <c r="F3" s="170" t="s">
        <v>63</v>
      </c>
      <c r="G3" s="184" t="s">
        <v>78</v>
      </c>
      <c r="H3" s="185"/>
      <c r="I3" s="185"/>
      <c r="J3" s="185"/>
      <c r="K3" s="185"/>
      <c r="L3" s="186"/>
    </row>
    <row r="4" spans="1:19" ht="31.5" customHeight="1">
      <c r="A4" s="164"/>
      <c r="B4" s="165"/>
      <c r="C4" s="165"/>
      <c r="D4" s="165"/>
      <c r="E4" s="166"/>
      <c r="F4" s="153"/>
      <c r="G4" s="183" t="s">
        <v>77</v>
      </c>
      <c r="H4" s="183"/>
      <c r="I4" s="183" t="s">
        <v>76</v>
      </c>
      <c r="J4" s="183"/>
      <c r="K4" s="183" t="s">
        <v>75</v>
      </c>
      <c r="L4" s="183"/>
    </row>
    <row r="5" spans="1:19" ht="15" customHeight="1">
      <c r="A5" s="164"/>
      <c r="B5" s="165"/>
      <c r="C5" s="165"/>
      <c r="D5" s="165"/>
      <c r="E5" s="166"/>
      <c r="F5" s="153"/>
      <c r="G5" s="154" t="s">
        <v>74</v>
      </c>
      <c r="H5" s="156" t="s">
        <v>73</v>
      </c>
      <c r="I5" s="154" t="s">
        <v>74</v>
      </c>
      <c r="J5" s="156" t="s">
        <v>73</v>
      </c>
      <c r="K5" s="154" t="s">
        <v>74</v>
      </c>
      <c r="L5" s="156" t="s">
        <v>73</v>
      </c>
    </row>
    <row r="6" spans="1:19" ht="15" customHeight="1">
      <c r="A6" s="167"/>
      <c r="B6" s="168"/>
      <c r="C6" s="168"/>
      <c r="D6" s="168"/>
      <c r="E6" s="169"/>
      <c r="F6" s="153"/>
      <c r="G6" s="155"/>
      <c r="H6" s="157"/>
      <c r="I6" s="155"/>
      <c r="J6" s="157"/>
      <c r="K6" s="155"/>
      <c r="L6" s="157"/>
    </row>
    <row r="7" spans="1:19" ht="23.1" customHeight="1">
      <c r="A7" s="158" t="s">
        <v>50</v>
      </c>
      <c r="B7" s="159"/>
      <c r="C7" s="159"/>
      <c r="D7" s="159"/>
      <c r="E7" s="160"/>
      <c r="F7" s="10">
        <f>SUM(F8:F12)</f>
        <v>945</v>
      </c>
      <c r="G7" s="9">
        <f>SUM(G8:G12)</f>
        <v>42933</v>
      </c>
      <c r="H7" s="8">
        <f t="shared" ref="H7:H53" si="0">IF(G7=0,0,G7/$K7*100)</f>
        <v>56.852099527258758</v>
      </c>
      <c r="I7" s="9">
        <f>SUM(I8:I12)</f>
        <v>32584</v>
      </c>
      <c r="J7" s="8">
        <f t="shared" ref="J7:J53" si="1">IF(I7=0,0,I7/$K7*100)</f>
        <v>43.147900472741235</v>
      </c>
      <c r="K7" s="9">
        <f t="shared" ref="K7:K53" si="2">SUM(G7,I7)</f>
        <v>75517</v>
      </c>
      <c r="L7" s="8">
        <f t="shared" ref="L7:L53" si="3">IF(K7=0,0,K7/$K7*100)</f>
        <v>100</v>
      </c>
      <c r="M7" s="54"/>
    </row>
    <row r="8" spans="1:19" ht="23.1" customHeight="1">
      <c r="A8" s="177" t="s">
        <v>49</v>
      </c>
      <c r="B8" s="180" t="s">
        <v>48</v>
      </c>
      <c r="C8" s="181"/>
      <c r="D8" s="181"/>
      <c r="E8" s="182"/>
      <c r="F8" s="10">
        <v>295</v>
      </c>
      <c r="G8" s="9">
        <v>1782</v>
      </c>
      <c r="H8" s="8">
        <f t="shared" si="0"/>
        <v>54.983029929034245</v>
      </c>
      <c r="I8" s="9">
        <v>1459</v>
      </c>
      <c r="J8" s="8">
        <f t="shared" si="1"/>
        <v>45.016970070965748</v>
      </c>
      <c r="K8" s="9">
        <f t="shared" si="2"/>
        <v>3241</v>
      </c>
      <c r="L8" s="8">
        <f t="shared" si="3"/>
        <v>100</v>
      </c>
      <c r="M8" s="54"/>
    </row>
    <row r="9" spans="1:19" ht="23.1" customHeight="1">
      <c r="A9" s="178"/>
      <c r="B9" s="180" t="s">
        <v>47</v>
      </c>
      <c r="C9" s="181"/>
      <c r="D9" s="181"/>
      <c r="E9" s="182"/>
      <c r="F9" s="10">
        <v>143</v>
      </c>
      <c r="G9" s="9">
        <v>2477</v>
      </c>
      <c r="H9" s="8">
        <f t="shared" si="0"/>
        <v>57.298172565348139</v>
      </c>
      <c r="I9" s="9">
        <v>1846</v>
      </c>
      <c r="J9" s="8">
        <f t="shared" si="1"/>
        <v>42.701827434651861</v>
      </c>
      <c r="K9" s="9">
        <f t="shared" si="2"/>
        <v>4323</v>
      </c>
      <c r="L9" s="8">
        <f t="shared" si="3"/>
        <v>100</v>
      </c>
      <c r="M9" s="54"/>
    </row>
    <row r="10" spans="1:19" ht="23.1" customHeight="1">
      <c r="A10" s="178"/>
      <c r="B10" s="180" t="s">
        <v>46</v>
      </c>
      <c r="C10" s="181"/>
      <c r="D10" s="181"/>
      <c r="E10" s="182"/>
      <c r="F10" s="10">
        <v>227</v>
      </c>
      <c r="G10" s="9">
        <v>13208</v>
      </c>
      <c r="H10" s="8">
        <f t="shared" si="0"/>
        <v>54.596560846560848</v>
      </c>
      <c r="I10" s="9">
        <v>10984</v>
      </c>
      <c r="J10" s="8">
        <f t="shared" si="1"/>
        <v>45.403439153439152</v>
      </c>
      <c r="K10" s="9">
        <f t="shared" si="2"/>
        <v>24192</v>
      </c>
      <c r="L10" s="8">
        <f t="shared" si="3"/>
        <v>100</v>
      </c>
      <c r="M10" s="54"/>
      <c r="Q10" s="72"/>
      <c r="R10" s="72"/>
    </row>
    <row r="11" spans="1:19" ht="23.1" customHeight="1">
      <c r="A11" s="178"/>
      <c r="B11" s="180" t="s">
        <v>45</v>
      </c>
      <c r="C11" s="181"/>
      <c r="D11" s="181"/>
      <c r="E11" s="182"/>
      <c r="F11" s="10">
        <v>75</v>
      </c>
      <c r="G11" s="9">
        <v>7602</v>
      </c>
      <c r="H11" s="8">
        <f t="shared" si="0"/>
        <v>64.70337901097966</v>
      </c>
      <c r="I11" s="9">
        <v>4147</v>
      </c>
      <c r="J11" s="8">
        <f t="shared" si="1"/>
        <v>35.296620989020347</v>
      </c>
      <c r="K11" s="9">
        <f t="shared" si="2"/>
        <v>11749</v>
      </c>
      <c r="L11" s="8">
        <f t="shared" si="3"/>
        <v>100</v>
      </c>
      <c r="M11" s="54"/>
      <c r="Q11" s="73"/>
      <c r="R11" s="73"/>
    </row>
    <row r="12" spans="1:19" ht="23.1" customHeight="1">
      <c r="A12" s="179"/>
      <c r="B12" s="180" t="s">
        <v>44</v>
      </c>
      <c r="C12" s="181"/>
      <c r="D12" s="181"/>
      <c r="E12" s="182"/>
      <c r="F12" s="10">
        <v>205</v>
      </c>
      <c r="G12" s="9">
        <v>17864</v>
      </c>
      <c r="H12" s="8">
        <f t="shared" si="0"/>
        <v>55.804073472447833</v>
      </c>
      <c r="I12" s="9">
        <v>14148</v>
      </c>
      <c r="J12" s="8">
        <f t="shared" si="1"/>
        <v>44.195926527552167</v>
      </c>
      <c r="K12" s="9">
        <f t="shared" si="2"/>
        <v>32012</v>
      </c>
      <c r="L12" s="8">
        <f t="shared" si="3"/>
        <v>100</v>
      </c>
      <c r="M12" s="54"/>
      <c r="Q12" s="73"/>
      <c r="R12" s="73"/>
    </row>
    <row r="13" spans="1:19" ht="23.1" customHeight="1">
      <c r="A13" s="174" t="s">
        <v>43</v>
      </c>
      <c r="B13" s="174" t="s">
        <v>42</v>
      </c>
      <c r="C13" s="13"/>
      <c r="D13" s="14" t="s">
        <v>16</v>
      </c>
      <c r="E13" s="11"/>
      <c r="F13" s="10">
        <f>SUM(F14:F37)</f>
        <v>230</v>
      </c>
      <c r="G13" s="9">
        <f>SUM(G14:G37)</f>
        <v>23877</v>
      </c>
      <c r="H13" s="8">
        <f t="shared" si="0"/>
        <v>65.923962561086725</v>
      </c>
      <c r="I13" s="9">
        <f>SUM(I14:I37)</f>
        <v>12342</v>
      </c>
      <c r="J13" s="8">
        <f t="shared" si="1"/>
        <v>34.076037438913275</v>
      </c>
      <c r="K13" s="9">
        <f t="shared" si="2"/>
        <v>36219</v>
      </c>
      <c r="L13" s="8">
        <f t="shared" si="3"/>
        <v>100</v>
      </c>
      <c r="M13" s="54"/>
      <c r="N13" s="74"/>
      <c r="Q13" s="73"/>
      <c r="R13" s="73"/>
    </row>
    <row r="14" spans="1:19" ht="23.1" customHeight="1">
      <c r="A14" s="175"/>
      <c r="B14" s="175"/>
      <c r="C14" s="13"/>
      <c r="D14" s="14" t="s">
        <v>41</v>
      </c>
      <c r="E14" s="11"/>
      <c r="F14" s="10">
        <v>31</v>
      </c>
      <c r="G14" s="9">
        <v>2011</v>
      </c>
      <c r="H14" s="8">
        <f t="shared" si="0"/>
        <v>41.930775646371977</v>
      </c>
      <c r="I14" s="9">
        <v>2785</v>
      </c>
      <c r="J14" s="8">
        <f t="shared" si="1"/>
        <v>58.069224353628023</v>
      </c>
      <c r="K14" s="9">
        <f t="shared" si="2"/>
        <v>4796</v>
      </c>
      <c r="L14" s="8">
        <f t="shared" si="3"/>
        <v>100</v>
      </c>
      <c r="M14" s="54"/>
      <c r="O14" s="72"/>
      <c r="P14" s="72"/>
      <c r="Q14" s="73"/>
      <c r="R14" s="73"/>
      <c r="S14" s="72"/>
    </row>
    <row r="15" spans="1:19" ht="23.1" customHeight="1">
      <c r="A15" s="175"/>
      <c r="B15" s="175"/>
      <c r="C15" s="13"/>
      <c r="D15" s="14" t="s">
        <v>40</v>
      </c>
      <c r="E15" s="11"/>
      <c r="F15" s="10">
        <v>4</v>
      </c>
      <c r="G15" s="9">
        <v>159</v>
      </c>
      <c r="H15" s="8">
        <f t="shared" si="0"/>
        <v>80.710659898477161</v>
      </c>
      <c r="I15" s="9">
        <v>38</v>
      </c>
      <c r="J15" s="8">
        <f t="shared" si="1"/>
        <v>19.289340101522843</v>
      </c>
      <c r="K15" s="9">
        <f t="shared" si="2"/>
        <v>197</v>
      </c>
      <c r="L15" s="8">
        <f t="shared" si="3"/>
        <v>100</v>
      </c>
      <c r="M15" s="54"/>
      <c r="O15" s="73"/>
      <c r="P15" s="73"/>
      <c r="Q15" s="73"/>
      <c r="R15" s="73"/>
      <c r="S15" s="73"/>
    </row>
    <row r="16" spans="1:19" ht="23.1" customHeight="1">
      <c r="A16" s="175"/>
      <c r="B16" s="175"/>
      <c r="C16" s="13"/>
      <c r="D16" s="14" t="s">
        <v>39</v>
      </c>
      <c r="E16" s="11"/>
      <c r="F16" s="10">
        <v>20</v>
      </c>
      <c r="G16" s="9">
        <v>359</v>
      </c>
      <c r="H16" s="8">
        <f t="shared" si="0"/>
        <v>21.055718475073316</v>
      </c>
      <c r="I16" s="9">
        <v>1346</v>
      </c>
      <c r="J16" s="8">
        <f t="shared" si="1"/>
        <v>78.94428152492668</v>
      </c>
      <c r="K16" s="9">
        <f t="shared" si="2"/>
        <v>1705</v>
      </c>
      <c r="L16" s="8">
        <f t="shared" si="3"/>
        <v>100</v>
      </c>
      <c r="M16" s="54"/>
      <c r="O16" s="73"/>
      <c r="P16" s="73"/>
      <c r="R16" s="73"/>
      <c r="S16" s="73"/>
    </row>
    <row r="17" spans="1:19" ht="23.1" customHeight="1">
      <c r="A17" s="175"/>
      <c r="B17" s="175"/>
      <c r="C17" s="13"/>
      <c r="D17" s="14" t="s">
        <v>38</v>
      </c>
      <c r="E17" s="11"/>
      <c r="F17" s="10">
        <v>2</v>
      </c>
      <c r="G17" s="9">
        <v>39</v>
      </c>
      <c r="H17" s="8">
        <f t="shared" si="0"/>
        <v>90.697674418604649</v>
      </c>
      <c r="I17" s="9">
        <v>4</v>
      </c>
      <c r="J17" s="8">
        <f t="shared" si="1"/>
        <v>9.3023255813953494</v>
      </c>
      <c r="K17" s="9">
        <f t="shared" si="2"/>
        <v>43</v>
      </c>
      <c r="L17" s="8">
        <f t="shared" si="3"/>
        <v>100</v>
      </c>
      <c r="M17" s="54"/>
      <c r="O17" s="73"/>
      <c r="P17" s="73"/>
      <c r="R17" s="73"/>
      <c r="S17" s="73"/>
    </row>
    <row r="18" spans="1:19" ht="23.1" customHeight="1">
      <c r="A18" s="175"/>
      <c r="B18" s="175"/>
      <c r="C18" s="13"/>
      <c r="D18" s="14" t="s">
        <v>37</v>
      </c>
      <c r="E18" s="11"/>
      <c r="F18" s="10">
        <v>6</v>
      </c>
      <c r="G18" s="9">
        <v>471</v>
      </c>
      <c r="H18" s="8">
        <f t="shared" si="0"/>
        <v>73.478939157566302</v>
      </c>
      <c r="I18" s="9">
        <v>170</v>
      </c>
      <c r="J18" s="8">
        <f t="shared" si="1"/>
        <v>26.521060842433698</v>
      </c>
      <c r="K18" s="9">
        <f t="shared" si="2"/>
        <v>641</v>
      </c>
      <c r="L18" s="8">
        <f t="shared" si="3"/>
        <v>100</v>
      </c>
      <c r="M18" s="54"/>
      <c r="O18" s="73"/>
      <c r="P18" s="73"/>
      <c r="R18" s="73"/>
      <c r="S18" s="73"/>
    </row>
    <row r="19" spans="1:19" ht="23.1" customHeight="1">
      <c r="A19" s="175"/>
      <c r="B19" s="175"/>
      <c r="C19" s="13"/>
      <c r="D19" s="14" t="s">
        <v>36</v>
      </c>
      <c r="E19" s="11"/>
      <c r="F19" s="10">
        <v>2</v>
      </c>
      <c r="G19" s="9">
        <v>63</v>
      </c>
      <c r="H19" s="8">
        <f t="shared" si="0"/>
        <v>49.606299212598429</v>
      </c>
      <c r="I19" s="9">
        <v>64</v>
      </c>
      <c r="J19" s="8">
        <f t="shared" si="1"/>
        <v>50.393700787401571</v>
      </c>
      <c r="K19" s="9">
        <f t="shared" si="2"/>
        <v>127</v>
      </c>
      <c r="L19" s="8">
        <f t="shared" si="3"/>
        <v>100</v>
      </c>
      <c r="M19" s="54"/>
      <c r="O19" s="73"/>
      <c r="P19" s="73"/>
      <c r="R19" s="73"/>
      <c r="S19" s="73"/>
    </row>
    <row r="20" spans="1:19" ht="23.1" customHeight="1">
      <c r="A20" s="175"/>
      <c r="B20" s="175"/>
      <c r="C20" s="13"/>
      <c r="D20" s="14" t="s">
        <v>35</v>
      </c>
      <c r="E20" s="11"/>
      <c r="F20" s="10">
        <v>6</v>
      </c>
      <c r="G20" s="9">
        <v>380</v>
      </c>
      <c r="H20" s="8">
        <f t="shared" si="0"/>
        <v>66.086956521739125</v>
      </c>
      <c r="I20" s="9">
        <v>195</v>
      </c>
      <c r="J20" s="8">
        <f t="shared" si="1"/>
        <v>33.913043478260867</v>
      </c>
      <c r="K20" s="9">
        <f t="shared" si="2"/>
        <v>575</v>
      </c>
      <c r="L20" s="8">
        <f t="shared" si="3"/>
        <v>100</v>
      </c>
      <c r="M20" s="54"/>
      <c r="O20" s="73"/>
      <c r="P20" s="73"/>
      <c r="R20" s="73"/>
      <c r="S20" s="73"/>
    </row>
    <row r="21" spans="1:19" ht="23.1" customHeight="1">
      <c r="A21" s="175"/>
      <c r="B21" s="175"/>
      <c r="C21" s="13"/>
      <c r="D21" s="14" t="s">
        <v>34</v>
      </c>
      <c r="E21" s="11"/>
      <c r="F21" s="10">
        <v>9</v>
      </c>
      <c r="G21" s="9">
        <v>1124</v>
      </c>
      <c r="H21" s="8">
        <f t="shared" si="0"/>
        <v>53.27014218009478</v>
      </c>
      <c r="I21" s="9">
        <v>986</v>
      </c>
      <c r="J21" s="8">
        <f t="shared" si="1"/>
        <v>46.729857819905213</v>
      </c>
      <c r="K21" s="9">
        <f t="shared" si="2"/>
        <v>2110</v>
      </c>
      <c r="L21" s="8">
        <f t="shared" si="3"/>
        <v>100</v>
      </c>
      <c r="M21" s="54"/>
      <c r="O21" s="73"/>
      <c r="P21" s="73"/>
      <c r="R21" s="73"/>
      <c r="S21" s="73"/>
    </row>
    <row r="22" spans="1:19" ht="23.1" customHeight="1">
      <c r="A22" s="175"/>
      <c r="B22" s="175"/>
      <c r="C22" s="13"/>
      <c r="D22" s="14" t="s">
        <v>33</v>
      </c>
      <c r="E22" s="11"/>
      <c r="F22" s="10">
        <v>1</v>
      </c>
      <c r="G22" s="9">
        <v>6</v>
      </c>
      <c r="H22" s="8">
        <f t="shared" si="0"/>
        <v>85.714285714285708</v>
      </c>
      <c r="I22" s="9">
        <v>1</v>
      </c>
      <c r="J22" s="8">
        <f t="shared" si="1"/>
        <v>14.285714285714285</v>
      </c>
      <c r="K22" s="9">
        <f t="shared" si="2"/>
        <v>7</v>
      </c>
      <c r="L22" s="8">
        <f t="shared" si="3"/>
        <v>100</v>
      </c>
      <c r="M22" s="54"/>
      <c r="O22" s="73"/>
      <c r="P22" s="73"/>
      <c r="R22" s="73"/>
      <c r="S22" s="73"/>
    </row>
    <row r="23" spans="1:19" ht="23.1" customHeight="1">
      <c r="A23" s="175"/>
      <c r="B23" s="175"/>
      <c r="C23" s="13"/>
      <c r="D23" s="14" t="s">
        <v>32</v>
      </c>
      <c r="E23" s="11"/>
      <c r="F23" s="10">
        <v>7</v>
      </c>
      <c r="G23" s="9">
        <v>610</v>
      </c>
      <c r="H23" s="8">
        <f t="shared" si="0"/>
        <v>61</v>
      </c>
      <c r="I23" s="9">
        <v>390</v>
      </c>
      <c r="J23" s="8">
        <f t="shared" si="1"/>
        <v>39</v>
      </c>
      <c r="K23" s="9">
        <f t="shared" si="2"/>
        <v>1000</v>
      </c>
      <c r="L23" s="8">
        <f t="shared" si="3"/>
        <v>100</v>
      </c>
      <c r="M23" s="54"/>
      <c r="O23" s="73"/>
      <c r="P23" s="73"/>
      <c r="R23" s="73"/>
      <c r="S23" s="73"/>
    </row>
    <row r="24" spans="1:19" ht="23.1" customHeight="1">
      <c r="A24" s="175"/>
      <c r="B24" s="175"/>
      <c r="C24" s="13"/>
      <c r="D24" s="14" t="s">
        <v>31</v>
      </c>
      <c r="E24" s="11"/>
      <c r="F24" s="10">
        <v>0</v>
      </c>
      <c r="G24" s="33" t="s">
        <v>466</v>
      </c>
      <c r="H24" s="80" t="s">
        <v>466</v>
      </c>
      <c r="I24" s="33" t="s">
        <v>466</v>
      </c>
      <c r="J24" s="80" t="s">
        <v>466</v>
      </c>
      <c r="K24" s="33" t="s">
        <v>466</v>
      </c>
      <c r="L24" s="80" t="s">
        <v>466</v>
      </c>
      <c r="M24" s="54"/>
      <c r="O24" s="73"/>
      <c r="P24" s="73"/>
      <c r="R24" s="73"/>
      <c r="S24" s="73"/>
    </row>
    <row r="25" spans="1:19" ht="23.1" customHeight="1">
      <c r="A25" s="175"/>
      <c r="B25" s="175"/>
      <c r="C25" s="13"/>
      <c r="D25" s="12" t="s">
        <v>30</v>
      </c>
      <c r="E25" s="11"/>
      <c r="F25" s="10">
        <v>1</v>
      </c>
      <c r="G25" s="9">
        <v>160</v>
      </c>
      <c r="H25" s="8">
        <f t="shared" si="0"/>
        <v>79.207920792079207</v>
      </c>
      <c r="I25" s="9">
        <v>42</v>
      </c>
      <c r="J25" s="8">
        <f t="shared" si="1"/>
        <v>20.792079207920793</v>
      </c>
      <c r="K25" s="9">
        <f t="shared" si="2"/>
        <v>202</v>
      </c>
      <c r="L25" s="8">
        <f t="shared" si="3"/>
        <v>100</v>
      </c>
      <c r="M25" s="54"/>
      <c r="O25" s="73"/>
      <c r="P25" s="73"/>
      <c r="R25" s="73"/>
      <c r="S25" s="73"/>
    </row>
    <row r="26" spans="1:19" ht="23.1" customHeight="1">
      <c r="A26" s="175"/>
      <c r="B26" s="175"/>
      <c r="C26" s="13"/>
      <c r="D26" s="120" t="s">
        <v>29</v>
      </c>
      <c r="E26" s="121"/>
      <c r="F26" s="31">
        <v>7</v>
      </c>
      <c r="G26" s="30">
        <v>1228</v>
      </c>
      <c r="H26" s="122">
        <f t="shared" si="0"/>
        <v>79.740259740259745</v>
      </c>
      <c r="I26" s="9">
        <v>312</v>
      </c>
      <c r="J26" s="8">
        <f t="shared" si="1"/>
        <v>20.259740259740262</v>
      </c>
      <c r="K26" s="9">
        <f t="shared" si="2"/>
        <v>1540</v>
      </c>
      <c r="L26" s="8">
        <f t="shared" si="3"/>
        <v>100</v>
      </c>
      <c r="M26" s="54"/>
      <c r="O26" s="73"/>
      <c r="P26" s="73"/>
      <c r="R26" s="73"/>
      <c r="S26" s="73"/>
    </row>
    <row r="27" spans="1:19" ht="23.1" customHeight="1">
      <c r="A27" s="175"/>
      <c r="B27" s="175"/>
      <c r="C27" s="13"/>
      <c r="D27" s="120" t="s">
        <v>28</v>
      </c>
      <c r="E27" s="121"/>
      <c r="F27" s="31">
        <v>2</v>
      </c>
      <c r="G27" s="30">
        <v>146</v>
      </c>
      <c r="H27" s="122">
        <f t="shared" si="0"/>
        <v>74.871794871794876</v>
      </c>
      <c r="I27" s="9">
        <v>49</v>
      </c>
      <c r="J27" s="8">
        <f t="shared" si="1"/>
        <v>25.128205128205128</v>
      </c>
      <c r="K27" s="9">
        <f t="shared" si="2"/>
        <v>195</v>
      </c>
      <c r="L27" s="8">
        <f t="shared" si="3"/>
        <v>100</v>
      </c>
      <c r="M27" s="54"/>
      <c r="O27" s="73"/>
      <c r="P27" s="73"/>
      <c r="R27" s="73"/>
      <c r="S27" s="73"/>
    </row>
    <row r="28" spans="1:19" ht="23.1" customHeight="1">
      <c r="A28" s="175"/>
      <c r="B28" s="175"/>
      <c r="C28" s="13"/>
      <c r="D28" s="14" t="s">
        <v>27</v>
      </c>
      <c r="E28" s="11"/>
      <c r="F28" s="10">
        <v>3</v>
      </c>
      <c r="G28" s="9">
        <v>476</v>
      </c>
      <c r="H28" s="8">
        <f t="shared" si="0"/>
        <v>89.811320754716988</v>
      </c>
      <c r="I28" s="9">
        <v>54</v>
      </c>
      <c r="J28" s="8">
        <f t="shared" si="1"/>
        <v>10.188679245283019</v>
      </c>
      <c r="K28" s="9">
        <f t="shared" si="2"/>
        <v>530</v>
      </c>
      <c r="L28" s="8">
        <f t="shared" si="3"/>
        <v>100</v>
      </c>
      <c r="M28" s="54"/>
      <c r="O28" s="73"/>
      <c r="P28" s="73"/>
      <c r="R28" s="73"/>
      <c r="S28" s="73"/>
    </row>
    <row r="29" spans="1:19" ht="23.1" customHeight="1">
      <c r="A29" s="175"/>
      <c r="B29" s="175"/>
      <c r="C29" s="13"/>
      <c r="D29" s="14" t="s">
        <v>26</v>
      </c>
      <c r="E29" s="11"/>
      <c r="F29" s="10">
        <v>15</v>
      </c>
      <c r="G29" s="9">
        <v>734</v>
      </c>
      <c r="H29" s="8">
        <f t="shared" si="0"/>
        <v>79.351351351351354</v>
      </c>
      <c r="I29" s="9">
        <v>191</v>
      </c>
      <c r="J29" s="8">
        <f t="shared" si="1"/>
        <v>20.648648648648649</v>
      </c>
      <c r="K29" s="9">
        <f t="shared" si="2"/>
        <v>925</v>
      </c>
      <c r="L29" s="8">
        <f t="shared" si="3"/>
        <v>100</v>
      </c>
      <c r="M29" s="54"/>
      <c r="O29" s="73"/>
      <c r="P29" s="73"/>
      <c r="R29" s="73"/>
      <c r="S29" s="73"/>
    </row>
    <row r="30" spans="1:19" ht="23.1" customHeight="1">
      <c r="A30" s="175"/>
      <c r="B30" s="175"/>
      <c r="C30" s="13"/>
      <c r="D30" s="14" t="s">
        <v>25</v>
      </c>
      <c r="E30" s="11"/>
      <c r="F30" s="10">
        <v>6</v>
      </c>
      <c r="G30" s="9">
        <v>1051</v>
      </c>
      <c r="H30" s="8">
        <f t="shared" si="0"/>
        <v>78.141263940520446</v>
      </c>
      <c r="I30" s="9">
        <v>294</v>
      </c>
      <c r="J30" s="8">
        <f t="shared" si="1"/>
        <v>21.858736059479554</v>
      </c>
      <c r="K30" s="9">
        <f t="shared" si="2"/>
        <v>1345</v>
      </c>
      <c r="L30" s="8">
        <f t="shared" si="3"/>
        <v>100</v>
      </c>
      <c r="M30" s="54"/>
      <c r="O30" s="73"/>
      <c r="P30" s="73"/>
      <c r="R30" s="73"/>
      <c r="S30" s="73"/>
    </row>
    <row r="31" spans="1:19" ht="23.1" customHeight="1">
      <c r="A31" s="175"/>
      <c r="B31" s="175"/>
      <c r="C31" s="13"/>
      <c r="D31" s="14" t="s">
        <v>24</v>
      </c>
      <c r="E31" s="11"/>
      <c r="F31" s="10">
        <v>31</v>
      </c>
      <c r="G31" s="9">
        <v>2626</v>
      </c>
      <c r="H31" s="8">
        <f t="shared" si="0"/>
        <v>82.996207332490528</v>
      </c>
      <c r="I31" s="9">
        <v>538</v>
      </c>
      <c r="J31" s="8">
        <f t="shared" si="1"/>
        <v>17.003792667509483</v>
      </c>
      <c r="K31" s="9">
        <f t="shared" si="2"/>
        <v>3164</v>
      </c>
      <c r="L31" s="8">
        <f t="shared" si="3"/>
        <v>100</v>
      </c>
      <c r="M31" s="54"/>
      <c r="O31" s="73"/>
      <c r="P31" s="73"/>
      <c r="R31" s="73"/>
      <c r="S31" s="73"/>
    </row>
    <row r="32" spans="1:19" ht="23.1" customHeight="1">
      <c r="A32" s="175"/>
      <c r="B32" s="175"/>
      <c r="C32" s="13"/>
      <c r="D32" s="14" t="s">
        <v>23</v>
      </c>
      <c r="E32" s="11"/>
      <c r="F32" s="10">
        <v>7</v>
      </c>
      <c r="G32" s="9">
        <v>459</v>
      </c>
      <c r="H32" s="8">
        <f t="shared" si="0"/>
        <v>55.168269230769226</v>
      </c>
      <c r="I32" s="9">
        <v>373</v>
      </c>
      <c r="J32" s="8">
        <f t="shared" si="1"/>
        <v>44.831730769230774</v>
      </c>
      <c r="K32" s="9">
        <f t="shared" si="2"/>
        <v>832</v>
      </c>
      <c r="L32" s="8">
        <f t="shared" si="3"/>
        <v>100</v>
      </c>
      <c r="M32" s="54"/>
      <c r="O32" s="73"/>
      <c r="P32" s="73"/>
      <c r="R32" s="73"/>
      <c r="S32" s="73"/>
    </row>
    <row r="33" spans="1:19" ht="24" customHeight="1">
      <c r="A33" s="175"/>
      <c r="B33" s="175"/>
      <c r="C33" s="13"/>
      <c r="D33" s="14" t="s">
        <v>22</v>
      </c>
      <c r="E33" s="11"/>
      <c r="F33" s="10">
        <v>28</v>
      </c>
      <c r="G33" s="9">
        <v>5719</v>
      </c>
      <c r="H33" s="8">
        <f t="shared" si="0"/>
        <v>73.05825242718447</v>
      </c>
      <c r="I33" s="9">
        <v>2109</v>
      </c>
      <c r="J33" s="8">
        <f t="shared" si="1"/>
        <v>26.941747572815533</v>
      </c>
      <c r="K33" s="9">
        <f t="shared" si="2"/>
        <v>7828</v>
      </c>
      <c r="L33" s="8">
        <f t="shared" si="3"/>
        <v>100</v>
      </c>
      <c r="M33" s="54"/>
      <c r="O33" s="73"/>
      <c r="P33" s="73"/>
      <c r="R33" s="73"/>
      <c r="S33" s="73"/>
    </row>
    <row r="34" spans="1:19" ht="23.1" customHeight="1">
      <c r="A34" s="175"/>
      <c r="B34" s="175"/>
      <c r="C34" s="13"/>
      <c r="D34" s="14" t="s">
        <v>21</v>
      </c>
      <c r="E34" s="11"/>
      <c r="F34" s="10">
        <v>14</v>
      </c>
      <c r="G34" s="9">
        <v>1454</v>
      </c>
      <c r="H34" s="8">
        <f t="shared" si="0"/>
        <v>56.575875486381321</v>
      </c>
      <c r="I34" s="9">
        <v>1116</v>
      </c>
      <c r="J34" s="8">
        <f t="shared" si="1"/>
        <v>43.424124513618679</v>
      </c>
      <c r="K34" s="9">
        <f t="shared" si="2"/>
        <v>2570</v>
      </c>
      <c r="L34" s="8">
        <f t="shared" si="3"/>
        <v>100</v>
      </c>
      <c r="M34" s="54"/>
      <c r="O34" s="73"/>
      <c r="P34" s="73"/>
      <c r="R34" s="73"/>
      <c r="S34" s="73"/>
    </row>
    <row r="35" spans="1:19" ht="23.1" customHeight="1">
      <c r="A35" s="175"/>
      <c r="B35" s="175"/>
      <c r="C35" s="13"/>
      <c r="D35" s="14" t="s">
        <v>20</v>
      </c>
      <c r="E35" s="11"/>
      <c r="F35" s="10">
        <v>7</v>
      </c>
      <c r="G35" s="9">
        <v>1027</v>
      </c>
      <c r="H35" s="8">
        <f t="shared" si="0"/>
        <v>67.521367521367523</v>
      </c>
      <c r="I35" s="9">
        <v>494</v>
      </c>
      <c r="J35" s="8">
        <f t="shared" si="1"/>
        <v>32.478632478632477</v>
      </c>
      <c r="K35" s="9">
        <f t="shared" si="2"/>
        <v>1521</v>
      </c>
      <c r="L35" s="8">
        <f t="shared" si="3"/>
        <v>100</v>
      </c>
      <c r="M35" s="54"/>
      <c r="O35" s="73"/>
      <c r="P35" s="73"/>
      <c r="R35" s="73"/>
      <c r="S35" s="73"/>
    </row>
    <row r="36" spans="1:19" ht="23.1" customHeight="1">
      <c r="A36" s="175"/>
      <c r="B36" s="175"/>
      <c r="C36" s="13"/>
      <c r="D36" s="14" t="s">
        <v>19</v>
      </c>
      <c r="E36" s="11"/>
      <c r="F36" s="10">
        <v>17</v>
      </c>
      <c r="G36" s="9">
        <v>2855</v>
      </c>
      <c r="H36" s="8">
        <f t="shared" si="0"/>
        <v>82.825645488830872</v>
      </c>
      <c r="I36" s="9">
        <v>592</v>
      </c>
      <c r="J36" s="8">
        <f t="shared" si="1"/>
        <v>17.174354511169131</v>
      </c>
      <c r="K36" s="9">
        <f t="shared" si="2"/>
        <v>3447</v>
      </c>
      <c r="L36" s="8">
        <f t="shared" si="3"/>
        <v>100</v>
      </c>
      <c r="M36" s="54"/>
      <c r="O36" s="73"/>
      <c r="P36" s="73"/>
      <c r="R36" s="73"/>
      <c r="S36" s="73"/>
    </row>
    <row r="37" spans="1:19" ht="23.1" customHeight="1">
      <c r="A37" s="175"/>
      <c r="B37" s="176"/>
      <c r="C37" s="13"/>
      <c r="D37" s="14" t="s">
        <v>18</v>
      </c>
      <c r="E37" s="11"/>
      <c r="F37" s="10">
        <v>4</v>
      </c>
      <c r="G37" s="9">
        <v>720</v>
      </c>
      <c r="H37" s="8">
        <f t="shared" si="0"/>
        <v>78.346028291621323</v>
      </c>
      <c r="I37" s="9">
        <v>199</v>
      </c>
      <c r="J37" s="8">
        <f t="shared" si="1"/>
        <v>21.653971708378673</v>
      </c>
      <c r="K37" s="9">
        <f t="shared" si="2"/>
        <v>919</v>
      </c>
      <c r="L37" s="8">
        <f t="shared" si="3"/>
        <v>100</v>
      </c>
      <c r="M37" s="54"/>
      <c r="O37" s="73"/>
      <c r="P37" s="73"/>
      <c r="R37" s="73"/>
      <c r="S37" s="73"/>
    </row>
    <row r="38" spans="1:19" ht="23.1" customHeight="1">
      <c r="A38" s="175"/>
      <c r="B38" s="174" t="s">
        <v>17</v>
      </c>
      <c r="C38" s="13"/>
      <c r="D38" s="14" t="s">
        <v>16</v>
      </c>
      <c r="E38" s="11"/>
      <c r="F38" s="10">
        <f>SUM(F39:F53)</f>
        <v>715</v>
      </c>
      <c r="G38" s="9">
        <f>SUM(G39:G53)</f>
        <v>19056</v>
      </c>
      <c r="H38" s="8">
        <f t="shared" si="0"/>
        <v>48.491017354572755</v>
      </c>
      <c r="I38" s="9">
        <f>SUM(I39:I53)</f>
        <v>20242</v>
      </c>
      <c r="J38" s="8">
        <f t="shared" si="1"/>
        <v>51.508982645427245</v>
      </c>
      <c r="K38" s="9">
        <f t="shared" si="2"/>
        <v>39298</v>
      </c>
      <c r="L38" s="8">
        <f t="shared" si="3"/>
        <v>100</v>
      </c>
      <c r="M38" s="54"/>
      <c r="O38" s="73"/>
      <c r="P38" s="73"/>
      <c r="R38" s="73"/>
      <c r="S38" s="73"/>
    </row>
    <row r="39" spans="1:19" ht="23.1" customHeight="1">
      <c r="A39" s="175"/>
      <c r="B39" s="175"/>
      <c r="C39" s="13"/>
      <c r="D39" s="14" t="s">
        <v>15</v>
      </c>
      <c r="E39" s="11"/>
      <c r="F39" s="10">
        <v>7</v>
      </c>
      <c r="G39" s="9">
        <v>100</v>
      </c>
      <c r="H39" s="8">
        <f t="shared" si="0"/>
        <v>88.495575221238937</v>
      </c>
      <c r="I39" s="9">
        <v>13</v>
      </c>
      <c r="J39" s="8">
        <f t="shared" si="1"/>
        <v>11.504424778761061</v>
      </c>
      <c r="K39" s="9">
        <f t="shared" si="2"/>
        <v>113</v>
      </c>
      <c r="L39" s="8">
        <f t="shared" si="3"/>
        <v>100</v>
      </c>
      <c r="M39" s="54"/>
      <c r="O39" s="73"/>
      <c r="P39" s="73"/>
      <c r="R39" s="73"/>
      <c r="S39" s="73"/>
    </row>
    <row r="40" spans="1:19" ht="23.1" customHeight="1">
      <c r="A40" s="175"/>
      <c r="B40" s="175"/>
      <c r="C40" s="13"/>
      <c r="D40" s="14" t="s">
        <v>14</v>
      </c>
      <c r="E40" s="11"/>
      <c r="F40" s="10">
        <v>81</v>
      </c>
      <c r="G40" s="9">
        <v>2085</v>
      </c>
      <c r="H40" s="8">
        <f t="shared" si="0"/>
        <v>87.494754511120433</v>
      </c>
      <c r="I40" s="9">
        <v>298</v>
      </c>
      <c r="J40" s="8">
        <f t="shared" si="1"/>
        <v>12.505245488879563</v>
      </c>
      <c r="K40" s="9">
        <f t="shared" si="2"/>
        <v>2383</v>
      </c>
      <c r="L40" s="8">
        <f t="shared" si="3"/>
        <v>100</v>
      </c>
      <c r="M40" s="54"/>
      <c r="O40" s="73"/>
      <c r="P40" s="73"/>
      <c r="R40" s="73"/>
      <c r="S40" s="73"/>
    </row>
    <row r="41" spans="1:19" ht="23.1" customHeight="1">
      <c r="A41" s="175"/>
      <c r="B41" s="175"/>
      <c r="C41" s="13"/>
      <c r="D41" s="14" t="s">
        <v>13</v>
      </c>
      <c r="E41" s="11"/>
      <c r="F41" s="10">
        <v>20</v>
      </c>
      <c r="G41" s="9">
        <v>652</v>
      </c>
      <c r="H41" s="8">
        <f t="shared" si="0"/>
        <v>82.012578616352201</v>
      </c>
      <c r="I41" s="9">
        <v>143</v>
      </c>
      <c r="J41" s="8">
        <f t="shared" si="1"/>
        <v>17.987421383647799</v>
      </c>
      <c r="K41" s="9">
        <f t="shared" si="2"/>
        <v>795</v>
      </c>
      <c r="L41" s="8">
        <f t="shared" si="3"/>
        <v>100</v>
      </c>
      <c r="M41" s="54"/>
      <c r="O41" s="73"/>
      <c r="P41" s="73"/>
      <c r="R41" s="73"/>
      <c r="S41" s="73"/>
    </row>
    <row r="42" spans="1:19" ht="23.1" customHeight="1">
      <c r="A42" s="175"/>
      <c r="B42" s="175"/>
      <c r="C42" s="13"/>
      <c r="D42" s="14" t="s">
        <v>12</v>
      </c>
      <c r="E42" s="11"/>
      <c r="F42" s="10">
        <v>13</v>
      </c>
      <c r="G42" s="9">
        <v>960</v>
      </c>
      <c r="H42" s="8">
        <f t="shared" si="0"/>
        <v>74.534161490683232</v>
      </c>
      <c r="I42" s="9">
        <v>328</v>
      </c>
      <c r="J42" s="8">
        <f t="shared" si="1"/>
        <v>25.465838509316768</v>
      </c>
      <c r="K42" s="9">
        <f t="shared" si="2"/>
        <v>1288</v>
      </c>
      <c r="L42" s="8">
        <f t="shared" si="3"/>
        <v>100</v>
      </c>
      <c r="M42" s="54"/>
      <c r="O42" s="73"/>
      <c r="P42" s="73"/>
      <c r="R42" s="73"/>
      <c r="S42" s="73"/>
    </row>
    <row r="43" spans="1:19" ht="23.1" customHeight="1">
      <c r="A43" s="175"/>
      <c r="B43" s="175"/>
      <c r="C43" s="13"/>
      <c r="D43" s="14" t="s">
        <v>11</v>
      </c>
      <c r="E43" s="11"/>
      <c r="F43" s="10">
        <v>35</v>
      </c>
      <c r="G43" s="9">
        <v>1622</v>
      </c>
      <c r="H43" s="8">
        <f t="shared" si="0"/>
        <v>80.616302186878727</v>
      </c>
      <c r="I43" s="9">
        <v>390</v>
      </c>
      <c r="J43" s="8">
        <f t="shared" si="1"/>
        <v>19.383697813121273</v>
      </c>
      <c r="K43" s="9">
        <f t="shared" si="2"/>
        <v>2012</v>
      </c>
      <c r="L43" s="8">
        <f t="shared" si="3"/>
        <v>100</v>
      </c>
      <c r="M43" s="54"/>
      <c r="O43" s="73"/>
      <c r="P43" s="73"/>
      <c r="R43" s="73"/>
      <c r="S43" s="73"/>
    </row>
    <row r="44" spans="1:19" ht="23.1" customHeight="1">
      <c r="A44" s="175"/>
      <c r="B44" s="175"/>
      <c r="C44" s="13"/>
      <c r="D44" s="14" t="s">
        <v>10</v>
      </c>
      <c r="E44" s="11"/>
      <c r="F44" s="10">
        <v>182</v>
      </c>
      <c r="G44" s="9">
        <v>2490</v>
      </c>
      <c r="H44" s="8">
        <f t="shared" si="0"/>
        <v>48.134544751594824</v>
      </c>
      <c r="I44" s="9">
        <v>2683</v>
      </c>
      <c r="J44" s="8">
        <f t="shared" si="1"/>
        <v>51.865455248405176</v>
      </c>
      <c r="K44" s="9">
        <f t="shared" si="2"/>
        <v>5173</v>
      </c>
      <c r="L44" s="8">
        <f t="shared" si="3"/>
        <v>100</v>
      </c>
      <c r="M44" s="54"/>
      <c r="O44" s="73"/>
      <c r="P44" s="73"/>
      <c r="R44" s="73"/>
      <c r="S44" s="73"/>
    </row>
    <row r="45" spans="1:19" ht="23.1" customHeight="1">
      <c r="A45" s="175"/>
      <c r="B45" s="175"/>
      <c r="C45" s="13"/>
      <c r="D45" s="14" t="s">
        <v>9</v>
      </c>
      <c r="E45" s="11"/>
      <c r="F45" s="10">
        <v>18</v>
      </c>
      <c r="G45" s="9">
        <v>92</v>
      </c>
      <c r="H45" s="8">
        <f t="shared" si="0"/>
        <v>38.81856540084388</v>
      </c>
      <c r="I45" s="9">
        <v>145</v>
      </c>
      <c r="J45" s="8">
        <f t="shared" si="1"/>
        <v>61.181434599156113</v>
      </c>
      <c r="K45" s="9">
        <f t="shared" si="2"/>
        <v>237</v>
      </c>
      <c r="L45" s="8">
        <f t="shared" si="3"/>
        <v>100</v>
      </c>
      <c r="M45" s="54"/>
      <c r="O45" s="73"/>
      <c r="P45" s="73"/>
      <c r="R45" s="73"/>
      <c r="S45" s="73"/>
    </row>
    <row r="46" spans="1:19" ht="23.1" customHeight="1">
      <c r="A46" s="175"/>
      <c r="B46" s="175"/>
      <c r="C46" s="13"/>
      <c r="D46" s="14" t="s">
        <v>8</v>
      </c>
      <c r="E46" s="11"/>
      <c r="F46" s="10">
        <v>11</v>
      </c>
      <c r="G46" s="9">
        <v>70</v>
      </c>
      <c r="H46" s="8">
        <f t="shared" si="0"/>
        <v>41.916167664670652</v>
      </c>
      <c r="I46" s="9">
        <v>97</v>
      </c>
      <c r="J46" s="8">
        <f t="shared" si="1"/>
        <v>58.083832335329348</v>
      </c>
      <c r="K46" s="9">
        <f t="shared" si="2"/>
        <v>167</v>
      </c>
      <c r="L46" s="8">
        <f t="shared" si="3"/>
        <v>100</v>
      </c>
      <c r="M46" s="54"/>
      <c r="O46" s="73"/>
      <c r="P46" s="73"/>
      <c r="R46" s="73"/>
      <c r="S46" s="73"/>
    </row>
    <row r="47" spans="1:19" ht="24" customHeight="1">
      <c r="A47" s="175"/>
      <c r="B47" s="175"/>
      <c r="C47" s="13"/>
      <c r="D47" s="12" t="s">
        <v>7</v>
      </c>
      <c r="E47" s="11"/>
      <c r="F47" s="10">
        <v>16</v>
      </c>
      <c r="G47" s="9">
        <v>461</v>
      </c>
      <c r="H47" s="8">
        <f t="shared" si="0"/>
        <v>75.450081833060551</v>
      </c>
      <c r="I47" s="9">
        <v>150</v>
      </c>
      <c r="J47" s="8">
        <f t="shared" si="1"/>
        <v>24.549918166939445</v>
      </c>
      <c r="K47" s="9">
        <f t="shared" si="2"/>
        <v>611</v>
      </c>
      <c r="L47" s="8">
        <f t="shared" si="3"/>
        <v>100</v>
      </c>
      <c r="M47" s="54"/>
      <c r="O47" s="73"/>
      <c r="P47" s="73"/>
      <c r="R47" s="73"/>
      <c r="S47" s="73"/>
    </row>
    <row r="48" spans="1:19" ht="23.1" customHeight="1">
      <c r="A48" s="175"/>
      <c r="B48" s="175"/>
      <c r="C48" s="13"/>
      <c r="D48" s="14" t="s">
        <v>6</v>
      </c>
      <c r="E48" s="11"/>
      <c r="F48" s="10">
        <v>57</v>
      </c>
      <c r="G48" s="9">
        <v>679</v>
      </c>
      <c r="H48" s="8">
        <f t="shared" si="0"/>
        <v>39.707602339181285</v>
      </c>
      <c r="I48" s="9">
        <v>1031</v>
      </c>
      <c r="J48" s="8">
        <f t="shared" si="1"/>
        <v>60.292397660818708</v>
      </c>
      <c r="K48" s="9">
        <f t="shared" si="2"/>
        <v>1710</v>
      </c>
      <c r="L48" s="8">
        <f t="shared" si="3"/>
        <v>100</v>
      </c>
      <c r="M48" s="54"/>
      <c r="O48" s="73"/>
      <c r="P48" s="73"/>
      <c r="R48" s="73"/>
      <c r="S48" s="73"/>
    </row>
    <row r="49" spans="1:19" ht="23.1" customHeight="1">
      <c r="A49" s="175"/>
      <c r="B49" s="175"/>
      <c r="C49" s="13"/>
      <c r="D49" s="14" t="s">
        <v>5</v>
      </c>
      <c r="E49" s="11"/>
      <c r="F49" s="10">
        <v>16</v>
      </c>
      <c r="G49" s="9">
        <v>100</v>
      </c>
      <c r="H49" s="8">
        <f t="shared" si="0"/>
        <v>50</v>
      </c>
      <c r="I49" s="9">
        <v>100</v>
      </c>
      <c r="J49" s="8">
        <f t="shared" si="1"/>
        <v>50</v>
      </c>
      <c r="K49" s="9">
        <f t="shared" si="2"/>
        <v>200</v>
      </c>
      <c r="L49" s="8">
        <f t="shared" si="3"/>
        <v>100</v>
      </c>
      <c r="M49" s="54"/>
      <c r="O49" s="73"/>
      <c r="P49" s="73"/>
      <c r="R49" s="73"/>
      <c r="S49" s="73"/>
    </row>
    <row r="50" spans="1:19" ht="23.1" customHeight="1">
      <c r="A50" s="175"/>
      <c r="B50" s="175"/>
      <c r="C50" s="13"/>
      <c r="D50" s="14" t="s">
        <v>4</v>
      </c>
      <c r="E50" s="11"/>
      <c r="F50" s="10">
        <v>21</v>
      </c>
      <c r="G50" s="9">
        <v>2097</v>
      </c>
      <c r="H50" s="8">
        <f t="shared" si="0"/>
        <v>54.652071931196247</v>
      </c>
      <c r="I50" s="9">
        <v>1740</v>
      </c>
      <c r="J50" s="8">
        <f t="shared" si="1"/>
        <v>45.347928068803753</v>
      </c>
      <c r="K50" s="9">
        <f t="shared" si="2"/>
        <v>3837</v>
      </c>
      <c r="L50" s="8">
        <f t="shared" si="3"/>
        <v>100</v>
      </c>
      <c r="M50" s="54"/>
      <c r="O50" s="73"/>
      <c r="P50" s="73"/>
      <c r="R50" s="73"/>
      <c r="S50" s="73"/>
    </row>
    <row r="51" spans="1:19" ht="23.1" customHeight="1">
      <c r="A51" s="175"/>
      <c r="B51" s="175"/>
      <c r="C51" s="13"/>
      <c r="D51" s="14" t="s">
        <v>3</v>
      </c>
      <c r="E51" s="11"/>
      <c r="F51" s="10">
        <v>157</v>
      </c>
      <c r="G51" s="9">
        <v>3672</v>
      </c>
      <c r="H51" s="8">
        <f t="shared" si="0"/>
        <v>26.096226281003482</v>
      </c>
      <c r="I51" s="9">
        <v>10399</v>
      </c>
      <c r="J51" s="8">
        <f t="shared" si="1"/>
        <v>73.903773718996518</v>
      </c>
      <c r="K51" s="9">
        <f t="shared" si="2"/>
        <v>14071</v>
      </c>
      <c r="L51" s="8">
        <f t="shared" si="3"/>
        <v>100</v>
      </c>
      <c r="M51" s="54"/>
      <c r="O51" s="73"/>
      <c r="P51" s="73"/>
      <c r="R51" s="73"/>
      <c r="S51" s="73"/>
    </row>
    <row r="52" spans="1:19" ht="23.1" customHeight="1">
      <c r="A52" s="175"/>
      <c r="B52" s="175"/>
      <c r="C52" s="13"/>
      <c r="D52" s="14" t="s">
        <v>2</v>
      </c>
      <c r="E52" s="11"/>
      <c r="F52" s="10">
        <v>22</v>
      </c>
      <c r="G52" s="9">
        <v>1085</v>
      </c>
      <c r="H52" s="8">
        <f t="shared" si="0"/>
        <v>71.522742254449568</v>
      </c>
      <c r="I52" s="9">
        <v>432</v>
      </c>
      <c r="J52" s="8">
        <f t="shared" si="1"/>
        <v>28.477257745550428</v>
      </c>
      <c r="K52" s="9">
        <f t="shared" si="2"/>
        <v>1517</v>
      </c>
      <c r="L52" s="8">
        <f t="shared" si="3"/>
        <v>100</v>
      </c>
      <c r="M52" s="54"/>
      <c r="O52" s="73"/>
      <c r="P52" s="73"/>
      <c r="R52" s="73"/>
      <c r="S52" s="73"/>
    </row>
    <row r="53" spans="1:19" ht="24" customHeight="1">
      <c r="A53" s="176"/>
      <c r="B53" s="176"/>
      <c r="C53" s="13"/>
      <c r="D53" s="12" t="s">
        <v>1</v>
      </c>
      <c r="E53" s="11"/>
      <c r="F53" s="10">
        <v>59</v>
      </c>
      <c r="G53" s="9">
        <v>2891</v>
      </c>
      <c r="H53" s="8">
        <f t="shared" si="0"/>
        <v>55.767746913580254</v>
      </c>
      <c r="I53" s="9">
        <v>2293</v>
      </c>
      <c r="J53" s="8">
        <f t="shared" si="1"/>
        <v>44.232253086419753</v>
      </c>
      <c r="K53" s="9">
        <f t="shared" si="2"/>
        <v>5184</v>
      </c>
      <c r="L53" s="8">
        <f t="shared" si="3"/>
        <v>100</v>
      </c>
      <c r="M53" s="54"/>
      <c r="O53" s="73"/>
      <c r="P53" s="73"/>
      <c r="R53" s="73"/>
      <c r="S53" s="73"/>
    </row>
    <row r="54" spans="1:19">
      <c r="O54" s="73"/>
      <c r="P54" s="73"/>
      <c r="R54" s="73"/>
      <c r="S54" s="73"/>
    </row>
    <row r="55" spans="1:19">
      <c r="D55" s="5"/>
      <c r="O55" s="73"/>
      <c r="P55" s="73"/>
    </row>
    <row r="56" spans="1:19">
      <c r="O56" s="73"/>
      <c r="P56" s="73"/>
    </row>
    <row r="65" spans="4:4">
      <c r="D65" s="5"/>
    </row>
    <row r="69" spans="4:4">
      <c r="D69" s="5"/>
    </row>
    <row r="73" spans="4:4">
      <c r="D73" s="5"/>
    </row>
    <row r="75" spans="4:4">
      <c r="D75" s="5"/>
    </row>
    <row r="77" spans="4:4">
      <c r="D77" s="5"/>
    </row>
    <row r="79" spans="4:4">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2">
    <mergeCell ref="B10:E10"/>
    <mergeCell ref="B11:E11"/>
    <mergeCell ref="G5:G6"/>
    <mergeCell ref="H5:H6"/>
    <mergeCell ref="A13:A53"/>
    <mergeCell ref="B13:B37"/>
    <mergeCell ref="B38:B53"/>
    <mergeCell ref="A3:E6"/>
    <mergeCell ref="F3:F6"/>
    <mergeCell ref="A8:A12"/>
    <mergeCell ref="B8:E8"/>
    <mergeCell ref="B9:E9"/>
    <mergeCell ref="B12:E12"/>
    <mergeCell ref="I4:J4"/>
    <mergeCell ref="K4:L4"/>
    <mergeCell ref="G3:L3"/>
    <mergeCell ref="A7:E7"/>
    <mergeCell ref="J5:J6"/>
    <mergeCell ref="G4:H4"/>
    <mergeCell ref="K5:K6"/>
    <mergeCell ref="L5:L6"/>
    <mergeCell ref="I5:I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topLeftCell="A34"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8" width="7.625" style="3" customWidth="1"/>
    <col min="19" max="16384" width="9" style="3"/>
  </cols>
  <sheetData>
    <row r="1" spans="1:19" ht="14.25">
      <c r="A1" s="18" t="s">
        <v>86</v>
      </c>
    </row>
    <row r="3" spans="1:19">
      <c r="A3" s="161" t="s">
        <v>64</v>
      </c>
      <c r="B3" s="162"/>
      <c r="C3" s="162"/>
      <c r="D3" s="162"/>
      <c r="E3" s="163"/>
      <c r="F3" s="170" t="s">
        <v>63</v>
      </c>
      <c r="G3" s="191" t="s">
        <v>85</v>
      </c>
      <c r="H3" s="199"/>
      <c r="I3" s="187" t="s">
        <v>84</v>
      </c>
      <c r="J3" s="202"/>
      <c r="K3" s="204" t="s">
        <v>83</v>
      </c>
      <c r="L3" s="205"/>
      <c r="M3" s="202" t="s">
        <v>82</v>
      </c>
      <c r="N3" s="188"/>
      <c r="O3" s="187" t="s">
        <v>81</v>
      </c>
      <c r="P3" s="188"/>
      <c r="Q3" s="191" t="s">
        <v>80</v>
      </c>
      <c r="R3" s="192"/>
    </row>
    <row r="4" spans="1:19" ht="42" customHeight="1">
      <c r="A4" s="164"/>
      <c r="B4" s="165"/>
      <c r="C4" s="165"/>
      <c r="D4" s="165"/>
      <c r="E4" s="166"/>
      <c r="F4" s="153"/>
      <c r="G4" s="200"/>
      <c r="H4" s="201"/>
      <c r="I4" s="189"/>
      <c r="J4" s="203"/>
      <c r="K4" s="206"/>
      <c r="L4" s="207"/>
      <c r="M4" s="203"/>
      <c r="N4" s="190"/>
      <c r="O4" s="189"/>
      <c r="P4" s="190"/>
      <c r="Q4" s="193"/>
      <c r="R4" s="194"/>
    </row>
    <row r="5" spans="1:19" ht="15" customHeight="1">
      <c r="A5" s="164"/>
      <c r="B5" s="165"/>
      <c r="C5" s="165"/>
      <c r="D5" s="165"/>
      <c r="E5" s="166"/>
      <c r="F5" s="153"/>
      <c r="G5" s="154" t="s">
        <v>52</v>
      </c>
      <c r="H5" s="156" t="s">
        <v>51</v>
      </c>
      <c r="I5" s="154" t="s">
        <v>52</v>
      </c>
      <c r="J5" s="195" t="s">
        <v>51</v>
      </c>
      <c r="K5" s="197" t="s">
        <v>52</v>
      </c>
      <c r="L5" s="208" t="s">
        <v>51</v>
      </c>
      <c r="M5" s="210" t="s">
        <v>52</v>
      </c>
      <c r="N5" s="156" t="s">
        <v>51</v>
      </c>
      <c r="O5" s="154" t="s">
        <v>52</v>
      </c>
      <c r="P5" s="156" t="s">
        <v>51</v>
      </c>
      <c r="Q5" s="154" t="s">
        <v>52</v>
      </c>
      <c r="R5" s="156" t="s">
        <v>51</v>
      </c>
    </row>
    <row r="6" spans="1:19" ht="15" customHeight="1">
      <c r="A6" s="167"/>
      <c r="B6" s="168"/>
      <c r="C6" s="168"/>
      <c r="D6" s="168"/>
      <c r="E6" s="169"/>
      <c r="F6" s="153"/>
      <c r="G6" s="155"/>
      <c r="H6" s="157"/>
      <c r="I6" s="155"/>
      <c r="J6" s="196"/>
      <c r="K6" s="198"/>
      <c r="L6" s="209"/>
      <c r="M6" s="211"/>
      <c r="N6" s="157"/>
      <c r="O6" s="155"/>
      <c r="P6" s="157"/>
      <c r="Q6" s="155"/>
      <c r="R6" s="157"/>
    </row>
    <row r="7" spans="1:19" ht="23.1" customHeight="1">
      <c r="A7" s="158" t="s">
        <v>50</v>
      </c>
      <c r="B7" s="159"/>
      <c r="C7" s="159"/>
      <c r="D7" s="159"/>
      <c r="E7" s="160"/>
      <c r="F7" s="10">
        <f>SUM(G7,I7,M7,O7,Q7)</f>
        <v>929</v>
      </c>
      <c r="G7" s="9">
        <f>SUM(G8:G12)</f>
        <v>165</v>
      </c>
      <c r="H7" s="8">
        <f t="shared" ref="H7:H53" si="0">IF(G7=0,0,G7/$F7*100)</f>
        <v>17.761033369214207</v>
      </c>
      <c r="I7" s="9">
        <f>SUM(I8:I12)</f>
        <v>695</v>
      </c>
      <c r="J7" s="22">
        <f t="shared" ref="J7:J53" si="1">IF(I7=0,0,I7/$F7*100)</f>
        <v>74.81162540365986</v>
      </c>
      <c r="K7" s="23">
        <f t="shared" ref="K7:K53" si="2">SUM(G7,I7)</f>
        <v>860</v>
      </c>
      <c r="L7" s="20">
        <f t="shared" ref="L7:L53" si="3">IF(K7=0,0,K7/$F7*100)</f>
        <v>92.572658772874064</v>
      </c>
      <c r="M7" s="9">
        <f>SUM(M8:M12)</f>
        <v>11</v>
      </c>
      <c r="N7" s="8">
        <f t="shared" ref="N7:N53" si="4">IF(M7=0,0,M7/$F7*100)</f>
        <v>1.1840688912809472</v>
      </c>
      <c r="O7" s="9">
        <f>SUM(O8:O12)</f>
        <v>24</v>
      </c>
      <c r="P7" s="8">
        <f t="shared" ref="P7:P53" si="5">IF(O7=0,0,O7/$F7*100)</f>
        <v>2.5834230355220669</v>
      </c>
      <c r="Q7" s="9">
        <f>SUM(Q8:Q12)</f>
        <v>34</v>
      </c>
      <c r="R7" s="8">
        <f t="shared" ref="R7:R53" si="6">IF(Q7=0,0,Q7/$F7*100)</f>
        <v>3.6598493003229282</v>
      </c>
    </row>
    <row r="8" spans="1:19" ht="23.1" customHeight="1">
      <c r="A8" s="177" t="s">
        <v>49</v>
      </c>
      <c r="B8" s="180" t="s">
        <v>48</v>
      </c>
      <c r="C8" s="181"/>
      <c r="D8" s="181"/>
      <c r="E8" s="182"/>
      <c r="F8" s="10">
        <f t="shared" ref="F8:F53" si="7">SUM(G8,I8,M8,O8,Q8)</f>
        <v>285</v>
      </c>
      <c r="G8" s="9">
        <v>43</v>
      </c>
      <c r="H8" s="8">
        <f t="shared" si="0"/>
        <v>15.087719298245613</v>
      </c>
      <c r="I8" s="15">
        <v>185</v>
      </c>
      <c r="J8" s="22">
        <f t="shared" si="1"/>
        <v>64.912280701754383</v>
      </c>
      <c r="K8" s="23">
        <f>SUM(G8,I8)</f>
        <v>228</v>
      </c>
      <c r="L8" s="20">
        <f t="shared" si="3"/>
        <v>80</v>
      </c>
      <c r="M8" s="19">
        <v>9</v>
      </c>
      <c r="N8" s="8">
        <f t="shared" si="4"/>
        <v>3.1578947368421053</v>
      </c>
      <c r="O8" s="15">
        <v>22</v>
      </c>
      <c r="P8" s="8">
        <f t="shared" si="5"/>
        <v>7.7192982456140351</v>
      </c>
      <c r="Q8" s="15">
        <v>26</v>
      </c>
      <c r="R8" s="8">
        <f t="shared" si="6"/>
        <v>9.1228070175438596</v>
      </c>
      <c r="S8" s="54"/>
    </row>
    <row r="9" spans="1:19" ht="23.1" customHeight="1">
      <c r="A9" s="178"/>
      <c r="B9" s="180" t="s">
        <v>47</v>
      </c>
      <c r="C9" s="181"/>
      <c r="D9" s="181"/>
      <c r="E9" s="182"/>
      <c r="F9" s="10">
        <f t="shared" si="7"/>
        <v>140</v>
      </c>
      <c r="G9" s="9">
        <v>13</v>
      </c>
      <c r="H9" s="8">
        <f t="shared" si="0"/>
        <v>9.2857142857142865</v>
      </c>
      <c r="I9" s="15">
        <v>121</v>
      </c>
      <c r="J9" s="22">
        <f t="shared" si="1"/>
        <v>86.428571428571431</v>
      </c>
      <c r="K9" s="21">
        <f t="shared" si="2"/>
        <v>134</v>
      </c>
      <c r="L9" s="20">
        <f t="shared" si="3"/>
        <v>95.714285714285722</v>
      </c>
      <c r="M9" s="19">
        <v>1</v>
      </c>
      <c r="N9" s="8">
        <f t="shared" si="4"/>
        <v>0.7142857142857143</v>
      </c>
      <c r="O9" s="15">
        <v>1</v>
      </c>
      <c r="P9" s="8">
        <f t="shared" si="5"/>
        <v>0.7142857142857143</v>
      </c>
      <c r="Q9" s="15">
        <v>4</v>
      </c>
      <c r="R9" s="8">
        <f t="shared" si="6"/>
        <v>2.8571428571428572</v>
      </c>
    </row>
    <row r="10" spans="1:19" ht="23.1" customHeight="1">
      <c r="A10" s="178"/>
      <c r="B10" s="180" t="s">
        <v>46</v>
      </c>
      <c r="C10" s="181"/>
      <c r="D10" s="181"/>
      <c r="E10" s="182"/>
      <c r="F10" s="10">
        <f t="shared" si="7"/>
        <v>226</v>
      </c>
      <c r="G10" s="9">
        <v>39</v>
      </c>
      <c r="H10" s="8">
        <f t="shared" si="0"/>
        <v>17.256637168141591</v>
      </c>
      <c r="I10" s="15">
        <v>183</v>
      </c>
      <c r="J10" s="22">
        <f t="shared" si="1"/>
        <v>80.973451327433636</v>
      </c>
      <c r="K10" s="21">
        <f t="shared" si="2"/>
        <v>222</v>
      </c>
      <c r="L10" s="20">
        <f t="shared" si="3"/>
        <v>98.230088495575217</v>
      </c>
      <c r="M10" s="19">
        <v>0</v>
      </c>
      <c r="N10" s="8">
        <f t="shared" si="4"/>
        <v>0</v>
      </c>
      <c r="O10" s="15">
        <v>1</v>
      </c>
      <c r="P10" s="8">
        <f t="shared" si="5"/>
        <v>0.44247787610619471</v>
      </c>
      <c r="Q10" s="15">
        <v>3</v>
      </c>
      <c r="R10" s="8">
        <f t="shared" si="6"/>
        <v>1.3274336283185841</v>
      </c>
    </row>
    <row r="11" spans="1:19" ht="23.1" customHeight="1">
      <c r="A11" s="178"/>
      <c r="B11" s="180" t="s">
        <v>45</v>
      </c>
      <c r="C11" s="181"/>
      <c r="D11" s="181"/>
      <c r="E11" s="182"/>
      <c r="F11" s="10">
        <f t="shared" si="7"/>
        <v>75</v>
      </c>
      <c r="G11" s="9">
        <v>19</v>
      </c>
      <c r="H11" s="8">
        <f t="shared" si="0"/>
        <v>25.333333333333336</v>
      </c>
      <c r="I11" s="15">
        <v>55</v>
      </c>
      <c r="J11" s="22">
        <f t="shared" si="1"/>
        <v>73.333333333333329</v>
      </c>
      <c r="K11" s="21">
        <f t="shared" si="2"/>
        <v>74</v>
      </c>
      <c r="L11" s="20">
        <f t="shared" si="3"/>
        <v>98.666666666666671</v>
      </c>
      <c r="M11" s="19">
        <v>1</v>
      </c>
      <c r="N11" s="8">
        <f t="shared" si="4"/>
        <v>1.3333333333333335</v>
      </c>
      <c r="O11" s="15">
        <v>0</v>
      </c>
      <c r="P11" s="8">
        <f t="shared" si="5"/>
        <v>0</v>
      </c>
      <c r="Q11" s="15">
        <v>0</v>
      </c>
      <c r="R11" s="8">
        <f t="shared" si="6"/>
        <v>0</v>
      </c>
    </row>
    <row r="12" spans="1:19" ht="23.1" customHeight="1">
      <c r="A12" s="179"/>
      <c r="B12" s="180" t="s">
        <v>44</v>
      </c>
      <c r="C12" s="181"/>
      <c r="D12" s="181"/>
      <c r="E12" s="182"/>
      <c r="F12" s="10">
        <f t="shared" si="7"/>
        <v>203</v>
      </c>
      <c r="G12" s="9">
        <v>51</v>
      </c>
      <c r="H12" s="8">
        <f t="shared" si="0"/>
        <v>25.123152709359609</v>
      </c>
      <c r="I12" s="15">
        <v>151</v>
      </c>
      <c r="J12" s="22">
        <f t="shared" si="1"/>
        <v>74.384236453201964</v>
      </c>
      <c r="K12" s="21">
        <f t="shared" si="2"/>
        <v>202</v>
      </c>
      <c r="L12" s="20">
        <f t="shared" si="3"/>
        <v>99.50738916256158</v>
      </c>
      <c r="M12" s="19">
        <v>0</v>
      </c>
      <c r="N12" s="8">
        <f t="shared" si="4"/>
        <v>0</v>
      </c>
      <c r="O12" s="15">
        <v>0</v>
      </c>
      <c r="P12" s="8">
        <f t="shared" si="5"/>
        <v>0</v>
      </c>
      <c r="Q12" s="15">
        <v>1</v>
      </c>
      <c r="R12" s="8">
        <f t="shared" si="6"/>
        <v>0.49261083743842365</v>
      </c>
    </row>
    <row r="13" spans="1:19" ht="23.1" customHeight="1">
      <c r="A13" s="174" t="s">
        <v>43</v>
      </c>
      <c r="B13" s="174" t="s">
        <v>42</v>
      </c>
      <c r="C13" s="13"/>
      <c r="D13" s="14" t="s">
        <v>16</v>
      </c>
      <c r="E13" s="11"/>
      <c r="F13" s="10">
        <f t="shared" si="7"/>
        <v>227</v>
      </c>
      <c r="G13" s="9">
        <f>SUM(G14:G37)</f>
        <v>35</v>
      </c>
      <c r="H13" s="8">
        <f t="shared" si="0"/>
        <v>15.418502202643172</v>
      </c>
      <c r="I13" s="9">
        <f>SUM(I14:I37)</f>
        <v>185</v>
      </c>
      <c r="J13" s="22">
        <f t="shared" si="1"/>
        <v>81.497797356828201</v>
      </c>
      <c r="K13" s="23">
        <f t="shared" si="2"/>
        <v>220</v>
      </c>
      <c r="L13" s="20">
        <f t="shared" si="3"/>
        <v>96.916299559471369</v>
      </c>
      <c r="M13" s="9">
        <f>SUM(M14:M37)</f>
        <v>1</v>
      </c>
      <c r="N13" s="8">
        <f t="shared" si="4"/>
        <v>0.44052863436123352</v>
      </c>
      <c r="O13" s="9">
        <f>SUM(O14:O37)</f>
        <v>5</v>
      </c>
      <c r="P13" s="8">
        <f t="shared" si="5"/>
        <v>2.2026431718061676</v>
      </c>
      <c r="Q13" s="9">
        <f>SUM(Q14:Q37)</f>
        <v>1</v>
      </c>
      <c r="R13" s="8">
        <f t="shared" si="6"/>
        <v>0.44052863436123352</v>
      </c>
    </row>
    <row r="14" spans="1:19" ht="23.1" customHeight="1">
      <c r="A14" s="175"/>
      <c r="B14" s="175"/>
      <c r="C14" s="13"/>
      <c r="D14" s="14" t="s">
        <v>41</v>
      </c>
      <c r="E14" s="11"/>
      <c r="F14" s="10">
        <f t="shared" si="7"/>
        <v>31</v>
      </c>
      <c r="G14" s="9">
        <v>3</v>
      </c>
      <c r="H14" s="8">
        <f t="shared" si="0"/>
        <v>9.67741935483871</v>
      </c>
      <c r="I14" s="15">
        <v>27</v>
      </c>
      <c r="J14" s="22">
        <f t="shared" si="1"/>
        <v>87.096774193548384</v>
      </c>
      <c r="K14" s="21">
        <f t="shared" si="2"/>
        <v>30</v>
      </c>
      <c r="L14" s="20">
        <f t="shared" si="3"/>
        <v>96.774193548387103</v>
      </c>
      <c r="M14" s="19">
        <v>0</v>
      </c>
      <c r="N14" s="8">
        <f t="shared" si="4"/>
        <v>0</v>
      </c>
      <c r="O14" s="15">
        <v>1</v>
      </c>
      <c r="P14" s="8">
        <f t="shared" si="5"/>
        <v>3.225806451612903</v>
      </c>
      <c r="Q14" s="15">
        <v>0</v>
      </c>
      <c r="R14" s="8">
        <f t="shared" si="6"/>
        <v>0</v>
      </c>
    </row>
    <row r="15" spans="1:19" ht="23.1" customHeight="1">
      <c r="A15" s="175"/>
      <c r="B15" s="175"/>
      <c r="C15" s="13"/>
      <c r="D15" s="14" t="s">
        <v>40</v>
      </c>
      <c r="E15" s="11"/>
      <c r="F15" s="10">
        <f t="shared" si="7"/>
        <v>4</v>
      </c>
      <c r="G15" s="9">
        <v>1</v>
      </c>
      <c r="H15" s="8">
        <f t="shared" si="0"/>
        <v>25</v>
      </c>
      <c r="I15" s="15">
        <v>3</v>
      </c>
      <c r="J15" s="22">
        <f t="shared" si="1"/>
        <v>75</v>
      </c>
      <c r="K15" s="21">
        <f t="shared" si="2"/>
        <v>4</v>
      </c>
      <c r="L15" s="20">
        <f t="shared" si="3"/>
        <v>100</v>
      </c>
      <c r="M15" s="19">
        <v>0</v>
      </c>
      <c r="N15" s="8">
        <f t="shared" si="4"/>
        <v>0</v>
      </c>
      <c r="O15" s="15">
        <v>0</v>
      </c>
      <c r="P15" s="8">
        <f t="shared" si="5"/>
        <v>0</v>
      </c>
      <c r="Q15" s="15">
        <v>0</v>
      </c>
      <c r="R15" s="8">
        <f t="shared" si="6"/>
        <v>0</v>
      </c>
    </row>
    <row r="16" spans="1:19" ht="23.1" customHeight="1">
      <c r="A16" s="175"/>
      <c r="B16" s="175"/>
      <c r="C16" s="13"/>
      <c r="D16" s="14" t="s">
        <v>39</v>
      </c>
      <c r="E16" s="11"/>
      <c r="F16" s="10">
        <f t="shared" si="7"/>
        <v>20</v>
      </c>
      <c r="G16" s="9">
        <v>3</v>
      </c>
      <c r="H16" s="8">
        <f t="shared" si="0"/>
        <v>15</v>
      </c>
      <c r="I16" s="15">
        <v>17</v>
      </c>
      <c r="J16" s="22">
        <f t="shared" si="1"/>
        <v>85</v>
      </c>
      <c r="K16" s="21">
        <f t="shared" si="2"/>
        <v>20</v>
      </c>
      <c r="L16" s="20">
        <f t="shared" si="3"/>
        <v>100</v>
      </c>
      <c r="M16" s="19">
        <v>0</v>
      </c>
      <c r="N16" s="8">
        <f t="shared" si="4"/>
        <v>0</v>
      </c>
      <c r="O16" s="15">
        <v>0</v>
      </c>
      <c r="P16" s="8">
        <f t="shared" si="5"/>
        <v>0</v>
      </c>
      <c r="Q16" s="15">
        <v>0</v>
      </c>
      <c r="R16" s="8">
        <f t="shared" si="6"/>
        <v>0</v>
      </c>
    </row>
    <row r="17" spans="1:18" ht="23.1" customHeight="1">
      <c r="A17" s="175"/>
      <c r="B17" s="175"/>
      <c r="C17" s="13"/>
      <c r="D17" s="14" t="s">
        <v>38</v>
      </c>
      <c r="E17" s="11"/>
      <c r="F17" s="10">
        <f t="shared" si="7"/>
        <v>2</v>
      </c>
      <c r="G17" s="9">
        <v>0</v>
      </c>
      <c r="H17" s="8">
        <f t="shared" si="0"/>
        <v>0</v>
      </c>
      <c r="I17" s="15">
        <v>2</v>
      </c>
      <c r="J17" s="22">
        <f t="shared" si="1"/>
        <v>100</v>
      </c>
      <c r="K17" s="23">
        <f t="shared" si="2"/>
        <v>2</v>
      </c>
      <c r="L17" s="20">
        <f t="shared" si="3"/>
        <v>100</v>
      </c>
      <c r="M17" s="19">
        <v>0</v>
      </c>
      <c r="N17" s="8">
        <f t="shared" si="4"/>
        <v>0</v>
      </c>
      <c r="O17" s="15">
        <v>0</v>
      </c>
      <c r="P17" s="8">
        <f t="shared" si="5"/>
        <v>0</v>
      </c>
      <c r="Q17" s="15">
        <v>0</v>
      </c>
      <c r="R17" s="8">
        <f t="shared" si="6"/>
        <v>0</v>
      </c>
    </row>
    <row r="18" spans="1:18" ht="23.1" customHeight="1">
      <c r="A18" s="175"/>
      <c r="B18" s="175"/>
      <c r="C18" s="13"/>
      <c r="D18" s="14" t="s">
        <v>37</v>
      </c>
      <c r="E18" s="11"/>
      <c r="F18" s="10">
        <f t="shared" si="7"/>
        <v>6</v>
      </c>
      <c r="G18" s="9">
        <v>0</v>
      </c>
      <c r="H18" s="8">
        <f t="shared" si="0"/>
        <v>0</v>
      </c>
      <c r="I18" s="15">
        <v>5</v>
      </c>
      <c r="J18" s="22">
        <f t="shared" si="1"/>
        <v>83.333333333333343</v>
      </c>
      <c r="K18" s="21">
        <f t="shared" si="2"/>
        <v>5</v>
      </c>
      <c r="L18" s="20">
        <f t="shared" si="3"/>
        <v>83.333333333333343</v>
      </c>
      <c r="M18" s="19">
        <v>0</v>
      </c>
      <c r="N18" s="8">
        <f t="shared" si="4"/>
        <v>0</v>
      </c>
      <c r="O18" s="15">
        <v>0</v>
      </c>
      <c r="P18" s="8">
        <f t="shared" si="5"/>
        <v>0</v>
      </c>
      <c r="Q18" s="15">
        <v>1</v>
      </c>
      <c r="R18" s="8">
        <f t="shared" si="6"/>
        <v>16.666666666666664</v>
      </c>
    </row>
    <row r="19" spans="1:18" ht="23.1" customHeight="1">
      <c r="A19" s="175"/>
      <c r="B19" s="175"/>
      <c r="C19" s="13"/>
      <c r="D19" s="14" t="s">
        <v>36</v>
      </c>
      <c r="E19" s="11"/>
      <c r="F19" s="10">
        <f t="shared" si="7"/>
        <v>2</v>
      </c>
      <c r="G19" s="9">
        <v>0</v>
      </c>
      <c r="H19" s="8">
        <f t="shared" si="0"/>
        <v>0</v>
      </c>
      <c r="I19" s="15">
        <v>2</v>
      </c>
      <c r="J19" s="22">
        <f t="shared" si="1"/>
        <v>100</v>
      </c>
      <c r="K19" s="21">
        <f t="shared" si="2"/>
        <v>2</v>
      </c>
      <c r="L19" s="20">
        <f t="shared" si="3"/>
        <v>100</v>
      </c>
      <c r="M19" s="19">
        <v>0</v>
      </c>
      <c r="N19" s="8">
        <f t="shared" si="4"/>
        <v>0</v>
      </c>
      <c r="O19" s="15">
        <v>0</v>
      </c>
      <c r="P19" s="8">
        <f t="shared" si="5"/>
        <v>0</v>
      </c>
      <c r="Q19" s="15">
        <v>0</v>
      </c>
      <c r="R19" s="8">
        <f t="shared" si="6"/>
        <v>0</v>
      </c>
    </row>
    <row r="20" spans="1:18" ht="23.1" customHeight="1">
      <c r="A20" s="175"/>
      <c r="B20" s="175"/>
      <c r="C20" s="13"/>
      <c r="D20" s="14" t="s">
        <v>35</v>
      </c>
      <c r="E20" s="11"/>
      <c r="F20" s="10">
        <f t="shared" si="7"/>
        <v>6</v>
      </c>
      <c r="G20" s="9">
        <v>0</v>
      </c>
      <c r="H20" s="8">
        <f t="shared" si="0"/>
        <v>0</v>
      </c>
      <c r="I20" s="15">
        <v>5</v>
      </c>
      <c r="J20" s="22">
        <f t="shared" si="1"/>
        <v>83.333333333333343</v>
      </c>
      <c r="K20" s="21">
        <f t="shared" si="2"/>
        <v>5</v>
      </c>
      <c r="L20" s="20">
        <f t="shared" si="3"/>
        <v>83.333333333333343</v>
      </c>
      <c r="M20" s="19">
        <v>0</v>
      </c>
      <c r="N20" s="8">
        <f t="shared" si="4"/>
        <v>0</v>
      </c>
      <c r="O20" s="15">
        <v>1</v>
      </c>
      <c r="P20" s="8">
        <f t="shared" si="5"/>
        <v>16.666666666666664</v>
      </c>
      <c r="Q20" s="15">
        <v>0</v>
      </c>
      <c r="R20" s="8">
        <f t="shared" si="6"/>
        <v>0</v>
      </c>
    </row>
    <row r="21" spans="1:18" ht="23.1" customHeight="1">
      <c r="A21" s="175"/>
      <c r="B21" s="175"/>
      <c r="C21" s="13"/>
      <c r="D21" s="14" t="s">
        <v>34</v>
      </c>
      <c r="E21" s="11"/>
      <c r="F21" s="10">
        <f t="shared" si="7"/>
        <v>9</v>
      </c>
      <c r="G21" s="9">
        <v>3</v>
      </c>
      <c r="H21" s="8">
        <f t="shared" si="0"/>
        <v>33.333333333333329</v>
      </c>
      <c r="I21" s="15">
        <v>6</v>
      </c>
      <c r="J21" s="22">
        <f t="shared" si="1"/>
        <v>66.666666666666657</v>
      </c>
      <c r="K21" s="21">
        <f t="shared" si="2"/>
        <v>9</v>
      </c>
      <c r="L21" s="20">
        <f t="shared" si="3"/>
        <v>100</v>
      </c>
      <c r="M21" s="19">
        <v>0</v>
      </c>
      <c r="N21" s="8">
        <f t="shared" si="4"/>
        <v>0</v>
      </c>
      <c r="O21" s="15">
        <v>0</v>
      </c>
      <c r="P21" s="8">
        <f t="shared" si="5"/>
        <v>0</v>
      </c>
      <c r="Q21" s="15">
        <v>0</v>
      </c>
      <c r="R21" s="8">
        <f t="shared" si="6"/>
        <v>0</v>
      </c>
    </row>
    <row r="22" spans="1:18" ht="23.1" customHeight="1">
      <c r="A22" s="175"/>
      <c r="B22" s="175"/>
      <c r="C22" s="13"/>
      <c r="D22" s="14" t="s">
        <v>33</v>
      </c>
      <c r="E22" s="11"/>
      <c r="F22" s="10">
        <f t="shared" si="7"/>
        <v>1</v>
      </c>
      <c r="G22" s="9">
        <v>0</v>
      </c>
      <c r="H22" s="8">
        <f t="shared" si="0"/>
        <v>0</v>
      </c>
      <c r="I22" s="15">
        <v>1</v>
      </c>
      <c r="J22" s="22">
        <f t="shared" si="1"/>
        <v>100</v>
      </c>
      <c r="K22" s="21">
        <f t="shared" si="2"/>
        <v>1</v>
      </c>
      <c r="L22" s="20">
        <f t="shared" si="3"/>
        <v>100</v>
      </c>
      <c r="M22" s="19">
        <v>0</v>
      </c>
      <c r="N22" s="8">
        <f t="shared" si="4"/>
        <v>0</v>
      </c>
      <c r="O22" s="15">
        <v>0</v>
      </c>
      <c r="P22" s="8">
        <f t="shared" si="5"/>
        <v>0</v>
      </c>
      <c r="Q22" s="15">
        <v>0</v>
      </c>
      <c r="R22" s="8">
        <f t="shared" si="6"/>
        <v>0</v>
      </c>
    </row>
    <row r="23" spans="1:18" ht="23.1" customHeight="1">
      <c r="A23" s="175"/>
      <c r="B23" s="175"/>
      <c r="C23" s="13"/>
      <c r="D23" s="14" t="s">
        <v>32</v>
      </c>
      <c r="E23" s="11"/>
      <c r="F23" s="10">
        <f t="shared" si="7"/>
        <v>7</v>
      </c>
      <c r="G23" s="9">
        <v>1</v>
      </c>
      <c r="H23" s="8">
        <f t="shared" si="0"/>
        <v>14.285714285714285</v>
      </c>
      <c r="I23" s="15">
        <v>6</v>
      </c>
      <c r="J23" s="22">
        <f t="shared" si="1"/>
        <v>85.714285714285708</v>
      </c>
      <c r="K23" s="21">
        <f t="shared" si="2"/>
        <v>7</v>
      </c>
      <c r="L23" s="20">
        <f t="shared" si="3"/>
        <v>100</v>
      </c>
      <c r="M23" s="19">
        <v>0</v>
      </c>
      <c r="N23" s="8">
        <f t="shared" si="4"/>
        <v>0</v>
      </c>
      <c r="O23" s="15">
        <v>0</v>
      </c>
      <c r="P23" s="8">
        <f t="shared" si="5"/>
        <v>0</v>
      </c>
      <c r="Q23" s="15">
        <v>0</v>
      </c>
      <c r="R23" s="8">
        <f t="shared" si="6"/>
        <v>0</v>
      </c>
    </row>
    <row r="24" spans="1:18" ht="23.1" customHeight="1">
      <c r="A24" s="175"/>
      <c r="B24" s="175"/>
      <c r="C24" s="13"/>
      <c r="D24" s="14" t="s">
        <v>31</v>
      </c>
      <c r="E24" s="11"/>
      <c r="F24" s="10">
        <f t="shared" si="7"/>
        <v>0</v>
      </c>
      <c r="G24" s="33" t="s">
        <v>466</v>
      </c>
      <c r="H24" s="80" t="s">
        <v>466</v>
      </c>
      <c r="I24" s="34" t="s">
        <v>466</v>
      </c>
      <c r="J24" s="86" t="s">
        <v>466</v>
      </c>
      <c r="K24" s="87" t="s">
        <v>466</v>
      </c>
      <c r="L24" s="88" t="s">
        <v>466</v>
      </c>
      <c r="M24" s="89" t="s">
        <v>466</v>
      </c>
      <c r="N24" s="80" t="s">
        <v>466</v>
      </c>
      <c r="O24" s="34" t="s">
        <v>466</v>
      </c>
      <c r="P24" s="80" t="s">
        <v>466</v>
      </c>
      <c r="Q24" s="34" t="s">
        <v>466</v>
      </c>
      <c r="R24" s="80" t="s">
        <v>466</v>
      </c>
    </row>
    <row r="25" spans="1:18" ht="23.1" customHeight="1">
      <c r="A25" s="175"/>
      <c r="B25" s="175"/>
      <c r="C25" s="13"/>
      <c r="D25" s="12" t="s">
        <v>30</v>
      </c>
      <c r="E25" s="11"/>
      <c r="F25" s="10">
        <f t="shared" si="7"/>
        <v>1</v>
      </c>
      <c r="G25" s="9">
        <v>0</v>
      </c>
      <c r="H25" s="8">
        <f t="shared" si="0"/>
        <v>0</v>
      </c>
      <c r="I25" s="15">
        <v>1</v>
      </c>
      <c r="J25" s="22">
        <f t="shared" si="1"/>
        <v>100</v>
      </c>
      <c r="K25" s="21">
        <f t="shared" si="2"/>
        <v>1</v>
      </c>
      <c r="L25" s="20">
        <f t="shared" si="3"/>
        <v>100</v>
      </c>
      <c r="M25" s="19">
        <v>0</v>
      </c>
      <c r="N25" s="8">
        <f t="shared" si="4"/>
        <v>0</v>
      </c>
      <c r="O25" s="15">
        <v>0</v>
      </c>
      <c r="P25" s="8">
        <f t="shared" si="5"/>
        <v>0</v>
      </c>
      <c r="Q25" s="15">
        <v>0</v>
      </c>
      <c r="R25" s="8">
        <f t="shared" si="6"/>
        <v>0</v>
      </c>
    </row>
    <row r="26" spans="1:18" ht="23.1" customHeight="1">
      <c r="A26" s="175"/>
      <c r="B26" s="175"/>
      <c r="C26" s="13"/>
      <c r="D26" s="120" t="s">
        <v>29</v>
      </c>
      <c r="E26" s="121"/>
      <c r="F26" s="31">
        <f t="shared" si="7"/>
        <v>6</v>
      </c>
      <c r="G26" s="30">
        <v>1</v>
      </c>
      <c r="H26" s="122">
        <f t="shared" si="0"/>
        <v>16.666666666666664</v>
      </c>
      <c r="I26" s="29">
        <v>5</v>
      </c>
      <c r="J26" s="22">
        <f t="shared" si="1"/>
        <v>83.333333333333343</v>
      </c>
      <c r="K26" s="21">
        <f t="shared" si="2"/>
        <v>6</v>
      </c>
      <c r="L26" s="20">
        <f t="shared" si="3"/>
        <v>100</v>
      </c>
      <c r="M26" s="19">
        <v>0</v>
      </c>
      <c r="N26" s="8">
        <f t="shared" si="4"/>
        <v>0</v>
      </c>
      <c r="O26" s="15">
        <v>0</v>
      </c>
      <c r="P26" s="8">
        <f t="shared" si="5"/>
        <v>0</v>
      </c>
      <c r="Q26" s="15">
        <v>0</v>
      </c>
      <c r="R26" s="8">
        <f t="shared" si="6"/>
        <v>0</v>
      </c>
    </row>
    <row r="27" spans="1:18" ht="23.1" customHeight="1">
      <c r="A27" s="175"/>
      <c r="B27" s="175"/>
      <c r="C27" s="13"/>
      <c r="D27" s="120" t="s">
        <v>28</v>
      </c>
      <c r="E27" s="121"/>
      <c r="F27" s="31">
        <f t="shared" si="7"/>
        <v>2</v>
      </c>
      <c r="G27" s="30">
        <v>1</v>
      </c>
      <c r="H27" s="122">
        <f t="shared" si="0"/>
        <v>50</v>
      </c>
      <c r="I27" s="29">
        <v>1</v>
      </c>
      <c r="J27" s="22">
        <f t="shared" si="1"/>
        <v>50</v>
      </c>
      <c r="K27" s="21">
        <f t="shared" si="2"/>
        <v>2</v>
      </c>
      <c r="L27" s="20">
        <f t="shared" si="3"/>
        <v>100</v>
      </c>
      <c r="M27" s="19">
        <v>0</v>
      </c>
      <c r="N27" s="8">
        <f t="shared" si="4"/>
        <v>0</v>
      </c>
      <c r="O27" s="15">
        <v>0</v>
      </c>
      <c r="P27" s="8">
        <f t="shared" si="5"/>
        <v>0</v>
      </c>
      <c r="Q27" s="15">
        <v>0</v>
      </c>
      <c r="R27" s="8">
        <f t="shared" si="6"/>
        <v>0</v>
      </c>
    </row>
    <row r="28" spans="1:18" ht="23.1" customHeight="1">
      <c r="A28" s="175"/>
      <c r="B28" s="175"/>
      <c r="C28" s="13"/>
      <c r="D28" s="14" t="s">
        <v>27</v>
      </c>
      <c r="E28" s="11"/>
      <c r="F28" s="10">
        <f t="shared" si="7"/>
        <v>3</v>
      </c>
      <c r="G28" s="9">
        <v>0</v>
      </c>
      <c r="H28" s="8">
        <f t="shared" si="0"/>
        <v>0</v>
      </c>
      <c r="I28" s="15">
        <v>3</v>
      </c>
      <c r="J28" s="22">
        <f t="shared" si="1"/>
        <v>100</v>
      </c>
      <c r="K28" s="21">
        <f t="shared" si="2"/>
        <v>3</v>
      </c>
      <c r="L28" s="20">
        <f t="shared" si="3"/>
        <v>100</v>
      </c>
      <c r="M28" s="19">
        <v>0</v>
      </c>
      <c r="N28" s="8">
        <f t="shared" si="4"/>
        <v>0</v>
      </c>
      <c r="O28" s="15">
        <v>0</v>
      </c>
      <c r="P28" s="8">
        <f t="shared" si="5"/>
        <v>0</v>
      </c>
      <c r="Q28" s="15">
        <v>0</v>
      </c>
      <c r="R28" s="8">
        <f t="shared" si="6"/>
        <v>0</v>
      </c>
    </row>
    <row r="29" spans="1:18" ht="23.1" customHeight="1">
      <c r="A29" s="175"/>
      <c r="B29" s="175"/>
      <c r="C29" s="13"/>
      <c r="D29" s="14" t="s">
        <v>26</v>
      </c>
      <c r="E29" s="11"/>
      <c r="F29" s="10">
        <f t="shared" si="7"/>
        <v>15</v>
      </c>
      <c r="G29" s="9">
        <v>4</v>
      </c>
      <c r="H29" s="8">
        <f t="shared" si="0"/>
        <v>26.666666666666668</v>
      </c>
      <c r="I29" s="15">
        <v>11</v>
      </c>
      <c r="J29" s="22">
        <f t="shared" si="1"/>
        <v>73.333333333333329</v>
      </c>
      <c r="K29" s="21">
        <f t="shared" si="2"/>
        <v>15</v>
      </c>
      <c r="L29" s="20">
        <f t="shared" si="3"/>
        <v>100</v>
      </c>
      <c r="M29" s="19">
        <v>0</v>
      </c>
      <c r="N29" s="8">
        <f t="shared" si="4"/>
        <v>0</v>
      </c>
      <c r="O29" s="15">
        <v>0</v>
      </c>
      <c r="P29" s="8">
        <f t="shared" si="5"/>
        <v>0</v>
      </c>
      <c r="Q29" s="15">
        <v>0</v>
      </c>
      <c r="R29" s="8">
        <f t="shared" si="6"/>
        <v>0</v>
      </c>
    </row>
    <row r="30" spans="1:18" ht="23.1" customHeight="1">
      <c r="A30" s="175"/>
      <c r="B30" s="175"/>
      <c r="C30" s="13"/>
      <c r="D30" s="14" t="s">
        <v>25</v>
      </c>
      <c r="E30" s="11"/>
      <c r="F30" s="10">
        <f t="shared" si="7"/>
        <v>6</v>
      </c>
      <c r="G30" s="9">
        <v>0</v>
      </c>
      <c r="H30" s="8">
        <f t="shared" si="0"/>
        <v>0</v>
      </c>
      <c r="I30" s="15">
        <v>5</v>
      </c>
      <c r="J30" s="22">
        <f t="shared" si="1"/>
        <v>83.333333333333343</v>
      </c>
      <c r="K30" s="21">
        <f t="shared" si="2"/>
        <v>5</v>
      </c>
      <c r="L30" s="20">
        <f t="shared" si="3"/>
        <v>83.333333333333343</v>
      </c>
      <c r="M30" s="19">
        <v>0</v>
      </c>
      <c r="N30" s="8">
        <f t="shared" si="4"/>
        <v>0</v>
      </c>
      <c r="O30" s="15">
        <v>1</v>
      </c>
      <c r="P30" s="8">
        <f t="shared" si="5"/>
        <v>16.666666666666664</v>
      </c>
      <c r="Q30" s="15">
        <v>0</v>
      </c>
      <c r="R30" s="8">
        <f t="shared" si="6"/>
        <v>0</v>
      </c>
    </row>
    <row r="31" spans="1:18" ht="23.1" customHeight="1">
      <c r="A31" s="175"/>
      <c r="B31" s="175"/>
      <c r="C31" s="13"/>
      <c r="D31" s="14" t="s">
        <v>24</v>
      </c>
      <c r="E31" s="11"/>
      <c r="F31" s="10">
        <f t="shared" si="7"/>
        <v>30</v>
      </c>
      <c r="G31" s="9">
        <v>5</v>
      </c>
      <c r="H31" s="8">
        <f t="shared" si="0"/>
        <v>16.666666666666664</v>
      </c>
      <c r="I31" s="15">
        <v>23</v>
      </c>
      <c r="J31" s="22">
        <f t="shared" si="1"/>
        <v>76.666666666666671</v>
      </c>
      <c r="K31" s="21">
        <f t="shared" si="2"/>
        <v>28</v>
      </c>
      <c r="L31" s="20">
        <f t="shared" si="3"/>
        <v>93.333333333333329</v>
      </c>
      <c r="M31" s="19">
        <v>1</v>
      </c>
      <c r="N31" s="8">
        <f t="shared" si="4"/>
        <v>3.3333333333333335</v>
      </c>
      <c r="O31" s="15">
        <v>1</v>
      </c>
      <c r="P31" s="8">
        <f t="shared" si="5"/>
        <v>3.3333333333333335</v>
      </c>
      <c r="Q31" s="15">
        <v>0</v>
      </c>
      <c r="R31" s="8">
        <f t="shared" si="6"/>
        <v>0</v>
      </c>
    </row>
    <row r="32" spans="1:18" ht="23.1" customHeight="1">
      <c r="A32" s="175"/>
      <c r="B32" s="175"/>
      <c r="C32" s="13"/>
      <c r="D32" s="14" t="s">
        <v>23</v>
      </c>
      <c r="E32" s="11"/>
      <c r="F32" s="10">
        <f t="shared" si="7"/>
        <v>7</v>
      </c>
      <c r="G32" s="9">
        <v>1</v>
      </c>
      <c r="H32" s="8">
        <f t="shared" si="0"/>
        <v>14.285714285714285</v>
      </c>
      <c r="I32" s="15">
        <v>5</v>
      </c>
      <c r="J32" s="22">
        <f t="shared" si="1"/>
        <v>71.428571428571431</v>
      </c>
      <c r="K32" s="21">
        <f t="shared" si="2"/>
        <v>6</v>
      </c>
      <c r="L32" s="20">
        <f t="shared" si="3"/>
        <v>85.714285714285708</v>
      </c>
      <c r="M32" s="19">
        <v>0</v>
      </c>
      <c r="N32" s="8">
        <f t="shared" si="4"/>
        <v>0</v>
      </c>
      <c r="O32" s="15">
        <v>1</v>
      </c>
      <c r="P32" s="8">
        <f t="shared" si="5"/>
        <v>14.285714285714285</v>
      </c>
      <c r="Q32" s="15">
        <v>0</v>
      </c>
      <c r="R32" s="8">
        <f t="shared" si="6"/>
        <v>0</v>
      </c>
    </row>
    <row r="33" spans="1:18" ht="24" customHeight="1">
      <c r="A33" s="175"/>
      <c r="B33" s="175"/>
      <c r="C33" s="13"/>
      <c r="D33" s="14" t="s">
        <v>22</v>
      </c>
      <c r="E33" s="11"/>
      <c r="F33" s="10">
        <f t="shared" si="7"/>
        <v>28</v>
      </c>
      <c r="G33" s="9">
        <v>6</v>
      </c>
      <c r="H33" s="8">
        <f t="shared" si="0"/>
        <v>21.428571428571427</v>
      </c>
      <c r="I33" s="15">
        <v>22</v>
      </c>
      <c r="J33" s="22">
        <f t="shared" si="1"/>
        <v>78.571428571428569</v>
      </c>
      <c r="K33" s="21">
        <f t="shared" si="2"/>
        <v>28</v>
      </c>
      <c r="L33" s="20">
        <f t="shared" si="3"/>
        <v>100</v>
      </c>
      <c r="M33" s="19">
        <v>0</v>
      </c>
      <c r="N33" s="8">
        <f t="shared" si="4"/>
        <v>0</v>
      </c>
      <c r="O33" s="15">
        <v>0</v>
      </c>
      <c r="P33" s="8">
        <f t="shared" si="5"/>
        <v>0</v>
      </c>
      <c r="Q33" s="15">
        <v>0</v>
      </c>
      <c r="R33" s="8">
        <f t="shared" si="6"/>
        <v>0</v>
      </c>
    </row>
    <row r="34" spans="1:18" ht="23.1" customHeight="1">
      <c r="A34" s="175"/>
      <c r="B34" s="175"/>
      <c r="C34" s="13"/>
      <c r="D34" s="14" t="s">
        <v>21</v>
      </c>
      <c r="E34" s="11"/>
      <c r="F34" s="10">
        <f t="shared" si="7"/>
        <v>14</v>
      </c>
      <c r="G34" s="9">
        <v>2</v>
      </c>
      <c r="H34" s="8">
        <f t="shared" si="0"/>
        <v>14.285714285714285</v>
      </c>
      <c r="I34" s="15">
        <v>12</v>
      </c>
      <c r="J34" s="22">
        <f t="shared" si="1"/>
        <v>85.714285714285708</v>
      </c>
      <c r="K34" s="21">
        <f t="shared" si="2"/>
        <v>14</v>
      </c>
      <c r="L34" s="20">
        <f t="shared" si="3"/>
        <v>100</v>
      </c>
      <c r="M34" s="19">
        <v>0</v>
      </c>
      <c r="N34" s="8">
        <f t="shared" si="4"/>
        <v>0</v>
      </c>
      <c r="O34" s="15">
        <v>0</v>
      </c>
      <c r="P34" s="8">
        <f t="shared" si="5"/>
        <v>0</v>
      </c>
      <c r="Q34" s="15">
        <v>0</v>
      </c>
      <c r="R34" s="8">
        <f t="shared" si="6"/>
        <v>0</v>
      </c>
    </row>
    <row r="35" spans="1:18" ht="23.1" customHeight="1">
      <c r="A35" s="175"/>
      <c r="B35" s="175"/>
      <c r="C35" s="13"/>
      <c r="D35" s="14" t="s">
        <v>20</v>
      </c>
      <c r="E35" s="11"/>
      <c r="F35" s="10">
        <f t="shared" si="7"/>
        <v>7</v>
      </c>
      <c r="G35" s="9">
        <v>1</v>
      </c>
      <c r="H35" s="8">
        <f t="shared" si="0"/>
        <v>14.285714285714285</v>
      </c>
      <c r="I35" s="15">
        <v>6</v>
      </c>
      <c r="J35" s="22">
        <f t="shared" si="1"/>
        <v>85.714285714285708</v>
      </c>
      <c r="K35" s="21">
        <f t="shared" si="2"/>
        <v>7</v>
      </c>
      <c r="L35" s="20">
        <f t="shared" si="3"/>
        <v>100</v>
      </c>
      <c r="M35" s="19">
        <v>0</v>
      </c>
      <c r="N35" s="8">
        <f t="shared" si="4"/>
        <v>0</v>
      </c>
      <c r="O35" s="15">
        <v>0</v>
      </c>
      <c r="P35" s="8">
        <f t="shared" si="5"/>
        <v>0</v>
      </c>
      <c r="Q35" s="15">
        <v>0</v>
      </c>
      <c r="R35" s="8">
        <f t="shared" si="6"/>
        <v>0</v>
      </c>
    </row>
    <row r="36" spans="1:18" ht="23.1" customHeight="1">
      <c r="A36" s="175"/>
      <c r="B36" s="175"/>
      <c r="C36" s="13"/>
      <c r="D36" s="14" t="s">
        <v>19</v>
      </c>
      <c r="E36" s="11"/>
      <c r="F36" s="10">
        <f t="shared" si="7"/>
        <v>16</v>
      </c>
      <c r="G36" s="9">
        <v>1</v>
      </c>
      <c r="H36" s="8">
        <f t="shared" si="0"/>
        <v>6.25</v>
      </c>
      <c r="I36" s="15">
        <v>15</v>
      </c>
      <c r="J36" s="22">
        <f t="shared" si="1"/>
        <v>93.75</v>
      </c>
      <c r="K36" s="21">
        <f t="shared" si="2"/>
        <v>16</v>
      </c>
      <c r="L36" s="20">
        <f t="shared" si="3"/>
        <v>100</v>
      </c>
      <c r="M36" s="19">
        <v>0</v>
      </c>
      <c r="N36" s="8">
        <f t="shared" si="4"/>
        <v>0</v>
      </c>
      <c r="O36" s="15">
        <v>0</v>
      </c>
      <c r="P36" s="8">
        <f t="shared" si="5"/>
        <v>0</v>
      </c>
      <c r="Q36" s="15">
        <v>0</v>
      </c>
      <c r="R36" s="8">
        <f t="shared" si="6"/>
        <v>0</v>
      </c>
    </row>
    <row r="37" spans="1:18" ht="23.1" customHeight="1">
      <c r="A37" s="175"/>
      <c r="B37" s="176"/>
      <c r="C37" s="13"/>
      <c r="D37" s="14" t="s">
        <v>18</v>
      </c>
      <c r="E37" s="11"/>
      <c r="F37" s="10">
        <f t="shared" si="7"/>
        <v>4</v>
      </c>
      <c r="G37" s="9">
        <v>2</v>
      </c>
      <c r="H37" s="8">
        <f t="shared" si="0"/>
        <v>50</v>
      </c>
      <c r="I37" s="15">
        <v>2</v>
      </c>
      <c r="J37" s="22">
        <f t="shared" si="1"/>
        <v>50</v>
      </c>
      <c r="K37" s="21">
        <f t="shared" si="2"/>
        <v>4</v>
      </c>
      <c r="L37" s="20">
        <f t="shared" si="3"/>
        <v>100</v>
      </c>
      <c r="M37" s="19">
        <v>0</v>
      </c>
      <c r="N37" s="8">
        <f t="shared" si="4"/>
        <v>0</v>
      </c>
      <c r="O37" s="15">
        <v>0</v>
      </c>
      <c r="P37" s="8">
        <f t="shared" si="5"/>
        <v>0</v>
      </c>
      <c r="Q37" s="15">
        <v>0</v>
      </c>
      <c r="R37" s="8">
        <f t="shared" si="6"/>
        <v>0</v>
      </c>
    </row>
    <row r="38" spans="1:18" ht="23.1" customHeight="1">
      <c r="A38" s="175"/>
      <c r="B38" s="174" t="s">
        <v>17</v>
      </c>
      <c r="C38" s="13"/>
      <c r="D38" s="14" t="s">
        <v>16</v>
      </c>
      <c r="E38" s="11"/>
      <c r="F38" s="10">
        <f t="shared" si="7"/>
        <v>702</v>
      </c>
      <c r="G38" s="9">
        <f>SUM(G39:G53)</f>
        <v>130</v>
      </c>
      <c r="H38" s="8">
        <f t="shared" si="0"/>
        <v>18.518518518518519</v>
      </c>
      <c r="I38" s="9">
        <f>SUM(I39:I53)</f>
        <v>510</v>
      </c>
      <c r="J38" s="22">
        <f t="shared" si="1"/>
        <v>72.649572649572647</v>
      </c>
      <c r="K38" s="21">
        <f t="shared" si="2"/>
        <v>640</v>
      </c>
      <c r="L38" s="20">
        <f t="shared" si="3"/>
        <v>91.168091168091166</v>
      </c>
      <c r="M38" s="9">
        <f>SUM(M39:M53)</f>
        <v>10</v>
      </c>
      <c r="N38" s="8">
        <f t="shared" si="4"/>
        <v>1.4245014245014245</v>
      </c>
      <c r="O38" s="9">
        <f>SUM(O39:O53)</f>
        <v>19</v>
      </c>
      <c r="P38" s="8">
        <f t="shared" si="5"/>
        <v>2.7065527065527064</v>
      </c>
      <c r="Q38" s="9">
        <f>SUM(Q39:Q53)</f>
        <v>33</v>
      </c>
      <c r="R38" s="8">
        <f t="shared" si="6"/>
        <v>4.700854700854701</v>
      </c>
    </row>
    <row r="39" spans="1:18" ht="23.1" customHeight="1">
      <c r="A39" s="175"/>
      <c r="B39" s="175"/>
      <c r="C39" s="13"/>
      <c r="D39" s="14" t="s">
        <v>15</v>
      </c>
      <c r="E39" s="11"/>
      <c r="F39" s="10">
        <f t="shared" si="7"/>
        <v>7</v>
      </c>
      <c r="G39" s="9">
        <v>1</v>
      </c>
      <c r="H39" s="8">
        <f t="shared" si="0"/>
        <v>14.285714285714285</v>
      </c>
      <c r="I39" s="15">
        <v>4</v>
      </c>
      <c r="J39" s="22">
        <f t="shared" si="1"/>
        <v>57.142857142857139</v>
      </c>
      <c r="K39" s="21">
        <f t="shared" si="2"/>
        <v>5</v>
      </c>
      <c r="L39" s="20">
        <f t="shared" si="3"/>
        <v>71.428571428571431</v>
      </c>
      <c r="M39" s="19">
        <v>0</v>
      </c>
      <c r="N39" s="8">
        <f t="shared" si="4"/>
        <v>0</v>
      </c>
      <c r="O39" s="15">
        <v>0</v>
      </c>
      <c r="P39" s="8">
        <f t="shared" si="5"/>
        <v>0</v>
      </c>
      <c r="Q39" s="15">
        <v>2</v>
      </c>
      <c r="R39" s="8">
        <f t="shared" si="6"/>
        <v>28.571428571428569</v>
      </c>
    </row>
    <row r="40" spans="1:18" ht="23.1" customHeight="1">
      <c r="A40" s="175"/>
      <c r="B40" s="175"/>
      <c r="C40" s="13"/>
      <c r="D40" s="14" t="s">
        <v>14</v>
      </c>
      <c r="E40" s="11"/>
      <c r="F40" s="10">
        <f t="shared" si="7"/>
        <v>78</v>
      </c>
      <c r="G40" s="9">
        <v>11</v>
      </c>
      <c r="H40" s="8">
        <f t="shared" si="0"/>
        <v>14.102564102564102</v>
      </c>
      <c r="I40" s="15">
        <v>55</v>
      </c>
      <c r="J40" s="22">
        <f t="shared" si="1"/>
        <v>70.512820512820511</v>
      </c>
      <c r="K40" s="21">
        <f t="shared" si="2"/>
        <v>66</v>
      </c>
      <c r="L40" s="20">
        <f t="shared" si="3"/>
        <v>84.615384615384613</v>
      </c>
      <c r="M40" s="19">
        <v>1</v>
      </c>
      <c r="N40" s="8">
        <f t="shared" si="4"/>
        <v>1.2820512820512819</v>
      </c>
      <c r="O40" s="15">
        <v>2</v>
      </c>
      <c r="P40" s="8">
        <f t="shared" si="5"/>
        <v>2.5641025641025639</v>
      </c>
      <c r="Q40" s="15">
        <v>9</v>
      </c>
      <c r="R40" s="8">
        <f t="shared" si="6"/>
        <v>11.538461538461538</v>
      </c>
    </row>
    <row r="41" spans="1:18" ht="23.1" customHeight="1">
      <c r="A41" s="175"/>
      <c r="B41" s="175"/>
      <c r="C41" s="13"/>
      <c r="D41" s="14" t="s">
        <v>13</v>
      </c>
      <c r="E41" s="11"/>
      <c r="F41" s="10">
        <f t="shared" si="7"/>
        <v>20</v>
      </c>
      <c r="G41" s="9">
        <v>2</v>
      </c>
      <c r="H41" s="8">
        <f t="shared" si="0"/>
        <v>10</v>
      </c>
      <c r="I41" s="15">
        <v>17</v>
      </c>
      <c r="J41" s="22">
        <f t="shared" si="1"/>
        <v>85</v>
      </c>
      <c r="K41" s="21">
        <f t="shared" si="2"/>
        <v>19</v>
      </c>
      <c r="L41" s="20">
        <f t="shared" si="3"/>
        <v>95</v>
      </c>
      <c r="M41" s="19">
        <v>0</v>
      </c>
      <c r="N41" s="8">
        <f t="shared" si="4"/>
        <v>0</v>
      </c>
      <c r="O41" s="15">
        <v>1</v>
      </c>
      <c r="P41" s="8">
        <f t="shared" si="5"/>
        <v>5</v>
      </c>
      <c r="Q41" s="15">
        <v>0</v>
      </c>
      <c r="R41" s="8">
        <f t="shared" si="6"/>
        <v>0</v>
      </c>
    </row>
    <row r="42" spans="1:18" ht="23.1" customHeight="1">
      <c r="A42" s="175"/>
      <c r="B42" s="175"/>
      <c r="C42" s="13"/>
      <c r="D42" s="14" t="s">
        <v>12</v>
      </c>
      <c r="E42" s="11"/>
      <c r="F42" s="10">
        <f t="shared" si="7"/>
        <v>13</v>
      </c>
      <c r="G42" s="9">
        <v>3</v>
      </c>
      <c r="H42" s="8">
        <f t="shared" si="0"/>
        <v>23.076923076923077</v>
      </c>
      <c r="I42" s="15">
        <v>9</v>
      </c>
      <c r="J42" s="22">
        <f t="shared" si="1"/>
        <v>69.230769230769226</v>
      </c>
      <c r="K42" s="21">
        <f t="shared" si="2"/>
        <v>12</v>
      </c>
      <c r="L42" s="20">
        <f t="shared" si="3"/>
        <v>92.307692307692307</v>
      </c>
      <c r="M42" s="19">
        <v>0</v>
      </c>
      <c r="N42" s="8">
        <f t="shared" si="4"/>
        <v>0</v>
      </c>
      <c r="O42" s="15">
        <v>1</v>
      </c>
      <c r="P42" s="8">
        <f t="shared" si="5"/>
        <v>7.6923076923076925</v>
      </c>
      <c r="Q42" s="15">
        <v>0</v>
      </c>
      <c r="R42" s="8">
        <f t="shared" si="6"/>
        <v>0</v>
      </c>
    </row>
    <row r="43" spans="1:18" ht="23.1" customHeight="1">
      <c r="A43" s="175"/>
      <c r="B43" s="175"/>
      <c r="C43" s="13"/>
      <c r="D43" s="14" t="s">
        <v>11</v>
      </c>
      <c r="E43" s="11"/>
      <c r="F43" s="10">
        <f t="shared" si="7"/>
        <v>35</v>
      </c>
      <c r="G43" s="9">
        <v>2</v>
      </c>
      <c r="H43" s="8">
        <f t="shared" si="0"/>
        <v>5.7142857142857144</v>
      </c>
      <c r="I43" s="15">
        <v>31</v>
      </c>
      <c r="J43" s="22">
        <f t="shared" si="1"/>
        <v>88.571428571428569</v>
      </c>
      <c r="K43" s="21">
        <f t="shared" si="2"/>
        <v>33</v>
      </c>
      <c r="L43" s="20">
        <f t="shared" si="3"/>
        <v>94.285714285714278</v>
      </c>
      <c r="M43" s="19">
        <v>0</v>
      </c>
      <c r="N43" s="8">
        <f t="shared" si="4"/>
        <v>0</v>
      </c>
      <c r="O43" s="15">
        <v>0</v>
      </c>
      <c r="P43" s="8">
        <f t="shared" si="5"/>
        <v>0</v>
      </c>
      <c r="Q43" s="15">
        <v>2</v>
      </c>
      <c r="R43" s="8">
        <f t="shared" si="6"/>
        <v>5.7142857142857144</v>
      </c>
    </row>
    <row r="44" spans="1:18" ht="23.1" customHeight="1">
      <c r="A44" s="175"/>
      <c r="B44" s="175"/>
      <c r="C44" s="13"/>
      <c r="D44" s="14" t="s">
        <v>10</v>
      </c>
      <c r="E44" s="11"/>
      <c r="F44" s="10">
        <f t="shared" si="7"/>
        <v>177</v>
      </c>
      <c r="G44" s="9">
        <v>36</v>
      </c>
      <c r="H44" s="8">
        <f t="shared" si="0"/>
        <v>20.33898305084746</v>
      </c>
      <c r="I44" s="15">
        <v>120</v>
      </c>
      <c r="J44" s="22">
        <f t="shared" si="1"/>
        <v>67.796610169491515</v>
      </c>
      <c r="K44" s="21">
        <f t="shared" si="2"/>
        <v>156</v>
      </c>
      <c r="L44" s="20">
        <f t="shared" si="3"/>
        <v>88.135593220338976</v>
      </c>
      <c r="M44" s="19">
        <v>4</v>
      </c>
      <c r="N44" s="8">
        <f t="shared" si="4"/>
        <v>2.2598870056497176</v>
      </c>
      <c r="O44" s="15">
        <v>8</v>
      </c>
      <c r="P44" s="8">
        <f t="shared" si="5"/>
        <v>4.5197740112994351</v>
      </c>
      <c r="Q44" s="15">
        <v>9</v>
      </c>
      <c r="R44" s="8">
        <f t="shared" si="6"/>
        <v>5.0847457627118651</v>
      </c>
    </row>
    <row r="45" spans="1:18" ht="23.1" customHeight="1">
      <c r="A45" s="175"/>
      <c r="B45" s="175"/>
      <c r="C45" s="13"/>
      <c r="D45" s="14" t="s">
        <v>9</v>
      </c>
      <c r="E45" s="11"/>
      <c r="F45" s="10">
        <f t="shared" si="7"/>
        <v>18</v>
      </c>
      <c r="G45" s="9">
        <v>10</v>
      </c>
      <c r="H45" s="8">
        <f t="shared" si="0"/>
        <v>55.555555555555557</v>
      </c>
      <c r="I45" s="15">
        <v>8</v>
      </c>
      <c r="J45" s="22">
        <f t="shared" si="1"/>
        <v>44.444444444444443</v>
      </c>
      <c r="K45" s="21">
        <f t="shared" si="2"/>
        <v>18</v>
      </c>
      <c r="L45" s="20">
        <f t="shared" si="3"/>
        <v>100</v>
      </c>
      <c r="M45" s="19">
        <v>0</v>
      </c>
      <c r="N45" s="8">
        <f t="shared" si="4"/>
        <v>0</v>
      </c>
      <c r="O45" s="15">
        <v>0</v>
      </c>
      <c r="P45" s="8">
        <f t="shared" si="5"/>
        <v>0</v>
      </c>
      <c r="Q45" s="15">
        <v>0</v>
      </c>
      <c r="R45" s="8">
        <f t="shared" si="6"/>
        <v>0</v>
      </c>
    </row>
    <row r="46" spans="1:18" ht="23.1" customHeight="1">
      <c r="A46" s="175"/>
      <c r="B46" s="175"/>
      <c r="C46" s="13"/>
      <c r="D46" s="14" t="s">
        <v>8</v>
      </c>
      <c r="E46" s="11"/>
      <c r="F46" s="10">
        <f t="shared" si="7"/>
        <v>11</v>
      </c>
      <c r="G46" s="9">
        <v>2</v>
      </c>
      <c r="H46" s="8">
        <f t="shared" si="0"/>
        <v>18.181818181818183</v>
      </c>
      <c r="I46" s="15">
        <v>7</v>
      </c>
      <c r="J46" s="22">
        <f t="shared" si="1"/>
        <v>63.636363636363633</v>
      </c>
      <c r="K46" s="21">
        <f t="shared" si="2"/>
        <v>9</v>
      </c>
      <c r="L46" s="20">
        <f t="shared" si="3"/>
        <v>81.818181818181827</v>
      </c>
      <c r="M46" s="19">
        <v>0</v>
      </c>
      <c r="N46" s="8">
        <f t="shared" si="4"/>
        <v>0</v>
      </c>
      <c r="O46" s="15">
        <v>0</v>
      </c>
      <c r="P46" s="8">
        <f t="shared" si="5"/>
        <v>0</v>
      </c>
      <c r="Q46" s="15">
        <v>2</v>
      </c>
      <c r="R46" s="8">
        <f t="shared" si="6"/>
        <v>18.181818181818183</v>
      </c>
    </row>
    <row r="47" spans="1:18" ht="24" customHeight="1">
      <c r="A47" s="175"/>
      <c r="B47" s="175"/>
      <c r="C47" s="13"/>
      <c r="D47" s="12" t="s">
        <v>7</v>
      </c>
      <c r="E47" s="11"/>
      <c r="F47" s="10">
        <f t="shared" si="7"/>
        <v>16</v>
      </c>
      <c r="G47" s="9">
        <v>3</v>
      </c>
      <c r="H47" s="8">
        <f t="shared" si="0"/>
        <v>18.75</v>
      </c>
      <c r="I47" s="15">
        <v>13</v>
      </c>
      <c r="J47" s="22">
        <f t="shared" si="1"/>
        <v>81.25</v>
      </c>
      <c r="K47" s="21">
        <f t="shared" si="2"/>
        <v>16</v>
      </c>
      <c r="L47" s="20">
        <f t="shared" si="3"/>
        <v>100</v>
      </c>
      <c r="M47" s="19">
        <v>0</v>
      </c>
      <c r="N47" s="8">
        <f t="shared" si="4"/>
        <v>0</v>
      </c>
      <c r="O47" s="15">
        <v>0</v>
      </c>
      <c r="P47" s="8">
        <f t="shared" si="5"/>
        <v>0</v>
      </c>
      <c r="Q47" s="15">
        <v>0</v>
      </c>
      <c r="R47" s="8">
        <f t="shared" si="6"/>
        <v>0</v>
      </c>
    </row>
    <row r="48" spans="1:18" ht="23.1" customHeight="1">
      <c r="A48" s="175"/>
      <c r="B48" s="175"/>
      <c r="C48" s="13"/>
      <c r="D48" s="14" t="s">
        <v>6</v>
      </c>
      <c r="E48" s="11"/>
      <c r="F48" s="10">
        <f t="shared" si="7"/>
        <v>56</v>
      </c>
      <c r="G48" s="9">
        <v>8</v>
      </c>
      <c r="H48" s="8">
        <f t="shared" si="0"/>
        <v>14.285714285714285</v>
      </c>
      <c r="I48" s="15">
        <v>36</v>
      </c>
      <c r="J48" s="22">
        <f t="shared" si="1"/>
        <v>64.285714285714292</v>
      </c>
      <c r="K48" s="21">
        <f t="shared" si="2"/>
        <v>44</v>
      </c>
      <c r="L48" s="20">
        <f t="shared" si="3"/>
        <v>78.571428571428569</v>
      </c>
      <c r="M48" s="19">
        <v>2</v>
      </c>
      <c r="N48" s="8">
        <f t="shared" si="4"/>
        <v>3.5714285714285712</v>
      </c>
      <c r="O48" s="15">
        <v>4</v>
      </c>
      <c r="P48" s="8">
        <f t="shared" si="5"/>
        <v>7.1428571428571423</v>
      </c>
      <c r="Q48" s="15">
        <v>6</v>
      </c>
      <c r="R48" s="8">
        <f t="shared" si="6"/>
        <v>10.714285714285714</v>
      </c>
    </row>
    <row r="49" spans="1:18" ht="23.1" customHeight="1">
      <c r="A49" s="175"/>
      <c r="B49" s="175"/>
      <c r="C49" s="13"/>
      <c r="D49" s="14" t="s">
        <v>5</v>
      </c>
      <c r="E49" s="11"/>
      <c r="F49" s="10">
        <f t="shared" si="7"/>
        <v>14</v>
      </c>
      <c r="G49" s="9">
        <v>2</v>
      </c>
      <c r="H49" s="8">
        <f t="shared" si="0"/>
        <v>14.285714285714285</v>
      </c>
      <c r="I49" s="15">
        <v>9</v>
      </c>
      <c r="J49" s="22">
        <f t="shared" si="1"/>
        <v>64.285714285714292</v>
      </c>
      <c r="K49" s="21">
        <f t="shared" si="2"/>
        <v>11</v>
      </c>
      <c r="L49" s="20">
        <f t="shared" si="3"/>
        <v>78.571428571428569</v>
      </c>
      <c r="M49" s="19">
        <v>0</v>
      </c>
      <c r="N49" s="8">
        <f t="shared" si="4"/>
        <v>0</v>
      </c>
      <c r="O49" s="15">
        <v>2</v>
      </c>
      <c r="P49" s="8">
        <f t="shared" si="5"/>
        <v>14.285714285714285</v>
      </c>
      <c r="Q49" s="15">
        <v>1</v>
      </c>
      <c r="R49" s="8">
        <f t="shared" si="6"/>
        <v>7.1428571428571423</v>
      </c>
    </row>
    <row r="50" spans="1:18" ht="23.1" customHeight="1">
      <c r="A50" s="175"/>
      <c r="B50" s="175"/>
      <c r="C50" s="13"/>
      <c r="D50" s="14" t="s">
        <v>4</v>
      </c>
      <c r="E50" s="11"/>
      <c r="F50" s="10">
        <f t="shared" si="7"/>
        <v>21</v>
      </c>
      <c r="G50" s="9">
        <v>3</v>
      </c>
      <c r="H50" s="8">
        <f t="shared" si="0"/>
        <v>14.285714285714285</v>
      </c>
      <c r="I50" s="15">
        <v>18</v>
      </c>
      <c r="J50" s="22">
        <f t="shared" si="1"/>
        <v>85.714285714285708</v>
      </c>
      <c r="K50" s="21">
        <f t="shared" si="2"/>
        <v>21</v>
      </c>
      <c r="L50" s="20">
        <f t="shared" si="3"/>
        <v>100</v>
      </c>
      <c r="M50" s="19">
        <v>0</v>
      </c>
      <c r="N50" s="8">
        <f t="shared" si="4"/>
        <v>0</v>
      </c>
      <c r="O50" s="15">
        <v>0</v>
      </c>
      <c r="P50" s="8">
        <f t="shared" si="5"/>
        <v>0</v>
      </c>
      <c r="Q50" s="15">
        <v>0</v>
      </c>
      <c r="R50" s="8">
        <f t="shared" si="6"/>
        <v>0</v>
      </c>
    </row>
    <row r="51" spans="1:18" ht="23.1" customHeight="1">
      <c r="A51" s="175"/>
      <c r="B51" s="175"/>
      <c r="C51" s="13"/>
      <c r="D51" s="14" t="s">
        <v>3</v>
      </c>
      <c r="E51" s="11"/>
      <c r="F51" s="10">
        <f t="shared" si="7"/>
        <v>155</v>
      </c>
      <c r="G51" s="9">
        <v>37</v>
      </c>
      <c r="H51" s="8">
        <f t="shared" si="0"/>
        <v>23.870967741935484</v>
      </c>
      <c r="I51" s="15">
        <v>114</v>
      </c>
      <c r="J51" s="22">
        <f t="shared" si="1"/>
        <v>73.548387096774192</v>
      </c>
      <c r="K51" s="21">
        <f t="shared" si="2"/>
        <v>151</v>
      </c>
      <c r="L51" s="20">
        <f t="shared" si="3"/>
        <v>97.41935483870968</v>
      </c>
      <c r="M51" s="19">
        <v>3</v>
      </c>
      <c r="N51" s="8">
        <f t="shared" si="4"/>
        <v>1.935483870967742</v>
      </c>
      <c r="O51" s="15">
        <v>1</v>
      </c>
      <c r="P51" s="8">
        <f t="shared" si="5"/>
        <v>0.64516129032258063</v>
      </c>
      <c r="Q51" s="15">
        <v>0</v>
      </c>
      <c r="R51" s="8">
        <f t="shared" si="6"/>
        <v>0</v>
      </c>
    </row>
    <row r="52" spans="1:18" ht="23.1" customHeight="1">
      <c r="A52" s="175"/>
      <c r="B52" s="175"/>
      <c r="C52" s="13"/>
      <c r="D52" s="14" t="s">
        <v>2</v>
      </c>
      <c r="E52" s="11"/>
      <c r="F52" s="10">
        <f t="shared" si="7"/>
        <v>22</v>
      </c>
      <c r="G52" s="9">
        <v>2</v>
      </c>
      <c r="H52" s="8">
        <f t="shared" si="0"/>
        <v>9.0909090909090917</v>
      </c>
      <c r="I52" s="15">
        <v>20</v>
      </c>
      <c r="J52" s="22">
        <f t="shared" si="1"/>
        <v>90.909090909090907</v>
      </c>
      <c r="K52" s="21">
        <f t="shared" si="2"/>
        <v>22</v>
      </c>
      <c r="L52" s="20">
        <f t="shared" si="3"/>
        <v>100</v>
      </c>
      <c r="M52" s="19">
        <v>0</v>
      </c>
      <c r="N52" s="8">
        <f t="shared" si="4"/>
        <v>0</v>
      </c>
      <c r="O52" s="15">
        <v>0</v>
      </c>
      <c r="P52" s="8">
        <f t="shared" si="5"/>
        <v>0</v>
      </c>
      <c r="Q52" s="15">
        <v>0</v>
      </c>
      <c r="R52" s="8">
        <f t="shared" si="6"/>
        <v>0</v>
      </c>
    </row>
    <row r="53" spans="1:18" ht="24" customHeight="1">
      <c r="A53" s="176"/>
      <c r="B53" s="176"/>
      <c r="C53" s="13"/>
      <c r="D53" s="12" t="s">
        <v>1</v>
      </c>
      <c r="E53" s="11"/>
      <c r="F53" s="10">
        <f t="shared" si="7"/>
        <v>59</v>
      </c>
      <c r="G53" s="9">
        <v>8</v>
      </c>
      <c r="H53" s="8">
        <f t="shared" si="0"/>
        <v>13.559322033898304</v>
      </c>
      <c r="I53" s="15">
        <v>49</v>
      </c>
      <c r="J53" s="22">
        <f t="shared" si="1"/>
        <v>83.050847457627114</v>
      </c>
      <c r="K53" s="21">
        <f t="shared" si="2"/>
        <v>57</v>
      </c>
      <c r="L53" s="20">
        <f t="shared" si="3"/>
        <v>96.610169491525426</v>
      </c>
      <c r="M53" s="19">
        <v>0</v>
      </c>
      <c r="N53" s="8">
        <f t="shared" si="4"/>
        <v>0</v>
      </c>
      <c r="O53" s="15">
        <v>0</v>
      </c>
      <c r="P53" s="8">
        <f t="shared" si="5"/>
        <v>0</v>
      </c>
      <c r="Q53" s="15">
        <v>2</v>
      </c>
      <c r="R53" s="8">
        <f t="shared" si="6"/>
        <v>3.3898305084745761</v>
      </c>
    </row>
    <row r="64" spans="1:18">
      <c r="D64" s="5"/>
    </row>
    <row r="68" spans="4:4">
      <c r="D68" s="5"/>
    </row>
    <row r="72" spans="4:4">
      <c r="D72" s="5"/>
    </row>
    <row r="74" spans="4:4">
      <c r="D74" s="5"/>
    </row>
    <row r="76" spans="4:4">
      <c r="D76" s="5"/>
    </row>
    <row r="78" spans="4:4">
      <c r="D78" s="5"/>
    </row>
    <row r="80" spans="4:4" ht="13.5" customHeight="1">
      <c r="D80" s="6"/>
    </row>
    <row r="81" spans="4:4" ht="13.5" customHeight="1"/>
    <row r="82" spans="4:4">
      <c r="D82" s="5"/>
    </row>
    <row r="84" spans="4:4">
      <c r="D84" s="5"/>
    </row>
    <row r="86" spans="4:4">
      <c r="D86" s="5"/>
    </row>
    <row r="88" spans="4:4">
      <c r="D88" s="5"/>
    </row>
    <row r="92" spans="4:4" ht="12.75" customHeight="1"/>
    <row r="93" spans="4:4" ht="12.75" customHeight="1"/>
  </sheetData>
  <mergeCells count="30">
    <mergeCell ref="A13:A53"/>
    <mergeCell ref="B13:B37"/>
    <mergeCell ref="B38:B53"/>
    <mergeCell ref="B12:E12"/>
    <mergeCell ref="P5:P6"/>
    <mergeCell ref="L5:L6"/>
    <mergeCell ref="M5:M6"/>
    <mergeCell ref="N5:N6"/>
    <mergeCell ref="G5:G6"/>
    <mergeCell ref="A8:A12"/>
    <mergeCell ref="B8:E8"/>
    <mergeCell ref="B9:E9"/>
    <mergeCell ref="B10:E10"/>
    <mergeCell ref="B11:E11"/>
    <mergeCell ref="O3:P4"/>
    <mergeCell ref="Q3:R4"/>
    <mergeCell ref="O5:O6"/>
    <mergeCell ref="R5:R6"/>
    <mergeCell ref="A7:E7"/>
    <mergeCell ref="A3:E6"/>
    <mergeCell ref="F3:F6"/>
    <mergeCell ref="H5:H6"/>
    <mergeCell ref="I5:I6"/>
    <mergeCell ref="J5:J6"/>
    <mergeCell ref="K5:K6"/>
    <mergeCell ref="Q5:Q6"/>
    <mergeCell ref="G3:H4"/>
    <mergeCell ref="I3:J4"/>
    <mergeCell ref="K3:L4"/>
    <mergeCell ref="M3:N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R5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showGridLines="0" zoomScaleNormal="100" zoomScaleSheetLayoutView="100" workbookViewId="0">
      <selection activeCell="R9" sqref="R9"/>
    </sheetView>
  </sheetViews>
  <sheetFormatPr defaultRowHeight="13.5"/>
  <cols>
    <col min="1" max="2" width="2.625" style="4" customWidth="1"/>
    <col min="3" max="3" width="1.375" style="4" customWidth="1"/>
    <col min="4" max="4" width="27.625" style="4" customWidth="1"/>
    <col min="5" max="5" width="1.375" style="4" customWidth="1"/>
    <col min="6" max="7" width="7.75" style="3" customWidth="1"/>
    <col min="8" max="8" width="6.625" style="3" customWidth="1"/>
    <col min="9" max="9" width="5.625" style="3" customWidth="1"/>
    <col min="10" max="11" width="7.75" style="3" customWidth="1"/>
    <col min="12" max="12" width="6.625" style="3" customWidth="1"/>
    <col min="13" max="13" width="5.625" style="3" customWidth="1"/>
    <col min="14" max="14" width="7.75" style="3" customWidth="1"/>
    <col min="15" max="15" width="9" style="3"/>
    <col min="16" max="20" width="9" style="83"/>
    <col min="21" max="21" width="10.5" style="83" bestFit="1" customWidth="1"/>
    <col min="22" max="23" width="9" style="83"/>
    <col min="24" max="27" width="9" style="71"/>
    <col min="28" max="16384" width="9" style="3"/>
  </cols>
  <sheetData>
    <row r="1" spans="1:27" ht="14.25">
      <c r="A1" s="18" t="s">
        <v>125</v>
      </c>
    </row>
    <row r="3" spans="1:27">
      <c r="A3" s="161" t="s">
        <v>64</v>
      </c>
      <c r="B3" s="162"/>
      <c r="C3" s="162"/>
      <c r="D3" s="162"/>
      <c r="E3" s="163"/>
      <c r="F3" s="170" t="s">
        <v>63</v>
      </c>
      <c r="G3" s="212" t="s">
        <v>124</v>
      </c>
      <c r="H3" s="162"/>
      <c r="I3" s="162"/>
      <c r="J3" s="162"/>
      <c r="K3" s="212" t="s">
        <v>123</v>
      </c>
      <c r="L3" s="162"/>
      <c r="M3" s="162"/>
      <c r="N3" s="163"/>
    </row>
    <row r="4" spans="1:27" ht="42" customHeight="1">
      <c r="A4" s="164"/>
      <c r="B4" s="165"/>
      <c r="C4" s="165"/>
      <c r="D4" s="165"/>
      <c r="E4" s="166"/>
      <c r="F4" s="153"/>
      <c r="G4" s="164"/>
      <c r="H4" s="165"/>
      <c r="I4" s="165"/>
      <c r="J4" s="165"/>
      <c r="K4" s="164"/>
      <c r="L4" s="165"/>
      <c r="M4" s="165"/>
      <c r="N4" s="166"/>
    </row>
    <row r="5" spans="1:27" ht="15" customHeight="1">
      <c r="A5" s="164"/>
      <c r="B5" s="165"/>
      <c r="C5" s="165"/>
      <c r="D5" s="165"/>
      <c r="E5" s="166"/>
      <c r="F5" s="153"/>
      <c r="G5" s="164"/>
      <c r="H5" s="165"/>
      <c r="I5" s="165"/>
      <c r="J5" s="165"/>
      <c r="K5" s="164"/>
      <c r="L5" s="165"/>
      <c r="M5" s="165"/>
      <c r="N5" s="166"/>
    </row>
    <row r="6" spans="1:27" ht="15" customHeight="1">
      <c r="A6" s="167"/>
      <c r="B6" s="168"/>
      <c r="C6" s="168"/>
      <c r="D6" s="168"/>
      <c r="E6" s="169"/>
      <c r="F6" s="153"/>
      <c r="G6" s="167"/>
      <c r="H6" s="168"/>
      <c r="I6" s="168"/>
      <c r="J6" s="168"/>
      <c r="K6" s="167"/>
      <c r="L6" s="168"/>
      <c r="M6" s="168"/>
      <c r="N6" s="169"/>
    </row>
    <row r="7" spans="1:27" ht="23.1" customHeight="1">
      <c r="A7" s="158" t="s">
        <v>50</v>
      </c>
      <c r="B7" s="159"/>
      <c r="C7" s="159"/>
      <c r="D7" s="159"/>
      <c r="E7" s="160"/>
      <c r="F7" s="10">
        <f>SUM(F8:F12)</f>
        <v>929</v>
      </c>
      <c r="G7" s="30">
        <v>39</v>
      </c>
      <c r="H7" s="28" t="s">
        <v>88</v>
      </c>
      <c r="I7" s="27">
        <v>23.381054897739517</v>
      </c>
      <c r="J7" s="28" t="s">
        <v>87</v>
      </c>
      <c r="K7" s="29">
        <v>38</v>
      </c>
      <c r="L7" s="28" t="s">
        <v>88</v>
      </c>
      <c r="M7" s="27">
        <v>54.641782099094058</v>
      </c>
      <c r="N7" s="26" t="s">
        <v>87</v>
      </c>
      <c r="P7" s="359"/>
      <c r="Q7" s="359"/>
      <c r="R7" s="359"/>
      <c r="T7" s="359"/>
      <c r="U7" s="359"/>
      <c r="V7" s="359"/>
      <c r="AA7" s="77"/>
    </row>
    <row r="8" spans="1:27" ht="23.1" customHeight="1">
      <c r="A8" s="177" t="s">
        <v>49</v>
      </c>
      <c r="B8" s="180" t="s">
        <v>48</v>
      </c>
      <c r="C8" s="181"/>
      <c r="D8" s="181"/>
      <c r="E8" s="182"/>
      <c r="F8" s="10">
        <v>285</v>
      </c>
      <c r="G8" s="9">
        <v>40</v>
      </c>
      <c r="H8" s="19" t="s">
        <v>88</v>
      </c>
      <c r="I8" s="25">
        <v>5.1929824561402427</v>
      </c>
      <c r="J8" s="19" t="s">
        <v>87</v>
      </c>
      <c r="K8" s="15">
        <v>39</v>
      </c>
      <c r="L8" s="19" t="s">
        <v>88</v>
      </c>
      <c r="M8" s="25">
        <v>49.477901430842337</v>
      </c>
      <c r="N8" s="24" t="s">
        <v>87</v>
      </c>
      <c r="P8" s="76"/>
      <c r="Q8" s="76"/>
      <c r="R8" s="76"/>
      <c r="T8" s="76"/>
      <c r="U8" s="76"/>
      <c r="V8" s="76"/>
      <c r="AA8" s="77"/>
    </row>
    <row r="9" spans="1:27" ht="23.1" customHeight="1">
      <c r="A9" s="178"/>
      <c r="B9" s="180" t="s">
        <v>47</v>
      </c>
      <c r="C9" s="181"/>
      <c r="D9" s="181"/>
      <c r="E9" s="182"/>
      <c r="F9" s="10">
        <v>140</v>
      </c>
      <c r="G9" s="9">
        <v>39</v>
      </c>
      <c r="H9" s="19" t="s">
        <v>88</v>
      </c>
      <c r="I9" s="25">
        <v>38.664285714285569</v>
      </c>
      <c r="J9" s="19" t="s">
        <v>87</v>
      </c>
      <c r="K9" s="15">
        <v>39</v>
      </c>
      <c r="L9" s="19" t="s">
        <v>88</v>
      </c>
      <c r="M9" s="25">
        <v>40.420093457943835</v>
      </c>
      <c r="N9" s="24" t="s">
        <v>87</v>
      </c>
      <c r="P9" s="76"/>
      <c r="Q9" s="76"/>
      <c r="R9" s="76"/>
      <c r="T9" s="76"/>
      <c r="U9" s="76"/>
      <c r="V9" s="76"/>
      <c r="AA9" s="77"/>
    </row>
    <row r="10" spans="1:27" ht="23.1" customHeight="1">
      <c r="A10" s="178"/>
      <c r="B10" s="180" t="s">
        <v>46</v>
      </c>
      <c r="C10" s="181"/>
      <c r="D10" s="181"/>
      <c r="E10" s="182"/>
      <c r="F10" s="10">
        <v>226</v>
      </c>
      <c r="G10" s="9">
        <v>39</v>
      </c>
      <c r="H10" s="19" t="s">
        <v>88</v>
      </c>
      <c r="I10" s="25">
        <v>13.889380530973341</v>
      </c>
      <c r="J10" s="19" t="s">
        <v>87</v>
      </c>
      <c r="K10" s="15">
        <v>39</v>
      </c>
      <c r="L10" s="19" t="s">
        <v>88</v>
      </c>
      <c r="M10" s="25">
        <v>6.7929989203554442</v>
      </c>
      <c r="N10" s="24" t="s">
        <v>87</v>
      </c>
      <c r="P10" s="76"/>
      <c r="Q10" s="76"/>
      <c r="R10" s="76"/>
      <c r="T10" s="76"/>
      <c r="U10" s="76"/>
      <c r="V10" s="76"/>
      <c r="AA10" s="77"/>
    </row>
    <row r="11" spans="1:27" ht="23.1" customHeight="1">
      <c r="A11" s="178"/>
      <c r="B11" s="180" t="s">
        <v>45</v>
      </c>
      <c r="C11" s="181"/>
      <c r="D11" s="181"/>
      <c r="E11" s="182"/>
      <c r="F11" s="10">
        <v>75</v>
      </c>
      <c r="G11" s="9">
        <v>38</v>
      </c>
      <c r="H11" s="19" t="s">
        <v>88</v>
      </c>
      <c r="I11" s="25">
        <v>40.320000000000249</v>
      </c>
      <c r="J11" s="19" t="s">
        <v>87</v>
      </c>
      <c r="K11" s="15">
        <v>38</v>
      </c>
      <c r="L11" s="19" t="s">
        <v>88</v>
      </c>
      <c r="M11" s="25">
        <v>41.034215677930206</v>
      </c>
      <c r="N11" s="24" t="s">
        <v>87</v>
      </c>
      <c r="P11" s="76"/>
      <c r="Q11" s="76"/>
      <c r="R11" s="76"/>
      <c r="T11" s="76"/>
      <c r="U11" s="76"/>
      <c r="V11" s="76"/>
      <c r="AA11" s="77"/>
    </row>
    <row r="12" spans="1:27" ht="23.1" customHeight="1">
      <c r="A12" s="179"/>
      <c r="B12" s="180" t="s">
        <v>44</v>
      </c>
      <c r="C12" s="181"/>
      <c r="D12" s="181"/>
      <c r="E12" s="182"/>
      <c r="F12" s="10">
        <v>203</v>
      </c>
      <c r="G12" s="9">
        <v>38</v>
      </c>
      <c r="H12" s="19" t="s">
        <v>88</v>
      </c>
      <c r="I12" s="25">
        <v>40.615763546797865</v>
      </c>
      <c r="J12" s="19" t="s">
        <v>87</v>
      </c>
      <c r="K12" s="15">
        <v>38</v>
      </c>
      <c r="L12" s="19" t="s">
        <v>88</v>
      </c>
      <c r="M12" s="25">
        <v>38.894513574660579</v>
      </c>
      <c r="N12" s="24" t="s">
        <v>87</v>
      </c>
      <c r="P12" s="76"/>
      <c r="Q12" s="76"/>
      <c r="R12" s="76"/>
      <c r="T12" s="76"/>
      <c r="U12" s="76"/>
      <c r="V12" s="76"/>
      <c r="AA12" s="77"/>
    </row>
    <row r="13" spans="1:27" ht="23.1" customHeight="1">
      <c r="A13" s="174" t="s">
        <v>43</v>
      </c>
      <c r="B13" s="174" t="s">
        <v>42</v>
      </c>
      <c r="C13" s="13"/>
      <c r="D13" s="14" t="s">
        <v>16</v>
      </c>
      <c r="E13" s="11"/>
      <c r="F13" s="31">
        <f>SUM(F14:F37)</f>
        <v>227</v>
      </c>
      <c r="G13" s="30">
        <v>39</v>
      </c>
      <c r="H13" s="28" t="s">
        <v>88</v>
      </c>
      <c r="I13" s="27">
        <v>9.1629955947138342</v>
      </c>
      <c r="J13" s="28" t="s">
        <v>87</v>
      </c>
      <c r="K13" s="29">
        <v>38</v>
      </c>
      <c r="L13" s="28" t="s">
        <v>88</v>
      </c>
      <c r="M13" s="27">
        <v>54.468523506706248</v>
      </c>
      <c r="N13" s="26" t="s">
        <v>87</v>
      </c>
      <c r="O13" s="54"/>
      <c r="Q13" s="359"/>
      <c r="R13" s="359"/>
      <c r="T13" s="359"/>
      <c r="U13" s="359"/>
      <c r="V13" s="359"/>
      <c r="AA13" s="77"/>
    </row>
    <row r="14" spans="1:27" ht="23.1" customHeight="1">
      <c r="A14" s="175"/>
      <c r="B14" s="175"/>
      <c r="C14" s="13"/>
      <c r="D14" s="14" t="s">
        <v>122</v>
      </c>
      <c r="E14" s="11"/>
      <c r="F14" s="10">
        <v>31</v>
      </c>
      <c r="G14" s="9">
        <v>39</v>
      </c>
      <c r="H14" s="19" t="s">
        <v>88</v>
      </c>
      <c r="I14" s="25">
        <v>31.548387096774064</v>
      </c>
      <c r="J14" s="19" t="s">
        <v>87</v>
      </c>
      <c r="K14" s="15">
        <v>39</v>
      </c>
      <c r="L14" s="19" t="s">
        <v>88</v>
      </c>
      <c r="M14" s="25">
        <v>13.269808173477884</v>
      </c>
      <c r="N14" s="24" t="s">
        <v>87</v>
      </c>
      <c r="Q14" s="76"/>
      <c r="R14" s="76"/>
      <c r="T14" s="76"/>
      <c r="U14" s="76"/>
      <c r="V14" s="76"/>
      <c r="AA14" s="77"/>
    </row>
    <row r="15" spans="1:27" ht="23.1" customHeight="1">
      <c r="A15" s="175"/>
      <c r="B15" s="175"/>
      <c r="C15" s="13"/>
      <c r="D15" s="14" t="s">
        <v>121</v>
      </c>
      <c r="E15" s="11"/>
      <c r="F15" s="10">
        <v>4</v>
      </c>
      <c r="G15" s="9">
        <v>38</v>
      </c>
      <c r="H15" s="19" t="s">
        <v>88</v>
      </c>
      <c r="I15" s="25">
        <v>39.750000000000085</v>
      </c>
      <c r="J15" s="19" t="s">
        <v>87</v>
      </c>
      <c r="K15" s="15">
        <v>39</v>
      </c>
      <c r="L15" s="19" t="s">
        <v>88</v>
      </c>
      <c r="M15" s="25">
        <v>45.258883248730939</v>
      </c>
      <c r="N15" s="24" t="s">
        <v>87</v>
      </c>
      <c r="Q15" s="76"/>
      <c r="R15" s="76"/>
      <c r="T15" s="76"/>
      <c r="U15" s="76"/>
      <c r="V15" s="76"/>
      <c r="AA15" s="77"/>
    </row>
    <row r="16" spans="1:27" ht="23.1" customHeight="1">
      <c r="A16" s="175"/>
      <c r="B16" s="175"/>
      <c r="C16" s="13"/>
      <c r="D16" s="14" t="s">
        <v>120</v>
      </c>
      <c r="E16" s="11"/>
      <c r="F16" s="10">
        <v>20</v>
      </c>
      <c r="G16" s="9">
        <v>39</v>
      </c>
      <c r="H16" s="19" t="s">
        <v>88</v>
      </c>
      <c r="I16" s="25">
        <v>10.050000000000239</v>
      </c>
      <c r="J16" s="19" t="s">
        <v>87</v>
      </c>
      <c r="K16" s="15">
        <v>39</v>
      </c>
      <c r="L16" s="19" t="s">
        <v>88</v>
      </c>
      <c r="M16" s="25">
        <v>32.481524926686092</v>
      </c>
      <c r="N16" s="24" t="s">
        <v>87</v>
      </c>
      <c r="Q16" s="76"/>
      <c r="R16" s="76"/>
      <c r="T16" s="76"/>
      <c r="U16" s="76"/>
      <c r="V16" s="76"/>
      <c r="AA16" s="77"/>
    </row>
    <row r="17" spans="1:27" ht="23.1" customHeight="1">
      <c r="A17" s="175"/>
      <c r="B17" s="175"/>
      <c r="C17" s="13"/>
      <c r="D17" s="14" t="s">
        <v>119</v>
      </c>
      <c r="E17" s="11"/>
      <c r="F17" s="10">
        <v>2</v>
      </c>
      <c r="G17" s="9">
        <v>40</v>
      </c>
      <c r="H17" s="19" t="s">
        <v>88</v>
      </c>
      <c r="I17" s="25">
        <v>0</v>
      </c>
      <c r="J17" s="19" t="s">
        <v>87</v>
      </c>
      <c r="K17" s="15">
        <v>40</v>
      </c>
      <c r="L17" s="19" t="s">
        <v>88</v>
      </c>
      <c r="M17" s="25">
        <v>0</v>
      </c>
      <c r="N17" s="24" t="s">
        <v>87</v>
      </c>
      <c r="Q17" s="76"/>
      <c r="R17" s="76"/>
      <c r="T17" s="76"/>
      <c r="U17" s="76"/>
      <c r="V17" s="76"/>
      <c r="AA17" s="77"/>
    </row>
    <row r="18" spans="1:27" ht="23.1" customHeight="1">
      <c r="A18" s="175"/>
      <c r="B18" s="175"/>
      <c r="C18" s="13"/>
      <c r="D18" s="14" t="s">
        <v>118</v>
      </c>
      <c r="E18" s="11"/>
      <c r="F18" s="10">
        <v>6</v>
      </c>
      <c r="G18" s="9">
        <v>41</v>
      </c>
      <c r="H18" s="19" t="s">
        <v>88</v>
      </c>
      <c r="I18" s="25">
        <v>3.3333333333334281</v>
      </c>
      <c r="J18" s="19" t="s">
        <v>87</v>
      </c>
      <c r="K18" s="15">
        <v>39</v>
      </c>
      <c r="L18" s="19" t="s">
        <v>88</v>
      </c>
      <c r="M18" s="25">
        <v>34.414976599064317</v>
      </c>
      <c r="N18" s="24" t="s">
        <v>87</v>
      </c>
      <c r="Q18" s="76"/>
      <c r="R18" s="76"/>
      <c r="T18" s="76"/>
      <c r="U18" s="76"/>
      <c r="V18" s="76"/>
      <c r="AA18" s="77"/>
    </row>
    <row r="19" spans="1:27" ht="23.1" customHeight="1">
      <c r="A19" s="175"/>
      <c r="B19" s="175"/>
      <c r="C19" s="13"/>
      <c r="D19" s="14" t="s">
        <v>117</v>
      </c>
      <c r="E19" s="11"/>
      <c r="F19" s="10">
        <v>2</v>
      </c>
      <c r="G19" s="33">
        <v>39</v>
      </c>
      <c r="H19" s="19" t="s">
        <v>88</v>
      </c>
      <c r="I19" s="32">
        <v>22.5</v>
      </c>
      <c r="J19" s="19" t="s">
        <v>87</v>
      </c>
      <c r="K19" s="33">
        <v>38</v>
      </c>
      <c r="L19" s="19" t="s">
        <v>88</v>
      </c>
      <c r="M19" s="32">
        <v>50.905511811023558</v>
      </c>
      <c r="N19" s="24" t="s">
        <v>87</v>
      </c>
      <c r="Q19" s="76"/>
      <c r="R19" s="76"/>
      <c r="T19" s="76"/>
      <c r="U19" s="76"/>
      <c r="V19" s="76"/>
      <c r="AA19" s="77"/>
    </row>
    <row r="20" spans="1:27" ht="23.1" customHeight="1">
      <c r="A20" s="175"/>
      <c r="B20" s="175"/>
      <c r="C20" s="13"/>
      <c r="D20" s="14" t="s">
        <v>116</v>
      </c>
      <c r="E20" s="11"/>
      <c r="F20" s="10">
        <v>6</v>
      </c>
      <c r="G20" s="9">
        <v>40</v>
      </c>
      <c r="H20" s="19" t="s">
        <v>88</v>
      </c>
      <c r="I20" s="25">
        <v>7.9999999999999716</v>
      </c>
      <c r="J20" s="19" t="s">
        <v>87</v>
      </c>
      <c r="K20" s="15">
        <v>39</v>
      </c>
      <c r="L20" s="19" t="s">
        <v>88</v>
      </c>
      <c r="M20" s="25">
        <v>8.9426086956522965</v>
      </c>
      <c r="N20" s="24" t="s">
        <v>87</v>
      </c>
      <c r="Q20" s="76"/>
      <c r="R20" s="76"/>
      <c r="T20" s="76"/>
      <c r="U20" s="76"/>
      <c r="V20" s="76"/>
      <c r="AA20" s="77"/>
    </row>
    <row r="21" spans="1:27" ht="23.1" customHeight="1">
      <c r="A21" s="175"/>
      <c r="B21" s="175"/>
      <c r="C21" s="13"/>
      <c r="D21" s="14" t="s">
        <v>115</v>
      </c>
      <c r="E21" s="11"/>
      <c r="F21" s="10">
        <v>9</v>
      </c>
      <c r="G21" s="9">
        <v>38</v>
      </c>
      <c r="H21" s="19" t="s">
        <v>88</v>
      </c>
      <c r="I21" s="25">
        <v>45.999999999999943</v>
      </c>
      <c r="J21" s="19" t="s">
        <v>87</v>
      </c>
      <c r="K21" s="15">
        <v>39</v>
      </c>
      <c r="L21" s="19" t="s">
        <v>88</v>
      </c>
      <c r="M21" s="25">
        <v>1.6094786729857447</v>
      </c>
      <c r="N21" s="24" t="s">
        <v>87</v>
      </c>
      <c r="Q21" s="76"/>
      <c r="R21" s="76"/>
      <c r="T21" s="76"/>
      <c r="U21" s="76"/>
      <c r="V21" s="76"/>
      <c r="AA21" s="77"/>
    </row>
    <row r="22" spans="1:27" ht="23.1" customHeight="1">
      <c r="A22" s="175"/>
      <c r="B22" s="175"/>
      <c r="C22" s="13"/>
      <c r="D22" s="14" t="s">
        <v>114</v>
      </c>
      <c r="E22" s="11"/>
      <c r="F22" s="10">
        <v>1</v>
      </c>
      <c r="G22" s="33">
        <v>39</v>
      </c>
      <c r="H22" s="19" t="s">
        <v>88</v>
      </c>
      <c r="I22" s="32">
        <v>30</v>
      </c>
      <c r="J22" s="19" t="s">
        <v>87</v>
      </c>
      <c r="K22" s="34">
        <v>39</v>
      </c>
      <c r="L22" s="19" t="s">
        <v>88</v>
      </c>
      <c r="M22" s="32">
        <v>30</v>
      </c>
      <c r="N22" s="24" t="s">
        <v>87</v>
      </c>
      <c r="Q22" s="76"/>
      <c r="R22" s="76"/>
      <c r="T22" s="76"/>
      <c r="U22" s="76"/>
      <c r="V22" s="76"/>
      <c r="AA22" s="77"/>
    </row>
    <row r="23" spans="1:27" ht="23.1" customHeight="1">
      <c r="A23" s="175"/>
      <c r="B23" s="175"/>
      <c r="C23" s="13"/>
      <c r="D23" s="14" t="s">
        <v>113</v>
      </c>
      <c r="E23" s="11"/>
      <c r="F23" s="10">
        <v>7</v>
      </c>
      <c r="G23" s="9">
        <v>39</v>
      </c>
      <c r="H23" s="19" t="s">
        <v>88</v>
      </c>
      <c r="I23" s="25">
        <v>39.571428571428271</v>
      </c>
      <c r="J23" s="19" t="s">
        <v>87</v>
      </c>
      <c r="K23" s="15">
        <v>39</v>
      </c>
      <c r="L23" s="19" t="s">
        <v>88</v>
      </c>
      <c r="M23" s="25">
        <v>27.832000000000079</v>
      </c>
      <c r="N23" s="24" t="s">
        <v>87</v>
      </c>
      <c r="Q23" s="76"/>
      <c r="R23" s="76"/>
      <c r="T23" s="76"/>
      <c r="U23" s="76"/>
      <c r="V23" s="76"/>
      <c r="AA23" s="77"/>
    </row>
    <row r="24" spans="1:27" ht="23.1" customHeight="1">
      <c r="A24" s="175"/>
      <c r="B24" s="175"/>
      <c r="C24" s="13"/>
      <c r="D24" s="14" t="s">
        <v>112</v>
      </c>
      <c r="E24" s="11"/>
      <c r="F24" s="10">
        <v>0</v>
      </c>
      <c r="G24" s="33" t="s">
        <v>111</v>
      </c>
      <c r="H24" s="19" t="s">
        <v>88</v>
      </c>
      <c r="I24" s="32" t="s">
        <v>465</v>
      </c>
      <c r="J24" s="19" t="s">
        <v>87</v>
      </c>
      <c r="K24" s="33" t="s">
        <v>111</v>
      </c>
      <c r="L24" s="19" t="s">
        <v>88</v>
      </c>
      <c r="M24" s="32" t="s">
        <v>465</v>
      </c>
      <c r="N24" s="24" t="s">
        <v>87</v>
      </c>
      <c r="Q24" s="76"/>
      <c r="R24" s="76"/>
      <c r="T24" s="76"/>
      <c r="U24" s="76"/>
      <c r="V24" s="76"/>
      <c r="AA24" s="77"/>
    </row>
    <row r="25" spans="1:27" ht="23.1" customHeight="1">
      <c r="A25" s="175"/>
      <c r="B25" s="175"/>
      <c r="C25" s="13"/>
      <c r="D25" s="12" t="s">
        <v>110</v>
      </c>
      <c r="E25" s="11"/>
      <c r="F25" s="10">
        <v>1</v>
      </c>
      <c r="G25" s="9">
        <v>40</v>
      </c>
      <c r="H25" s="19" t="s">
        <v>88</v>
      </c>
      <c r="I25" s="25">
        <v>0</v>
      </c>
      <c r="J25" s="19" t="s">
        <v>87</v>
      </c>
      <c r="K25" s="15">
        <v>40</v>
      </c>
      <c r="L25" s="19" t="s">
        <v>88</v>
      </c>
      <c r="M25" s="25">
        <v>0</v>
      </c>
      <c r="N25" s="24" t="s">
        <v>87</v>
      </c>
      <c r="Q25" s="76"/>
      <c r="R25" s="76"/>
      <c r="T25" s="76"/>
      <c r="U25" s="76"/>
      <c r="V25" s="76"/>
      <c r="AA25" s="77"/>
    </row>
    <row r="26" spans="1:27" ht="23.1" customHeight="1">
      <c r="A26" s="175"/>
      <c r="B26" s="175"/>
      <c r="C26" s="13"/>
      <c r="D26" s="14" t="s">
        <v>109</v>
      </c>
      <c r="E26" s="11"/>
      <c r="F26" s="10">
        <v>6</v>
      </c>
      <c r="G26" s="9">
        <v>38</v>
      </c>
      <c r="H26" s="28" t="s">
        <v>88</v>
      </c>
      <c r="I26" s="25">
        <v>57.500000000000142</v>
      </c>
      <c r="J26" s="19" t="s">
        <v>87</v>
      </c>
      <c r="K26" s="15">
        <v>38</v>
      </c>
      <c r="L26" s="19" t="s">
        <v>88</v>
      </c>
      <c r="M26" s="25">
        <v>32.187910643889808</v>
      </c>
      <c r="N26" s="24" t="s">
        <v>87</v>
      </c>
      <c r="Q26" s="76"/>
      <c r="R26" s="76"/>
      <c r="T26" s="76"/>
      <c r="U26" s="76"/>
      <c r="V26" s="76"/>
      <c r="AA26" s="77"/>
    </row>
    <row r="27" spans="1:27" ht="23.1" customHeight="1">
      <c r="A27" s="175"/>
      <c r="B27" s="175"/>
      <c r="C27" s="13"/>
      <c r="D27" s="14" t="s">
        <v>108</v>
      </c>
      <c r="E27" s="11"/>
      <c r="F27" s="10">
        <v>2</v>
      </c>
      <c r="G27" s="9">
        <v>37</v>
      </c>
      <c r="H27" s="19" t="s">
        <v>88</v>
      </c>
      <c r="I27" s="25">
        <v>54.999999999999858</v>
      </c>
      <c r="J27" s="19" t="s">
        <v>87</v>
      </c>
      <c r="K27" s="15">
        <v>38</v>
      </c>
      <c r="L27" s="19" t="s">
        <v>88</v>
      </c>
      <c r="M27" s="25">
        <v>12.051282051282328</v>
      </c>
      <c r="N27" s="24" t="s">
        <v>87</v>
      </c>
      <c r="Q27" s="76"/>
      <c r="R27" s="76"/>
      <c r="T27" s="76"/>
      <c r="U27" s="76"/>
      <c r="V27" s="76"/>
      <c r="AA27" s="77"/>
    </row>
    <row r="28" spans="1:27" ht="23.1" customHeight="1">
      <c r="A28" s="175"/>
      <c r="B28" s="175"/>
      <c r="C28" s="13"/>
      <c r="D28" s="14" t="s">
        <v>107</v>
      </c>
      <c r="E28" s="11"/>
      <c r="F28" s="10">
        <v>3</v>
      </c>
      <c r="G28" s="9">
        <v>39</v>
      </c>
      <c r="H28" s="19" t="s">
        <v>88</v>
      </c>
      <c r="I28" s="25">
        <v>1.9999999999998863</v>
      </c>
      <c r="J28" s="19" t="s">
        <v>87</v>
      </c>
      <c r="K28" s="15">
        <v>38</v>
      </c>
      <c r="L28" s="19" t="s">
        <v>88</v>
      </c>
      <c r="M28" s="25">
        <v>38.694339622641678</v>
      </c>
      <c r="N28" s="24" t="s">
        <v>87</v>
      </c>
      <c r="Q28" s="76"/>
      <c r="R28" s="76"/>
      <c r="T28" s="76"/>
      <c r="U28" s="76"/>
      <c r="V28" s="76"/>
      <c r="AA28" s="77"/>
    </row>
    <row r="29" spans="1:27" ht="23.1" customHeight="1">
      <c r="A29" s="175"/>
      <c r="B29" s="175"/>
      <c r="C29" s="13"/>
      <c r="D29" s="14" t="s">
        <v>106</v>
      </c>
      <c r="E29" s="11"/>
      <c r="F29" s="10">
        <v>15</v>
      </c>
      <c r="G29" s="9">
        <v>38</v>
      </c>
      <c r="H29" s="19" t="s">
        <v>88</v>
      </c>
      <c r="I29" s="25">
        <v>49.800000000000324</v>
      </c>
      <c r="J29" s="19" t="s">
        <v>87</v>
      </c>
      <c r="K29" s="15">
        <v>38</v>
      </c>
      <c r="L29" s="19" t="s">
        <v>88</v>
      </c>
      <c r="M29" s="25">
        <v>38.33945945945942</v>
      </c>
      <c r="N29" s="24" t="s">
        <v>87</v>
      </c>
      <c r="Q29" s="76"/>
      <c r="R29" s="76"/>
      <c r="T29" s="76"/>
      <c r="U29" s="76"/>
      <c r="V29" s="76"/>
      <c r="AA29" s="77"/>
    </row>
    <row r="30" spans="1:27" ht="23.1" customHeight="1">
      <c r="A30" s="175"/>
      <c r="B30" s="175"/>
      <c r="C30" s="13"/>
      <c r="D30" s="14" t="s">
        <v>105</v>
      </c>
      <c r="E30" s="11"/>
      <c r="F30" s="10">
        <v>6</v>
      </c>
      <c r="G30" s="9">
        <v>40</v>
      </c>
      <c r="H30" s="19" t="s">
        <v>88</v>
      </c>
      <c r="I30" s="25">
        <v>13.166666666666487</v>
      </c>
      <c r="J30" s="19" t="s">
        <v>87</v>
      </c>
      <c r="K30" s="15">
        <v>40</v>
      </c>
      <c r="L30" s="19" t="s">
        <v>88</v>
      </c>
      <c r="M30" s="25">
        <v>18.941263940520372</v>
      </c>
      <c r="N30" s="24" t="s">
        <v>87</v>
      </c>
      <c r="Q30" s="76"/>
      <c r="R30" s="76"/>
      <c r="T30" s="76"/>
      <c r="U30" s="76"/>
      <c r="V30" s="76"/>
      <c r="AA30" s="77"/>
    </row>
    <row r="31" spans="1:27" ht="23.1" customHeight="1">
      <c r="A31" s="175"/>
      <c r="B31" s="175"/>
      <c r="C31" s="13"/>
      <c r="D31" s="14" t="s">
        <v>104</v>
      </c>
      <c r="E31" s="11"/>
      <c r="F31" s="10">
        <v>30</v>
      </c>
      <c r="G31" s="9">
        <v>39</v>
      </c>
      <c r="H31" s="19" t="s">
        <v>88</v>
      </c>
      <c r="I31" s="25">
        <v>22.966666666666526</v>
      </c>
      <c r="J31" s="19" t="s">
        <v>87</v>
      </c>
      <c r="K31" s="15">
        <v>39</v>
      </c>
      <c r="L31" s="19" t="s">
        <v>88</v>
      </c>
      <c r="M31" s="25">
        <v>3.1784469096672296</v>
      </c>
      <c r="N31" s="24" t="s">
        <v>87</v>
      </c>
      <c r="Q31" s="76"/>
      <c r="R31" s="76"/>
      <c r="T31" s="76"/>
      <c r="U31" s="76"/>
      <c r="V31" s="76"/>
      <c r="AA31" s="77"/>
    </row>
    <row r="32" spans="1:27" ht="23.1" customHeight="1">
      <c r="A32" s="175"/>
      <c r="B32" s="175"/>
      <c r="C32" s="13"/>
      <c r="D32" s="14" t="s">
        <v>103</v>
      </c>
      <c r="E32" s="11"/>
      <c r="F32" s="10">
        <v>7</v>
      </c>
      <c r="G32" s="9">
        <v>39</v>
      </c>
      <c r="H32" s="19" t="s">
        <v>88</v>
      </c>
      <c r="I32" s="25">
        <v>41.571428571428584</v>
      </c>
      <c r="J32" s="19" t="s">
        <v>87</v>
      </c>
      <c r="K32" s="15">
        <v>39</v>
      </c>
      <c r="L32" s="19" t="s">
        <v>88</v>
      </c>
      <c r="M32" s="25">
        <v>14.414663461538453</v>
      </c>
      <c r="N32" s="24" t="s">
        <v>87</v>
      </c>
      <c r="Q32" s="76"/>
      <c r="R32" s="76"/>
      <c r="T32" s="76"/>
      <c r="U32" s="76"/>
      <c r="V32" s="76"/>
      <c r="AA32" s="77"/>
    </row>
    <row r="33" spans="1:27" ht="24" customHeight="1">
      <c r="A33" s="175"/>
      <c r="B33" s="175"/>
      <c r="C33" s="13"/>
      <c r="D33" s="14" t="s">
        <v>102</v>
      </c>
      <c r="E33" s="11"/>
      <c r="F33" s="10">
        <v>28</v>
      </c>
      <c r="G33" s="9">
        <v>38</v>
      </c>
      <c r="H33" s="19" t="s">
        <v>88</v>
      </c>
      <c r="I33" s="25">
        <v>34.96428571428595</v>
      </c>
      <c r="J33" s="19" t="s">
        <v>87</v>
      </c>
      <c r="K33" s="15">
        <v>38</v>
      </c>
      <c r="L33" s="19" t="s">
        <v>88</v>
      </c>
      <c r="M33" s="25">
        <v>15.402146142054534</v>
      </c>
      <c r="N33" s="24" t="s">
        <v>87</v>
      </c>
      <c r="Q33" s="76"/>
      <c r="R33" s="76"/>
      <c r="T33" s="76"/>
      <c r="U33" s="76"/>
      <c r="V33" s="76"/>
      <c r="AA33" s="77"/>
    </row>
    <row r="34" spans="1:27" ht="23.1" customHeight="1">
      <c r="A34" s="175"/>
      <c r="B34" s="175"/>
      <c r="C34" s="13"/>
      <c r="D34" s="14" t="s">
        <v>21</v>
      </c>
      <c r="E34" s="11"/>
      <c r="F34" s="10">
        <v>14</v>
      </c>
      <c r="G34" s="9">
        <v>39</v>
      </c>
      <c r="H34" s="19" t="s">
        <v>88</v>
      </c>
      <c r="I34" s="25">
        <v>13.071428571428498</v>
      </c>
      <c r="J34" s="19" t="s">
        <v>87</v>
      </c>
      <c r="K34" s="15">
        <v>39</v>
      </c>
      <c r="L34" s="19" t="s">
        <v>88</v>
      </c>
      <c r="M34" s="25">
        <v>2.2050583657588163</v>
      </c>
      <c r="N34" s="24" t="s">
        <v>87</v>
      </c>
      <c r="Q34" s="76"/>
      <c r="R34" s="76"/>
      <c r="T34" s="76"/>
      <c r="U34" s="76"/>
      <c r="V34" s="76"/>
      <c r="AA34" s="77"/>
    </row>
    <row r="35" spans="1:27" ht="23.1" customHeight="1">
      <c r="A35" s="175"/>
      <c r="B35" s="175"/>
      <c r="C35" s="13"/>
      <c r="D35" s="14" t="s">
        <v>101</v>
      </c>
      <c r="E35" s="11"/>
      <c r="F35" s="10">
        <v>7</v>
      </c>
      <c r="G35" s="9">
        <v>38</v>
      </c>
      <c r="H35" s="19" t="s">
        <v>88</v>
      </c>
      <c r="I35" s="25">
        <v>44.857142857142804</v>
      </c>
      <c r="J35" s="19" t="s">
        <v>87</v>
      </c>
      <c r="K35" s="15">
        <v>38</v>
      </c>
      <c r="L35" s="19" t="s">
        <v>88</v>
      </c>
      <c r="M35" s="25">
        <v>53.218277449046525</v>
      </c>
      <c r="N35" s="24" t="s">
        <v>87</v>
      </c>
      <c r="Q35" s="76"/>
      <c r="R35" s="76"/>
      <c r="T35" s="76"/>
      <c r="U35" s="76"/>
      <c r="V35" s="76"/>
      <c r="AA35" s="77"/>
    </row>
    <row r="36" spans="1:27" ht="23.1" customHeight="1">
      <c r="A36" s="175"/>
      <c r="B36" s="175"/>
      <c r="C36" s="13"/>
      <c r="D36" s="14" t="s">
        <v>100</v>
      </c>
      <c r="E36" s="11"/>
      <c r="F36" s="10">
        <v>16</v>
      </c>
      <c r="G36" s="9">
        <v>39</v>
      </c>
      <c r="H36" s="19" t="s">
        <v>88</v>
      </c>
      <c r="I36" s="25">
        <v>16.875</v>
      </c>
      <c r="J36" s="19" t="s">
        <v>87</v>
      </c>
      <c r="K36" s="15">
        <v>39</v>
      </c>
      <c r="L36" s="19" t="s">
        <v>88</v>
      </c>
      <c r="M36" s="25">
        <v>13.231169626454005</v>
      </c>
      <c r="N36" s="24" t="s">
        <v>87</v>
      </c>
      <c r="Q36" s="76"/>
      <c r="R36" s="76"/>
      <c r="T36" s="76"/>
      <c r="U36" s="76"/>
      <c r="V36" s="76"/>
      <c r="AA36" s="77"/>
    </row>
    <row r="37" spans="1:27" ht="23.1" customHeight="1">
      <c r="A37" s="175"/>
      <c r="B37" s="176"/>
      <c r="C37" s="13"/>
      <c r="D37" s="14" t="s">
        <v>99</v>
      </c>
      <c r="E37" s="11"/>
      <c r="F37" s="10">
        <v>4</v>
      </c>
      <c r="G37" s="9">
        <v>33</v>
      </c>
      <c r="H37" s="19" t="s">
        <v>88</v>
      </c>
      <c r="I37" s="25">
        <v>23.750000000000142</v>
      </c>
      <c r="J37" s="19" t="s">
        <v>87</v>
      </c>
      <c r="K37" s="15">
        <v>36</v>
      </c>
      <c r="L37" s="19" t="s">
        <v>88</v>
      </c>
      <c r="M37" s="25">
        <v>34.232861806311234</v>
      </c>
      <c r="N37" s="24" t="s">
        <v>87</v>
      </c>
      <c r="Q37" s="76"/>
      <c r="R37" s="76"/>
      <c r="T37" s="76"/>
      <c r="U37" s="76"/>
      <c r="V37" s="76"/>
      <c r="AA37" s="77"/>
    </row>
    <row r="38" spans="1:27" ht="23.1" customHeight="1">
      <c r="A38" s="175"/>
      <c r="B38" s="174" t="s">
        <v>17</v>
      </c>
      <c r="C38" s="13"/>
      <c r="D38" s="14" t="s">
        <v>16</v>
      </c>
      <c r="E38" s="11"/>
      <c r="F38" s="31">
        <f>SUM(F39:F53)</f>
        <v>702</v>
      </c>
      <c r="G38" s="30">
        <v>39</v>
      </c>
      <c r="H38" s="28" t="s">
        <v>88</v>
      </c>
      <c r="I38" s="27">
        <v>27.978632478632477</v>
      </c>
      <c r="J38" s="28" t="s">
        <v>87</v>
      </c>
      <c r="K38" s="29">
        <v>38</v>
      </c>
      <c r="L38" s="28" t="s">
        <v>88</v>
      </c>
      <c r="M38" s="27">
        <v>54.801479433822209</v>
      </c>
      <c r="N38" s="26" t="s">
        <v>87</v>
      </c>
      <c r="Q38" s="76"/>
      <c r="R38" s="76"/>
      <c r="T38" s="76"/>
      <c r="U38" s="76"/>
      <c r="V38" s="76"/>
      <c r="AA38" s="77"/>
    </row>
    <row r="39" spans="1:27" ht="23.1" customHeight="1">
      <c r="A39" s="175"/>
      <c r="B39" s="175"/>
      <c r="C39" s="13"/>
      <c r="D39" s="14" t="s">
        <v>15</v>
      </c>
      <c r="E39" s="11"/>
      <c r="F39" s="10">
        <v>7</v>
      </c>
      <c r="G39" s="9">
        <v>41</v>
      </c>
      <c r="H39" s="19" t="s">
        <v>88</v>
      </c>
      <c r="I39" s="25">
        <v>37.857142857142776</v>
      </c>
      <c r="J39" s="19" t="s">
        <v>87</v>
      </c>
      <c r="K39" s="15">
        <v>40</v>
      </c>
      <c r="L39" s="19" t="s">
        <v>88</v>
      </c>
      <c r="M39" s="25">
        <v>16.681415929203354</v>
      </c>
      <c r="N39" s="24" t="s">
        <v>87</v>
      </c>
      <c r="Q39" s="76"/>
      <c r="R39" s="76"/>
      <c r="T39" s="76"/>
      <c r="U39" s="76"/>
      <c r="V39" s="76"/>
      <c r="AA39" s="77"/>
    </row>
    <row r="40" spans="1:27" ht="23.1" customHeight="1">
      <c r="A40" s="175"/>
      <c r="B40" s="175"/>
      <c r="C40" s="13"/>
      <c r="D40" s="14" t="s">
        <v>98</v>
      </c>
      <c r="E40" s="11"/>
      <c r="F40" s="10">
        <v>78</v>
      </c>
      <c r="G40" s="9">
        <v>40</v>
      </c>
      <c r="H40" s="19" t="s">
        <v>88</v>
      </c>
      <c r="I40" s="25">
        <v>3.0256410256409083</v>
      </c>
      <c r="J40" s="19" t="s">
        <v>87</v>
      </c>
      <c r="K40" s="15">
        <v>39</v>
      </c>
      <c r="L40" s="19" t="s">
        <v>88</v>
      </c>
      <c r="M40" s="25">
        <v>12.560374149659737</v>
      </c>
      <c r="N40" s="24" t="s">
        <v>87</v>
      </c>
      <c r="Q40" s="76"/>
      <c r="R40" s="76"/>
      <c r="T40" s="76"/>
      <c r="U40" s="76"/>
      <c r="V40" s="76"/>
      <c r="AA40" s="77"/>
    </row>
    <row r="41" spans="1:27" ht="23.1" customHeight="1">
      <c r="A41" s="175"/>
      <c r="B41" s="175"/>
      <c r="C41" s="13"/>
      <c r="D41" s="14" t="s">
        <v>13</v>
      </c>
      <c r="E41" s="11"/>
      <c r="F41" s="10">
        <v>20</v>
      </c>
      <c r="G41" s="9">
        <v>39</v>
      </c>
      <c r="H41" s="19" t="s">
        <v>88</v>
      </c>
      <c r="I41" s="25">
        <v>4.100000000000108</v>
      </c>
      <c r="J41" s="19" t="s">
        <v>87</v>
      </c>
      <c r="K41" s="15">
        <v>38</v>
      </c>
      <c r="L41" s="19" t="s">
        <v>88</v>
      </c>
      <c r="M41" s="25">
        <v>15.660377358490649</v>
      </c>
      <c r="N41" s="24" t="s">
        <v>87</v>
      </c>
      <c r="Q41" s="76"/>
      <c r="R41" s="76"/>
      <c r="T41" s="76"/>
      <c r="U41" s="76"/>
      <c r="V41" s="76"/>
      <c r="AA41" s="77"/>
    </row>
    <row r="42" spans="1:27" ht="23.1" customHeight="1">
      <c r="A42" s="175"/>
      <c r="B42" s="175"/>
      <c r="C42" s="13"/>
      <c r="D42" s="14" t="s">
        <v>97</v>
      </c>
      <c r="E42" s="11"/>
      <c r="F42" s="10">
        <v>13</v>
      </c>
      <c r="G42" s="9">
        <v>39</v>
      </c>
      <c r="H42" s="19" t="s">
        <v>88</v>
      </c>
      <c r="I42" s="25">
        <v>24.230769230769198</v>
      </c>
      <c r="J42" s="19" t="s">
        <v>87</v>
      </c>
      <c r="K42" s="15">
        <v>39</v>
      </c>
      <c r="L42" s="19" t="s">
        <v>88</v>
      </c>
      <c r="M42" s="25">
        <v>9.6428571428575083</v>
      </c>
      <c r="N42" s="24" t="s">
        <v>87</v>
      </c>
      <c r="Q42" s="76"/>
      <c r="R42" s="76"/>
      <c r="T42" s="76"/>
      <c r="U42" s="76"/>
      <c r="V42" s="76"/>
      <c r="AA42" s="77"/>
    </row>
    <row r="43" spans="1:27" ht="23.1" customHeight="1">
      <c r="A43" s="175"/>
      <c r="B43" s="175"/>
      <c r="C43" s="13"/>
      <c r="D43" s="14" t="s">
        <v>96</v>
      </c>
      <c r="E43" s="11"/>
      <c r="F43" s="10">
        <v>35</v>
      </c>
      <c r="G43" s="9">
        <v>40</v>
      </c>
      <c r="H43" s="19" t="s">
        <v>88</v>
      </c>
      <c r="I43" s="25">
        <v>4.800000000000324</v>
      </c>
      <c r="J43" s="19" t="s">
        <v>87</v>
      </c>
      <c r="K43" s="15">
        <v>39</v>
      </c>
      <c r="L43" s="19" t="s">
        <v>88</v>
      </c>
      <c r="M43" s="25">
        <v>29.130715705765482</v>
      </c>
      <c r="N43" s="24" t="s">
        <v>87</v>
      </c>
      <c r="Q43" s="76"/>
      <c r="R43" s="76"/>
      <c r="T43" s="76"/>
      <c r="U43" s="76"/>
      <c r="V43" s="76"/>
      <c r="AA43" s="77"/>
    </row>
    <row r="44" spans="1:27" ht="23.1" customHeight="1">
      <c r="A44" s="175"/>
      <c r="B44" s="175"/>
      <c r="C44" s="13"/>
      <c r="D44" s="14" t="s">
        <v>10</v>
      </c>
      <c r="E44" s="11"/>
      <c r="F44" s="10">
        <v>177</v>
      </c>
      <c r="G44" s="9">
        <v>39</v>
      </c>
      <c r="H44" s="19" t="s">
        <v>88</v>
      </c>
      <c r="I44" s="25">
        <v>24.677966101694864</v>
      </c>
      <c r="J44" s="19" t="s">
        <v>87</v>
      </c>
      <c r="K44" s="15">
        <v>38</v>
      </c>
      <c r="L44" s="19" t="s">
        <v>88</v>
      </c>
      <c r="M44" s="25">
        <v>56.96425781249971</v>
      </c>
      <c r="N44" s="24" t="s">
        <v>87</v>
      </c>
      <c r="Q44" s="76"/>
      <c r="R44" s="76"/>
      <c r="T44" s="76"/>
      <c r="U44" s="76"/>
      <c r="V44" s="76"/>
      <c r="AA44" s="77"/>
    </row>
    <row r="45" spans="1:27" ht="23.1" customHeight="1">
      <c r="A45" s="175"/>
      <c r="B45" s="175"/>
      <c r="C45" s="13"/>
      <c r="D45" s="14" t="s">
        <v>9</v>
      </c>
      <c r="E45" s="11"/>
      <c r="F45" s="10">
        <v>18</v>
      </c>
      <c r="G45" s="9">
        <v>37</v>
      </c>
      <c r="H45" s="19" t="s">
        <v>88</v>
      </c>
      <c r="I45" s="25">
        <v>54.722222222222285</v>
      </c>
      <c r="J45" s="19" t="s">
        <v>87</v>
      </c>
      <c r="K45" s="15">
        <v>37</v>
      </c>
      <c r="L45" s="19" t="s">
        <v>88</v>
      </c>
      <c r="M45" s="25">
        <v>18.966244725738477</v>
      </c>
      <c r="N45" s="24" t="s">
        <v>87</v>
      </c>
      <c r="Q45" s="76"/>
      <c r="R45" s="76"/>
      <c r="T45" s="76"/>
      <c r="U45" s="76"/>
      <c r="V45" s="76"/>
      <c r="AA45" s="77"/>
    </row>
    <row r="46" spans="1:27" ht="23.1" customHeight="1">
      <c r="A46" s="175"/>
      <c r="B46" s="175"/>
      <c r="C46" s="13"/>
      <c r="D46" s="14" t="s">
        <v>95</v>
      </c>
      <c r="E46" s="11"/>
      <c r="F46" s="10">
        <v>11</v>
      </c>
      <c r="G46" s="9">
        <v>40</v>
      </c>
      <c r="H46" s="19" t="s">
        <v>88</v>
      </c>
      <c r="I46" s="25">
        <v>52.000000000000028</v>
      </c>
      <c r="J46" s="19" t="s">
        <v>87</v>
      </c>
      <c r="K46" s="15">
        <v>39</v>
      </c>
      <c r="L46" s="19" t="s">
        <v>88</v>
      </c>
      <c r="M46" s="25">
        <v>58.526946107784426</v>
      </c>
      <c r="N46" s="24" t="s">
        <v>87</v>
      </c>
      <c r="Q46" s="76"/>
      <c r="R46" s="76"/>
      <c r="T46" s="76"/>
      <c r="U46" s="76"/>
      <c r="V46" s="76"/>
      <c r="AA46" s="77"/>
    </row>
    <row r="47" spans="1:27" ht="24" customHeight="1">
      <c r="A47" s="175"/>
      <c r="B47" s="175"/>
      <c r="C47" s="13"/>
      <c r="D47" s="12" t="s">
        <v>7</v>
      </c>
      <c r="E47" s="11"/>
      <c r="F47" s="10">
        <v>16</v>
      </c>
      <c r="G47" s="9">
        <v>38</v>
      </c>
      <c r="H47" s="19" t="s">
        <v>88</v>
      </c>
      <c r="I47" s="25">
        <v>41.187500000000057</v>
      </c>
      <c r="J47" s="19" t="s">
        <v>87</v>
      </c>
      <c r="K47" s="15">
        <v>39</v>
      </c>
      <c r="L47" s="19" t="s">
        <v>88</v>
      </c>
      <c r="M47" s="25">
        <v>3.2716857610473937</v>
      </c>
      <c r="N47" s="24" t="s">
        <v>87</v>
      </c>
      <c r="Q47" s="76"/>
      <c r="R47" s="76"/>
      <c r="T47" s="76"/>
      <c r="U47" s="76"/>
      <c r="V47" s="76"/>
      <c r="AA47" s="77"/>
    </row>
    <row r="48" spans="1:27" ht="23.1" customHeight="1">
      <c r="A48" s="175"/>
      <c r="B48" s="175"/>
      <c r="C48" s="13"/>
      <c r="D48" s="14" t="s">
        <v>94</v>
      </c>
      <c r="E48" s="11"/>
      <c r="F48" s="10">
        <v>56</v>
      </c>
      <c r="G48" s="9">
        <v>39</v>
      </c>
      <c r="H48" s="19" t="s">
        <v>88</v>
      </c>
      <c r="I48" s="25">
        <v>58.071428571428498</v>
      </c>
      <c r="J48" s="19" t="s">
        <v>87</v>
      </c>
      <c r="K48" s="15">
        <v>39</v>
      </c>
      <c r="L48" s="19" t="s">
        <v>88</v>
      </c>
      <c r="M48" s="25">
        <v>35.94545454545468</v>
      </c>
      <c r="N48" s="24" t="s">
        <v>87</v>
      </c>
      <c r="Q48" s="76"/>
      <c r="R48" s="76"/>
      <c r="T48" s="76"/>
      <c r="U48" s="76"/>
      <c r="V48" s="76"/>
      <c r="AA48" s="77"/>
    </row>
    <row r="49" spans="1:27" ht="23.1" customHeight="1">
      <c r="A49" s="175"/>
      <c r="B49" s="175"/>
      <c r="C49" s="13"/>
      <c r="D49" s="14" t="s">
        <v>93</v>
      </c>
      <c r="E49" s="11"/>
      <c r="F49" s="10">
        <v>14</v>
      </c>
      <c r="G49" s="9">
        <v>40</v>
      </c>
      <c r="H49" s="19" t="s">
        <v>88</v>
      </c>
      <c r="I49" s="25">
        <v>36.428571428571672</v>
      </c>
      <c r="J49" s="19" t="s">
        <v>87</v>
      </c>
      <c r="K49" s="15">
        <v>40</v>
      </c>
      <c r="L49" s="19" t="s">
        <v>88</v>
      </c>
      <c r="M49" s="25">
        <v>17.569060773480345</v>
      </c>
      <c r="N49" s="24" t="s">
        <v>87</v>
      </c>
      <c r="Q49" s="76"/>
      <c r="R49" s="76"/>
      <c r="T49" s="76"/>
      <c r="U49" s="76"/>
      <c r="V49" s="76"/>
      <c r="AA49" s="77"/>
    </row>
    <row r="50" spans="1:27" ht="23.1" customHeight="1">
      <c r="A50" s="175"/>
      <c r="B50" s="175"/>
      <c r="C50" s="13"/>
      <c r="D50" s="14" t="s">
        <v>92</v>
      </c>
      <c r="E50" s="11"/>
      <c r="F50" s="10">
        <v>21</v>
      </c>
      <c r="G50" s="9">
        <v>38</v>
      </c>
      <c r="H50" s="19" t="s">
        <v>88</v>
      </c>
      <c r="I50" s="25">
        <v>59.238095238095241</v>
      </c>
      <c r="J50" s="19" t="s">
        <v>87</v>
      </c>
      <c r="K50" s="15">
        <v>38</v>
      </c>
      <c r="L50" s="19" t="s">
        <v>88</v>
      </c>
      <c r="M50" s="25">
        <v>46.322387281730499</v>
      </c>
      <c r="N50" s="24" t="s">
        <v>87</v>
      </c>
      <c r="Q50" s="76"/>
      <c r="R50" s="76"/>
      <c r="T50" s="76"/>
      <c r="U50" s="76"/>
      <c r="V50" s="76"/>
      <c r="AA50" s="77"/>
    </row>
    <row r="51" spans="1:27" ht="23.1" customHeight="1">
      <c r="A51" s="175"/>
      <c r="B51" s="175"/>
      <c r="C51" s="13"/>
      <c r="D51" s="14" t="s">
        <v>91</v>
      </c>
      <c r="E51" s="11"/>
      <c r="F51" s="10">
        <v>155</v>
      </c>
      <c r="G51" s="9">
        <v>39</v>
      </c>
      <c r="H51" s="19" t="s">
        <v>88</v>
      </c>
      <c r="I51" s="25">
        <v>4.7032258064515986</v>
      </c>
      <c r="J51" s="19" t="s">
        <v>87</v>
      </c>
      <c r="K51" s="15">
        <v>38</v>
      </c>
      <c r="L51" s="19" t="s">
        <v>88</v>
      </c>
      <c r="M51" s="25">
        <v>26.133548387096539</v>
      </c>
      <c r="N51" s="24" t="s">
        <v>87</v>
      </c>
      <c r="Q51" s="76"/>
      <c r="R51" s="76"/>
      <c r="T51" s="76"/>
      <c r="U51" s="76"/>
      <c r="V51" s="76"/>
      <c r="AA51" s="77"/>
    </row>
    <row r="52" spans="1:27" ht="23.1" customHeight="1">
      <c r="A52" s="175"/>
      <c r="B52" s="175"/>
      <c r="C52" s="13"/>
      <c r="D52" s="14" t="s">
        <v>90</v>
      </c>
      <c r="E52" s="11"/>
      <c r="F52" s="10">
        <v>22</v>
      </c>
      <c r="G52" s="9">
        <v>39</v>
      </c>
      <c r="H52" s="19" t="s">
        <v>88</v>
      </c>
      <c r="I52" s="25">
        <v>32.04545454545439</v>
      </c>
      <c r="J52" s="19" t="s">
        <v>87</v>
      </c>
      <c r="K52" s="15">
        <v>39</v>
      </c>
      <c r="L52" s="19" t="s">
        <v>88</v>
      </c>
      <c r="M52" s="25">
        <v>27.023731048121107</v>
      </c>
      <c r="N52" s="24" t="s">
        <v>87</v>
      </c>
      <c r="Q52" s="76"/>
      <c r="R52" s="76"/>
      <c r="T52" s="76"/>
      <c r="U52" s="76"/>
      <c r="V52" s="76"/>
      <c r="AA52" s="77"/>
    </row>
    <row r="53" spans="1:27" ht="24" customHeight="1">
      <c r="A53" s="176"/>
      <c r="B53" s="176"/>
      <c r="C53" s="13"/>
      <c r="D53" s="12" t="s">
        <v>89</v>
      </c>
      <c r="E53" s="11"/>
      <c r="F53" s="10">
        <v>59</v>
      </c>
      <c r="G53" s="9">
        <v>39</v>
      </c>
      <c r="H53" s="19" t="s">
        <v>88</v>
      </c>
      <c r="I53" s="25">
        <v>13.745762711864131</v>
      </c>
      <c r="J53" s="19" t="s">
        <v>87</v>
      </c>
      <c r="K53" s="15">
        <v>39</v>
      </c>
      <c r="L53" s="19" t="s">
        <v>88</v>
      </c>
      <c r="M53" s="25">
        <v>30.714120370370352</v>
      </c>
      <c r="N53" s="24" t="s">
        <v>87</v>
      </c>
      <c r="Q53" s="76"/>
      <c r="R53" s="76"/>
      <c r="T53" s="76"/>
      <c r="U53" s="76"/>
      <c r="V53" s="76"/>
      <c r="AA53" s="77"/>
    </row>
    <row r="54" spans="1:27">
      <c r="Q54" s="76"/>
      <c r="R54" s="76"/>
      <c r="T54" s="76"/>
      <c r="U54" s="76"/>
      <c r="V54" s="76"/>
    </row>
    <row r="55" spans="1:27">
      <c r="Q55" s="76"/>
      <c r="R55" s="76"/>
      <c r="T55" s="76"/>
      <c r="U55" s="76"/>
      <c r="V55" s="76"/>
    </row>
    <row r="59" spans="1:27" ht="12.75" customHeight="1"/>
    <row r="60" spans="1:27" ht="12.75" customHeight="1"/>
    <row r="61" spans="1:27">
      <c r="D61" s="5"/>
    </row>
    <row r="66" spans="4:16">
      <c r="N66" s="71"/>
      <c r="O66" s="71"/>
    </row>
    <row r="67" spans="4:16">
      <c r="N67" s="71"/>
      <c r="O67" s="71"/>
    </row>
    <row r="68" spans="4:16">
      <c r="N68" s="71"/>
      <c r="O68" s="75"/>
      <c r="P68" s="359"/>
    </row>
    <row r="69" spans="4:16">
      <c r="N69" s="71"/>
      <c r="O69" s="76"/>
      <c r="P69" s="76"/>
    </row>
    <row r="70" spans="4:16">
      <c r="N70" s="71"/>
      <c r="O70" s="76"/>
      <c r="P70" s="76"/>
    </row>
    <row r="71" spans="4:16">
      <c r="D71" s="5"/>
      <c r="N71" s="71"/>
      <c r="O71" s="76"/>
      <c r="P71" s="76"/>
    </row>
    <row r="72" spans="4:16">
      <c r="N72" s="71"/>
      <c r="O72" s="76"/>
      <c r="P72" s="76"/>
    </row>
    <row r="73" spans="4:16">
      <c r="N73" s="71"/>
      <c r="O73" s="76"/>
      <c r="P73" s="76"/>
    </row>
    <row r="74" spans="4:16">
      <c r="N74" s="71"/>
      <c r="O74" s="76"/>
      <c r="P74" s="76"/>
    </row>
    <row r="75" spans="4:16">
      <c r="D75" s="5"/>
      <c r="N75" s="71"/>
      <c r="O75" s="76"/>
      <c r="P75" s="76"/>
    </row>
    <row r="76" spans="4:16">
      <c r="N76" s="71"/>
      <c r="O76" s="76"/>
      <c r="P76" s="76"/>
    </row>
    <row r="77" spans="4:16">
      <c r="N77" s="71"/>
      <c r="O77" s="76"/>
      <c r="P77" s="76"/>
    </row>
    <row r="78" spans="4:16">
      <c r="N78" s="71"/>
      <c r="O78" s="76"/>
      <c r="P78" s="76"/>
    </row>
    <row r="79" spans="4:16">
      <c r="D79" s="5"/>
      <c r="N79" s="71"/>
      <c r="O79" s="76"/>
      <c r="P79" s="76"/>
    </row>
    <row r="80" spans="4:16">
      <c r="N80" s="71"/>
      <c r="O80" s="76"/>
      <c r="P80" s="76"/>
    </row>
    <row r="81" spans="4:16">
      <c r="D81" s="5"/>
      <c r="N81" s="71"/>
      <c r="O81" s="76"/>
      <c r="P81" s="76"/>
    </row>
    <row r="82" spans="4:16">
      <c r="N82" s="71"/>
      <c r="O82" s="76"/>
      <c r="P82" s="76"/>
    </row>
    <row r="83" spans="4:16">
      <c r="D83" s="5"/>
      <c r="N83" s="71"/>
      <c r="O83" s="76"/>
      <c r="P83" s="76"/>
    </row>
    <row r="84" spans="4:16">
      <c r="N84" s="71"/>
      <c r="O84" s="76"/>
      <c r="P84" s="76"/>
    </row>
    <row r="85" spans="4:16">
      <c r="D85" s="5"/>
      <c r="N85" s="71"/>
      <c r="O85" s="76"/>
      <c r="P85" s="76"/>
    </row>
    <row r="86" spans="4:16">
      <c r="N86" s="71"/>
      <c r="O86" s="76"/>
      <c r="P86" s="76"/>
    </row>
    <row r="87" spans="4:16" ht="13.5" customHeight="1">
      <c r="D87" s="6"/>
      <c r="N87" s="71"/>
      <c r="O87" s="76"/>
      <c r="P87" s="76"/>
    </row>
    <row r="88" spans="4:16" ht="13.5" customHeight="1">
      <c r="N88" s="71"/>
      <c r="O88" s="76"/>
      <c r="P88" s="76"/>
    </row>
    <row r="89" spans="4:16">
      <c r="D89" s="5"/>
      <c r="N89" s="71"/>
      <c r="O89" s="76"/>
      <c r="P89" s="76"/>
    </row>
    <row r="90" spans="4:16">
      <c r="N90" s="71"/>
      <c r="O90" s="76"/>
      <c r="P90" s="76"/>
    </row>
    <row r="91" spans="4:16">
      <c r="D91" s="5"/>
      <c r="N91" s="71"/>
      <c r="O91" s="76"/>
      <c r="P91" s="76"/>
    </row>
    <row r="92" spans="4:16">
      <c r="N92" s="71"/>
      <c r="O92" s="76"/>
      <c r="P92" s="76"/>
    </row>
    <row r="93" spans="4:16">
      <c r="D93" s="5"/>
      <c r="N93" s="71"/>
      <c r="O93" s="76"/>
      <c r="P93" s="76"/>
    </row>
    <row r="94" spans="4:16">
      <c r="N94" s="71"/>
      <c r="O94" s="76"/>
      <c r="P94" s="76"/>
    </row>
    <row r="95" spans="4:16">
      <c r="D95" s="5"/>
      <c r="N95" s="71"/>
      <c r="O95" s="76"/>
      <c r="P95" s="76"/>
    </row>
    <row r="96" spans="4:16">
      <c r="N96" s="71"/>
      <c r="O96" s="76"/>
      <c r="P96" s="76"/>
    </row>
    <row r="97" spans="14:16">
      <c r="N97" s="71"/>
      <c r="O97" s="76"/>
      <c r="P97" s="76"/>
    </row>
    <row r="98" spans="14:16">
      <c r="N98" s="71"/>
      <c r="O98" s="76"/>
      <c r="P98" s="76"/>
    </row>
    <row r="99" spans="14:16" ht="12.75" customHeight="1">
      <c r="N99" s="71"/>
      <c r="O99" s="76"/>
      <c r="P99" s="76"/>
    </row>
    <row r="100" spans="14:16" ht="12.75" customHeight="1">
      <c r="N100" s="71"/>
      <c r="O100" s="76"/>
      <c r="P100" s="76"/>
    </row>
    <row r="101" spans="14:16">
      <c r="N101" s="71"/>
      <c r="O101" s="76"/>
      <c r="P101" s="76"/>
    </row>
    <row r="102" spans="14:16">
      <c r="N102" s="71"/>
      <c r="O102" s="76"/>
      <c r="P102" s="76"/>
    </row>
    <row r="103" spans="14:16">
      <c r="N103" s="71"/>
      <c r="O103" s="76"/>
      <c r="P103" s="76"/>
    </row>
    <row r="104" spans="14:16">
      <c r="N104" s="71"/>
      <c r="O104" s="76"/>
      <c r="P104" s="76"/>
    </row>
    <row r="105" spans="14:16">
      <c r="N105" s="71"/>
      <c r="O105" s="76"/>
      <c r="P105" s="76"/>
    </row>
    <row r="106" spans="14:16">
      <c r="N106" s="71"/>
      <c r="O106" s="76"/>
      <c r="P106" s="76"/>
    </row>
    <row r="107" spans="14:16">
      <c r="N107" s="71"/>
      <c r="O107" s="76"/>
      <c r="P107" s="76"/>
    </row>
    <row r="108" spans="14:16">
      <c r="N108" s="71"/>
      <c r="O108" s="76"/>
      <c r="P108" s="76"/>
    </row>
    <row r="109" spans="14:16">
      <c r="N109" s="71"/>
      <c r="O109" s="71"/>
    </row>
    <row r="110" spans="14:16">
      <c r="N110" s="71"/>
      <c r="O110" s="71"/>
    </row>
  </sheetData>
  <mergeCells count="14">
    <mergeCell ref="G3:J6"/>
    <mergeCell ref="K3:N6"/>
    <mergeCell ref="A7:E7"/>
    <mergeCell ref="A8:A12"/>
    <mergeCell ref="B8:E8"/>
    <mergeCell ref="B9:E9"/>
    <mergeCell ref="B10:E10"/>
    <mergeCell ref="B11:E11"/>
    <mergeCell ref="B12:E12"/>
    <mergeCell ref="A13:A53"/>
    <mergeCell ref="B13:B37"/>
    <mergeCell ref="B38:B53"/>
    <mergeCell ref="A3:E6"/>
    <mergeCell ref="F3:F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topLeftCell="A19" zoomScaleNormal="100" zoomScaleSheetLayoutView="100" workbookViewId="0">
      <selection activeCell="F75" sqref="F75"/>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6384" width="9" style="3"/>
  </cols>
  <sheetData>
    <row r="1" spans="1:14" ht="14.25">
      <c r="A1" s="18" t="s">
        <v>513</v>
      </c>
    </row>
    <row r="3" spans="1:14">
      <c r="A3" s="161" t="s">
        <v>64</v>
      </c>
      <c r="B3" s="162"/>
      <c r="C3" s="162"/>
      <c r="D3" s="162"/>
      <c r="E3" s="163"/>
      <c r="F3" s="170" t="s">
        <v>63</v>
      </c>
      <c r="G3" s="183" t="s">
        <v>129</v>
      </c>
      <c r="H3" s="183"/>
      <c r="I3" s="183" t="s">
        <v>128</v>
      </c>
      <c r="J3" s="183"/>
      <c r="K3" s="213" t="s">
        <v>127</v>
      </c>
      <c r="L3" s="213"/>
      <c r="M3" s="183" t="s">
        <v>126</v>
      </c>
      <c r="N3" s="183"/>
    </row>
    <row r="4" spans="1:14" ht="42" customHeight="1">
      <c r="A4" s="164"/>
      <c r="B4" s="165"/>
      <c r="C4" s="165"/>
      <c r="D4" s="165"/>
      <c r="E4" s="166"/>
      <c r="F4" s="153"/>
      <c r="G4" s="183"/>
      <c r="H4" s="183"/>
      <c r="I4" s="183"/>
      <c r="J4" s="183"/>
      <c r="K4" s="213"/>
      <c r="L4" s="213"/>
      <c r="M4" s="183"/>
      <c r="N4" s="183"/>
    </row>
    <row r="5" spans="1:14" ht="15" customHeight="1">
      <c r="A5" s="164"/>
      <c r="B5" s="165"/>
      <c r="C5" s="165"/>
      <c r="D5" s="165"/>
      <c r="E5" s="166"/>
      <c r="F5" s="153"/>
      <c r="G5" s="154" t="s">
        <v>52</v>
      </c>
      <c r="H5" s="156" t="s">
        <v>51</v>
      </c>
      <c r="I5" s="154" t="s">
        <v>52</v>
      </c>
      <c r="J5" s="156" t="s">
        <v>51</v>
      </c>
      <c r="K5" s="154" t="s">
        <v>52</v>
      </c>
      <c r="L5" s="156" t="s">
        <v>51</v>
      </c>
      <c r="M5" s="154" t="s">
        <v>52</v>
      </c>
      <c r="N5" s="156" t="s">
        <v>51</v>
      </c>
    </row>
    <row r="6" spans="1:14" ht="15" customHeight="1">
      <c r="A6" s="167"/>
      <c r="B6" s="168"/>
      <c r="C6" s="168"/>
      <c r="D6" s="168"/>
      <c r="E6" s="169"/>
      <c r="F6" s="153"/>
      <c r="G6" s="155"/>
      <c r="H6" s="157"/>
      <c r="I6" s="155"/>
      <c r="J6" s="157"/>
      <c r="K6" s="155"/>
      <c r="L6" s="157"/>
      <c r="M6" s="155"/>
      <c r="N6" s="157"/>
    </row>
    <row r="7" spans="1:14" ht="23.1" customHeight="1">
      <c r="A7" s="158" t="s">
        <v>50</v>
      </c>
      <c r="B7" s="159"/>
      <c r="C7" s="159"/>
      <c r="D7" s="159"/>
      <c r="E7" s="160"/>
      <c r="F7" s="10">
        <f t="shared" ref="F7:F53" si="0">SUM(G7,I7,K7,M7)</f>
        <v>940</v>
      </c>
      <c r="G7" s="9">
        <f>SUM(G8:G12)</f>
        <v>26</v>
      </c>
      <c r="H7" s="8">
        <f t="shared" ref="H7:H53" si="1">IF(G7=0,0,G7/$F7*100)</f>
        <v>2.7659574468085104</v>
      </c>
      <c r="I7" s="15">
        <f>SUM(I8:I12)</f>
        <v>18</v>
      </c>
      <c r="J7" s="8">
        <f t="shared" ref="J7:J53" si="2">IF(I7=0,0,I7/$F7*100)</f>
        <v>1.9148936170212765</v>
      </c>
      <c r="K7" s="15">
        <f>SUM(K8:K12)</f>
        <v>792</v>
      </c>
      <c r="L7" s="8">
        <f t="shared" ref="L7:L53" si="3">IF(K7=0,0,K7/$F7*100)</f>
        <v>84.255319148936167</v>
      </c>
      <c r="M7" s="15">
        <f>SUM(M8:M12)</f>
        <v>104</v>
      </c>
      <c r="N7" s="8">
        <f t="shared" ref="N7:N53" si="4">IF(M7=0,0,M7/$F7*100)</f>
        <v>11.063829787234042</v>
      </c>
    </row>
    <row r="8" spans="1:14" ht="23.1" customHeight="1">
      <c r="A8" s="177" t="s">
        <v>49</v>
      </c>
      <c r="B8" s="180" t="s">
        <v>48</v>
      </c>
      <c r="C8" s="181"/>
      <c r="D8" s="181"/>
      <c r="E8" s="182"/>
      <c r="F8" s="10">
        <f t="shared" si="0"/>
        <v>293</v>
      </c>
      <c r="G8" s="9">
        <v>22</v>
      </c>
      <c r="H8" s="8">
        <f t="shared" si="1"/>
        <v>7.5085324232081918</v>
      </c>
      <c r="I8" s="15">
        <v>15</v>
      </c>
      <c r="J8" s="8">
        <f t="shared" si="2"/>
        <v>5.1194539249146755</v>
      </c>
      <c r="K8" s="15">
        <v>219</v>
      </c>
      <c r="L8" s="8">
        <f t="shared" si="3"/>
        <v>74.744027303754265</v>
      </c>
      <c r="M8" s="15">
        <v>37</v>
      </c>
      <c r="N8" s="8">
        <f t="shared" si="4"/>
        <v>12.627986348122866</v>
      </c>
    </row>
    <row r="9" spans="1:14" ht="23.1" customHeight="1">
      <c r="A9" s="178"/>
      <c r="B9" s="180" t="s">
        <v>47</v>
      </c>
      <c r="C9" s="181"/>
      <c r="D9" s="181"/>
      <c r="E9" s="182"/>
      <c r="F9" s="10">
        <f t="shared" si="0"/>
        <v>142</v>
      </c>
      <c r="G9" s="9">
        <v>2</v>
      </c>
      <c r="H9" s="8">
        <f t="shared" si="1"/>
        <v>1.4084507042253522</v>
      </c>
      <c r="I9" s="15">
        <v>1</v>
      </c>
      <c r="J9" s="8">
        <f t="shared" si="2"/>
        <v>0.70422535211267612</v>
      </c>
      <c r="K9" s="15">
        <v>124</v>
      </c>
      <c r="L9" s="8">
        <f t="shared" si="3"/>
        <v>87.323943661971825</v>
      </c>
      <c r="M9" s="15">
        <v>15</v>
      </c>
      <c r="N9" s="8">
        <f t="shared" si="4"/>
        <v>10.56338028169014</v>
      </c>
    </row>
    <row r="10" spans="1:14" ht="23.1" customHeight="1">
      <c r="A10" s="178"/>
      <c r="B10" s="180" t="s">
        <v>46</v>
      </c>
      <c r="C10" s="181"/>
      <c r="D10" s="181"/>
      <c r="E10" s="182"/>
      <c r="F10" s="10">
        <f t="shared" si="0"/>
        <v>226</v>
      </c>
      <c r="G10" s="9">
        <v>1</v>
      </c>
      <c r="H10" s="8">
        <f t="shared" si="1"/>
        <v>0.44247787610619471</v>
      </c>
      <c r="I10" s="15">
        <v>2</v>
      </c>
      <c r="J10" s="8">
        <f t="shared" si="2"/>
        <v>0.88495575221238942</v>
      </c>
      <c r="K10" s="15">
        <v>197</v>
      </c>
      <c r="L10" s="8">
        <f t="shared" si="3"/>
        <v>87.16814159292035</v>
      </c>
      <c r="M10" s="15">
        <v>26</v>
      </c>
      <c r="N10" s="8">
        <f t="shared" si="4"/>
        <v>11.504424778761061</v>
      </c>
    </row>
    <row r="11" spans="1:14" ht="23.1" customHeight="1">
      <c r="A11" s="178"/>
      <c r="B11" s="180" t="s">
        <v>45</v>
      </c>
      <c r="C11" s="181"/>
      <c r="D11" s="181"/>
      <c r="E11" s="182"/>
      <c r="F11" s="10">
        <f t="shared" si="0"/>
        <v>75</v>
      </c>
      <c r="G11" s="9">
        <v>0</v>
      </c>
      <c r="H11" s="8">
        <f t="shared" si="1"/>
        <v>0</v>
      </c>
      <c r="I11" s="15">
        <v>0</v>
      </c>
      <c r="J11" s="8">
        <f t="shared" si="2"/>
        <v>0</v>
      </c>
      <c r="K11" s="15">
        <v>68</v>
      </c>
      <c r="L11" s="8">
        <f t="shared" si="3"/>
        <v>90.666666666666657</v>
      </c>
      <c r="M11" s="15">
        <v>7</v>
      </c>
      <c r="N11" s="8">
        <f t="shared" si="4"/>
        <v>9.3333333333333339</v>
      </c>
    </row>
    <row r="12" spans="1:14" ht="23.1" customHeight="1">
      <c r="A12" s="179"/>
      <c r="B12" s="180" t="s">
        <v>44</v>
      </c>
      <c r="C12" s="181"/>
      <c r="D12" s="181"/>
      <c r="E12" s="182"/>
      <c r="F12" s="10">
        <f t="shared" si="0"/>
        <v>204</v>
      </c>
      <c r="G12" s="9">
        <v>1</v>
      </c>
      <c r="H12" s="8">
        <f t="shared" si="1"/>
        <v>0.49019607843137253</v>
      </c>
      <c r="I12" s="15">
        <v>0</v>
      </c>
      <c r="J12" s="8">
        <f t="shared" si="2"/>
        <v>0</v>
      </c>
      <c r="K12" s="15">
        <v>184</v>
      </c>
      <c r="L12" s="8">
        <f t="shared" si="3"/>
        <v>90.196078431372555</v>
      </c>
      <c r="M12" s="15">
        <v>19</v>
      </c>
      <c r="N12" s="8">
        <f t="shared" si="4"/>
        <v>9.3137254901960791</v>
      </c>
    </row>
    <row r="13" spans="1:14" ht="23.1" customHeight="1">
      <c r="A13" s="174" t="s">
        <v>43</v>
      </c>
      <c r="B13" s="174" t="s">
        <v>42</v>
      </c>
      <c r="C13" s="13"/>
      <c r="D13" s="14" t="s">
        <v>16</v>
      </c>
      <c r="E13" s="11"/>
      <c r="F13" s="10">
        <f t="shared" si="0"/>
        <v>229</v>
      </c>
      <c r="G13" s="9">
        <f>SUM(G14:G37)</f>
        <v>1</v>
      </c>
      <c r="H13" s="8">
        <f t="shared" si="1"/>
        <v>0.43668122270742354</v>
      </c>
      <c r="I13" s="15">
        <f>SUM(I14:I37)</f>
        <v>2</v>
      </c>
      <c r="J13" s="8">
        <f t="shared" si="2"/>
        <v>0.87336244541484709</v>
      </c>
      <c r="K13" s="15">
        <f>SUM(K14:K37)</f>
        <v>208</v>
      </c>
      <c r="L13" s="8">
        <f t="shared" si="3"/>
        <v>90.829694323144111</v>
      </c>
      <c r="M13" s="15">
        <f>SUM(M14:M37)</f>
        <v>18</v>
      </c>
      <c r="N13" s="8">
        <f t="shared" si="4"/>
        <v>7.860262008733625</v>
      </c>
    </row>
    <row r="14" spans="1:14" ht="23.1" customHeight="1">
      <c r="A14" s="175"/>
      <c r="B14" s="175"/>
      <c r="C14" s="13"/>
      <c r="D14" s="14" t="s">
        <v>41</v>
      </c>
      <c r="E14" s="11"/>
      <c r="F14" s="10">
        <f t="shared" si="0"/>
        <v>31</v>
      </c>
      <c r="G14" s="9">
        <v>0</v>
      </c>
      <c r="H14" s="8">
        <f t="shared" si="1"/>
        <v>0</v>
      </c>
      <c r="I14" s="15">
        <v>0</v>
      </c>
      <c r="J14" s="8">
        <f t="shared" si="2"/>
        <v>0</v>
      </c>
      <c r="K14" s="15">
        <v>25</v>
      </c>
      <c r="L14" s="8">
        <f t="shared" si="3"/>
        <v>80.645161290322577</v>
      </c>
      <c r="M14" s="15">
        <v>6</v>
      </c>
      <c r="N14" s="8">
        <f t="shared" si="4"/>
        <v>19.35483870967742</v>
      </c>
    </row>
    <row r="15" spans="1:14" ht="23.1" customHeight="1">
      <c r="A15" s="175"/>
      <c r="B15" s="175"/>
      <c r="C15" s="13"/>
      <c r="D15" s="14" t="s">
        <v>40</v>
      </c>
      <c r="E15" s="11"/>
      <c r="F15" s="10">
        <f t="shared" si="0"/>
        <v>4</v>
      </c>
      <c r="G15" s="9">
        <v>0</v>
      </c>
      <c r="H15" s="8">
        <f t="shared" si="1"/>
        <v>0</v>
      </c>
      <c r="I15" s="15">
        <v>0</v>
      </c>
      <c r="J15" s="8">
        <f t="shared" si="2"/>
        <v>0</v>
      </c>
      <c r="K15" s="15">
        <v>4</v>
      </c>
      <c r="L15" s="8">
        <f t="shared" si="3"/>
        <v>100</v>
      </c>
      <c r="M15" s="15">
        <v>0</v>
      </c>
      <c r="N15" s="8">
        <f t="shared" si="4"/>
        <v>0</v>
      </c>
    </row>
    <row r="16" spans="1:14" ht="23.1" customHeight="1">
      <c r="A16" s="175"/>
      <c r="B16" s="175"/>
      <c r="C16" s="13"/>
      <c r="D16" s="14" t="s">
        <v>39</v>
      </c>
      <c r="E16" s="11"/>
      <c r="F16" s="10">
        <f t="shared" si="0"/>
        <v>20</v>
      </c>
      <c r="G16" s="9">
        <v>0</v>
      </c>
      <c r="H16" s="8">
        <f t="shared" si="1"/>
        <v>0</v>
      </c>
      <c r="I16" s="15">
        <v>1</v>
      </c>
      <c r="J16" s="8">
        <f t="shared" si="2"/>
        <v>5</v>
      </c>
      <c r="K16" s="15">
        <v>15</v>
      </c>
      <c r="L16" s="8">
        <f t="shared" si="3"/>
        <v>75</v>
      </c>
      <c r="M16" s="15">
        <v>4</v>
      </c>
      <c r="N16" s="8">
        <f t="shared" si="4"/>
        <v>20</v>
      </c>
    </row>
    <row r="17" spans="1:14" ht="23.1" customHeight="1">
      <c r="A17" s="175"/>
      <c r="B17" s="175"/>
      <c r="C17" s="13"/>
      <c r="D17" s="14" t="s">
        <v>38</v>
      </c>
      <c r="E17" s="11"/>
      <c r="F17" s="10">
        <f t="shared" si="0"/>
        <v>2</v>
      </c>
      <c r="G17" s="9">
        <v>0</v>
      </c>
      <c r="H17" s="8">
        <f t="shared" si="1"/>
        <v>0</v>
      </c>
      <c r="I17" s="15">
        <v>0</v>
      </c>
      <c r="J17" s="8">
        <f t="shared" si="2"/>
        <v>0</v>
      </c>
      <c r="K17" s="15">
        <v>2</v>
      </c>
      <c r="L17" s="8">
        <f t="shared" si="3"/>
        <v>100</v>
      </c>
      <c r="M17" s="15">
        <v>0</v>
      </c>
      <c r="N17" s="8">
        <f t="shared" si="4"/>
        <v>0</v>
      </c>
    </row>
    <row r="18" spans="1:14" ht="23.1" customHeight="1">
      <c r="A18" s="175"/>
      <c r="B18" s="175"/>
      <c r="C18" s="13"/>
      <c r="D18" s="14" t="s">
        <v>37</v>
      </c>
      <c r="E18" s="11"/>
      <c r="F18" s="10">
        <f t="shared" si="0"/>
        <v>6</v>
      </c>
      <c r="G18" s="9">
        <v>1</v>
      </c>
      <c r="H18" s="8">
        <f t="shared" si="1"/>
        <v>16.666666666666664</v>
      </c>
      <c r="I18" s="15">
        <v>0</v>
      </c>
      <c r="J18" s="8">
        <f t="shared" si="2"/>
        <v>0</v>
      </c>
      <c r="K18" s="15">
        <v>5</v>
      </c>
      <c r="L18" s="8">
        <f t="shared" si="3"/>
        <v>83.333333333333343</v>
      </c>
      <c r="M18" s="15">
        <v>0</v>
      </c>
      <c r="N18" s="8">
        <f t="shared" si="4"/>
        <v>0</v>
      </c>
    </row>
    <row r="19" spans="1:14" ht="23.1" customHeight="1">
      <c r="A19" s="175"/>
      <c r="B19" s="175"/>
      <c r="C19" s="13"/>
      <c r="D19" s="14" t="s">
        <v>36</v>
      </c>
      <c r="E19" s="11"/>
      <c r="F19" s="10">
        <f t="shared" si="0"/>
        <v>2</v>
      </c>
      <c r="G19" s="9">
        <v>0</v>
      </c>
      <c r="H19" s="8">
        <f t="shared" si="1"/>
        <v>0</v>
      </c>
      <c r="I19" s="15">
        <v>0</v>
      </c>
      <c r="J19" s="8">
        <f t="shared" si="2"/>
        <v>0</v>
      </c>
      <c r="K19" s="15">
        <v>2</v>
      </c>
      <c r="L19" s="8">
        <f t="shared" si="3"/>
        <v>100</v>
      </c>
      <c r="M19" s="15">
        <v>0</v>
      </c>
      <c r="N19" s="8">
        <f t="shared" si="4"/>
        <v>0</v>
      </c>
    </row>
    <row r="20" spans="1:14" ht="23.1" customHeight="1">
      <c r="A20" s="175"/>
      <c r="B20" s="175"/>
      <c r="C20" s="13"/>
      <c r="D20" s="14" t="s">
        <v>35</v>
      </c>
      <c r="E20" s="11"/>
      <c r="F20" s="10">
        <f t="shared" si="0"/>
        <v>6</v>
      </c>
      <c r="G20" s="9">
        <v>0</v>
      </c>
      <c r="H20" s="8">
        <f t="shared" si="1"/>
        <v>0</v>
      </c>
      <c r="I20" s="15">
        <v>0</v>
      </c>
      <c r="J20" s="8">
        <f t="shared" si="2"/>
        <v>0</v>
      </c>
      <c r="K20" s="15">
        <v>5</v>
      </c>
      <c r="L20" s="8">
        <f t="shared" si="3"/>
        <v>83.333333333333343</v>
      </c>
      <c r="M20" s="15">
        <v>1</v>
      </c>
      <c r="N20" s="8">
        <f t="shared" si="4"/>
        <v>16.666666666666664</v>
      </c>
    </row>
    <row r="21" spans="1:14" ht="23.1" customHeight="1">
      <c r="A21" s="175"/>
      <c r="B21" s="175"/>
      <c r="C21" s="13"/>
      <c r="D21" s="14" t="s">
        <v>34</v>
      </c>
      <c r="E21" s="11"/>
      <c r="F21" s="10">
        <f t="shared" si="0"/>
        <v>9</v>
      </c>
      <c r="G21" s="9">
        <v>0</v>
      </c>
      <c r="H21" s="8">
        <f t="shared" si="1"/>
        <v>0</v>
      </c>
      <c r="I21" s="15">
        <v>0</v>
      </c>
      <c r="J21" s="8">
        <f t="shared" si="2"/>
        <v>0</v>
      </c>
      <c r="K21" s="15">
        <v>9</v>
      </c>
      <c r="L21" s="8">
        <f t="shared" si="3"/>
        <v>100</v>
      </c>
      <c r="M21" s="15">
        <v>0</v>
      </c>
      <c r="N21" s="8">
        <f t="shared" si="4"/>
        <v>0</v>
      </c>
    </row>
    <row r="22" spans="1:14" ht="23.1" customHeight="1">
      <c r="A22" s="175"/>
      <c r="B22" s="175"/>
      <c r="C22" s="13"/>
      <c r="D22" s="14" t="s">
        <v>33</v>
      </c>
      <c r="E22" s="11"/>
      <c r="F22" s="10">
        <f t="shared" si="0"/>
        <v>1</v>
      </c>
      <c r="G22" s="9">
        <v>0</v>
      </c>
      <c r="H22" s="8">
        <f t="shared" si="1"/>
        <v>0</v>
      </c>
      <c r="I22" s="15">
        <v>0</v>
      </c>
      <c r="J22" s="8">
        <f t="shared" si="2"/>
        <v>0</v>
      </c>
      <c r="K22" s="15">
        <v>1</v>
      </c>
      <c r="L22" s="8">
        <f t="shared" si="3"/>
        <v>100</v>
      </c>
      <c r="M22" s="15">
        <v>0</v>
      </c>
      <c r="N22" s="8">
        <f t="shared" si="4"/>
        <v>0</v>
      </c>
    </row>
    <row r="23" spans="1:14" ht="23.1" customHeight="1">
      <c r="A23" s="175"/>
      <c r="B23" s="175"/>
      <c r="C23" s="13"/>
      <c r="D23" s="14" t="s">
        <v>32</v>
      </c>
      <c r="E23" s="11"/>
      <c r="F23" s="10">
        <f t="shared" si="0"/>
        <v>7</v>
      </c>
      <c r="G23" s="9">
        <v>0</v>
      </c>
      <c r="H23" s="8">
        <f t="shared" si="1"/>
        <v>0</v>
      </c>
      <c r="I23" s="15">
        <v>0</v>
      </c>
      <c r="J23" s="8">
        <f t="shared" si="2"/>
        <v>0</v>
      </c>
      <c r="K23" s="15">
        <v>7</v>
      </c>
      <c r="L23" s="8">
        <f t="shared" si="3"/>
        <v>100</v>
      </c>
      <c r="M23" s="15">
        <v>0</v>
      </c>
      <c r="N23" s="8">
        <f t="shared" si="4"/>
        <v>0</v>
      </c>
    </row>
    <row r="24" spans="1:14" ht="23.1" customHeight="1">
      <c r="A24" s="175"/>
      <c r="B24" s="175"/>
      <c r="C24" s="13"/>
      <c r="D24" s="14" t="s">
        <v>31</v>
      </c>
      <c r="E24" s="11"/>
      <c r="F24" s="10">
        <f t="shared" si="0"/>
        <v>0</v>
      </c>
      <c r="G24" s="33" t="s">
        <v>466</v>
      </c>
      <c r="H24" s="80" t="s">
        <v>466</v>
      </c>
      <c r="I24" s="34" t="s">
        <v>466</v>
      </c>
      <c r="J24" s="80" t="s">
        <v>466</v>
      </c>
      <c r="K24" s="34" t="s">
        <v>466</v>
      </c>
      <c r="L24" s="80" t="s">
        <v>466</v>
      </c>
      <c r="M24" s="34" t="s">
        <v>466</v>
      </c>
      <c r="N24" s="80" t="s">
        <v>466</v>
      </c>
    </row>
    <row r="25" spans="1:14" ht="23.1" customHeight="1">
      <c r="A25" s="175"/>
      <c r="B25" s="175"/>
      <c r="C25" s="13"/>
      <c r="D25" s="12" t="s">
        <v>30</v>
      </c>
      <c r="E25" s="11"/>
      <c r="F25" s="10">
        <f t="shared" si="0"/>
        <v>1</v>
      </c>
      <c r="G25" s="9">
        <v>0</v>
      </c>
      <c r="H25" s="8">
        <f t="shared" si="1"/>
        <v>0</v>
      </c>
      <c r="I25" s="15">
        <v>0</v>
      </c>
      <c r="J25" s="8">
        <f t="shared" si="2"/>
        <v>0</v>
      </c>
      <c r="K25" s="15">
        <v>1</v>
      </c>
      <c r="L25" s="8">
        <f t="shared" si="3"/>
        <v>100</v>
      </c>
      <c r="M25" s="15">
        <v>0</v>
      </c>
      <c r="N25" s="8">
        <f t="shared" si="4"/>
        <v>0</v>
      </c>
    </row>
    <row r="26" spans="1:14" ht="23.1" customHeight="1">
      <c r="A26" s="175"/>
      <c r="B26" s="175"/>
      <c r="C26" s="13"/>
      <c r="D26" s="120" t="s">
        <v>29</v>
      </c>
      <c r="E26" s="121"/>
      <c r="F26" s="31">
        <f t="shared" si="0"/>
        <v>6</v>
      </c>
      <c r="G26" s="30">
        <v>0</v>
      </c>
      <c r="H26" s="122">
        <f t="shared" si="1"/>
        <v>0</v>
      </c>
      <c r="I26" s="15">
        <v>0</v>
      </c>
      <c r="J26" s="8">
        <f t="shared" si="2"/>
        <v>0</v>
      </c>
      <c r="K26" s="15">
        <v>5</v>
      </c>
      <c r="L26" s="8">
        <f t="shared" si="3"/>
        <v>83.333333333333343</v>
      </c>
      <c r="M26" s="15">
        <v>1</v>
      </c>
      <c r="N26" s="8">
        <f t="shared" si="4"/>
        <v>16.666666666666664</v>
      </c>
    </row>
    <row r="27" spans="1:14" ht="23.1" customHeight="1">
      <c r="A27" s="175"/>
      <c r="B27" s="175"/>
      <c r="C27" s="13"/>
      <c r="D27" s="14" t="s">
        <v>28</v>
      </c>
      <c r="E27" s="11"/>
      <c r="F27" s="10">
        <f t="shared" si="0"/>
        <v>2</v>
      </c>
      <c r="G27" s="9">
        <v>0</v>
      </c>
      <c r="H27" s="8">
        <f t="shared" si="1"/>
        <v>0</v>
      </c>
      <c r="I27" s="15">
        <v>0</v>
      </c>
      <c r="J27" s="8">
        <f t="shared" si="2"/>
        <v>0</v>
      </c>
      <c r="K27" s="15">
        <v>2</v>
      </c>
      <c r="L27" s="8">
        <f t="shared" si="3"/>
        <v>100</v>
      </c>
      <c r="M27" s="15">
        <v>0</v>
      </c>
      <c r="N27" s="8">
        <f t="shared" si="4"/>
        <v>0</v>
      </c>
    </row>
    <row r="28" spans="1:14" ht="23.1" customHeight="1">
      <c r="A28" s="175"/>
      <c r="B28" s="175"/>
      <c r="C28" s="13"/>
      <c r="D28" s="14" t="s">
        <v>27</v>
      </c>
      <c r="E28" s="11"/>
      <c r="F28" s="10">
        <f t="shared" si="0"/>
        <v>3</v>
      </c>
      <c r="G28" s="9">
        <v>0</v>
      </c>
      <c r="H28" s="8">
        <f t="shared" si="1"/>
        <v>0</v>
      </c>
      <c r="I28" s="15">
        <v>0</v>
      </c>
      <c r="J28" s="8">
        <f t="shared" si="2"/>
        <v>0</v>
      </c>
      <c r="K28" s="15">
        <v>3</v>
      </c>
      <c r="L28" s="8">
        <f t="shared" si="3"/>
        <v>100</v>
      </c>
      <c r="M28" s="15">
        <v>0</v>
      </c>
      <c r="N28" s="8">
        <f t="shared" si="4"/>
        <v>0</v>
      </c>
    </row>
    <row r="29" spans="1:14" ht="23.1" customHeight="1">
      <c r="A29" s="175"/>
      <c r="B29" s="175"/>
      <c r="C29" s="13"/>
      <c r="D29" s="14" t="s">
        <v>26</v>
      </c>
      <c r="E29" s="11"/>
      <c r="F29" s="10">
        <f t="shared" si="0"/>
        <v>15</v>
      </c>
      <c r="G29" s="9">
        <v>0</v>
      </c>
      <c r="H29" s="8">
        <f t="shared" si="1"/>
        <v>0</v>
      </c>
      <c r="I29" s="15">
        <v>0</v>
      </c>
      <c r="J29" s="8">
        <f t="shared" si="2"/>
        <v>0</v>
      </c>
      <c r="K29" s="15">
        <v>15</v>
      </c>
      <c r="L29" s="8">
        <f t="shared" si="3"/>
        <v>100</v>
      </c>
      <c r="M29" s="15">
        <v>0</v>
      </c>
      <c r="N29" s="8">
        <f t="shared" si="4"/>
        <v>0</v>
      </c>
    </row>
    <row r="30" spans="1:14" ht="23.1" customHeight="1">
      <c r="A30" s="175"/>
      <c r="B30" s="175"/>
      <c r="C30" s="13"/>
      <c r="D30" s="14" t="s">
        <v>25</v>
      </c>
      <c r="E30" s="11"/>
      <c r="F30" s="10">
        <f t="shared" si="0"/>
        <v>6</v>
      </c>
      <c r="G30" s="9">
        <v>0</v>
      </c>
      <c r="H30" s="8">
        <f t="shared" si="1"/>
        <v>0</v>
      </c>
      <c r="I30" s="15">
        <v>0</v>
      </c>
      <c r="J30" s="8">
        <f t="shared" si="2"/>
        <v>0</v>
      </c>
      <c r="K30" s="15">
        <v>5</v>
      </c>
      <c r="L30" s="8">
        <f t="shared" si="3"/>
        <v>83.333333333333343</v>
      </c>
      <c r="M30" s="15">
        <v>1</v>
      </c>
      <c r="N30" s="8">
        <f t="shared" si="4"/>
        <v>16.666666666666664</v>
      </c>
    </row>
    <row r="31" spans="1:14" ht="23.1" customHeight="1">
      <c r="A31" s="175"/>
      <c r="B31" s="175"/>
      <c r="C31" s="13"/>
      <c r="D31" s="14" t="s">
        <v>24</v>
      </c>
      <c r="E31" s="11"/>
      <c r="F31" s="10">
        <f t="shared" si="0"/>
        <v>31</v>
      </c>
      <c r="G31" s="9">
        <v>0</v>
      </c>
      <c r="H31" s="8">
        <f t="shared" si="1"/>
        <v>0</v>
      </c>
      <c r="I31" s="15">
        <v>0</v>
      </c>
      <c r="J31" s="8">
        <f t="shared" si="2"/>
        <v>0</v>
      </c>
      <c r="K31" s="15">
        <v>30</v>
      </c>
      <c r="L31" s="8">
        <f t="shared" si="3"/>
        <v>96.774193548387103</v>
      </c>
      <c r="M31" s="15">
        <v>1</v>
      </c>
      <c r="N31" s="8">
        <f t="shared" si="4"/>
        <v>3.225806451612903</v>
      </c>
    </row>
    <row r="32" spans="1:14" ht="23.1" customHeight="1">
      <c r="A32" s="175"/>
      <c r="B32" s="175"/>
      <c r="C32" s="13"/>
      <c r="D32" s="14" t="s">
        <v>23</v>
      </c>
      <c r="E32" s="11"/>
      <c r="F32" s="10">
        <f t="shared" si="0"/>
        <v>7</v>
      </c>
      <c r="G32" s="9">
        <v>0</v>
      </c>
      <c r="H32" s="8">
        <f t="shared" si="1"/>
        <v>0</v>
      </c>
      <c r="I32" s="15">
        <v>1</v>
      </c>
      <c r="J32" s="8">
        <f t="shared" si="2"/>
        <v>14.285714285714285</v>
      </c>
      <c r="K32" s="15">
        <v>6</v>
      </c>
      <c r="L32" s="8">
        <f t="shared" si="3"/>
        <v>85.714285714285708</v>
      </c>
      <c r="M32" s="15">
        <v>0</v>
      </c>
      <c r="N32" s="8">
        <f t="shared" si="4"/>
        <v>0</v>
      </c>
    </row>
    <row r="33" spans="1:14" ht="24" customHeight="1">
      <c r="A33" s="175"/>
      <c r="B33" s="175"/>
      <c r="C33" s="13"/>
      <c r="D33" s="14" t="s">
        <v>22</v>
      </c>
      <c r="E33" s="11"/>
      <c r="F33" s="10">
        <f t="shared" si="0"/>
        <v>28</v>
      </c>
      <c r="G33" s="9">
        <v>0</v>
      </c>
      <c r="H33" s="8">
        <f t="shared" si="1"/>
        <v>0</v>
      </c>
      <c r="I33" s="15">
        <v>0</v>
      </c>
      <c r="J33" s="8">
        <f t="shared" si="2"/>
        <v>0</v>
      </c>
      <c r="K33" s="15">
        <v>28</v>
      </c>
      <c r="L33" s="8">
        <f t="shared" si="3"/>
        <v>100</v>
      </c>
      <c r="M33" s="15">
        <v>0</v>
      </c>
      <c r="N33" s="8">
        <f t="shared" si="4"/>
        <v>0</v>
      </c>
    </row>
    <row r="34" spans="1:14" ht="23.1" customHeight="1">
      <c r="A34" s="175"/>
      <c r="B34" s="175"/>
      <c r="C34" s="13"/>
      <c r="D34" s="14" t="s">
        <v>21</v>
      </c>
      <c r="E34" s="11"/>
      <c r="F34" s="10">
        <f t="shared" si="0"/>
        <v>14</v>
      </c>
      <c r="G34" s="9">
        <v>0</v>
      </c>
      <c r="H34" s="8">
        <f t="shared" si="1"/>
        <v>0</v>
      </c>
      <c r="I34" s="15">
        <v>0</v>
      </c>
      <c r="J34" s="8">
        <f t="shared" si="2"/>
        <v>0</v>
      </c>
      <c r="K34" s="15">
        <v>13</v>
      </c>
      <c r="L34" s="8">
        <f t="shared" si="3"/>
        <v>92.857142857142861</v>
      </c>
      <c r="M34" s="15">
        <v>1</v>
      </c>
      <c r="N34" s="8">
        <f t="shared" si="4"/>
        <v>7.1428571428571423</v>
      </c>
    </row>
    <row r="35" spans="1:14" ht="23.1" customHeight="1">
      <c r="A35" s="175"/>
      <c r="B35" s="175"/>
      <c r="C35" s="13"/>
      <c r="D35" s="14" t="s">
        <v>20</v>
      </c>
      <c r="E35" s="11"/>
      <c r="F35" s="10">
        <f t="shared" si="0"/>
        <v>7</v>
      </c>
      <c r="G35" s="9">
        <v>0</v>
      </c>
      <c r="H35" s="8">
        <f t="shared" si="1"/>
        <v>0</v>
      </c>
      <c r="I35" s="15">
        <v>0</v>
      </c>
      <c r="J35" s="8">
        <f t="shared" si="2"/>
        <v>0</v>
      </c>
      <c r="K35" s="15">
        <v>6</v>
      </c>
      <c r="L35" s="8">
        <f t="shared" si="3"/>
        <v>85.714285714285708</v>
      </c>
      <c r="M35" s="15">
        <v>1</v>
      </c>
      <c r="N35" s="8">
        <f t="shared" si="4"/>
        <v>14.285714285714285</v>
      </c>
    </row>
    <row r="36" spans="1:14" ht="23.1" customHeight="1">
      <c r="A36" s="175"/>
      <c r="B36" s="175"/>
      <c r="C36" s="13"/>
      <c r="D36" s="14" t="s">
        <v>19</v>
      </c>
      <c r="E36" s="11"/>
      <c r="F36" s="10">
        <f t="shared" si="0"/>
        <v>17</v>
      </c>
      <c r="G36" s="9">
        <v>0</v>
      </c>
      <c r="H36" s="8">
        <f t="shared" si="1"/>
        <v>0</v>
      </c>
      <c r="I36" s="15">
        <v>0</v>
      </c>
      <c r="J36" s="8">
        <f t="shared" si="2"/>
        <v>0</v>
      </c>
      <c r="K36" s="15">
        <v>16</v>
      </c>
      <c r="L36" s="8">
        <f t="shared" si="3"/>
        <v>94.117647058823522</v>
      </c>
      <c r="M36" s="15">
        <v>1</v>
      </c>
      <c r="N36" s="8">
        <f t="shared" si="4"/>
        <v>5.8823529411764701</v>
      </c>
    </row>
    <row r="37" spans="1:14" ht="23.1" customHeight="1">
      <c r="A37" s="175"/>
      <c r="B37" s="176"/>
      <c r="C37" s="13"/>
      <c r="D37" s="14" t="s">
        <v>18</v>
      </c>
      <c r="E37" s="11"/>
      <c r="F37" s="10">
        <f t="shared" si="0"/>
        <v>4</v>
      </c>
      <c r="G37" s="9">
        <v>0</v>
      </c>
      <c r="H37" s="8">
        <f t="shared" si="1"/>
        <v>0</v>
      </c>
      <c r="I37" s="15">
        <v>0</v>
      </c>
      <c r="J37" s="8">
        <f t="shared" si="2"/>
        <v>0</v>
      </c>
      <c r="K37" s="15">
        <v>3</v>
      </c>
      <c r="L37" s="8">
        <f t="shared" si="3"/>
        <v>75</v>
      </c>
      <c r="M37" s="15">
        <v>1</v>
      </c>
      <c r="N37" s="8">
        <f t="shared" si="4"/>
        <v>25</v>
      </c>
    </row>
    <row r="38" spans="1:14" ht="23.1" customHeight="1">
      <c r="A38" s="175"/>
      <c r="B38" s="174" t="s">
        <v>17</v>
      </c>
      <c r="C38" s="13"/>
      <c r="D38" s="14" t="s">
        <v>16</v>
      </c>
      <c r="E38" s="11"/>
      <c r="F38" s="10">
        <f t="shared" si="0"/>
        <v>711</v>
      </c>
      <c r="G38" s="9">
        <f>SUM(G39:G53)</f>
        <v>25</v>
      </c>
      <c r="H38" s="8">
        <f t="shared" si="1"/>
        <v>3.5161744022503516</v>
      </c>
      <c r="I38" s="15">
        <f>SUM(I39:I53)</f>
        <v>16</v>
      </c>
      <c r="J38" s="8">
        <f t="shared" si="2"/>
        <v>2.2503516174402249</v>
      </c>
      <c r="K38" s="15">
        <f>SUM(K39:K53)</f>
        <v>584</v>
      </c>
      <c r="L38" s="8">
        <f t="shared" si="3"/>
        <v>82.137834036568208</v>
      </c>
      <c r="M38" s="15">
        <f>SUM(M39:M53)</f>
        <v>86</v>
      </c>
      <c r="N38" s="8">
        <f t="shared" si="4"/>
        <v>12.09563994374121</v>
      </c>
    </row>
    <row r="39" spans="1:14" ht="23.1" customHeight="1">
      <c r="A39" s="175"/>
      <c r="B39" s="175"/>
      <c r="C39" s="13"/>
      <c r="D39" s="14" t="s">
        <v>15</v>
      </c>
      <c r="E39" s="11"/>
      <c r="F39" s="10">
        <f t="shared" si="0"/>
        <v>7</v>
      </c>
      <c r="G39" s="9">
        <v>2</v>
      </c>
      <c r="H39" s="8">
        <f t="shared" si="1"/>
        <v>28.571428571428569</v>
      </c>
      <c r="I39" s="15">
        <v>0</v>
      </c>
      <c r="J39" s="8">
        <f t="shared" si="2"/>
        <v>0</v>
      </c>
      <c r="K39" s="15">
        <v>4</v>
      </c>
      <c r="L39" s="8">
        <f t="shared" si="3"/>
        <v>57.142857142857139</v>
      </c>
      <c r="M39" s="15">
        <v>1</v>
      </c>
      <c r="N39" s="8">
        <f t="shared" si="4"/>
        <v>14.285714285714285</v>
      </c>
    </row>
    <row r="40" spans="1:14" ht="23.1" customHeight="1">
      <c r="A40" s="175"/>
      <c r="B40" s="175"/>
      <c r="C40" s="13"/>
      <c r="D40" s="14" t="s">
        <v>14</v>
      </c>
      <c r="E40" s="11"/>
      <c r="F40" s="10">
        <f t="shared" si="0"/>
        <v>80</v>
      </c>
      <c r="G40" s="9">
        <v>6</v>
      </c>
      <c r="H40" s="8">
        <f t="shared" si="1"/>
        <v>7.5</v>
      </c>
      <c r="I40" s="15">
        <v>2</v>
      </c>
      <c r="J40" s="8">
        <f t="shared" si="2"/>
        <v>2.5</v>
      </c>
      <c r="K40" s="15">
        <v>57</v>
      </c>
      <c r="L40" s="8">
        <f t="shared" si="3"/>
        <v>71.25</v>
      </c>
      <c r="M40" s="15">
        <v>15</v>
      </c>
      <c r="N40" s="8">
        <f t="shared" si="4"/>
        <v>18.75</v>
      </c>
    </row>
    <row r="41" spans="1:14" ht="23.1" customHeight="1">
      <c r="A41" s="175"/>
      <c r="B41" s="175"/>
      <c r="C41" s="13"/>
      <c r="D41" s="14" t="s">
        <v>13</v>
      </c>
      <c r="E41" s="11"/>
      <c r="F41" s="10">
        <f t="shared" si="0"/>
        <v>20</v>
      </c>
      <c r="G41" s="9">
        <v>0</v>
      </c>
      <c r="H41" s="8">
        <f t="shared" si="1"/>
        <v>0</v>
      </c>
      <c r="I41" s="15">
        <v>0</v>
      </c>
      <c r="J41" s="8">
        <f t="shared" si="2"/>
        <v>0</v>
      </c>
      <c r="K41" s="15">
        <v>19</v>
      </c>
      <c r="L41" s="8">
        <f t="shared" si="3"/>
        <v>95</v>
      </c>
      <c r="M41" s="15">
        <v>1</v>
      </c>
      <c r="N41" s="8">
        <f t="shared" si="4"/>
        <v>5</v>
      </c>
    </row>
    <row r="42" spans="1:14" ht="23.1" customHeight="1">
      <c r="A42" s="175"/>
      <c r="B42" s="175"/>
      <c r="C42" s="13"/>
      <c r="D42" s="14" t="s">
        <v>12</v>
      </c>
      <c r="E42" s="11"/>
      <c r="F42" s="10">
        <f t="shared" si="0"/>
        <v>13</v>
      </c>
      <c r="G42" s="9">
        <v>0</v>
      </c>
      <c r="H42" s="8">
        <f t="shared" si="1"/>
        <v>0</v>
      </c>
      <c r="I42" s="15">
        <v>0</v>
      </c>
      <c r="J42" s="8">
        <f t="shared" si="2"/>
        <v>0</v>
      </c>
      <c r="K42" s="15">
        <v>11</v>
      </c>
      <c r="L42" s="8">
        <f t="shared" si="3"/>
        <v>84.615384615384613</v>
      </c>
      <c r="M42" s="15">
        <v>2</v>
      </c>
      <c r="N42" s="8">
        <f t="shared" si="4"/>
        <v>15.384615384615385</v>
      </c>
    </row>
    <row r="43" spans="1:14" ht="23.1" customHeight="1">
      <c r="A43" s="175"/>
      <c r="B43" s="175"/>
      <c r="C43" s="13"/>
      <c r="D43" s="14" t="s">
        <v>11</v>
      </c>
      <c r="E43" s="11"/>
      <c r="F43" s="10">
        <f t="shared" si="0"/>
        <v>34</v>
      </c>
      <c r="G43" s="9">
        <v>0</v>
      </c>
      <c r="H43" s="8">
        <f t="shared" si="1"/>
        <v>0</v>
      </c>
      <c r="I43" s="15">
        <v>1</v>
      </c>
      <c r="J43" s="8">
        <f t="shared" si="2"/>
        <v>2.9411764705882351</v>
      </c>
      <c r="K43" s="15">
        <v>28</v>
      </c>
      <c r="L43" s="8">
        <f t="shared" si="3"/>
        <v>82.35294117647058</v>
      </c>
      <c r="M43" s="15">
        <v>5</v>
      </c>
      <c r="N43" s="8">
        <f t="shared" si="4"/>
        <v>14.705882352941178</v>
      </c>
    </row>
    <row r="44" spans="1:14" ht="23.1" customHeight="1">
      <c r="A44" s="175"/>
      <c r="B44" s="175"/>
      <c r="C44" s="13"/>
      <c r="D44" s="14" t="s">
        <v>10</v>
      </c>
      <c r="E44" s="11"/>
      <c r="F44" s="10">
        <f t="shared" si="0"/>
        <v>181</v>
      </c>
      <c r="G44" s="9">
        <v>4</v>
      </c>
      <c r="H44" s="8">
        <f t="shared" si="1"/>
        <v>2.2099447513812152</v>
      </c>
      <c r="I44" s="15">
        <v>5</v>
      </c>
      <c r="J44" s="8">
        <f t="shared" si="2"/>
        <v>2.7624309392265194</v>
      </c>
      <c r="K44" s="15">
        <v>147</v>
      </c>
      <c r="L44" s="8">
        <f t="shared" si="3"/>
        <v>81.215469613259671</v>
      </c>
      <c r="M44" s="15">
        <v>25</v>
      </c>
      <c r="N44" s="8">
        <f t="shared" si="4"/>
        <v>13.812154696132598</v>
      </c>
    </row>
    <row r="45" spans="1:14" ht="23.1" customHeight="1">
      <c r="A45" s="175"/>
      <c r="B45" s="175"/>
      <c r="C45" s="13"/>
      <c r="D45" s="14" t="s">
        <v>9</v>
      </c>
      <c r="E45" s="11"/>
      <c r="F45" s="10">
        <f t="shared" si="0"/>
        <v>18</v>
      </c>
      <c r="G45" s="9">
        <v>0</v>
      </c>
      <c r="H45" s="8">
        <f t="shared" si="1"/>
        <v>0</v>
      </c>
      <c r="I45" s="15">
        <v>0</v>
      </c>
      <c r="J45" s="8">
        <f t="shared" si="2"/>
        <v>0</v>
      </c>
      <c r="K45" s="15">
        <v>18</v>
      </c>
      <c r="L45" s="8">
        <f t="shared" si="3"/>
        <v>100</v>
      </c>
      <c r="M45" s="15">
        <v>0</v>
      </c>
      <c r="N45" s="8">
        <f t="shared" si="4"/>
        <v>0</v>
      </c>
    </row>
    <row r="46" spans="1:14" ht="23.1" customHeight="1">
      <c r="A46" s="175"/>
      <c r="B46" s="175"/>
      <c r="C46" s="13"/>
      <c r="D46" s="14" t="s">
        <v>8</v>
      </c>
      <c r="E46" s="11"/>
      <c r="F46" s="10">
        <f t="shared" si="0"/>
        <v>11</v>
      </c>
      <c r="G46" s="9">
        <v>1</v>
      </c>
      <c r="H46" s="8">
        <f t="shared" si="1"/>
        <v>9.0909090909090917</v>
      </c>
      <c r="I46" s="15">
        <v>0</v>
      </c>
      <c r="J46" s="8">
        <f t="shared" si="2"/>
        <v>0</v>
      </c>
      <c r="K46" s="15">
        <v>10</v>
      </c>
      <c r="L46" s="8">
        <f t="shared" si="3"/>
        <v>90.909090909090907</v>
      </c>
      <c r="M46" s="15">
        <v>0</v>
      </c>
      <c r="N46" s="8">
        <f t="shared" si="4"/>
        <v>0</v>
      </c>
    </row>
    <row r="47" spans="1:14" ht="24" customHeight="1">
      <c r="A47" s="175"/>
      <c r="B47" s="175"/>
      <c r="C47" s="13"/>
      <c r="D47" s="12" t="s">
        <v>7</v>
      </c>
      <c r="E47" s="11"/>
      <c r="F47" s="10">
        <f t="shared" si="0"/>
        <v>16</v>
      </c>
      <c r="G47" s="9">
        <v>0</v>
      </c>
      <c r="H47" s="8">
        <f t="shared" si="1"/>
        <v>0</v>
      </c>
      <c r="I47" s="15">
        <v>0</v>
      </c>
      <c r="J47" s="8">
        <f t="shared" si="2"/>
        <v>0</v>
      </c>
      <c r="K47" s="15">
        <v>15</v>
      </c>
      <c r="L47" s="8">
        <f t="shared" si="3"/>
        <v>93.75</v>
      </c>
      <c r="M47" s="15">
        <v>1</v>
      </c>
      <c r="N47" s="8">
        <f t="shared" si="4"/>
        <v>6.25</v>
      </c>
    </row>
    <row r="48" spans="1:14" ht="23.1" customHeight="1">
      <c r="A48" s="175"/>
      <c r="B48" s="175"/>
      <c r="C48" s="13"/>
      <c r="D48" s="14" t="s">
        <v>6</v>
      </c>
      <c r="E48" s="11"/>
      <c r="F48" s="10">
        <f t="shared" si="0"/>
        <v>56</v>
      </c>
      <c r="G48" s="9">
        <v>7</v>
      </c>
      <c r="H48" s="8">
        <f t="shared" si="1"/>
        <v>12.5</v>
      </c>
      <c r="I48" s="15">
        <v>2</v>
      </c>
      <c r="J48" s="8">
        <f t="shared" si="2"/>
        <v>3.5714285714285712</v>
      </c>
      <c r="K48" s="15">
        <v>42</v>
      </c>
      <c r="L48" s="8">
        <f t="shared" si="3"/>
        <v>75</v>
      </c>
      <c r="M48" s="15">
        <v>5</v>
      </c>
      <c r="N48" s="8">
        <f t="shared" si="4"/>
        <v>8.9285714285714288</v>
      </c>
    </row>
    <row r="49" spans="1:14" ht="23.1" customHeight="1">
      <c r="A49" s="175"/>
      <c r="B49" s="175"/>
      <c r="C49" s="13"/>
      <c r="D49" s="14" t="s">
        <v>5</v>
      </c>
      <c r="E49" s="11"/>
      <c r="F49" s="10">
        <f t="shared" si="0"/>
        <v>16</v>
      </c>
      <c r="G49" s="9">
        <v>2</v>
      </c>
      <c r="H49" s="8">
        <f t="shared" si="1"/>
        <v>12.5</v>
      </c>
      <c r="I49" s="15">
        <v>0</v>
      </c>
      <c r="J49" s="8">
        <f t="shared" si="2"/>
        <v>0</v>
      </c>
      <c r="K49" s="15">
        <v>11</v>
      </c>
      <c r="L49" s="8">
        <f t="shared" si="3"/>
        <v>68.75</v>
      </c>
      <c r="M49" s="15">
        <v>3</v>
      </c>
      <c r="N49" s="8">
        <f t="shared" si="4"/>
        <v>18.75</v>
      </c>
    </row>
    <row r="50" spans="1:14" ht="23.1" customHeight="1">
      <c r="A50" s="175"/>
      <c r="B50" s="175"/>
      <c r="C50" s="13"/>
      <c r="D50" s="14" t="s">
        <v>4</v>
      </c>
      <c r="E50" s="11"/>
      <c r="F50" s="10">
        <f t="shared" si="0"/>
        <v>21</v>
      </c>
      <c r="G50" s="9">
        <v>0</v>
      </c>
      <c r="H50" s="8">
        <f t="shared" si="1"/>
        <v>0</v>
      </c>
      <c r="I50" s="15">
        <v>1</v>
      </c>
      <c r="J50" s="8">
        <f t="shared" si="2"/>
        <v>4.7619047619047619</v>
      </c>
      <c r="K50" s="15">
        <v>20</v>
      </c>
      <c r="L50" s="8">
        <f t="shared" si="3"/>
        <v>95.238095238095227</v>
      </c>
      <c r="M50" s="15">
        <v>0</v>
      </c>
      <c r="N50" s="8">
        <f t="shared" si="4"/>
        <v>0</v>
      </c>
    </row>
    <row r="51" spans="1:14" ht="23.1" customHeight="1">
      <c r="A51" s="175"/>
      <c r="B51" s="175"/>
      <c r="C51" s="13"/>
      <c r="D51" s="14" t="s">
        <v>3</v>
      </c>
      <c r="E51" s="11"/>
      <c r="F51" s="10">
        <f t="shared" si="0"/>
        <v>157</v>
      </c>
      <c r="G51" s="9">
        <v>2</v>
      </c>
      <c r="H51" s="8">
        <f t="shared" si="1"/>
        <v>1.2738853503184715</v>
      </c>
      <c r="I51" s="15">
        <v>5</v>
      </c>
      <c r="J51" s="8">
        <f t="shared" si="2"/>
        <v>3.1847133757961785</v>
      </c>
      <c r="K51" s="15">
        <v>136</v>
      </c>
      <c r="L51" s="8">
        <f t="shared" si="3"/>
        <v>86.624203821656053</v>
      </c>
      <c r="M51" s="15">
        <v>14</v>
      </c>
      <c r="N51" s="8">
        <f t="shared" si="4"/>
        <v>8.9171974522292992</v>
      </c>
    </row>
    <row r="52" spans="1:14" ht="23.1" customHeight="1">
      <c r="A52" s="175"/>
      <c r="B52" s="175"/>
      <c r="C52" s="13"/>
      <c r="D52" s="14" t="s">
        <v>2</v>
      </c>
      <c r="E52" s="11"/>
      <c r="F52" s="10">
        <f t="shared" si="0"/>
        <v>22</v>
      </c>
      <c r="G52" s="9">
        <v>0</v>
      </c>
      <c r="H52" s="8">
        <f t="shared" si="1"/>
        <v>0</v>
      </c>
      <c r="I52" s="15">
        <v>0</v>
      </c>
      <c r="J52" s="8">
        <f t="shared" si="2"/>
        <v>0</v>
      </c>
      <c r="K52" s="15">
        <v>20</v>
      </c>
      <c r="L52" s="8">
        <f t="shared" si="3"/>
        <v>90.909090909090907</v>
      </c>
      <c r="M52" s="15">
        <v>2</v>
      </c>
      <c r="N52" s="8">
        <f t="shared" si="4"/>
        <v>9.0909090909090917</v>
      </c>
    </row>
    <row r="53" spans="1:14" ht="24" customHeight="1">
      <c r="A53" s="176"/>
      <c r="B53" s="176"/>
      <c r="C53" s="13"/>
      <c r="D53" s="12" t="s">
        <v>1</v>
      </c>
      <c r="E53" s="11"/>
      <c r="F53" s="10">
        <f t="shared" si="0"/>
        <v>59</v>
      </c>
      <c r="G53" s="9">
        <v>1</v>
      </c>
      <c r="H53" s="8">
        <f t="shared" si="1"/>
        <v>1.6949152542372881</v>
      </c>
      <c r="I53" s="15">
        <v>0</v>
      </c>
      <c r="J53" s="8">
        <f t="shared" si="2"/>
        <v>0</v>
      </c>
      <c r="K53" s="15">
        <v>46</v>
      </c>
      <c r="L53" s="8">
        <f t="shared" si="3"/>
        <v>77.966101694915253</v>
      </c>
      <c r="M53" s="15">
        <v>12</v>
      </c>
      <c r="N53" s="8">
        <f t="shared" si="4"/>
        <v>20.33898305084746</v>
      </c>
    </row>
    <row r="55" spans="1:14" ht="12.75" customHeight="1"/>
    <row r="56" spans="1:14">
      <c r="D56" s="5"/>
    </row>
    <row r="66" spans="4:4">
      <c r="D66" s="5"/>
    </row>
    <row r="70" spans="4:4">
      <c r="D70" s="5"/>
    </row>
    <row r="74" spans="4:4">
      <c r="D74" s="5"/>
    </row>
    <row r="76" spans="4:4">
      <c r="D76" s="5"/>
    </row>
    <row r="78" spans="4:4">
      <c r="D78" s="5"/>
    </row>
    <row r="80" spans="4:4">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51</vt:i4>
      </vt:variant>
    </vt:vector>
  </HeadingPairs>
  <TitlesOfParts>
    <vt:vector size="106" baseType="lpstr">
      <vt:lpstr>表紙</vt:lpstr>
      <vt:lpstr>付表1</vt:lpstr>
      <vt:lpstr>付表2-1</vt:lpstr>
      <vt:lpstr>付表2-2</vt:lpstr>
      <vt:lpstr>付表2-3</vt:lpstr>
      <vt:lpstr>付表2-4</vt:lpstr>
      <vt:lpstr>付表3-1</vt:lpstr>
      <vt:lpstr>付表3-2</vt:lpstr>
      <vt:lpstr>付表4</vt:lpstr>
      <vt:lpstr>付表5</vt:lpstr>
      <vt:lpstr>付表6</vt:lpstr>
      <vt:lpstr>付表7-1</vt:lpstr>
      <vt:lpstr>付表7-2</vt:lpstr>
      <vt:lpstr>付表8-1</vt:lpstr>
      <vt:lpstr>付表8-2</vt:lpstr>
      <vt:lpstr>付表9</vt:lpstr>
      <vt:lpstr>付表10</vt:lpstr>
      <vt:lpstr>付表11</vt:lpstr>
      <vt:lpstr>付表12</vt:lpstr>
      <vt:lpstr>付表13</vt:lpstr>
      <vt:lpstr>付表14</vt:lpstr>
      <vt:lpstr>付表15</vt:lpstr>
      <vt:lpstr>付表16</vt:lpstr>
      <vt:lpstr>付表17</vt:lpstr>
      <vt:lpstr>付表18</vt:lpstr>
      <vt:lpstr>付表19</vt:lpstr>
      <vt:lpstr>付表20</vt:lpstr>
      <vt:lpstr>付表21</vt:lpstr>
      <vt:lpstr>付表22-1</vt:lpstr>
      <vt:lpstr>付表22-2</vt:lpstr>
      <vt:lpstr>付表22-3</vt:lpstr>
      <vt:lpstr>付表22-4</vt:lpstr>
      <vt:lpstr>付表22-5</vt:lpstr>
      <vt:lpstr>付表22-6</vt:lpstr>
      <vt:lpstr>付表22-7</vt:lpstr>
      <vt:lpstr>付表23</vt:lpstr>
      <vt:lpstr>付表24</vt:lpstr>
      <vt:lpstr>付表25</vt:lpstr>
      <vt:lpstr>付表26</vt:lpstr>
      <vt:lpstr>付表27</vt:lpstr>
      <vt:lpstr>付表28</vt:lpstr>
      <vt:lpstr>付表29</vt:lpstr>
      <vt:lpstr>付表30</vt:lpstr>
      <vt:lpstr>付表31</vt:lpstr>
      <vt:lpstr>付表32</vt:lpstr>
      <vt:lpstr>付表33</vt:lpstr>
      <vt:lpstr>付表34</vt:lpstr>
      <vt:lpstr>付表35</vt:lpstr>
      <vt:lpstr>付表36-1</vt:lpstr>
      <vt:lpstr>付表36-2</vt:lpstr>
      <vt:lpstr>付表37</vt:lpstr>
      <vt:lpstr>付表38</vt:lpstr>
      <vt:lpstr>付表39</vt:lpstr>
      <vt:lpstr>付表40</vt:lpstr>
      <vt:lpstr>付表41</vt:lpstr>
      <vt:lpstr>付表1!Print_Area</vt:lpstr>
      <vt:lpstr>付表10!Print_Area</vt:lpstr>
      <vt:lpstr>付表11!Print_Area</vt:lpstr>
      <vt:lpstr>付表12!Print_Area</vt:lpstr>
      <vt:lpstr>付表14!Print_Area</vt:lpstr>
      <vt:lpstr>付表15!Print_Area</vt:lpstr>
      <vt:lpstr>付表16!Print_Area</vt:lpstr>
      <vt:lpstr>付表17!Print_Area</vt:lpstr>
      <vt:lpstr>付表18!Print_Area</vt:lpstr>
      <vt:lpstr>付表19!Print_Area</vt:lpstr>
      <vt:lpstr>付表20!Print_Area</vt:lpstr>
      <vt:lpstr>付表21!Print_Area</vt:lpstr>
      <vt:lpstr>'付表2-1'!Print_Area</vt:lpstr>
      <vt:lpstr>'付表2-2'!Print_Area</vt:lpstr>
      <vt:lpstr>'付表22-1'!Print_Area</vt:lpstr>
      <vt:lpstr>'付表22-2'!Print_Area</vt:lpstr>
      <vt:lpstr>'付表22-3'!Print_Area</vt:lpstr>
      <vt:lpstr>'付表22-4'!Print_Area</vt:lpstr>
      <vt:lpstr>'付表22-5'!Print_Area</vt:lpstr>
      <vt:lpstr>'付表22-6'!Print_Area</vt:lpstr>
      <vt:lpstr>'付表22-7'!Print_Area</vt:lpstr>
      <vt:lpstr>付表23!Print_Area</vt:lpstr>
      <vt:lpstr>'付表2-3'!Print_Area</vt:lpstr>
      <vt:lpstr>付表24!Print_Area</vt:lpstr>
      <vt:lpstr>'付表2-4'!Print_Area</vt:lpstr>
      <vt:lpstr>付表25!Print_Area</vt:lpstr>
      <vt:lpstr>付表26!Print_Area</vt:lpstr>
      <vt:lpstr>付表28!Print_Area</vt:lpstr>
      <vt:lpstr>付表30!Print_Area</vt:lpstr>
      <vt:lpstr>付表31!Print_Area</vt:lpstr>
      <vt:lpstr>'付表3-1'!Print_Area</vt:lpstr>
      <vt:lpstr>付表32!Print_Area</vt:lpstr>
      <vt:lpstr>'付表3-2'!Print_Area</vt:lpstr>
      <vt:lpstr>付表33!Print_Area</vt:lpstr>
      <vt:lpstr>付表34!Print_Area</vt:lpstr>
      <vt:lpstr>付表35!Print_Area</vt:lpstr>
      <vt:lpstr>'付表36-1'!Print_Area</vt:lpstr>
      <vt:lpstr>'付表36-2'!Print_Area</vt:lpstr>
      <vt:lpstr>付表37!Print_Area</vt:lpstr>
      <vt:lpstr>付表38!Print_Area</vt:lpstr>
      <vt:lpstr>付表39!Print_Area</vt:lpstr>
      <vt:lpstr>付表4!Print_Area</vt:lpstr>
      <vt:lpstr>付表40!Print_Area</vt:lpstr>
      <vt:lpstr>付表41!Print_Area</vt:lpstr>
      <vt:lpstr>付表5!Print_Area</vt:lpstr>
      <vt:lpstr>付表6!Print_Area</vt:lpstr>
      <vt:lpstr>'付表7-1'!Print_Area</vt:lpstr>
      <vt:lpstr>'付表7-2'!Print_Area</vt:lpstr>
      <vt:lpstr>'付表8-1'!Print_Area</vt:lpstr>
      <vt:lpstr>'付表8-2'!Print_Area</vt:lpstr>
      <vt:lpstr>付表9!Print_Area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kaki</dc:creator>
  <cp:lastModifiedBy>山形県庁</cp:lastModifiedBy>
  <cp:lastPrinted>2018-12-19T05:15:46Z</cp:lastPrinted>
  <dcterms:created xsi:type="dcterms:W3CDTF">2018-10-29T02:07:19Z</dcterms:created>
  <dcterms:modified xsi:type="dcterms:W3CDTF">2019-03-22T02:58:03Z</dcterms:modified>
</cp:coreProperties>
</file>