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PC2304\Desktop\"/>
    </mc:Choice>
  </mc:AlternateContent>
  <xr:revisionPtr revIDLastSave="0" documentId="13_ncr:1_{FC77AD7B-42AF-4CA7-A1BF-8E7B1B625F4F}" xr6:coauthVersionLast="47" xr6:coauthVersionMax="47" xr10:uidLastSave="{00000000-0000-0000-0000-000000000000}"/>
  <bookViews>
    <workbookView xWindow="-120" yWindow="-120" windowWidth="20730" windowHeight="11160" tabRatio="70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9" i="12" l="1"/>
  <c r="AA70" i="12"/>
  <c r="AA72" i="12" l="1"/>
  <c r="AA31" i="12" l="1"/>
  <c r="AA30" i="12"/>
  <c r="AA29" i="12"/>
  <c r="AA28" i="12"/>
  <c r="AA7"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alcChain>
</file>

<file path=xl/sharedStrings.xml><?xml version="1.0" encoding="utf-8"?>
<sst xmlns="http://schemas.openxmlformats.org/spreadsheetml/2006/main" count="1144" uniqueCount="607">
  <si>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</si>
  <si>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</si>
  <si>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</si>
  <si>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</si>
  <si>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</si>
  <si>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</si>
  <si>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</si>
  <si>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</si>
  <si>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</si>
  <si>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</si>
  <si>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</si>
  <si>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</si>
  <si>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</si>
  <si>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</si>
  <si>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</si>
  <si>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</si>
  <si>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</si>
  <si>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</si>
  <si>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</si>
  <si>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</si>
  <si>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</si>
  <si>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</si>
  <si>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</si>
  <si>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</si>
  <si>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</si>
  <si>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</si>
  <si>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</si>
  <si>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</si>
  <si>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</si>
  <si>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</si>
  <si>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</si>
  <si>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</si>
  <si>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</si>
  <si>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</si>
  <si>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</si>
  <si>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</si>
  <si>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</si>
  <si>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</si>
  <si>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</si>
  <si>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</si>
  <si>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</si>
  <si>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</si>
  <si>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</si>
  <si>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</si>
  <si>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</si>
  <si>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</si>
  <si>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</si>
  <si>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</si>
  <si>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</si>
  <si>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</si>
  <si>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</si>
  <si>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</si>
  <si>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</si>
  <si>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</si>
  <si>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</si>
  <si>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</si>
  <si>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</si>
  <si>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</si>
  <si>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</si>
  <si>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</si>
  <si>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</si>
  <si>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</si>
  <si>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</si>
  <si>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</si>
  <si>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</si>
  <si>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</si>
  <si>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</si>
  <si>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</si>
  <si>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</si>
  <si>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</si>
  <si>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</si>
  <si>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</si>
  <si>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</si>
  <si>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</si>
  <si>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</si>
  <si>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</si>
  <si>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</si>
  <si>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</si>
  <si>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</si>
  <si>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</si>
  <si>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</si>
  <si>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</si>
  <si>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</si>
  <si>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</si>
  <si>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</si>
  <si>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</si>
  <si>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</si>
  <si>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</si>
  <si>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</si>
  <si>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</si>
  <si>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</si>
  <si>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</si>
  <si>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</si>
  <si>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</si>
  <si>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</si>
  <si>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</si>
  <si>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</si>
  <si>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</si>
  <si>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</si>
  <si>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</si>
  <si>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</si>
  <si>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</si>
  <si>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</si>
  <si>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</si>
  <si>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</si>
  <si>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</si>
  <si>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</si>
  <si>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</si>
  <si>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</si>
  <si>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</si>
  <si>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</si>
  <si>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</si>
  <si>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</si>
  <si>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</si>
  <si>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</si>
  <si>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</si>
  <si>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</si>
  <si>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</si>
  <si>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</si>
  <si>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</si>
  <si>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</si>
  <si>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</si>
  <si>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</si>
  <si>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</si>
  <si>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</si>
  <si>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</si>
  <si>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</si>
  <si>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</si>
  <si>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</si>
  <si>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</si>
  <si>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</si>
  <si>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</si>
  <si>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</si>
  <si>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</si>
  <si>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</si>
  <si>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</si>
  <si>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</si>
  <si>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</si>
  <si>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</si>
  <si>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</si>
  <si>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</si>
  <si>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</si>
  <si>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</si>
  <si>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</si>
  <si>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</si>
  <si>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</si>
  <si>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</si>
  <si>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</si>
  <si>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</si>
  <si>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</si>
  <si>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</si>
  <si>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</si>
  <si>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</si>
  <si>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</si>
  <si>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</si>
  <si>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</si>
  <si>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</si>
  <si>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</si>
  <si>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</si>
  <si>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</si>
  <si>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</si>
  <si>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</si>
  <si>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</si>
  <si>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</si>
  <si>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</si>
  <si>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</si>
  <si>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</si>
  <si>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</si>
  <si>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</si>
  <si>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</si>
  <si>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</si>
  <si>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</si>
  <si>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</si>
  <si>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</si>
  <si>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</si>
  <si>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</si>
  <si>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</si>
  <si>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</si>
  <si>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</si>
  <si>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</si>
  <si>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</si>
  <si>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</si>
  <si>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</si>
  <si>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</si>
  <si>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</si>
  <si>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</si>
  <si>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</si>
  <si>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</si>
  <si>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</si>
  <si>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</si>
  <si>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</si>
  <si>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</si>
  <si>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</si>
  <si>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</si>
  <si>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</si>
  <si>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</si>
  <si>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</si>
  <si>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</si>
  <si>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</si>
  <si>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</si>
  <si>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</si>
  <si>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</si>
  <si>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</si>
  <si>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</si>
  <si>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</si>
  <si>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</si>
  <si>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</si>
  <si>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</si>
  <si>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</si>
  <si>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</si>
  <si>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</si>
  <si>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</si>
  <si>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</si>
  <si>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</si>
  <si>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</si>
  <si>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</si>
  <si>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</si>
  <si>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</si>
  <si>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</si>
  <si>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</si>
  <si>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山形県山辺町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</si>
  <si>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</si>
  <si>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</si>
  <si>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</si>
  <si>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</si>
  <si>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</si>
  <si>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</si>
  <si>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</si>
  <si>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</si>
  <si>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</si>
  <si>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</si>
  <si>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</si>
  <si>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</si>
  <si>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</si>
  <si>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</si>
  <si>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</si>
  <si>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</si>
  <si>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</si>
  <si>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</si>
  <si>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</si>
  <si>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</si>
  <si>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</si>
  <si>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</si>
  <si>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</si>
  <si>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</si>
  <si>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</si>
  <si>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</si>
  <si>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</si>
  <si>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</si>
  <si>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</si>
  <si>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</si>
  <si>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</si>
  <si>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</si>
  <si>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</si>
  <si>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</si>
  <si>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</si>
  <si>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</si>
  <si>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</si>
  <si>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</si>
  <si>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</si>
  <si>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</si>
  <si>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</si>
  <si>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</si>
  <si>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</si>
  <si>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</si>
  <si>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</si>
  <si>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</si>
  <si>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</si>
  <si>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</si>
  <si>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</si>
  <si>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</si>
  <si>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</si>
  <si>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</si>
  <si>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</si>
  <si>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</si>
  <si>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</si>
  <si>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</si>
  <si>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</si>
  <si>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</si>
  <si>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</si>
  <si>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</si>
  <si>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</si>
  <si>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</si>
  <si>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</si>
  <si>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</si>
  <si>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</si>
  <si>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</si>
  <si>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</si>
  <si>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</si>
  <si>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</si>
  <si>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</si>
  <si>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</si>
  <si>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</si>
  <si>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</si>
  <si>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</si>
  <si>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</si>
  <si>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</si>
  <si>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</si>
  <si>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</si>
  <si>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</si>
  <si>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</si>
  <si>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</si>
  <si>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</si>
  <si>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</si>
  <si>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</si>
  <si>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</si>
  <si>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</si>
  <si>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</si>
  <si>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</si>
  <si>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</si>
  <si>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</si>
  <si>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</si>
  <si>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</si>
  <si>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</si>
  <si>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</si>
  <si>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</si>
  <si>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</si>
  <si>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</si>
  <si>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</si>
  <si>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</si>
  <si>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</si>
  <si>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</si>
  <si>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</si>
  <si>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</si>
  <si>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</si>
  <si>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</si>
  <si>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</si>
  <si>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</si>
  <si>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</si>
  <si>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</si>
  <si>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</si>
  <si>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</si>
  <si>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</si>
  <si>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</si>
  <si>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</si>
  <si>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</si>
  <si>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</si>
  <si>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</si>
  <si>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</si>
  <si>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</si>
  <si>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</si>
  <si>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</si>
  <si>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</si>
  <si>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</si>
  <si>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</si>
  <si>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簡易水道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</si>
  <si>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</si>
  <si>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</si>
  <si>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</si>
  <si>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</si>
  <si>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</si>
  <si>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</si>
  <si>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</si>
  <si>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</si>
  <si>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</si>
  <si>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</si>
  <si>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</si>
  <si>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</si>
  <si>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</si>
  <si>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</si>
  <si>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</si>
  <si>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</si>
  <si>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</si>
  <si>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</si>
  <si>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</si>
  <si>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</si>
  <si>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</si>
  <si>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</si>
  <si>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</si>
  <si>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</si>
  <si>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</si>
  <si>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</si>
  <si>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</si>
  <si>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</si>
  <si>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</si>
  <si>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</si>
  <si>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山形県山辺町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</si>
  <si>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</si>
  <si>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</si>
  <si>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</si>
  <si>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</si>
  <si>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</si>
  <si>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</si>
  <si>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</si>
  <si>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</si>
  <si>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</si>
  <si>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</si>
  <si>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</si>
  <si>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</si>
  <si>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</si>
  <si>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</si>
  <si>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</si>
  <si>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</si>
  <si>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</si>
  <si>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</si>
  <si>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</si>
  <si>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</si>
  <si>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</si>
  <si>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</si>
  <si>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</si>
  <si>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</si>
  <si>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</si>
  <si>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</si>
  <si>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</si>
  <si>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</si>
  <si>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</si>
  <si>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</si>
  <si>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</si>
  <si>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</si>
  <si>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</si>
  <si>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</si>
  <si>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山辺町国民健康保険特別会計</t>
    <phoneticPr fontId="5"/>
  </si>
  <si>
    <t>山辺町介護保険特別会計（保険事業）</t>
    <phoneticPr fontId="5"/>
  </si>
  <si>
    <t>山辺町後期高齢者医療特別会計</t>
    <phoneticPr fontId="5"/>
  </si>
  <si>
    <t>山辺町公共下水道事業会計</t>
    <phoneticPr fontId="5"/>
  </si>
  <si>
    <t>法適用企業</t>
    <phoneticPr fontId="5"/>
  </si>
  <si>
    <t>山辺町簡易水道事業会計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</si>
  <si>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</si>
  <si>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</si>
  <si>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</si>
  <si>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</si>
  <si>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</si>
  <si>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</si>
  <si>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</si>
  <si>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</si>
  <si>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</si>
  <si>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</si>
  <si>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</si>
  <si>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</si>
  <si>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</si>
  <si>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</si>
  <si>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</si>
  <si>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</si>
  <si>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</si>
  <si>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</si>
  <si>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</si>
  <si>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</si>
  <si>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</si>
  <si>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</si>
  <si>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</si>
  <si>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</si>
  <si>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</si>
  <si>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</si>
  <si>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</si>
  <si>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</si>
  <si>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</si>
  <si>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</si>
  <si>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</si>
  <si>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</si>
  <si>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</si>
  <si>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</si>
  <si>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</si>
  <si>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</si>
  <si>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</si>
  <si>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</si>
  <si>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</si>
  <si>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</si>
  <si>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</si>
  <si>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</si>
  <si>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</si>
  <si>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</si>
  <si>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</si>
  <si>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</si>
  <si>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</si>
  <si>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</si>
  <si>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</si>
  <si>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</si>
  <si>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</si>
  <si>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</si>
  <si>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</si>
  <si>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</si>
  <si>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</si>
  <si>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</si>
  <si>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</si>
  <si>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</si>
  <si>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</si>
  <si>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山辺町簡易水道事業会計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</si>
  <si>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</si>
  <si>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</si>
  <si>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</si>
  <si>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</si>
  <si>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</si>
  <si>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</si>
  <si>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</si>
  <si>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</si>
  <si>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</si>
  <si>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</si>
  <si>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</si>
  <si>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</si>
  <si>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</si>
  <si>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</si>
  <si>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</si>
  <si>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</si>
  <si>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</si>
  <si>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</si>
  <si>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</si>
  <si>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</si>
  <si>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</si>
  <si>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</si>
  <si>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</si>
  <si>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</si>
  <si>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</si>
  <si>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</si>
  <si>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</si>
  <si>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</si>
  <si>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</si>
  <si>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</si>
  <si>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</si>
  <si>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</si>
  <si>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</si>
  <si>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</si>
  <si>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</si>
  <si>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</si>
  <si>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</si>
  <si>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</si>
  <si>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</si>
  <si>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</si>
  <si>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</si>
  <si>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</si>
  <si>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</si>
  <si>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</si>
  <si>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</si>
  <si>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</si>
  <si>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</si>
  <si>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</si>
  <si>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</si>
  <si>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</si>
  <si>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</si>
  <si>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</si>
  <si>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</si>
  <si>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</si>
  <si>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</si>
  <si>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</si>
  <si>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</si>
  <si>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</si>
  <si>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</si>
  <si>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</si>
  <si>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</si>
  <si>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</si>
  <si>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</si>
  <si>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</si>
  <si>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</si>
  <si>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</si>
  <si>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</si>
  <si>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</si>
  <si>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</si>
  <si>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</si>
  <si>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</si>
  <si>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</si>
  <si>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</si>
  <si>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</si>
  <si>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</si>
  <si>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</si>
  <si>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</si>
  <si>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</si>
  <si>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</si>
  <si>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</si>
  <si>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</si>
  <si>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</si>
  <si>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</si>
  <si>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</si>
  <si>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</si>
  <si>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3.06</t>
  </si>
  <si>
    <t>▲ 0.33</t>
  </si>
  <si>
    <t>一般会計</t>
  </si>
  <si>
    <t>山辺町介護保険特別会計（保険事業）</t>
  </si>
  <si>
    <t>山辺町公共下水道事業会計</t>
  </si>
  <si>
    <t>山辺町国民健康保険特別会計</t>
  </si>
  <si>
    <t>山辺町簡易水道事業会計</t>
  </si>
  <si>
    <t>山辺町後期高齢者医療特別会計</t>
  </si>
  <si>
    <t>▲ 0.06</t>
  </si>
  <si>
    <t>▲ 0.17</t>
  </si>
  <si>
    <t>その他会計（赤字）</t>
  </si>
  <si>
    <t>▲ 0.10</t>
  </si>
  <si>
    <t>その他会計（黒字）</t>
  </si>
  <si>
    <t>（百万円）</t>
    <phoneticPr fontId="5"/>
  </si>
  <si>
    <t>H28末</t>
    <phoneticPr fontId="5"/>
  </si>
  <si>
    <t>H29末</t>
    <phoneticPr fontId="5"/>
  </si>
  <si>
    <t>H30末</t>
    <phoneticPr fontId="5"/>
  </si>
  <si>
    <t>R01末</t>
    <phoneticPr fontId="5"/>
  </si>
  <si>
    <t>R02末</t>
    <phoneticPr fontId="5"/>
  </si>
  <si>
    <t>-</t>
    <phoneticPr fontId="2"/>
  </si>
  <si>
    <t>山形県消防補償等組合</t>
    <rPh sb="0" eb="3">
      <t>ヤマガタケン</t>
    </rPh>
    <rPh sb="3" eb="5">
      <t>ショウボウ</t>
    </rPh>
    <rPh sb="5" eb="7">
      <t>ホショウ</t>
    </rPh>
    <rPh sb="7" eb="8">
      <t>トウ</t>
    </rPh>
    <rPh sb="8" eb="10">
      <t>クミアイ</t>
    </rPh>
    <phoneticPr fontId="5"/>
  </si>
  <si>
    <t>山形県自治会館管理組合</t>
    <rPh sb="0" eb="3">
      <t>ヤマガタケン</t>
    </rPh>
    <rPh sb="3" eb="5">
      <t>ジチ</t>
    </rPh>
    <rPh sb="5" eb="7">
      <t>カイカン</t>
    </rPh>
    <rPh sb="7" eb="9">
      <t>カンリ</t>
    </rPh>
    <rPh sb="9" eb="11">
      <t>クミアイ</t>
    </rPh>
    <phoneticPr fontId="5"/>
  </si>
  <si>
    <t>山形県市町村職員退職手当組合</t>
    <rPh sb="0" eb="3">
      <t>ヤマガタケン</t>
    </rPh>
    <rPh sb="3" eb="6">
      <t>シチョウソン</t>
    </rPh>
    <rPh sb="6" eb="8">
      <t>ショクイン</t>
    </rPh>
    <rPh sb="8" eb="10">
      <t>タイショク</t>
    </rPh>
    <rPh sb="10" eb="12">
      <t>テアテ</t>
    </rPh>
    <rPh sb="12" eb="14">
      <t>クミアイ</t>
    </rPh>
    <phoneticPr fontId="5"/>
  </si>
  <si>
    <t>山形広域環境事務組合</t>
    <rPh sb="0" eb="2">
      <t>ヤマガタ</t>
    </rPh>
    <rPh sb="2" eb="4">
      <t>コウイキ</t>
    </rPh>
    <rPh sb="4" eb="6">
      <t>カンキョウ</t>
    </rPh>
    <rPh sb="6" eb="8">
      <t>ジム</t>
    </rPh>
    <rPh sb="8" eb="10">
      <t>クミアイ</t>
    </rPh>
    <phoneticPr fontId="5"/>
  </si>
  <si>
    <t>山形県市町村交通災害共済組合</t>
    <rPh sb="0" eb="3">
      <t>ヤマガタケン</t>
    </rPh>
    <rPh sb="3" eb="6">
      <t>シチョウソン</t>
    </rPh>
    <rPh sb="6" eb="8">
      <t>コウツウ</t>
    </rPh>
    <rPh sb="8" eb="10">
      <t>サイガイ</t>
    </rPh>
    <rPh sb="10" eb="12">
      <t>キョウサイ</t>
    </rPh>
    <rPh sb="12" eb="14">
      <t>クミアイ</t>
    </rPh>
    <phoneticPr fontId="5"/>
  </si>
  <si>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5"/>
  </si>
  <si>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</si>
  <si>
    <t>最上川中部水道企業団</t>
    <rPh sb="0" eb="2">
      <t>モガミ</t>
    </rPh>
    <rPh sb="2" eb="3">
      <t>ガワ</t>
    </rPh>
    <rPh sb="3" eb="5">
      <t>チュウブ</t>
    </rPh>
    <rPh sb="5" eb="7">
      <t>スイドウ</t>
    </rPh>
    <rPh sb="7" eb="9">
      <t>キギョウ</t>
    </rPh>
    <rPh sb="9" eb="10">
      <t>ダン</t>
    </rPh>
    <phoneticPr fontId="5"/>
  </si>
  <si>
    <t>山辺町公共施設等再生整備基金</t>
    <phoneticPr fontId="5"/>
  </si>
  <si>
    <t>山辺町ふるさと応援基金</t>
    <phoneticPr fontId="5"/>
  </si>
  <si>
    <t>山辺町学校施設整備基金</t>
    <rPh sb="0" eb="3">
      <t>ヤマノベマチ</t>
    </rPh>
    <rPh sb="3" eb="7">
      <t>ガッコウシセツ</t>
    </rPh>
    <rPh sb="7" eb="11">
      <t>セイビキキン</t>
    </rPh>
    <phoneticPr fontId="5"/>
  </si>
  <si>
    <t>山辺温泉基金</t>
    <rPh sb="0" eb="2">
      <t>ヤマノベ</t>
    </rPh>
    <rPh sb="2" eb="6">
      <t>オンセンキキン</t>
    </rPh>
    <phoneticPr fontId="5"/>
  </si>
  <si>
    <t>－</t>
    <phoneticPr fontId="2"/>
  </si>
  <si>
    <t>山辺町ふるさとづくり事業基金</t>
    <rPh sb="10" eb="12">
      <t>ジギョウ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</si>
  <si>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</si>
  <si>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</si>
  <si>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低下している。一方で、有形固定資産減価償却率は類似団体よりも高く、上昇傾向にあるが、主な要因としては、昭和５０年代に建設された小学校２校、給食センター及び体育施設などが、有形固定資産減価償却率７０％以上になっていることなどが挙げられる。
今後は、既存の公共施設等総合管理計画並びに各個別施設計画に基づき、老朽化対策に積極的に取り組んでいく。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</si>
  <si>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</si>
  <si>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</si>
  <si>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</si>
  <si>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</si>
  <si>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</si>
  <si>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</si>
  <si>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将来負担比率は、類似団体と比べて令和３年度に低い数値となったが、実質公債費比率は、類似団体と比べて高い水準が続いている。
将来負担比率は、山辺中学校改築事業などに伴う借入等により、平成２６年度に大幅な増となっていたものの、後年度の借入抑制や充当可能基金の増額などにより、平成３０年度から令和３年度にかけて大きく減となっている。実質公債費比率も、主に山辺中学校改築事業に伴う借入金の元金償還開始の影響などにより増加傾向にある。
今後も将来負担比率については低下が見込まれるが、有形固定資産減価償却率の上昇などからも、町有施設等の老朽化が顕著となっており、大規模で継続的な施設の更新並びに修繕等も想定されるため、これまで以上に慎重に公債費の適正化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</si>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</sst>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0DC7147-D5E3-4E66-B778-F48B5DE862B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97758</c:v>
                </c:pt>
              </c:numCache>
            </c:numRef>
          </c:val>
          <c:smooth val="0"/>
          <c:extLst>
            <c:ext xmlns:c16="http://schemas.microsoft.com/office/drawing/2014/chart" uri="{C3380CC4-5D6E-409C-BE32-E72D297353CC}">
              <c16:uniqueId val="{00000000-978D-4DA8-8486-7719B1C887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16610</c:v>
                </c:pt>
                <c:pt idx="1">
                  <c:v>11672</c:v>
                </c:pt>
                <c:pt idx="2">
                  <c:v>32253</c:v>
                </c:pt>
                <c:pt idx="3">
                  <c:v>10334</c:v>
                </c:pt>
                <c:pt idx="4">
                  <c:v>15626</c:v>
                </c:pt>
              </c:numCache>
            </c:numRef>
          </c:val>
          <c:smooth val="0"/>
          <c:extLst>
            <c:ext xmlns:c16="http://schemas.microsoft.com/office/drawing/2014/chart" uri="{C3380CC4-5D6E-409C-BE32-E72D297353CC}">
              <c16:uniqueId val="{00000001-978D-4DA8-8486-7719B1C887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4.53</c:v>
                </c:pt>
                <c:pt idx="1">
                  <c:v>3.78</c:v>
                </c:pt>
                <c:pt idx="2">
                  <c:v>5.31</c:v>
                </c:pt>
                <c:pt idx="3">
                  <c:v>4.5</c:v>
                </c:pt>
                <c:pt idx="4">
                  <c:v>5.52</c:v>
                </c:pt>
              </c:numCache>
            </c:numRef>
          </c:val>
          <c:extLst>
            <c:ext xmlns:c16="http://schemas.microsoft.com/office/drawing/2014/chart" uri="{C3380CC4-5D6E-409C-BE32-E72D297353CC}">
              <c16:uniqueId val="{00000000-4E4E-4D72-9AAC-3760EC5034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11.48</c:v>
                </c:pt>
                <c:pt idx="1">
                  <c:v>17.8</c:v>
                </c:pt>
                <c:pt idx="2">
                  <c:v>15.98</c:v>
                </c:pt>
                <c:pt idx="3">
                  <c:v>19.47</c:v>
                </c:pt>
                <c:pt idx="4">
                  <c:v>20.100000000000001</c:v>
                </c:pt>
              </c:numCache>
            </c:numRef>
          </c:val>
          <c:extLst>
            <c:ext xmlns:c16="http://schemas.microsoft.com/office/drawing/2014/chart" uri="{C3380CC4-5D6E-409C-BE32-E72D297353CC}">
              <c16:uniqueId val="{00000001-4E4E-4D72-9AAC-3760EC5034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-3.06</c:v>
                </c:pt>
                <c:pt idx="1">
                  <c:v>5.74</c:v>
                </c:pt>
                <c:pt idx="2">
                  <c:v>-0.33</c:v>
                </c:pt>
                <c:pt idx="3">
                  <c:v>3.36</c:v>
                </c:pt>
                <c:pt idx="4">
                  <c:v>3.05</c:v>
                </c:pt>
              </c:numCache>
            </c:numRef>
          </c:val>
          <c:smooth val="0"/>
          <c:extLst>
            <c:ext xmlns:c16="http://schemas.microsoft.com/office/drawing/2014/chart" uri="{C3380CC4-5D6E-409C-BE32-E72D297353CC}">
              <c16:uniqueId val="{00000002-4E4E-4D72-9AAC-3760EC5034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0.01</c:v>
                </c:pt>
                <c:pt idx="4">
                  <c:v>#N/A</c:v>
                </c:pt>
                <c:pt idx="5">
                  <c:v>7.0000000000000007E-2</c:v>
                </c:pt>
                <c:pt idx="6">
                  <c:v>0</c:v>
                </c:pt>
                <c:pt idx="7">
                  <c:v>0</c:v>
                </c:pt>
                <c:pt idx="8">
                  <c:v>0</c:v>
                </c:pt>
                <c:pt idx="9">
                  <c:v>0</c:v>
                </c:pt>
              </c:numCache>
            </c:numRef>
          </c:val>
          <c:extLst>
            <c:ext xmlns:c16="http://schemas.microsoft.com/office/drawing/2014/chart" uri="{C3380CC4-5D6E-409C-BE32-E72D297353CC}">
              <c16:uniqueId val="{00000000-5752-4CEB-B509-D5F3E3C809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0.1</c:v>
                </c:pt>
                <c:pt idx="5">
                  <c:v>#N/A</c:v>
                </c:pt>
                <c:pt idx="6">
                  <c:v>0</c:v>
                </c:pt>
                <c:pt idx="7">
                  <c:v>0</c:v>
                </c:pt>
                <c:pt idx="8">
                  <c:v>0</c:v>
                </c:pt>
                <c:pt idx="9">
                  <c:v>0</c:v>
                </c:pt>
              </c:numCache>
            </c:numRef>
          </c:val>
          <c:extLst>
            <c:ext xmlns:c16="http://schemas.microsoft.com/office/drawing/2014/chart" uri="{C3380CC4-5D6E-409C-BE32-E72D297353CC}">
              <c16:uniqueId val="{00000001-5752-4CEB-B509-D5F3E3C809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752-4CEB-B509-D5F3E3C8090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752-4CEB-B509-D5F3E3C80900}"/>
            </c:ext>
          </c:extLst>
        </c:ser>
        <c:ser>
          <c:idx val="4"/>
          <c:order val="4"/>
          <c:tx>
            <c:strRef>
              <c:f>データシート!$A$31</c:f>
              <c:strCache>
                <c:ptCount val="1"/>
                <c:pt idx="0">
                  <c:v>山辺町後期高齢者医療特別会計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c:v>
                </c:pt>
                <c:pt idx="2">
                  <c:v>0.06</c:v>
                </c:pt>
                <c:pt idx="3">
                  <c:v>#N/A</c:v>
                </c:pt>
                <c:pt idx="4">
                  <c:v>0.17</c:v>
                </c:pt>
                <c:pt idx="5">
                  <c:v>#N/A</c:v>
                </c:pt>
                <c:pt idx="6">
                  <c:v>#N/A</c:v>
                </c:pt>
                <c:pt idx="7">
                  <c:v>0.11</c:v>
                </c:pt>
                <c:pt idx="8">
                  <c:v>#N/A</c:v>
                </c:pt>
                <c:pt idx="9">
                  <c:v>0.04</c:v>
                </c:pt>
              </c:numCache>
            </c:numRef>
          </c:val>
          <c:extLst>
            <c:ext xmlns:c16="http://schemas.microsoft.com/office/drawing/2014/chart" uri="{C3380CC4-5D6E-409C-BE32-E72D297353CC}">
              <c16:uniqueId val="{00000004-5752-4CEB-B509-D5F3E3C80900}"/>
            </c:ext>
          </c:extLst>
        </c:ser>
        <c:ser>
          <c:idx val="5"/>
          <c:order val="5"/>
          <c:tx>
            <c:strRef>
              <c:f>データシート!$A$32</c:f>
              <c:strCache>
                <c:ptCount val="1"/>
                <c:pt idx="0">
                  <c:v>山辺町簡易水道事業会計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0.47</c:v>
                </c:pt>
                <c:pt idx="8">
                  <c:v>#N/A</c:v>
                </c:pt>
                <c:pt idx="9">
                  <c:v>0.41</c:v>
                </c:pt>
              </c:numCache>
            </c:numRef>
          </c:val>
          <c:extLst>
            <c:ext xmlns:c16="http://schemas.microsoft.com/office/drawing/2014/chart" uri="{C3380CC4-5D6E-409C-BE32-E72D297353CC}">
              <c16:uniqueId val="{00000005-5752-4CEB-B509-D5F3E3C80900}"/>
            </c:ext>
          </c:extLst>
        </c:ser>
        <c:ser>
          <c:idx val="6"/>
          <c:order val="6"/>
          <c:tx>
            <c:strRef>
              <c:f>データシート!$A$33</c:f>
              <c:strCache>
                <c:ptCount val="1"/>
                <c:pt idx="0">
                  <c:v>山辺町国民健康保険特別会計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1.91</c:v>
                </c:pt>
                <c:pt idx="2">
                  <c:v>#N/A</c:v>
                </c:pt>
                <c:pt idx="3">
                  <c:v>1.79</c:v>
                </c:pt>
                <c:pt idx="4">
                  <c:v>#N/A</c:v>
                </c:pt>
                <c:pt idx="5">
                  <c:v>0.61</c:v>
                </c:pt>
                <c:pt idx="6">
                  <c:v>#N/A</c:v>
                </c:pt>
                <c:pt idx="7">
                  <c:v>0.83</c:v>
                </c:pt>
                <c:pt idx="8">
                  <c:v>#N/A</c:v>
                </c:pt>
                <c:pt idx="9">
                  <c:v>0.84</c:v>
                </c:pt>
              </c:numCache>
            </c:numRef>
          </c:val>
          <c:extLst>
            <c:ext xmlns:c16="http://schemas.microsoft.com/office/drawing/2014/chart" uri="{C3380CC4-5D6E-409C-BE32-E72D297353CC}">
              <c16:uniqueId val="{00000006-5752-4CEB-B509-D5F3E3C80900}"/>
            </c:ext>
          </c:extLst>
        </c:ser>
        <c:ser>
          <c:idx val="7"/>
          <c:order val="7"/>
          <c:tx>
            <c:strRef>
              <c:f>データシート!$A$34</c:f>
              <c:strCache>
                <c:ptCount val="1"/>
                <c:pt idx="0">
                  <c:v>山辺町公共下水道事業会計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1.04</c:v>
                </c:pt>
                <c:pt idx="8">
                  <c:v>#N/A</c:v>
                </c:pt>
                <c:pt idx="9">
                  <c:v>1.1200000000000001</c:v>
                </c:pt>
              </c:numCache>
            </c:numRef>
          </c:val>
          <c:extLst>
            <c:ext xmlns:c16="http://schemas.microsoft.com/office/drawing/2014/chart" uri="{C3380CC4-5D6E-409C-BE32-E72D297353CC}">
              <c16:uniqueId val="{00000007-5752-4CEB-B509-D5F3E3C80900}"/>
            </c:ext>
          </c:extLst>
        </c:ser>
        <c:ser>
          <c:idx val="8"/>
          <c:order val="8"/>
          <c:tx>
            <c:strRef>
              <c:f>データシート!$A$35</c:f>
              <c:strCache>
                <c:ptCount val="1"/>
                <c:pt idx="0">
                  <c:v>山辺町介護保険特別会計（保険事業）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0.2</c:v>
                </c:pt>
                <c:pt idx="2">
                  <c:v>#N/A</c:v>
                </c:pt>
                <c:pt idx="3">
                  <c:v>1.1000000000000001</c:v>
                </c:pt>
                <c:pt idx="4">
                  <c:v>#N/A</c:v>
                </c:pt>
                <c:pt idx="5">
                  <c:v>2.38</c:v>
                </c:pt>
                <c:pt idx="6">
                  <c:v>#N/A</c:v>
                </c:pt>
                <c:pt idx="7">
                  <c:v>2.99</c:v>
                </c:pt>
                <c:pt idx="8">
                  <c:v>#N/A</c:v>
                </c:pt>
                <c:pt idx="9">
                  <c:v>4.21</c:v>
                </c:pt>
              </c:numCache>
            </c:numRef>
          </c:val>
          <c:extLst>
            <c:ext xmlns:c16="http://schemas.microsoft.com/office/drawing/2014/chart" uri="{C3380CC4-5D6E-409C-BE32-E72D297353CC}">
              <c16:uniqueId val="{00000008-5752-4CEB-B509-D5F3E3C809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4.53</c:v>
                </c:pt>
                <c:pt idx="2">
                  <c:v>#N/A</c:v>
                </c:pt>
                <c:pt idx="3">
                  <c:v>3.77</c:v>
                </c:pt>
                <c:pt idx="4">
                  <c:v>#N/A</c:v>
                </c:pt>
                <c:pt idx="5">
                  <c:v>5.31</c:v>
                </c:pt>
                <c:pt idx="6">
                  <c:v>#N/A</c:v>
                </c:pt>
                <c:pt idx="7">
                  <c:v>4.49</c:v>
                </c:pt>
                <c:pt idx="8">
                  <c:v>#N/A</c:v>
                </c:pt>
                <c:pt idx="9">
                  <c:v>5.52</c:v>
                </c:pt>
              </c:numCache>
            </c:numRef>
          </c:val>
          <c:extLst>
            <c:ext xmlns:c16="http://schemas.microsoft.com/office/drawing/2014/chart" uri="{C3380CC4-5D6E-409C-BE32-E72D297353CC}">
              <c16:uniqueId val="{00000009-5752-4CEB-B509-D5F3E3C809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468</c:v>
                </c:pt>
                <c:pt idx="5">
                  <c:v>486</c:v>
                </c:pt>
                <c:pt idx="8">
                  <c:v>472</c:v>
                </c:pt>
                <c:pt idx="11">
                  <c:v>448</c:v>
                </c:pt>
                <c:pt idx="14">
                  <c:v>443</c:v>
                </c:pt>
              </c:numCache>
            </c:numRef>
          </c:val>
          <c:extLst>
            <c:ext xmlns:c16="http://schemas.microsoft.com/office/drawing/2014/chart" uri="{C3380CC4-5D6E-409C-BE32-E72D297353CC}">
              <c16:uniqueId val="{00000000-09E6-450B-9B2A-0E737D5A07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E6-450B-9B2A-0E737D5A07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9E6-450B-9B2A-0E737D5A07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2</c:v>
                </c:pt>
                <c:pt idx="6">
                  <c:v>5</c:v>
                </c:pt>
                <c:pt idx="9">
                  <c:v>21</c:v>
                </c:pt>
                <c:pt idx="12">
                  <c:v>39</c:v>
                </c:pt>
              </c:numCache>
            </c:numRef>
          </c:val>
          <c:extLst>
            <c:ext xmlns:c16="http://schemas.microsoft.com/office/drawing/2014/chart" uri="{C3380CC4-5D6E-409C-BE32-E72D297353CC}">
              <c16:uniqueId val="{00000003-09E6-450B-9B2A-0E737D5A07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143</c:v>
                </c:pt>
                <c:pt idx="3">
                  <c:v>156</c:v>
                </c:pt>
                <c:pt idx="6">
                  <c:v>158</c:v>
                </c:pt>
                <c:pt idx="9">
                  <c:v>160</c:v>
                </c:pt>
                <c:pt idx="12">
                  <c:v>128</c:v>
                </c:pt>
              </c:numCache>
            </c:numRef>
          </c:val>
          <c:extLst>
            <c:ext xmlns:c16="http://schemas.microsoft.com/office/drawing/2014/chart" uri="{C3380CC4-5D6E-409C-BE32-E72D297353CC}">
              <c16:uniqueId val="{00000004-09E6-450B-9B2A-0E737D5A07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E6-450B-9B2A-0E737D5A07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E6-450B-9B2A-0E737D5A07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644</c:v>
                </c:pt>
                <c:pt idx="3">
                  <c:v>699</c:v>
                </c:pt>
                <c:pt idx="6">
                  <c:v>675</c:v>
                </c:pt>
                <c:pt idx="9">
                  <c:v>618</c:v>
                </c:pt>
                <c:pt idx="12">
                  <c:v>610</c:v>
                </c:pt>
              </c:numCache>
            </c:numRef>
          </c:val>
          <c:extLst>
            <c:ext xmlns:c16="http://schemas.microsoft.com/office/drawing/2014/chart" uri="{C3380CC4-5D6E-409C-BE32-E72D297353CC}">
              <c16:uniqueId val="{00000007-09E6-450B-9B2A-0E737D5A07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320</c:v>
                </c:pt>
                <c:pt idx="2">
                  <c:v>#N/A</c:v>
                </c:pt>
                <c:pt idx="3">
                  <c:v>#N/A</c:v>
                </c:pt>
                <c:pt idx="4">
                  <c:v>371</c:v>
                </c:pt>
                <c:pt idx="5">
                  <c:v>#N/A</c:v>
                </c:pt>
                <c:pt idx="6">
                  <c:v>#N/A</c:v>
                </c:pt>
                <c:pt idx="7">
                  <c:v>366</c:v>
                </c:pt>
                <c:pt idx="8">
                  <c:v>#N/A</c:v>
                </c:pt>
                <c:pt idx="9">
                  <c:v>#N/A</c:v>
                </c:pt>
                <c:pt idx="10">
                  <c:v>351</c:v>
                </c:pt>
                <c:pt idx="11">
                  <c:v>#N/A</c:v>
                </c:pt>
                <c:pt idx="12">
                  <c:v>#N/A</c:v>
                </c:pt>
                <c:pt idx="13">
                  <c:v>334</c:v>
                </c:pt>
                <c:pt idx="14">
                  <c:v>#N/A</c:v>
                </c:pt>
              </c:numCache>
            </c:numRef>
          </c:val>
          <c:smooth val="0"/>
          <c:extLst>
            <c:ext xmlns:c16="http://schemas.microsoft.com/office/drawing/2014/chart" uri="{C3380CC4-5D6E-409C-BE32-E72D297353CC}">
              <c16:uniqueId val="{00000008-09E6-450B-9B2A-0E737D5A07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5779</c:v>
                </c:pt>
                <c:pt idx="5">
                  <c:v>5640</c:v>
                </c:pt>
                <c:pt idx="8">
                  <c:v>5399</c:v>
                </c:pt>
                <c:pt idx="11">
                  <c:v>5201</c:v>
                </c:pt>
                <c:pt idx="14">
                  <c:v>4945</c:v>
                </c:pt>
              </c:numCache>
            </c:numRef>
          </c:val>
          <c:extLst>
            <c:ext xmlns:c16="http://schemas.microsoft.com/office/drawing/2014/chart" uri="{C3380CC4-5D6E-409C-BE32-E72D297353CC}">
              <c16:uniqueId val="{00000000-F8E0-4861-AE1C-BA327BB9EE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25</c:v>
                </c:pt>
                <c:pt idx="14">
                  <c:v>46</c:v>
                </c:pt>
              </c:numCache>
            </c:numRef>
          </c:val>
          <c:extLst>
            <c:ext xmlns:c16="http://schemas.microsoft.com/office/drawing/2014/chart" uri="{C3380CC4-5D6E-409C-BE32-E72D297353CC}">
              <c16:uniqueId val="{00000001-F8E0-4861-AE1C-BA327BB9EE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1793</c:v>
                </c:pt>
                <c:pt idx="5">
                  <c:v>2024</c:v>
                </c:pt>
                <c:pt idx="8">
                  <c:v>2133</c:v>
                </c:pt>
                <c:pt idx="11">
                  <c:v>2460</c:v>
                </c:pt>
                <c:pt idx="14">
                  <c:v>3077</c:v>
                </c:pt>
              </c:numCache>
            </c:numRef>
          </c:val>
          <c:extLst>
            <c:ext xmlns:c16="http://schemas.microsoft.com/office/drawing/2014/chart" uri="{C3380CC4-5D6E-409C-BE32-E72D297353CC}">
              <c16:uniqueId val="{00000002-F8E0-4861-AE1C-BA327BB9EE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E0-4861-AE1C-BA327BB9EE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E0-4861-AE1C-BA327BB9EE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E0-4861-AE1C-BA327BB9EE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839</c:v>
                </c:pt>
                <c:pt idx="3">
                  <c:v>754</c:v>
                </c:pt>
                <c:pt idx="6">
                  <c:v>727</c:v>
                </c:pt>
                <c:pt idx="9">
                  <c:v>715</c:v>
                </c:pt>
                <c:pt idx="12">
                  <c:v>701</c:v>
                </c:pt>
              </c:numCache>
            </c:numRef>
          </c:val>
          <c:extLst>
            <c:ext xmlns:c16="http://schemas.microsoft.com/office/drawing/2014/chart" uri="{C3380CC4-5D6E-409C-BE32-E72D297353CC}">
              <c16:uniqueId val="{00000006-F8E0-4861-AE1C-BA327BB9EE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467</c:v>
                </c:pt>
                <c:pt idx="3">
                  <c:v>582</c:v>
                </c:pt>
                <c:pt idx="6">
                  <c:v>597</c:v>
                </c:pt>
                <c:pt idx="9">
                  <c:v>605</c:v>
                </c:pt>
                <c:pt idx="12">
                  <c:v>567</c:v>
                </c:pt>
              </c:numCache>
            </c:numRef>
          </c:val>
          <c:extLst>
            <c:ext xmlns:c16="http://schemas.microsoft.com/office/drawing/2014/chart" uri="{C3380CC4-5D6E-409C-BE32-E72D297353CC}">
              <c16:uniqueId val="{00000007-F8E0-4861-AE1C-BA327BB9EE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2181</c:v>
                </c:pt>
                <c:pt idx="3">
                  <c:v>2122</c:v>
                </c:pt>
                <c:pt idx="6">
                  <c:v>2010</c:v>
                </c:pt>
                <c:pt idx="9">
                  <c:v>2028</c:v>
                </c:pt>
                <c:pt idx="12">
                  <c:v>1780</c:v>
                </c:pt>
              </c:numCache>
            </c:numRef>
          </c:val>
          <c:extLst>
            <c:ext xmlns:c16="http://schemas.microsoft.com/office/drawing/2014/chart" uri="{C3380CC4-5D6E-409C-BE32-E72D297353CC}">
              <c16:uniqueId val="{00000008-F8E0-4861-AE1C-BA327BB9EE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8E0-4861-AE1C-BA327BB9EE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6574</c:v>
                </c:pt>
                <c:pt idx="3">
                  <c:v>6141</c:v>
                </c:pt>
                <c:pt idx="6">
                  <c:v>5801</c:v>
                </c:pt>
                <c:pt idx="9">
                  <c:v>5421</c:v>
                </c:pt>
                <c:pt idx="12">
                  <c:v>5136</c:v>
                </c:pt>
              </c:numCache>
            </c:numRef>
          </c:val>
          <c:extLst>
            <c:ext xmlns:c16="http://schemas.microsoft.com/office/drawing/2014/chart" uri="{C3380CC4-5D6E-409C-BE32-E72D297353CC}">
              <c16:uniqueId val="{0000000A-F8E0-4861-AE1C-BA327BB9EE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2489</c:v>
                </c:pt>
                <c:pt idx="2">
                  <c:v>#N/A</c:v>
                </c:pt>
                <c:pt idx="3">
                  <c:v>#N/A</c:v>
                </c:pt>
                <c:pt idx="4">
                  <c:v>1935</c:v>
                </c:pt>
                <c:pt idx="5">
                  <c:v>#N/A</c:v>
                </c:pt>
                <c:pt idx="6">
                  <c:v>#N/A</c:v>
                </c:pt>
                <c:pt idx="7">
                  <c:v>1604</c:v>
                </c:pt>
                <c:pt idx="8">
                  <c:v>#N/A</c:v>
                </c:pt>
                <c:pt idx="9">
                  <c:v>#N/A</c:v>
                </c:pt>
                <c:pt idx="10">
                  <c:v>1084</c:v>
                </c:pt>
                <c:pt idx="11">
                  <c:v>#N/A</c:v>
                </c:pt>
                <c:pt idx="12">
                  <c:v>#N/A</c:v>
                </c:pt>
                <c:pt idx="13">
                  <c:v>116</c:v>
                </c:pt>
                <c:pt idx="14">
                  <c:v>#N/A</c:v>
                </c:pt>
              </c:numCache>
            </c:numRef>
          </c:val>
          <c:smooth val="0"/>
          <c:extLst>
            <c:ext xmlns:c16="http://schemas.microsoft.com/office/drawing/2014/chart" uri="{C3380CC4-5D6E-409C-BE32-E72D297353CC}">
              <c16:uniqueId val="{0000000B-F8E0-4861-AE1C-BA327BB9EE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580</c:v>
                </c:pt>
                <c:pt idx="1">
                  <c:v>730</c:v>
                </c:pt>
                <c:pt idx="2">
                  <c:v>800</c:v>
                </c:pt>
              </c:numCache>
            </c:numRef>
          </c:val>
          <c:extLst>
            <c:ext xmlns:c16="http://schemas.microsoft.com/office/drawing/2014/chart" uri="{C3380CC4-5D6E-409C-BE32-E72D297353CC}">
              <c16:uniqueId val="{00000000-5A5C-4D9C-8A41-3AADC6470B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150</c:v>
                </c:pt>
                <c:pt idx="1">
                  <c:v>151</c:v>
                </c:pt>
                <c:pt idx="2">
                  <c:v>201</c:v>
                </c:pt>
              </c:numCache>
            </c:numRef>
          </c:val>
          <c:extLst>
            <c:ext xmlns:c16="http://schemas.microsoft.com/office/drawing/2014/chart" uri="{C3380CC4-5D6E-409C-BE32-E72D297353CC}">
              <c16:uniqueId val="{00000001-5A5C-4D9C-8A41-3AADC6470B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977</c:v>
                </c:pt>
                <c:pt idx="1">
                  <c:v>1200</c:v>
                </c:pt>
                <c:pt idx="2">
                  <c:v>1681</c:v>
                </c:pt>
              </c:numCache>
            </c:numRef>
          </c:val>
          <c:extLst>
            <c:ext xmlns:c16="http://schemas.microsoft.com/office/drawing/2014/chart" uri="{C3380CC4-5D6E-409C-BE32-E72D297353CC}">
              <c16:uniqueId val="{00000002-5A5C-4D9C-8A41-3AADC6470B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{288F1D81-D304-4DD4-86EC-A6E1AA8F74A0}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07C-4588-9F2E-4BE1E88B88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{2890B00A-AB62-4B72-9274-46BA85D01C34}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7C-4588-9F2E-4BE1E88B88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{B3ACD5F1-6AC7-4A82-8D0D-AEAAA79A1A42}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7C-4588-9F2E-4BE1E88B88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{F68DE318-E7B2-4A48-9BB2-A119622FB0D3}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7C-4588-9F2E-4BE1E88B88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{36460168-E3E1-4790-BF67-C75B095ECE75}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7C-4588-9F2E-4BE1E88B889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{94C37FE8-42CF-4946-9615-94A5FBFC038C}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07C-4588-9F2E-4BE1E88B889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{9ED5996A-CBA3-488D-970B-41FCA24B9206}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07C-4588-9F2E-4BE1E88B889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{5A386425-F29E-41BE-871C-F1421FF988E9}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07C-4588-9F2E-4BE1E88B889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{75DB87B2-FDC1-40D3-B863-0595C64DFBDC}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07C-4588-9F2E-4BE1E88B88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60.2</c:v>
                </c:pt>
                <c:pt idx="8">
                  <c:v>62.2</c:v>
                </c:pt>
                <c:pt idx="16">
                  <c:v>64</c:v>
                </c:pt>
                <c:pt idx="24">
                  <c:v>66</c:v>
                </c:pt>
                <c:pt idx="32">
                  <c:v>67.900000000000006</c:v>
                </c:pt>
              </c:numCache>
            </c:numRef>
          </c:xVal>
          <c:yVal>
            <c:numRef>
              <c:f>公会計指標分析・財政指標組合せ分析表!$BP$51:$DC$51</c:f>
              <c:numCache>
                <c:formatCode>#,##0.0;"▲ "#,##0.0</c:formatCode>
                <c:ptCount val="40"/>
                <c:pt idx="0">
                  <c:v>79.400000000000006</c:v>
                </c:pt>
                <c:pt idx="8">
                  <c:v>61.3</c:v>
                </c:pt>
                <c:pt idx="16">
                  <c:v>50.7</c:v>
                </c:pt>
                <c:pt idx="24">
                  <c:v>32.700000000000003</c:v>
                </c:pt>
                <c:pt idx="32">
                  <c:v>3.2</c:v>
                </c:pt>
              </c:numCache>
            </c:numRef>
          </c:yVal>
          <c:smooth val="0"/>
          <c:extLst>
            <c:ext xmlns:c16="http://schemas.microsoft.com/office/drawing/2014/chart" uri="{C3380CC4-5D6E-409C-BE32-E72D297353CC}">
              <c16:uniqueId val="{00000009-707C-4588-9F2E-4BE1E88B88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{2D021451-792C-43DD-9BC8-793421DDFB4A}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07C-4588-9F2E-4BE1E88B88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{D2CB8C69-7C7C-42A4-93F4-02FB4F31D5EB}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7C-4588-9F2E-4BE1E88B88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{892ADDD1-82CC-4365-9ABD-B6749F832343}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7C-4588-9F2E-4BE1E88B88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{19A0B1B0-73C6-482E-A536-886A49D721CE}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7C-4588-9F2E-4BE1E88B88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{AAFDFD05-EC8B-47C2-AE3B-C42AA2834C8A}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7C-4588-9F2E-4BE1E88B889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{2731A549-BE06-48A8-A9C2-710CF96FE181}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07C-4588-9F2E-4BE1E88B889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{D76C77C4-413E-4881-9FC6-00FE5B11AE34}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07C-4588-9F2E-4BE1E88B889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{37A30B4D-4A2B-4DC7-A2EE-77792719A1E9}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07C-4588-9F2E-4BE1E88B889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{476DA156-5D4A-4631-B250-B76D0CAB1DD4}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07C-4588-9F2E-4BE1E88B88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62.9</c:v>
                </c:pt>
              </c:numCache>
            </c:numRef>
          </c:xVal>
          <c:yVal>
            <c:numRef>
              <c:f>公会計指標分析・財政指標組合せ分析表!$BP$55:$DC$55</c:f>
              <c:numCache>
                <c:formatCode>#,##0.0;"▲ "#,##0.0</c:formatCode>
                <c:ptCount val="40"/>
                <c:pt idx="0">
                  <c:v>32.799999999999997</c:v>
                </c:pt>
                <c:pt idx="8">
                  <c:v>20.9</c:v>
                </c:pt>
                <c:pt idx="16">
                  <c:v>21</c:v>
                </c:pt>
                <c:pt idx="24">
                  <c:v>23.5</c:v>
                </c:pt>
                <c:pt idx="32">
                  <c:v>6.9</c:v>
                </c:pt>
              </c:numCache>
            </c:numRef>
          </c:yVal>
          <c:smooth val="0"/>
          <c:extLst>
            <c:ext xmlns:c16="http://schemas.microsoft.com/office/drawing/2014/chart" uri="{C3380CC4-5D6E-409C-BE32-E72D297353CC}">
              <c16:uniqueId val="{00000013-707C-4588-9F2E-4BE1E88B889A}"/>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{C1020C60-D6FA-428D-822B-462B91696CE1}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562-4847-A537-D2EB95C62B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{58D47810-C905-4E6F-A91A-B8E28E9E2367}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62-4847-A537-D2EB95C62B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{11297893-FB30-436F-A5E2-76673E954A5A}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62-4847-A537-D2EB95C62B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{8FDB9ED5-A07A-45AA-9006-8145214EC87B}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62-4847-A537-D2EB95C62B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{1C6CABB1-A3B0-47A1-989F-93E9C82BC5A8}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62-4847-A537-D2EB95C62B7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{DC79E8B5-1231-4FD0-987D-1039F2FBAC94}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562-4847-A537-D2EB95C62B7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{A2225102-FF1C-4026-84E0-91166BCB8D98}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562-4847-A537-D2EB95C62B7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{B515354A-75F2-4D83-86F2-EF22A35CC0A8}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562-4847-A537-D2EB95C62B7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{EA8E55C7-D71E-4516-B8F5-FB14F3B85C3C}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562-4847-A537-D2EB95C62B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10.5</c:v>
                </c:pt>
                <c:pt idx="16">
                  <c:v>11.2</c:v>
                </c:pt>
                <c:pt idx="24">
                  <c:v>11.3</c:v>
                </c:pt>
                <c:pt idx="32">
                  <c:v>10.5</c:v>
                </c:pt>
              </c:numCache>
            </c:numRef>
          </c:xVal>
          <c:yVal>
            <c:numRef>
              <c:f>公会計指標分析・財政指標組合せ分析表!$BP$73:$DC$73</c:f>
              <c:numCache>
                <c:formatCode>#,##0.0;"▲ "#,##0.0</c:formatCode>
                <c:ptCount val="40"/>
                <c:pt idx="0">
                  <c:v>79.400000000000006</c:v>
                </c:pt>
                <c:pt idx="8">
                  <c:v>61.3</c:v>
                </c:pt>
                <c:pt idx="16">
                  <c:v>50.7</c:v>
                </c:pt>
                <c:pt idx="24">
                  <c:v>32.700000000000003</c:v>
                </c:pt>
                <c:pt idx="32">
                  <c:v>3.2</c:v>
                </c:pt>
              </c:numCache>
            </c:numRef>
          </c:yVal>
          <c:smooth val="0"/>
          <c:extLst>
            <c:ext xmlns:c16="http://schemas.microsoft.com/office/drawing/2014/chart" uri="{C3380CC4-5D6E-409C-BE32-E72D297353CC}">
              <c16:uniqueId val="{00000009-B562-4847-A537-D2EB95C62B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{51EEE4D1-BB6B-41F1-B5C4-4986DF242BA6}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562-4847-A537-D2EB95C62B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{B53689E4-9811-4303-9078-DA452178A57C}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62-4847-A537-D2EB95C62B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{7F417B48-93BC-44C3-BC3A-DE3066709B28}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62-4847-A537-D2EB95C62B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{DE6DFDB2-2F4C-47B1-84AD-1823BB8A5196}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62-4847-A537-D2EB95C62B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{43E63429-D26A-4B22-8D13-00CF371CE62E}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62-4847-A537-D2EB95C62B7F}"/>
                </c:ext>
              </c:extLst>
            </c:dLbl>
            <c:dLbl>
              <c:idx val="8"/>
              <c:layout>
                <c:manualLayout>
                  <c:x val="-2.664717328775312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{274F5443-CE57-4D56-9A7F-D13C7B1698C1}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562-4847-A537-D2EB95C62B7F}"/>
                </c:ext>
              </c:extLst>
            </c:dLbl>
            <c:dLbl>
              <c:idx val="16"/>
              <c:layout>
                <c:manualLayout>
                  <c:x val="-3.6621161056433163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{35F176D0-8AF9-4983-A6C4-1BB4C4A061E0}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562-4847-A537-D2EB95C62B7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{98F94E23-2DE3-41E0-B8CD-7CA52A30CB04}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562-4847-A537-D2EB95C62B7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{BBA32AAA-B3D1-4BC3-98BD-C589CAAB609E}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562-4847-A537-D2EB95C62B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c:v>
                </c:pt>
              </c:numCache>
            </c:numRef>
          </c:xVal>
          <c:yVal>
            <c:numRef>
              <c:f>公会計指標分析・財政指標組合せ分析表!$BP$77:$DC$77</c:f>
              <c:numCache>
                <c:formatCode>#,##0.0;"▲ "#,##0.0</c:formatCode>
                <c:ptCount val="40"/>
                <c:pt idx="0">
                  <c:v>32.799999999999997</c:v>
                </c:pt>
                <c:pt idx="8">
                  <c:v>20.9</c:v>
                </c:pt>
                <c:pt idx="16">
                  <c:v>21</c:v>
                </c:pt>
                <c:pt idx="24">
                  <c:v>23.5</c:v>
                </c:pt>
                <c:pt idx="32">
                  <c:v>6.9</c:v>
                </c:pt>
              </c:numCache>
            </c:numRef>
          </c:yVal>
          <c:smooth val="0"/>
          <c:extLst>
            <c:ext xmlns:c16="http://schemas.microsoft.com/office/drawing/2014/chart" uri="{C3380CC4-5D6E-409C-BE32-E72D297353CC}">
              <c16:uniqueId val="{00000013-B562-4847-A537-D2EB95C62B7F}"/>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元利償還金については、平成２５年度以降の山辺中学校改築事業等の借入れに伴う元利償還により増加していたが、新規借入抑制効果により令和元年度から減少に転じている。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また、公営企業債の元利償還金に対する繰入金については、公共下水道事業会計等に係るものであるが</a:t>
          </a:r>
          <a:r>
            <a:rPr kumimoji="1" lang="ja-JP" altLang="en-US" sz="1400">
              <a:solidFill>
                <a:srgbClr val="FF0000"/>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増加傾向で推移していたが、令和３年度は減少しているものとなっている。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一部事務組合の地方債の元利償還金に対する負担金等については、新たに建設した施設の起債の償還開始により増加している。</a:t>
          </a:r>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山辺中学校改築事業などに伴う借入等により大幅な増額となっていたが、以降の借入抑制により減少傾向となっている。公営企業債等繰入見込額は、公共下水道事業会計における地方債の元利償還金に対する使用料の充当割合が高くなってきていることなどにより減少傾向となっている。組合等負担等見込額、退職手当負担見込額は、増加傾向が続いたが、職員採用の抑制等より職員数の減少傾向に加え低年齢化が進み、令和３年度は減少している。</a:t>
          </a:r>
        </a:p>
        <a:p>
          <a:r>
            <a:rPr kumimoji="1" lang="ja-JP" altLang="en-US" sz="1400">
              <a:latin typeface="ＭＳ ゴシック" pitchFamily="49" charset="-128"/>
              <a:ea typeface="ＭＳ ゴシック" pitchFamily="49" charset="-128"/>
            </a:rPr>
            <a:t>　充当可能財源等の充当可能基金は、前述の大規模事業における取崩しのために減額となり、それ以降は同程度の金額で推移していたが、清算金、寄付金の増及び事業精査の効果により、平成３０年度以降、充当可能基金が増加傾向となっている。</a:t>
          </a:r>
        </a:p>
        <a:p>
          <a:r>
            <a:rPr kumimoji="1" lang="ja-JP" altLang="en-US" sz="1400">
              <a:latin typeface="ＭＳ ゴシック" pitchFamily="49" charset="-128"/>
              <a:ea typeface="ＭＳ ゴシック" pitchFamily="49" charset="-128"/>
            </a:rPr>
            <a:t>　結果、将来負担比率の分子が１１６百万円と前年度比９６８百万円減と前年度に引き続き大幅な減となっている。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山形県山辺町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山辺町ふるさと応援基金及び山辺温泉基金の取り崩しにより減少した基金はあるものの、歳入歳出調整による財政調整基金及び山辺町公共施設等再生整備基金は、事業精査や職員給与独自削減等により増額となっている。また、小学校の建て替え時期をまもなく迎えることもあり、新たに山辺町学校施設整備基金を創設し積立を開始している。基金全体としては、総じて増加傾向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他の自治体と比較し、依然として基金残高が低い状況が続いており、今後も、厳しい財政状況が続くことや各公共施設等の老朽化への対応が予想されるため、各基金の設立目的に沿った適切な管理・活用を図り、必要に応じて新たな基金の設立及び廃止等の検討・実施、余剰資金の運用など、これまで以上に基金の有効活用を積極的に検討し、計画的な財源確保に努め、安定的で持続可能な財政運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後年度の公共施設等の改築・改修・その他整備等に備え、令和元年度に創設した公共施設等再生整備基金は、毎年度３０百万円以上の積立てを条件付けている基金であるが、新型コロナウイルス感染症などにより、通常の事業が実施できなかったこともあり、対前年比４２１百万円増と基金に多くの積立をすることでてている。統廃合により廃校となって４つの小中学校の解体又は再利用にかかる費用、町民総合体育館の改修、公民館等の改修などがま目前に迫っており、この基金を活用し整備を図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また、学校施設整備基金を新たに創設し、５年後及び７年後に耐用年数を迎える２つの小学校の改築に向けて積立を行っている。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ふるさとづくり基金については、文化会館建設に向け平成初期に設立されたが、その後の当町を取り巻く環境、必要性及び財政状況の変化に伴い、事業実施には至っていない。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については、ふるさと応援寄附金に基づき設立されているが、町単独事業、地場産品による返礼品及び業務委託への支出等に活用されている。その他の基金についても、各基金の目的に沿い各事業の事業実施に常時適切な活用が図られ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山辺温泉基金が減少傾向で推移しているものの、その他特定目的基金全体としては増額傾向となっている。これは、後年度の公共施設等の改築、改修その他整備等に備え、公共施設等再生整備基金、学校施設整備基金を設けたことによるところが大きく、事業精査等により、令和３年度はそれぞれ４２１百万円、１００百万円を積み立てることができ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ふるさと応援基金は、寄附者への返礼品等を一般会計から支出していることもあり、一般会計に繰入れするため取崩しにより減少している。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学校施設整備基金については、今後１０年以内に小学校の改築を行う予定であるため、１０億円以上の積立を予定している。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公共施設等の老朽化により施設の更新等が見込まれることから、これまで以上に各基金の設立目的に沿った適切な管理・活用を図るとともに、必要に応じた新たな基金の設立及び廃止等を検討するなど、今後も基金の有効活用を検討し、計画的な財源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２２年度の７６２百万円をピークに、以降平成２６年度まで山辺中学校改築事業を始めとした大規模事業への充当並びに歳入歳出の調整に伴い減少傾向にて推移していた。平成２７年度及び平成２８年度に歳出抑制効果により積み立てを実施することができたものの、再び平成２９年度には歳入不足への対応により９０百万円の取り崩しを実施しており、平成２６年度と同程度の４１３百万円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平成３０年度には土地開発公社の解散に伴う清算金、ふるさと応援寄付金の増、加えて事業精査並びに職員給与独自削減の効果により、２００百万円以上の積み立てを実施することができており、令和元年度では若干の取崩しにより、減額となったものの令和２年度では再び積立てができ、令和３年度はさらに上積みとなり、８００百万円の残高となってい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主に年度間の財源の不均衡の調整や繰替運用などに活用を図っているものの、歳出増及び歳入減に伴う財源補てんへの対応により、減少傾向で推移するとものと想定されるため、今後も継続的にこれまで以上の歳入歳出の精査により、継続的な一定額の確保を図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２３年度までは２５０百万円程度であったが、平成２４年度の取り崩し実施以降、特段の積み立て及び取り崩しともに実施していなかったが、令和３年度の普通交付税の再算定により、臨時財政対策債償還基金費が交付されたため、５０百万円の積立を行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また、現在、当初予算時では取り崩しによる歳入予算計上はしていない状況である。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各年度の予算編成にあたり、適宜、歳入歳出の動向並びに公債費を踏まえた柔軟な活用や積立を図る。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928ACBD-B68D-44A0-8A28-7C6EC37D5F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744F902-9A53-437C-8B6E-43534111A4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AC1976A-A518-4E53-8546-C45B912DC78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6187C71-C333-4F35-92DD-6B1B93B31D2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4C99A09-AABF-48CD-B794-5C1A6364E3B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EE3F06F-4407-4EDA-A31A-59F6A836636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CE9B624-5065-44AC-910B-7B584725DC4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D726F3B-DE34-4C0D-AE5D-31188C374F3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B08C1BE-B047-429C-8275-14E8C05F523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16A8F58-3F53-4490-831A-3F01EF3D3D8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F90D7B0-106D-4946-AC98-CB62C645A8D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FA7D741-01A1-4617-8076-0BB602A29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13,895
13,847
61.45
6,914,490
6,683,499
219,991
3,981,921
5,135,760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3AD71BC-0593-4D7F-B721-44758C08148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D813AEA-AE1C-4EB2-A25E-9D44D3F7ECE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E0F410E-530C-4A01-92A1-44D90C9AE38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9AFBFD6-86C8-4733-BA8A-12C8233C36D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E72BE54-DA64-425E-9AE1-E0F1EE7B1BF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7BE26B6-CDC3-4371-8F6B-4BD3814364C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7FAD619-60C5-4EFA-91E1-0BAB863E41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FAADB1F-551E-46DF-A124-C28A82DB395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A1D1A72-4C91-4422-A251-CC721D679ED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5E8DBA2-B44D-4641-A113-0485C917C6A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7511237-20F6-482D-AA09-8F8CBFACD6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7557628-8620-45BF-B6CC-83527025D82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CE09FEB-6206-418B-94A5-7C8A2921E7B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0347E33-BB58-4668-BC58-8019E7553FD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390571C-E357-4CE3-8676-0D97B264858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F4F8777-4723-43E2-9D00-F4D606524F3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5C53074-E322-4F00-85FE-C2B9F4AFF41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9559760-BF4F-4BA3-B82D-CFD31C9619B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00455E7-4B49-4AA7-AF04-AD4F4BCD3EB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3B3A8AC-6805-461C-9A1C-067A1AA4BDE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1FE5E1F-86CE-48EC-82FA-2E2529901B5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E05578A-E42A-4DCA-9296-932921D9E2C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4A6B22-F775-44A8-9B69-3F6F9F185C8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D5FD8C0-C09A-4E0E-8706-CED199A1547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B5410D6-D272-4E6B-8A3E-435DD9453D3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D7B1924-FFAB-44B8-BF18-57E219D9ACF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D1B8A1E-58E7-4154-ADB2-1DC972EF3A3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8DC9E44-BE80-47F6-97AE-8573C21D35E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81298C6-FEB1-44ED-BAC8-86445E484DC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81FCA88-4EF4-4D5D-8328-9C379E17404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2F2AEC9-C31A-47DB-B1FA-E5CE7E4C31E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8045B1E-383E-4AA0-95FC-1FAFAB0B154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98F71CE-5DBD-4A83-9A48-6993B7DBAD9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DEF3363-3993-4713-97D5-4A4548F96CE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4C9B945-4632-40A4-B9F4-13D6F9AAAFD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有形固定資産減価償却率は年々上昇しており、類似団体内平均値を５．０ポイント及び山形県平均値を５．９ポイント上回るなど高い水準にある。</a:t>
          </a:r>
        </a:p>
        <a:p>
          <a:r>
            <a:rPr kumimoji="1" lang="ja-JP" altLang="en-US" sz="1100">
              <a:latin typeface="ＭＳ Ｐゴシック" panose="020B0600070205080204" pitchFamily="50" charset="-128"/>
              <a:ea typeface="ＭＳ Ｐゴシック" panose="020B0600070205080204" pitchFamily="50" charset="-128"/>
            </a:rPr>
            <a:t>平成２８年度に公共施設等総合管理計画が策定され、令和２年度に町有施設等のすべてにおいて個別施設管理計画が策定されたことから、財源不足解消や計画的な事業遂行に向け、施設の集約化・複合化や除去等を推進す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5586F5D-B847-4914-AF4F-5BEDB28AF92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372FB5E-4BA2-41B9-B574-4151EC5ABCA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CA78E9E-731C-4750-89A7-4139F034C38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2A972877-F9BB-4122-9242-24093994E48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6FC8DB2-0007-47AE-9760-104DE7594E1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64795DEE-365F-4BA9-A431-381B77EC87A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1D5F3624-770B-44C2-B572-ED971935C26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C8380EF3-5D43-4D5A-AA4C-203A14728DF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8029EDBD-5D51-4889-B76A-1F522103CF0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CF5897F8-6538-4372-8548-2EA77192004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119833F7-FD4F-4E82-807C-6E103F0BE4F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6EA9736D-E378-4DAF-B658-1A041987752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6760B55C-4319-4088-B4C1-CAB3D3F940D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4264EA17-0678-4BA1-8BEA-EED6FFEE800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85D5A939-EA38-4D5B-9F7A-401F026BE9E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E2BB4424-1D85-4719-B203-69FE035349C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DCA9FA24-F1A0-4621-AA48-BD4823E7316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A28EDBBE-DAD3-4978-9543-A8E77D6F508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8037040C-7AF7-4699-BBFA-6B99ED562399}"/>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58F64F1B-4434-4393-AE60-ECE23996B08A}"/>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4C5F7E54-A752-4BE2-BD56-B9243EFFBD1B}"/>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FC8E3130-7054-4A0D-B7A4-30729A8F2D77}"/>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F3C9AD82-BE74-46E2-9CD7-015846352EFD}"/>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a16="http://schemas.microsoft.com/office/drawing/2014/main" id="{94F67B41-BA63-4F14-AD7C-3EF95C39477A}"/>
            </a:ext>
          </a:extLst>
        </xdr:cNvPr>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46555C93-FDC7-4FA4-9754-F1F165D0EC89}"/>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a:extLst>
            <a:ext uri="{FF2B5EF4-FFF2-40B4-BE49-F238E27FC236}">
              <a16:creationId xmlns:a16="http://schemas.microsoft.com/office/drawing/2014/main" id="{1ADF0498-EDF2-4ED7-8903-AFCBD601C614}"/>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130175</xdr:rowOff>
    </xdr:from>
    <xdr:to>
      <xdr:col>15</xdr:col>
      <xdr:colOff>187325</xdr:colOff>
      <xdr:row>30</xdr:row>
      <xdr:rowOff>60325</xdr:rowOff>
    </xdr:to>
    <xdr:sp macro="" textlink="">
      <xdr:nvSpPr>
        <xdr:cNvPr id="75" name="フローチャート: 判断 74">
          <a:extLst>
            <a:ext uri="{FF2B5EF4-FFF2-40B4-BE49-F238E27FC236}">
              <a16:creationId xmlns:a16="http://schemas.microsoft.com/office/drawing/2014/main" id="{CB3C6C50-287B-43D6-83A7-9E69193A7C78}"/>
            </a:ext>
          </a:extLst>
        </xdr:cNvPr>
        <xdr:cNvSpPr/>
      </xdr:nvSpPr>
      <xdr:spPr>
        <a:xfrm>
          <a:off x="3238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99332</xdr:rowOff>
    </xdr:from>
    <xdr:to>
      <xdr:col>11</xdr:col>
      <xdr:colOff>187325</xdr:colOff>
      <xdr:row>30</xdr:row>
      <xdr:rowOff>29482</xdr:rowOff>
    </xdr:to>
    <xdr:sp macro="" textlink="">
      <xdr:nvSpPr>
        <xdr:cNvPr id="76" name="フローチャート: 判断 75">
          <a:extLst>
            <a:ext uri="{FF2B5EF4-FFF2-40B4-BE49-F238E27FC236}">
              <a16:creationId xmlns:a16="http://schemas.microsoft.com/office/drawing/2014/main" id="{C2A1E369-6FEC-4B7B-BCD0-598B737D9D5E}"/>
            </a:ext>
          </a:extLst>
        </xdr:cNvPr>
        <xdr:cNvSpPr/>
      </xdr:nvSpPr>
      <xdr:spPr>
        <a:xfrm>
          <a:off x="24765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49983</xdr:rowOff>
    </xdr:from>
    <xdr:to>
      <xdr:col>7</xdr:col>
      <xdr:colOff>187325</xdr:colOff>
      <xdr:row>29</xdr:row>
      <xdr:rowOff>151583</xdr:rowOff>
    </xdr:to>
    <xdr:sp macro="" textlink="">
      <xdr:nvSpPr>
        <xdr:cNvPr id="77" name="フローチャート: 判断 76">
          <a:extLst>
            <a:ext uri="{FF2B5EF4-FFF2-40B4-BE49-F238E27FC236}">
              <a16:creationId xmlns:a16="http://schemas.microsoft.com/office/drawing/2014/main" id="{DF4DBF50-AD7A-439D-81B2-E72ED36FC2FE}"/>
            </a:ext>
          </a:extLst>
        </xdr:cNvPr>
        <xdr:cNvSpPr/>
      </xdr:nvSpPr>
      <xdr:spPr>
        <a:xfrm>
          <a:off x="1714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B214E7F-E3BD-4B73-8C14-FF4AFB56D07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007654A-537F-4F12-9AEA-335F7C912D6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C4172B1-B155-420C-AA5D-1E4C90B4DDC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BFFD4A9-1D97-480F-9C91-003745219A0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A4CA2F8-71B7-480B-A3AA-024EF216877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156119</xdr:rowOff>
    </xdr:from>
    <xdr:to>
      <xdr:col>23</xdr:col>
      <xdr:colOff>136525</xdr:colOff>
      <xdr:row>31</xdr:row>
      <xdr:rowOff>86269</xdr:rowOff>
    </xdr:to>
    <xdr:sp macro="" textlink="">
      <xdr:nvSpPr>
        <xdr:cNvPr id="83" name="楕円 82">
          <a:extLst>
            <a:ext uri="{FF2B5EF4-FFF2-40B4-BE49-F238E27FC236}">
              <a16:creationId xmlns:a16="http://schemas.microsoft.com/office/drawing/2014/main" id="{D5D90B1A-1AAB-47F4-B41F-F386CA5A3805}"/>
            </a:ext>
          </a:extLst>
        </xdr:cNvPr>
        <xdr:cNvSpPr/>
      </xdr:nvSpPr>
      <xdr:spPr>
        <a:xfrm>
          <a:off x="47117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134546</xdr:rowOff>
    </xdr:from>
    <xdr:ext cx="405111" cy="259045"/>
    <xdr:sp macro="" textlink="">
      <xdr:nvSpPr>
        <xdr:cNvPr id="84" name="有形固定資産減価償却率該当値テキスト">
          <a:extLst>
            <a:ext uri="{FF2B5EF4-FFF2-40B4-BE49-F238E27FC236}">
              <a16:creationId xmlns:a16="http://schemas.microsoft.com/office/drawing/2014/main" id="{DC91D402-BE2B-4FEA-958A-7EFE90A8553F}"/>
            </a:ext>
          </a:extLst>
        </xdr:cNvPr>
        <xdr:cNvSpPr txBox="1"/>
      </xdr:nvSpPr>
      <xdr:spPr>
        <a:xfrm>
          <a:off x="4813300"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97518</xdr:rowOff>
    </xdr:from>
    <xdr:to>
      <xdr:col>19</xdr:col>
      <xdr:colOff>187325</xdr:colOff>
      <xdr:row>31</xdr:row>
      <xdr:rowOff>27668</xdr:rowOff>
    </xdr:to>
    <xdr:sp macro="" textlink="">
      <xdr:nvSpPr>
        <xdr:cNvPr id="85" name="楕円 84">
          <a:extLst>
            <a:ext uri="{FF2B5EF4-FFF2-40B4-BE49-F238E27FC236}">
              <a16:creationId xmlns:a16="http://schemas.microsoft.com/office/drawing/2014/main" id="{C93D7EE0-1964-4234-8E32-E7250F6A4CC5}"/>
            </a:ext>
          </a:extLst>
        </xdr:cNvPr>
        <xdr:cNvSpPr/>
      </xdr:nvSpPr>
      <xdr:spPr>
        <a:xfrm>
          <a:off x="4000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148318</xdr:rowOff>
    </xdr:from>
    <xdr:to>
      <xdr:col>23</xdr:col>
      <xdr:colOff>85725</xdr:colOff>
      <xdr:row>31</xdr:row>
      <xdr:rowOff>35469</xdr:rowOff>
    </xdr:to>
    <xdr:cxnSp macro="">
      <xdr:nvCxnSpPr>
        <xdr:cNvPr id="86" name="直線コネクタ 85">
          <a:extLst>
            <a:ext uri="{FF2B5EF4-FFF2-40B4-BE49-F238E27FC236}">
              <a16:creationId xmlns:a16="http://schemas.microsoft.com/office/drawing/2014/main" id="{167886D8-330C-4CC6-A2B6-08CF177EB275}"/>
            </a:ext>
          </a:extLst>
        </xdr:cNvPr>
        <xdr:cNvCxnSpPr/>
      </xdr:nvCxnSpPr>
      <xdr:spPr>
        <a:xfrm>
          <a:off x="4051300" y="6063343"/>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35832</xdr:rowOff>
    </xdr:from>
    <xdr:to>
      <xdr:col>15</xdr:col>
      <xdr:colOff>187325</xdr:colOff>
      <xdr:row>30</xdr:row>
      <xdr:rowOff>137432</xdr:rowOff>
    </xdr:to>
    <xdr:sp macro="" textlink="">
      <xdr:nvSpPr>
        <xdr:cNvPr id="87" name="楕円 86">
          <a:extLst>
            <a:ext uri="{FF2B5EF4-FFF2-40B4-BE49-F238E27FC236}">
              <a16:creationId xmlns:a16="http://schemas.microsoft.com/office/drawing/2014/main" id="{CB54871C-84B0-4C5C-9D30-B8982394D03B}"/>
            </a:ext>
          </a:extLst>
        </xdr:cNvPr>
        <xdr:cNvSpPr/>
      </xdr:nvSpPr>
      <xdr:spPr>
        <a:xfrm>
          <a:off x="3238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86632</xdr:rowOff>
    </xdr:from>
    <xdr:to>
      <xdr:col>19</xdr:col>
      <xdr:colOff>136525</xdr:colOff>
      <xdr:row>30</xdr:row>
      <xdr:rowOff>148318</xdr:rowOff>
    </xdr:to>
    <xdr:cxnSp macro="">
      <xdr:nvCxnSpPr>
        <xdr:cNvPr id="88" name="直線コネクタ 87">
          <a:extLst>
            <a:ext uri="{FF2B5EF4-FFF2-40B4-BE49-F238E27FC236}">
              <a16:creationId xmlns:a16="http://schemas.microsoft.com/office/drawing/2014/main" id="{BC4C485D-90B2-40A8-AA6D-05D1D9AC8E4B}"/>
            </a:ext>
          </a:extLst>
        </xdr:cNvPr>
        <xdr:cNvCxnSpPr/>
      </xdr:nvCxnSpPr>
      <xdr:spPr>
        <a:xfrm>
          <a:off x="3289300" y="6001657"/>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89" name="楕円 88">
          <a:extLst>
            <a:ext uri="{FF2B5EF4-FFF2-40B4-BE49-F238E27FC236}">
              <a16:creationId xmlns:a16="http://schemas.microsoft.com/office/drawing/2014/main" id="{926F248C-8C51-41DF-9F13-73EFA335E00F}"/>
            </a:ext>
          </a:extLst>
        </xdr:cNvPr>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30</xdr:row>
      <xdr:rowOff>86632</xdr:rowOff>
    </xdr:to>
    <xdr:cxnSp macro="">
      <xdr:nvCxnSpPr>
        <xdr:cNvPr id="90" name="直線コネクタ 89">
          <a:extLst>
            <a:ext uri="{FF2B5EF4-FFF2-40B4-BE49-F238E27FC236}">
              <a16:creationId xmlns:a16="http://schemas.microsoft.com/office/drawing/2014/main" id="{6C45DEEF-F772-413C-B223-7963B198A2BF}"/>
            </a:ext>
          </a:extLst>
        </xdr:cNvPr>
        <xdr:cNvCxnSpPr/>
      </xdr:nvCxnSpPr>
      <xdr:spPr>
        <a:xfrm>
          <a:off x="2527300" y="5946140"/>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90079</xdr:rowOff>
    </xdr:from>
    <xdr:to>
      <xdr:col>7</xdr:col>
      <xdr:colOff>187325</xdr:colOff>
      <xdr:row>30</xdr:row>
      <xdr:rowOff>20229</xdr:rowOff>
    </xdr:to>
    <xdr:sp macro="" textlink="">
      <xdr:nvSpPr>
        <xdr:cNvPr id="91" name="楕円 90">
          <a:extLst>
            <a:ext uri="{FF2B5EF4-FFF2-40B4-BE49-F238E27FC236}">
              <a16:creationId xmlns:a16="http://schemas.microsoft.com/office/drawing/2014/main" id="{B3EEAACB-9D7B-4D0B-9A40-FA47838D7C7F}"/>
            </a:ext>
          </a:extLst>
        </xdr:cNvPr>
        <xdr:cNvSpPr/>
      </xdr:nvSpPr>
      <xdr:spPr>
        <a:xfrm>
          <a:off x="1714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140879</xdr:rowOff>
    </xdr:from>
    <xdr:to>
      <xdr:col>11</xdr:col>
      <xdr:colOff>136525</xdr:colOff>
      <xdr:row>30</xdr:row>
      <xdr:rowOff>31115</xdr:rowOff>
    </xdr:to>
    <xdr:cxnSp macro="">
      <xdr:nvCxnSpPr>
        <xdr:cNvPr id="92" name="直線コネクタ 91">
          <a:extLst>
            <a:ext uri="{FF2B5EF4-FFF2-40B4-BE49-F238E27FC236}">
              <a16:creationId xmlns:a16="http://schemas.microsoft.com/office/drawing/2014/main" id="{94CCDC5E-4BF3-424B-A4AD-2337A46BF2C2}"/>
            </a:ext>
          </a:extLst>
        </xdr:cNvPr>
        <xdr:cNvCxnSpPr/>
      </xdr:nvCxnSpPr>
      <xdr:spPr>
        <a:xfrm>
          <a:off x="1765300" y="5884454"/>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a:extLst>
            <a:ext uri="{FF2B5EF4-FFF2-40B4-BE49-F238E27FC236}">
              <a16:creationId xmlns:a16="http://schemas.microsoft.com/office/drawing/2014/main" id="{92903AD5-1990-4C9D-A917-3F6301DEB732}"/>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76852</xdr:rowOff>
    </xdr:from>
    <xdr:ext cx="405111" cy="259045"/>
    <xdr:sp macro="" textlink="">
      <xdr:nvSpPr>
        <xdr:cNvPr id="94" name="n_2aveValue有形固定資産減価償却率">
          <a:extLst>
            <a:ext uri="{FF2B5EF4-FFF2-40B4-BE49-F238E27FC236}">
              <a16:creationId xmlns:a16="http://schemas.microsoft.com/office/drawing/2014/main" id="{4BF1FC0F-8751-4A4D-ABC0-D33615519D3F}"/>
            </a:ext>
          </a:extLst>
        </xdr:cNvPr>
        <xdr:cNvSpPr txBox="1"/>
      </xdr:nvSpPr>
      <xdr:spPr>
        <a:xfrm>
          <a:off x="3086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46009</xdr:rowOff>
    </xdr:from>
    <xdr:ext cx="405111" cy="259045"/>
    <xdr:sp macro="" textlink="">
      <xdr:nvSpPr>
        <xdr:cNvPr id="95" name="n_3aveValue有形固定資産減価償却率">
          <a:extLst>
            <a:ext uri="{FF2B5EF4-FFF2-40B4-BE49-F238E27FC236}">
              <a16:creationId xmlns:a16="http://schemas.microsoft.com/office/drawing/2014/main" id="{87D578AC-86AB-408B-B2EC-F5F9AABC66D3}"/>
            </a:ext>
          </a:extLst>
        </xdr:cNvPr>
        <xdr:cNvSpPr txBox="1"/>
      </xdr:nvSpPr>
      <xdr:spPr>
        <a:xfrm>
          <a:off x="2324744"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168110</xdr:rowOff>
    </xdr:from>
    <xdr:ext cx="405111" cy="259045"/>
    <xdr:sp macro="" textlink="">
      <xdr:nvSpPr>
        <xdr:cNvPr id="96" name="n_4aveValue有形固定資産減価償却率">
          <a:extLst>
            <a:ext uri="{FF2B5EF4-FFF2-40B4-BE49-F238E27FC236}">
              <a16:creationId xmlns:a16="http://schemas.microsoft.com/office/drawing/2014/main" id="{019B5C73-89FB-4492-A294-3AB7FC7831E5}"/>
            </a:ext>
          </a:extLst>
        </xdr:cNvPr>
        <xdr:cNvSpPr txBox="1"/>
      </xdr:nvSpPr>
      <xdr:spPr>
        <a:xfrm>
          <a:off x="1562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18795</xdr:rowOff>
    </xdr:from>
    <xdr:ext cx="405111" cy="259045"/>
    <xdr:sp macro="" textlink="">
      <xdr:nvSpPr>
        <xdr:cNvPr id="97" name="n_1mainValue有形固定資産減価償却率">
          <a:extLst>
            <a:ext uri="{FF2B5EF4-FFF2-40B4-BE49-F238E27FC236}">
              <a16:creationId xmlns:a16="http://schemas.microsoft.com/office/drawing/2014/main" id="{8596D070-EFF1-4997-AF8A-762770805EB7}"/>
            </a:ext>
          </a:extLst>
        </xdr:cNvPr>
        <xdr:cNvSpPr txBox="1"/>
      </xdr:nvSpPr>
      <xdr:spPr>
        <a:xfrm>
          <a:off x="38360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128559</xdr:rowOff>
    </xdr:from>
    <xdr:ext cx="405111" cy="259045"/>
    <xdr:sp macro="" textlink="">
      <xdr:nvSpPr>
        <xdr:cNvPr id="98" name="n_2mainValue有形固定資産減価償却率">
          <a:extLst>
            <a:ext uri="{FF2B5EF4-FFF2-40B4-BE49-F238E27FC236}">
              <a16:creationId xmlns:a16="http://schemas.microsoft.com/office/drawing/2014/main" id="{323BB02C-D335-490B-B0CE-C51555B52007}"/>
            </a:ext>
          </a:extLst>
        </xdr:cNvPr>
        <xdr:cNvSpPr txBox="1"/>
      </xdr:nvSpPr>
      <xdr:spPr>
        <a:xfrm>
          <a:off x="30867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73042</xdr:rowOff>
    </xdr:from>
    <xdr:ext cx="405111" cy="259045"/>
    <xdr:sp macro="" textlink="">
      <xdr:nvSpPr>
        <xdr:cNvPr id="99" name="n_3mainValue有形固定資産減価償却率">
          <a:extLst>
            <a:ext uri="{FF2B5EF4-FFF2-40B4-BE49-F238E27FC236}">
              <a16:creationId xmlns:a16="http://schemas.microsoft.com/office/drawing/2014/main" id="{D9531599-2E93-4F59-97BE-B5B83EBC6C2E}"/>
            </a:ext>
          </a:extLst>
        </xdr:cNvPr>
        <xdr:cNvSpPr txBox="1"/>
      </xdr:nvSpPr>
      <xdr:spPr>
        <a:xfrm>
          <a:off x="2324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11356</xdr:rowOff>
    </xdr:from>
    <xdr:ext cx="405111" cy="259045"/>
    <xdr:sp macro="" textlink="">
      <xdr:nvSpPr>
        <xdr:cNvPr id="100" name="n_4mainValue有形固定資産減価償却率">
          <a:extLst>
            <a:ext uri="{FF2B5EF4-FFF2-40B4-BE49-F238E27FC236}">
              <a16:creationId xmlns:a16="http://schemas.microsoft.com/office/drawing/2014/main" id="{4600A84C-10DE-4BA3-92E6-6ADDDA5CEDFE}"/>
            </a:ext>
          </a:extLst>
        </xdr:cNvPr>
        <xdr:cNvSpPr txBox="1"/>
      </xdr:nvSpPr>
      <xdr:spPr>
        <a:xfrm>
          <a:off x="1562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8C459E1C-31FE-4595-8F5D-65A8048B087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4AE769C1-CB76-479B-BAD3-668D6F0328D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61D5F3BC-2087-45E4-AD01-3A077FD04E7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47AF879F-BE21-4052-8DC3-BFBB6C9819B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815C211-ADFC-433E-830F-8EC02D753BE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369E2266-388C-4995-8912-685DE69DD7E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E91BC5F4-6461-4C33-B080-0CA1750F33A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B9EEB5D5-D1FE-4C58-A4F1-0BA6F1F8CDE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CB38549C-4C82-4ADD-94C5-0CC080046B5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10DCC258-E54A-4AD9-9472-15343AB9C7F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B1FD49A3-38E2-4978-AAC2-C180DB009C7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9238D25-EDF3-4754-AA82-9F40C7AF839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E27919FB-D99F-415E-9AB3-00DB8522D69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５年度から２７年度にかけて実施された山辺中学校改築事業に係る多額の起債発行が終了し、新規起債発行抑制などにより、将来負担額は減少しており、債務償還比率は類似団体内平均値を７２．８ポイント下回るなど水準が低下している。</a:t>
          </a:r>
        </a:p>
        <a:p>
          <a:r>
            <a:rPr kumimoji="1" lang="ja-JP" altLang="en-US" sz="1100">
              <a:latin typeface="ＭＳ Ｐゴシック" panose="020B0600070205080204" pitchFamily="50" charset="-128"/>
              <a:ea typeface="ＭＳ Ｐゴシック" panose="020B0600070205080204" pitchFamily="50" charset="-128"/>
            </a:rPr>
            <a:t>引き続き新規発行の抑制及び歳出の抑制に努める。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D04753F4-2CBB-44E1-83E4-37014C6ED40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FC1EE371-C775-4020-9BFC-B204E1FDB1D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2CC9117E-F643-446E-924C-0B5728B7761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8DDE8B29-495C-4806-954F-486B1406EAA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D06DE09-5D77-47A5-AC58-2AC2DDE6E71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B8EDD3FC-BB2B-4363-AFA2-F136D393CB1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48DBFE37-2E86-4B6F-8511-C17840A13A5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2C811D29-B1B4-4C6D-AB02-11D4121D1DC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BE777D0A-56A6-4672-99DB-3B521EA8397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42721DD2-803F-4FBC-B8A5-8B9E6C71195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E39ED675-8801-4A7B-8004-11211673413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CBE301AF-CA5C-4147-A6D0-F5C3731F40C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CFA5D14B-87DC-45AE-9AAB-084569EB5A8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48DE2F7-48A0-483F-8C60-A5BDDAE3F77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EE46C7B-F032-4E7F-B088-AEAAA37D6A7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C602C84C-EFE7-4C10-8F71-76745C1EA2B3}"/>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6745C7E4-287A-49B5-8724-24FAE6C4E079}"/>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2983EB46-7A04-463A-92E0-4CCCAAD323E3}"/>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19813CC1-E31C-4E2A-8EB0-BE3CEF5036C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5E398151-C961-4D0B-A9E4-CE7DE6CC777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34" name="債務償還比率平均値テキスト">
          <a:extLst>
            <a:ext uri="{FF2B5EF4-FFF2-40B4-BE49-F238E27FC236}">
              <a16:creationId xmlns:a16="http://schemas.microsoft.com/office/drawing/2014/main" id="{C50E3BE3-5D77-4705-AF8C-C13F96E2C43C}"/>
            </a:ext>
          </a:extLst>
        </xdr:cNvPr>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3F67B739-6283-4C83-A0DF-6BB7B6D1F871}"/>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152964</xdr:rowOff>
    </xdr:from>
    <xdr:to>
      <xdr:col>72</xdr:col>
      <xdr:colOff>123825</xdr:colOff>
      <xdr:row>30</xdr:row>
      <xdr:rowOff>83114</xdr:rowOff>
    </xdr:to>
    <xdr:sp macro="" textlink="">
      <xdr:nvSpPr>
        <xdr:cNvPr id="136" name="フローチャート: 判断 135">
          <a:extLst>
            <a:ext uri="{FF2B5EF4-FFF2-40B4-BE49-F238E27FC236}">
              <a16:creationId xmlns:a16="http://schemas.microsoft.com/office/drawing/2014/main" id="{C69FEFFB-4BF5-4B23-8840-A6078C67D8FA}"/>
            </a:ext>
          </a:extLst>
        </xdr:cNvPr>
        <xdr:cNvSpPr/>
      </xdr:nvSpPr>
      <xdr:spPr>
        <a:xfrm>
          <a:off x="140335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136772</xdr:rowOff>
    </xdr:from>
    <xdr:to>
      <xdr:col>68</xdr:col>
      <xdr:colOff>123825</xdr:colOff>
      <xdr:row>30</xdr:row>
      <xdr:rowOff>66922</xdr:rowOff>
    </xdr:to>
    <xdr:sp macro="" textlink="">
      <xdr:nvSpPr>
        <xdr:cNvPr id="137" name="フローチャート: 判断 136">
          <a:extLst>
            <a:ext uri="{FF2B5EF4-FFF2-40B4-BE49-F238E27FC236}">
              <a16:creationId xmlns:a16="http://schemas.microsoft.com/office/drawing/2014/main" id="{3F073C0A-3974-497D-AE02-422BC964244D}"/>
            </a:ext>
          </a:extLst>
        </xdr:cNvPr>
        <xdr:cNvSpPr/>
      </xdr:nvSpPr>
      <xdr:spPr>
        <a:xfrm>
          <a:off x="13271500" y="588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141450</xdr:rowOff>
    </xdr:from>
    <xdr:to>
      <xdr:col>64</xdr:col>
      <xdr:colOff>123825</xdr:colOff>
      <xdr:row>30</xdr:row>
      <xdr:rowOff>71600</xdr:rowOff>
    </xdr:to>
    <xdr:sp macro="" textlink="">
      <xdr:nvSpPr>
        <xdr:cNvPr id="138" name="フローチャート: 判断 137">
          <a:extLst>
            <a:ext uri="{FF2B5EF4-FFF2-40B4-BE49-F238E27FC236}">
              <a16:creationId xmlns:a16="http://schemas.microsoft.com/office/drawing/2014/main" id="{06C77A17-2E48-422F-A18A-1C4C90C01C41}"/>
            </a:ext>
          </a:extLst>
        </xdr:cNvPr>
        <xdr:cNvSpPr/>
      </xdr:nvSpPr>
      <xdr:spPr>
        <a:xfrm>
          <a:off x="12509500" y="588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160281</xdr:rowOff>
    </xdr:from>
    <xdr:to>
      <xdr:col>60</xdr:col>
      <xdr:colOff>123825</xdr:colOff>
      <xdr:row>30</xdr:row>
      <xdr:rowOff>90431</xdr:rowOff>
    </xdr:to>
    <xdr:sp macro="" textlink="">
      <xdr:nvSpPr>
        <xdr:cNvPr id="139" name="フローチャート: 判断 138">
          <a:extLst>
            <a:ext uri="{FF2B5EF4-FFF2-40B4-BE49-F238E27FC236}">
              <a16:creationId xmlns:a16="http://schemas.microsoft.com/office/drawing/2014/main" id="{65390D84-30C5-463C-A2E6-017F5E0DA600}"/>
            </a:ext>
          </a:extLst>
        </xdr:cNvPr>
        <xdr:cNvSpPr/>
      </xdr:nvSpPr>
      <xdr:spPr>
        <a:xfrm>
          <a:off x="11747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A213F04-4638-4C35-9CBC-4973C2F42BE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8B4B389-4920-41CA-9622-606A7AA658D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2564778-1B45-4920-ABDF-D66A314FFEA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5B8B0B9-7FFE-4996-A844-FE892D42074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B2F5E81-96C4-4293-87E1-2828B8E02CD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105636</xdr:rowOff>
    </xdr:from>
    <xdr:to>
      <xdr:col>76</xdr:col>
      <xdr:colOff>73025</xdr:colOff>
      <xdr:row>29</xdr:row>
      <xdr:rowOff>35786</xdr:rowOff>
    </xdr:to>
    <xdr:sp macro="" textlink="">
      <xdr:nvSpPr>
        <xdr:cNvPr id="145" name="楕円 144">
          <a:extLst>
            <a:ext uri="{FF2B5EF4-FFF2-40B4-BE49-F238E27FC236}">
              <a16:creationId xmlns:a16="http://schemas.microsoft.com/office/drawing/2014/main" id="{7AA7858A-BFD6-49E1-A1D9-DC7983E72B91}"/>
            </a:ext>
          </a:extLst>
        </xdr:cNvPr>
        <xdr:cNvSpPr/>
      </xdr:nvSpPr>
      <xdr:spPr>
        <a:xfrm>
          <a:off x="14744700" y="5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128513</xdr:rowOff>
    </xdr:from>
    <xdr:ext cx="469744" cy="259045"/>
    <xdr:sp macro="" textlink="">
      <xdr:nvSpPr>
        <xdr:cNvPr id="146" name="債務償還比率該当値テキスト">
          <a:extLst>
            <a:ext uri="{FF2B5EF4-FFF2-40B4-BE49-F238E27FC236}">
              <a16:creationId xmlns:a16="http://schemas.microsoft.com/office/drawing/2014/main" id="{5DD80532-47EC-4E6E-8D7E-C1D127931C14}"/>
            </a:ext>
          </a:extLst>
        </xdr:cNvPr>
        <xdr:cNvSpPr txBox="1"/>
      </xdr:nvSpPr>
      <xdr:spPr>
        <a:xfrm>
          <a:off x="14846300" y="552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30212</xdr:rowOff>
    </xdr:from>
    <xdr:to>
      <xdr:col>72</xdr:col>
      <xdr:colOff>123825</xdr:colOff>
      <xdr:row>30</xdr:row>
      <xdr:rowOff>131812</xdr:rowOff>
    </xdr:to>
    <xdr:sp macro="" textlink="">
      <xdr:nvSpPr>
        <xdr:cNvPr id="147" name="楕円 146">
          <a:extLst>
            <a:ext uri="{FF2B5EF4-FFF2-40B4-BE49-F238E27FC236}">
              <a16:creationId xmlns:a16="http://schemas.microsoft.com/office/drawing/2014/main" id="{6767D70E-C38A-4FE3-BE7B-9DEDED2FE7D8}"/>
            </a:ext>
          </a:extLst>
        </xdr:cNvPr>
        <xdr:cNvSpPr/>
      </xdr:nvSpPr>
      <xdr:spPr>
        <a:xfrm>
          <a:off x="14033500" y="59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156436</xdr:rowOff>
    </xdr:from>
    <xdr:to>
      <xdr:col>76</xdr:col>
      <xdr:colOff>22225</xdr:colOff>
      <xdr:row>30</xdr:row>
      <xdr:rowOff>81012</xdr:rowOff>
    </xdr:to>
    <xdr:cxnSp macro="">
      <xdr:nvCxnSpPr>
        <xdr:cNvPr id="148" name="直線コネクタ 147">
          <a:extLst>
            <a:ext uri="{FF2B5EF4-FFF2-40B4-BE49-F238E27FC236}">
              <a16:creationId xmlns:a16="http://schemas.microsoft.com/office/drawing/2014/main" id="{F05ACA90-31C2-42DF-ABCA-D193ABCEAD42}"/>
            </a:ext>
          </a:extLst>
        </xdr:cNvPr>
        <xdr:cNvCxnSpPr/>
      </xdr:nvCxnSpPr>
      <xdr:spPr>
        <a:xfrm flipV="1">
          <a:off x="14084300" y="5728561"/>
          <a:ext cx="711200" cy="26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22726</xdr:rowOff>
    </xdr:from>
    <xdr:to>
      <xdr:col>68</xdr:col>
      <xdr:colOff>123825</xdr:colOff>
      <xdr:row>31</xdr:row>
      <xdr:rowOff>124326</xdr:rowOff>
    </xdr:to>
    <xdr:sp macro="" textlink="">
      <xdr:nvSpPr>
        <xdr:cNvPr id="149" name="楕円 148">
          <a:extLst>
            <a:ext uri="{FF2B5EF4-FFF2-40B4-BE49-F238E27FC236}">
              <a16:creationId xmlns:a16="http://schemas.microsoft.com/office/drawing/2014/main" id="{D7271457-6BE6-4F11-9819-477B74C84D4C}"/>
            </a:ext>
          </a:extLst>
        </xdr:cNvPr>
        <xdr:cNvSpPr/>
      </xdr:nvSpPr>
      <xdr:spPr>
        <a:xfrm>
          <a:off x="13271500" y="610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81012</xdr:rowOff>
    </xdr:from>
    <xdr:to>
      <xdr:col>72</xdr:col>
      <xdr:colOff>73025</xdr:colOff>
      <xdr:row>31</xdr:row>
      <xdr:rowOff>73526</xdr:rowOff>
    </xdr:to>
    <xdr:cxnSp macro="">
      <xdr:nvCxnSpPr>
        <xdr:cNvPr id="150" name="直線コネクタ 149">
          <a:extLst>
            <a:ext uri="{FF2B5EF4-FFF2-40B4-BE49-F238E27FC236}">
              <a16:creationId xmlns:a16="http://schemas.microsoft.com/office/drawing/2014/main" id="{870A8956-6376-4FFC-972F-2ED8241B885C}"/>
            </a:ext>
          </a:extLst>
        </xdr:cNvPr>
        <xdr:cNvCxnSpPr/>
      </xdr:nvCxnSpPr>
      <xdr:spPr>
        <a:xfrm flipV="1">
          <a:off x="13322300" y="5996037"/>
          <a:ext cx="762000" cy="16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74182</xdr:rowOff>
    </xdr:from>
    <xdr:to>
      <xdr:col>64</xdr:col>
      <xdr:colOff>123825</xdr:colOff>
      <xdr:row>32</xdr:row>
      <xdr:rowOff>4332</xdr:rowOff>
    </xdr:to>
    <xdr:sp macro="" textlink="">
      <xdr:nvSpPr>
        <xdr:cNvPr id="151" name="楕円 150">
          <a:extLst>
            <a:ext uri="{FF2B5EF4-FFF2-40B4-BE49-F238E27FC236}">
              <a16:creationId xmlns:a16="http://schemas.microsoft.com/office/drawing/2014/main" id="{47D02A35-F26F-4575-9E47-64A3D24B4E29}"/>
            </a:ext>
          </a:extLst>
        </xdr:cNvPr>
        <xdr:cNvSpPr/>
      </xdr:nvSpPr>
      <xdr:spPr>
        <a:xfrm>
          <a:off x="12509500" y="61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73526</xdr:rowOff>
    </xdr:from>
    <xdr:to>
      <xdr:col>68</xdr:col>
      <xdr:colOff>73025</xdr:colOff>
      <xdr:row>31</xdr:row>
      <xdr:rowOff>124982</xdr:rowOff>
    </xdr:to>
    <xdr:cxnSp macro="">
      <xdr:nvCxnSpPr>
        <xdr:cNvPr id="152" name="直線コネクタ 151">
          <a:extLst>
            <a:ext uri="{FF2B5EF4-FFF2-40B4-BE49-F238E27FC236}">
              <a16:creationId xmlns:a16="http://schemas.microsoft.com/office/drawing/2014/main" id="{2BA606D4-0AAF-4A34-AA08-4C395853CB40}"/>
            </a:ext>
          </a:extLst>
        </xdr:cNvPr>
        <xdr:cNvCxnSpPr/>
      </xdr:nvCxnSpPr>
      <xdr:spPr>
        <a:xfrm flipV="1">
          <a:off x="12560300" y="6160001"/>
          <a:ext cx="762000" cy="5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109276</xdr:rowOff>
    </xdr:from>
    <xdr:to>
      <xdr:col>60</xdr:col>
      <xdr:colOff>123825</xdr:colOff>
      <xdr:row>33</xdr:row>
      <xdr:rowOff>39426</xdr:rowOff>
    </xdr:to>
    <xdr:sp macro="" textlink="">
      <xdr:nvSpPr>
        <xdr:cNvPr id="153" name="楕円 152">
          <a:extLst>
            <a:ext uri="{FF2B5EF4-FFF2-40B4-BE49-F238E27FC236}">
              <a16:creationId xmlns:a16="http://schemas.microsoft.com/office/drawing/2014/main" id="{434D774A-DD72-4EB4-989B-245591D19731}"/>
            </a:ext>
          </a:extLst>
        </xdr:cNvPr>
        <xdr:cNvSpPr/>
      </xdr:nvSpPr>
      <xdr:spPr>
        <a:xfrm>
          <a:off x="11747500" y="63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124982</xdr:rowOff>
    </xdr:from>
    <xdr:to>
      <xdr:col>64</xdr:col>
      <xdr:colOff>73025</xdr:colOff>
      <xdr:row>32</xdr:row>
      <xdr:rowOff>160076</xdr:rowOff>
    </xdr:to>
    <xdr:cxnSp macro="">
      <xdr:nvCxnSpPr>
        <xdr:cNvPr id="154" name="直線コネクタ 153">
          <a:extLst>
            <a:ext uri="{FF2B5EF4-FFF2-40B4-BE49-F238E27FC236}">
              <a16:creationId xmlns:a16="http://schemas.microsoft.com/office/drawing/2014/main" id="{421BDDBC-02AA-499F-9BC3-D74286FBBB31}"/>
            </a:ext>
          </a:extLst>
        </xdr:cNvPr>
        <xdr:cNvCxnSpPr/>
      </xdr:nvCxnSpPr>
      <xdr:spPr>
        <a:xfrm flipV="1">
          <a:off x="11798300" y="6211457"/>
          <a:ext cx="762000" cy="20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99641</xdr:rowOff>
    </xdr:from>
    <xdr:ext cx="469744" cy="259045"/>
    <xdr:sp macro="" textlink="">
      <xdr:nvSpPr>
        <xdr:cNvPr id="155" name="n_1aveValue債務償還比率">
          <a:extLst>
            <a:ext uri="{FF2B5EF4-FFF2-40B4-BE49-F238E27FC236}">
              <a16:creationId xmlns:a16="http://schemas.microsoft.com/office/drawing/2014/main" id="{0E476D3D-6D0C-4A9E-A6C9-465DA56BBC61}"/>
            </a:ext>
          </a:extLst>
        </xdr:cNvPr>
        <xdr:cNvSpPr txBox="1"/>
      </xdr:nvSpPr>
      <xdr:spPr>
        <a:xfrm>
          <a:off x="13836727" y="567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83449</xdr:rowOff>
    </xdr:from>
    <xdr:ext cx="469744" cy="259045"/>
    <xdr:sp macro="" textlink="">
      <xdr:nvSpPr>
        <xdr:cNvPr id="156" name="n_2aveValue債務償還比率">
          <a:extLst>
            <a:ext uri="{FF2B5EF4-FFF2-40B4-BE49-F238E27FC236}">
              <a16:creationId xmlns:a16="http://schemas.microsoft.com/office/drawing/2014/main" id="{CA3A0729-B95A-4674-9401-0EBBC311A8FD}"/>
            </a:ext>
          </a:extLst>
        </xdr:cNvPr>
        <xdr:cNvSpPr txBox="1"/>
      </xdr:nvSpPr>
      <xdr:spPr>
        <a:xfrm>
          <a:off x="13087427" y="565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88127</xdr:rowOff>
    </xdr:from>
    <xdr:ext cx="469744" cy="259045"/>
    <xdr:sp macro="" textlink="">
      <xdr:nvSpPr>
        <xdr:cNvPr id="157" name="n_3aveValue債務償還比率">
          <a:extLst>
            <a:ext uri="{FF2B5EF4-FFF2-40B4-BE49-F238E27FC236}">
              <a16:creationId xmlns:a16="http://schemas.microsoft.com/office/drawing/2014/main" id="{2A69CC88-9E7B-45A3-B9D1-238D993385C8}"/>
            </a:ext>
          </a:extLst>
        </xdr:cNvPr>
        <xdr:cNvSpPr txBox="1"/>
      </xdr:nvSpPr>
      <xdr:spPr>
        <a:xfrm>
          <a:off x="12325427" y="566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106958</xdr:rowOff>
    </xdr:from>
    <xdr:ext cx="469744" cy="259045"/>
    <xdr:sp macro="" textlink="">
      <xdr:nvSpPr>
        <xdr:cNvPr id="158" name="n_4aveValue債務償還比率">
          <a:extLst>
            <a:ext uri="{FF2B5EF4-FFF2-40B4-BE49-F238E27FC236}">
              <a16:creationId xmlns:a16="http://schemas.microsoft.com/office/drawing/2014/main" id="{E9AAFF09-E822-4318-AD7F-2B4305AC5B4E}"/>
            </a:ext>
          </a:extLst>
        </xdr:cNvPr>
        <xdr:cNvSpPr txBox="1"/>
      </xdr:nvSpPr>
      <xdr:spPr>
        <a:xfrm>
          <a:off x="11563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122939</xdr:rowOff>
    </xdr:from>
    <xdr:ext cx="469744" cy="259045"/>
    <xdr:sp macro="" textlink="">
      <xdr:nvSpPr>
        <xdr:cNvPr id="159" name="n_1mainValue債務償還比率">
          <a:extLst>
            <a:ext uri="{FF2B5EF4-FFF2-40B4-BE49-F238E27FC236}">
              <a16:creationId xmlns:a16="http://schemas.microsoft.com/office/drawing/2014/main" id="{BD3D88D7-C79F-4870-9242-B3FBD1B56DB4}"/>
            </a:ext>
          </a:extLst>
        </xdr:cNvPr>
        <xdr:cNvSpPr txBox="1"/>
      </xdr:nvSpPr>
      <xdr:spPr>
        <a:xfrm>
          <a:off x="13836727" y="603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115453</xdr:rowOff>
    </xdr:from>
    <xdr:ext cx="469744" cy="259045"/>
    <xdr:sp macro="" textlink="">
      <xdr:nvSpPr>
        <xdr:cNvPr id="160" name="n_2mainValue債務償還比率">
          <a:extLst>
            <a:ext uri="{FF2B5EF4-FFF2-40B4-BE49-F238E27FC236}">
              <a16:creationId xmlns:a16="http://schemas.microsoft.com/office/drawing/2014/main" id="{1E16EA0C-4EF2-4B56-9433-3C009075B71A}"/>
            </a:ext>
          </a:extLst>
        </xdr:cNvPr>
        <xdr:cNvSpPr txBox="1"/>
      </xdr:nvSpPr>
      <xdr:spPr>
        <a:xfrm>
          <a:off x="13087427" y="620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166909</xdr:rowOff>
    </xdr:from>
    <xdr:ext cx="469744" cy="259045"/>
    <xdr:sp macro="" textlink="">
      <xdr:nvSpPr>
        <xdr:cNvPr id="161" name="n_3mainValue債務償還比率">
          <a:extLst>
            <a:ext uri="{FF2B5EF4-FFF2-40B4-BE49-F238E27FC236}">
              <a16:creationId xmlns:a16="http://schemas.microsoft.com/office/drawing/2014/main" id="{287D8245-2449-45DA-A712-174AEB3ADBE7}"/>
            </a:ext>
          </a:extLst>
        </xdr:cNvPr>
        <xdr:cNvSpPr txBox="1"/>
      </xdr:nvSpPr>
      <xdr:spPr>
        <a:xfrm>
          <a:off x="12325427" y="625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30553</xdr:rowOff>
    </xdr:from>
    <xdr:ext cx="469744" cy="259045"/>
    <xdr:sp macro="" textlink="">
      <xdr:nvSpPr>
        <xdr:cNvPr id="162" name="n_4mainValue債務償還比率">
          <a:extLst>
            <a:ext uri="{FF2B5EF4-FFF2-40B4-BE49-F238E27FC236}">
              <a16:creationId xmlns:a16="http://schemas.microsoft.com/office/drawing/2014/main" id="{FA51745A-EACF-4683-90CD-8215B6912058}"/>
            </a:ext>
          </a:extLst>
        </xdr:cNvPr>
        <xdr:cNvSpPr txBox="1"/>
      </xdr:nvSpPr>
      <xdr:spPr>
        <a:xfrm>
          <a:off x="11563427" y="64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AFFECBDA-BC61-4F31-A866-86D830FD380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C1D34AC9-3B8E-4C1A-ABF8-0FE8F305644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823B42D8-B4F2-4B13-8390-844911AE7FD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4761CFA3-FCB5-46D8-8781-F9CF61ECA9A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7F8A5EF6-75C7-4F16-AEAB-76D85D8ECF3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3959EDA1-D9D5-41A9-AAD7-13134B67E4A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086DC45-F05B-4D73-88E8-FCEDB493D3D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E07815B-AAF1-4B08-BD44-C668213AB1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B8995F8-DFEC-4ED5-934B-95C0022B3D0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CFB1891-FE2B-42BF-8D54-7006BD28172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DDC66C3-AD6D-46F5-8B2C-00CD3411FC2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50A100E-35B7-4732-8C43-E5E09FE49B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D17931-0538-4B4D-A763-1FD0AD3AE97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BEC1CEA-3BA9-4020-9BBE-859066BFE45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EB6E1F-573D-4A3F-8E61-225387966C1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15AF71-7349-4865-9545-CFD934BEA3B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13,895
13,847
61.45
6,914,490
6,683,499
219,991
3,981,921
5,135,760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7B4D3CA-599E-4BFD-859C-DEB82B6FACA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388BEB-91CA-4E65-9233-E30DAA010F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EBB9DC-E7B7-443E-BBFA-BD4E90E60A0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FBF20ED-38A5-4553-96A7-BA70585ABB4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DA4A1CF-6FE3-4BD7-9A30-936475E18AC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947072D-0B7C-4F4E-BACF-7E2F5E4AAD1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849F36-3DEA-464D-8D3B-1EDA95696B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1B698EB-93BE-402B-A9F7-E1188F89CC5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F17084-47FE-4E19-A14D-9B8E1BEE6DA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F45DB64-DD03-460B-9B07-55A21E7BEB1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93B9209-7343-40BF-9056-11D11BB1EC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278642-297F-47E3-B2CA-C77BFE143A4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8E83595-F754-443B-86D5-77CC2A7661D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26F2A1A-6B04-4F22-A897-E26AD68B542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AB1788F-8582-40BA-8AA0-05D6685F9C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F6E9EF-1EEB-45DC-A8DA-F4E97B1A45A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FD9EC2-4D9D-4BBB-9032-632E25E917F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773212D-2E7A-49DB-9AF7-EB318DA4EAD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54A0C6E-4F29-47B7-BE95-D59EA83E218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116AD9-28EB-4F66-89A5-3CF964A763C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AFFA586-A815-415C-964D-5F7DC371470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22B5CED-CDB0-403D-947A-85B9CD92E5A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14269B4-8A23-422C-A4A9-4628598320A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A277F6E-2B4E-4691-90F3-096987C1AB8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4E44F4F-DD25-4567-8404-13AADBA4A88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72D45BD-EBD4-423F-84B5-C9E9E60F8C4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D8D675A-36AB-4C42-86D1-F7208704B8E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A85FB21-26FA-453A-A6D5-F5115338D4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B4D0D6-8F06-4B7B-AD60-29087EB3D8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0D68EB1-E9A9-406A-A106-7ACCBD6774E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DD4449F-AA34-40D2-BD2C-6FE99072417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F5850A8-165F-4CD3-B5AB-86BAC266D58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A8B74A0-48F4-4CD0-90A5-1D0F470228E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E707861F-9CFF-45FA-A018-F713AFC12BBD}"/>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53AD919-7412-4A81-8C39-49780149D48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8E0FFFEC-1FA5-49DD-99DE-09AA5BC7CE2C}"/>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CE849FC-754F-4E1D-A65B-78251D2B0474}"/>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F1DA9791-8657-4BB5-92CE-377B10C9286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C300902-BD49-4E75-9C94-9FCC5811C2C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10F1962D-435D-41A9-853B-6DAE98B1E251}"/>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3376FDB-4097-4424-A741-25ADAA46702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49720263-5D96-4440-9262-E7842C302A1C}"/>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FBE78E0F-0F67-4FC0-ACF3-3B0BC67AB1B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659B8CA1-AF39-46DC-9768-1C98F0F7D5DA}"/>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F412530B-46E6-4C0A-8F7D-BDF39659F941}"/>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B5402E03-C3E2-49E8-AC9F-1178A8B164CB}"/>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CF3E3C1-315F-49D7-A511-72BC9A8C6684}"/>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4FEB1DC2-55F9-454F-A29A-97536B9F3113}"/>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a:extLst>
            <a:ext uri="{FF2B5EF4-FFF2-40B4-BE49-F238E27FC236}">
              <a16:creationId xmlns:a16="http://schemas.microsoft.com/office/drawing/2014/main" id="{1EC41A97-F9BD-4710-A28A-AAE5CA8D0848}"/>
            </a:ext>
          </a:extLst>
        </xdr:cNvPr>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1BCE6873-B28F-4815-BE2B-53B82B0F189D}"/>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105410</xdr:rowOff>
    </xdr:from>
    <xdr:to>
      <xdr:col>20</xdr:col>
      <xdr:colOff>38100</xdr:colOff>
      <xdr:row>37</xdr:row>
      <xdr:rowOff>35560</xdr:rowOff>
    </xdr:to>
    <xdr:sp macro="" textlink="">
      <xdr:nvSpPr>
        <xdr:cNvPr id="62" name="フローチャート: 判断 61">
          <a:extLst>
            <a:ext uri="{FF2B5EF4-FFF2-40B4-BE49-F238E27FC236}">
              <a16:creationId xmlns:a16="http://schemas.microsoft.com/office/drawing/2014/main" id="{F4A0A391-034B-43FB-8150-EB8617A53BAE}"/>
            </a:ext>
          </a:extLst>
        </xdr:cNvPr>
        <xdr:cNvSpPr/>
      </xdr:nvSpPr>
      <xdr:spPr>
        <a:xfrm>
          <a:off x="3746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2540</xdr:rowOff>
    </xdr:from>
    <xdr:to>
      <xdr:col>15</xdr:col>
      <xdr:colOff>101600</xdr:colOff>
      <xdr:row>36</xdr:row>
      <xdr:rowOff>104140</xdr:rowOff>
    </xdr:to>
    <xdr:sp macro="" textlink="">
      <xdr:nvSpPr>
        <xdr:cNvPr id="63" name="フローチャート: 判断 62">
          <a:extLst>
            <a:ext uri="{FF2B5EF4-FFF2-40B4-BE49-F238E27FC236}">
              <a16:creationId xmlns:a16="http://schemas.microsoft.com/office/drawing/2014/main" id="{157682AE-C0C9-4A61-AA2B-7FF55C5BF7D3}"/>
            </a:ext>
          </a:extLst>
        </xdr:cNvPr>
        <xdr:cNvSpPr/>
      </xdr:nvSpPr>
      <xdr:spPr>
        <a:xfrm>
          <a:off x="2857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id="{960A61E3-B692-4278-8AE1-DBCCCC0145A8}"/>
            </a:ext>
          </a:extLst>
        </xdr:cNvPr>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98552</xdr:rowOff>
    </xdr:from>
    <xdr:to>
      <xdr:col>6</xdr:col>
      <xdr:colOff>38100</xdr:colOff>
      <xdr:row>36</xdr:row>
      <xdr:rowOff>28702</xdr:rowOff>
    </xdr:to>
    <xdr:sp macro="" textlink="">
      <xdr:nvSpPr>
        <xdr:cNvPr id="65" name="フローチャート: 判断 64">
          <a:extLst>
            <a:ext uri="{FF2B5EF4-FFF2-40B4-BE49-F238E27FC236}">
              <a16:creationId xmlns:a16="http://schemas.microsoft.com/office/drawing/2014/main" id="{AE8F545D-5F38-4291-B8FD-16CE6E4AB072}"/>
            </a:ext>
          </a:extLst>
        </xdr:cNvPr>
        <xdr:cNvSpPr/>
      </xdr:nvSpPr>
      <xdr:spPr>
        <a:xfrm>
          <a:off x="1079500" y="60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3EDD715-B94C-4987-85A1-2701CD8AED9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FDD0AA8-5073-42C7-BD53-C5148767F2F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C390C3A-DCAD-4BB0-A6DD-279C0884CB1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86133E3-EB04-45A9-8F66-1E734B5A2A0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2930FD8-2ACD-4770-8C4A-E7546A7141F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34544</xdr:rowOff>
    </xdr:from>
    <xdr:to>
      <xdr:col>24</xdr:col>
      <xdr:colOff>114300</xdr:colOff>
      <xdr:row>37</xdr:row>
      <xdr:rowOff>136144</xdr:rowOff>
    </xdr:to>
    <xdr:sp macro="" textlink="">
      <xdr:nvSpPr>
        <xdr:cNvPr id="71" name="楕円 70">
          <a:extLst>
            <a:ext uri="{FF2B5EF4-FFF2-40B4-BE49-F238E27FC236}">
              <a16:creationId xmlns:a16="http://schemas.microsoft.com/office/drawing/2014/main" id="{0D3743C5-034B-4868-A00B-1EDE582830E2}"/>
            </a:ext>
          </a:extLst>
        </xdr:cNvPr>
        <xdr:cNvSpPr/>
      </xdr:nvSpPr>
      <xdr:spPr>
        <a:xfrm>
          <a:off x="45847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12971</xdr:rowOff>
    </xdr:from>
    <xdr:ext cx="405111" cy="259045"/>
    <xdr:sp macro="" textlink="">
      <xdr:nvSpPr>
        <xdr:cNvPr id="72" name="【道路】&#10;有形固定資産減価償却率該当値テキスト">
          <a:extLst>
            <a:ext uri="{FF2B5EF4-FFF2-40B4-BE49-F238E27FC236}">
              <a16:creationId xmlns:a16="http://schemas.microsoft.com/office/drawing/2014/main" id="{70BB7376-9FA6-436D-8557-0EB224C9B75D}"/>
            </a:ext>
          </a:extLst>
        </xdr:cNvPr>
        <xdr:cNvSpPr txBox="1"/>
      </xdr:nvSpPr>
      <xdr:spPr>
        <a:xfrm>
          <a:off x="4673600" y="635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3" name="楕円 72">
          <a:extLst>
            <a:ext uri="{FF2B5EF4-FFF2-40B4-BE49-F238E27FC236}">
              <a16:creationId xmlns:a16="http://schemas.microsoft.com/office/drawing/2014/main" id="{88A18299-49C0-47D9-9620-3BC68ECBFCC5}"/>
            </a:ext>
          </a:extLst>
        </xdr:cNvPr>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85344</xdr:rowOff>
    </xdr:to>
    <xdr:cxnSp macro="">
      <xdr:nvCxnSpPr>
        <xdr:cNvPr id="74" name="直線コネクタ 73">
          <a:extLst>
            <a:ext uri="{FF2B5EF4-FFF2-40B4-BE49-F238E27FC236}">
              <a16:creationId xmlns:a16="http://schemas.microsoft.com/office/drawing/2014/main" id="{6BA18299-509C-46BC-B513-FFF494CA98F4}"/>
            </a:ext>
          </a:extLst>
        </xdr:cNvPr>
        <xdr:cNvCxnSpPr/>
      </xdr:nvCxnSpPr>
      <xdr:spPr>
        <a:xfrm>
          <a:off x="3797300" y="638556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119126</xdr:rowOff>
    </xdr:from>
    <xdr:to>
      <xdr:col>15</xdr:col>
      <xdr:colOff>101600</xdr:colOff>
      <xdr:row>37</xdr:row>
      <xdr:rowOff>49276</xdr:rowOff>
    </xdr:to>
    <xdr:sp macro="" textlink="">
      <xdr:nvSpPr>
        <xdr:cNvPr id="75" name="楕円 74">
          <a:extLst>
            <a:ext uri="{FF2B5EF4-FFF2-40B4-BE49-F238E27FC236}">
              <a16:creationId xmlns:a16="http://schemas.microsoft.com/office/drawing/2014/main" id="{11143204-D95F-4899-B98C-C429EA7C3E78}"/>
            </a:ext>
          </a:extLst>
        </xdr:cNvPr>
        <xdr:cNvSpPr/>
      </xdr:nvSpPr>
      <xdr:spPr>
        <a:xfrm>
          <a:off x="2857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169926</xdr:rowOff>
    </xdr:from>
    <xdr:to>
      <xdr:col>19</xdr:col>
      <xdr:colOff>177800</xdr:colOff>
      <xdr:row>37</xdr:row>
      <xdr:rowOff>41910</xdr:rowOff>
    </xdr:to>
    <xdr:cxnSp macro="">
      <xdr:nvCxnSpPr>
        <xdr:cNvPr id="76" name="直線コネクタ 75">
          <a:extLst>
            <a:ext uri="{FF2B5EF4-FFF2-40B4-BE49-F238E27FC236}">
              <a16:creationId xmlns:a16="http://schemas.microsoft.com/office/drawing/2014/main" id="{56ABB301-512C-473F-A333-648F530C3DB4}"/>
            </a:ext>
          </a:extLst>
        </xdr:cNvPr>
        <xdr:cNvCxnSpPr/>
      </xdr:nvCxnSpPr>
      <xdr:spPr>
        <a:xfrm>
          <a:off x="2908300" y="63421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75692</xdr:rowOff>
    </xdr:from>
    <xdr:to>
      <xdr:col>10</xdr:col>
      <xdr:colOff>165100</xdr:colOff>
      <xdr:row>37</xdr:row>
      <xdr:rowOff>5842</xdr:rowOff>
    </xdr:to>
    <xdr:sp macro="" textlink="">
      <xdr:nvSpPr>
        <xdr:cNvPr id="77" name="楕円 76">
          <a:extLst>
            <a:ext uri="{FF2B5EF4-FFF2-40B4-BE49-F238E27FC236}">
              <a16:creationId xmlns:a16="http://schemas.microsoft.com/office/drawing/2014/main" id="{F036FC45-5D69-423E-BF83-B3F31E0CB9E2}"/>
            </a:ext>
          </a:extLst>
        </xdr:cNvPr>
        <xdr:cNvSpPr/>
      </xdr:nvSpPr>
      <xdr:spPr>
        <a:xfrm>
          <a:off x="1968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126492</xdr:rowOff>
    </xdr:from>
    <xdr:to>
      <xdr:col>15</xdr:col>
      <xdr:colOff>50800</xdr:colOff>
      <xdr:row>36</xdr:row>
      <xdr:rowOff>169926</xdr:rowOff>
    </xdr:to>
    <xdr:cxnSp macro="">
      <xdr:nvCxnSpPr>
        <xdr:cNvPr id="78" name="直線コネクタ 77">
          <a:extLst>
            <a:ext uri="{FF2B5EF4-FFF2-40B4-BE49-F238E27FC236}">
              <a16:creationId xmlns:a16="http://schemas.microsoft.com/office/drawing/2014/main" id="{EC1065BF-EFB6-46BC-BEEE-30E3FC3C996B}"/>
            </a:ext>
          </a:extLst>
        </xdr:cNvPr>
        <xdr:cNvCxnSpPr/>
      </xdr:nvCxnSpPr>
      <xdr:spPr>
        <a:xfrm>
          <a:off x="2019300" y="62986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34544</xdr:rowOff>
    </xdr:from>
    <xdr:to>
      <xdr:col>6</xdr:col>
      <xdr:colOff>38100</xdr:colOff>
      <xdr:row>36</xdr:row>
      <xdr:rowOff>136144</xdr:rowOff>
    </xdr:to>
    <xdr:sp macro="" textlink="">
      <xdr:nvSpPr>
        <xdr:cNvPr id="79" name="楕円 78">
          <a:extLst>
            <a:ext uri="{FF2B5EF4-FFF2-40B4-BE49-F238E27FC236}">
              <a16:creationId xmlns:a16="http://schemas.microsoft.com/office/drawing/2014/main" id="{689307AA-67FD-4A2D-A5D8-2B30940B5B56}"/>
            </a:ext>
          </a:extLst>
        </xdr:cNvPr>
        <xdr:cNvSpPr/>
      </xdr:nvSpPr>
      <xdr:spPr>
        <a:xfrm>
          <a:off x="1079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85344</xdr:rowOff>
    </xdr:from>
    <xdr:to>
      <xdr:col>10</xdr:col>
      <xdr:colOff>114300</xdr:colOff>
      <xdr:row>36</xdr:row>
      <xdr:rowOff>126492</xdr:rowOff>
    </xdr:to>
    <xdr:cxnSp macro="">
      <xdr:nvCxnSpPr>
        <xdr:cNvPr id="80" name="直線コネクタ 79">
          <a:extLst>
            <a:ext uri="{FF2B5EF4-FFF2-40B4-BE49-F238E27FC236}">
              <a16:creationId xmlns:a16="http://schemas.microsoft.com/office/drawing/2014/main" id="{1F80AF7E-E3A4-49B8-B51D-57CEE980F55C}"/>
            </a:ext>
          </a:extLst>
        </xdr:cNvPr>
        <xdr:cNvCxnSpPr/>
      </xdr:nvCxnSpPr>
      <xdr:spPr>
        <a:xfrm>
          <a:off x="1130300" y="62575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52087</xdr:rowOff>
    </xdr:from>
    <xdr:ext cx="405111" cy="259045"/>
    <xdr:sp macro="" textlink="">
      <xdr:nvSpPr>
        <xdr:cNvPr id="81" name="n_1aveValue【道路】&#10;有形固定資産減価償却率">
          <a:extLst>
            <a:ext uri="{FF2B5EF4-FFF2-40B4-BE49-F238E27FC236}">
              <a16:creationId xmlns:a16="http://schemas.microsoft.com/office/drawing/2014/main" id="{BB8885E1-D05A-4F20-A90B-F602DC0E9EFA}"/>
            </a:ext>
          </a:extLst>
        </xdr:cNvPr>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120667</xdr:rowOff>
    </xdr:from>
    <xdr:ext cx="405111" cy="259045"/>
    <xdr:sp macro="" textlink="">
      <xdr:nvSpPr>
        <xdr:cNvPr id="82" name="n_2aveValue【道路】&#10;有形固定資産減価償却率">
          <a:extLst>
            <a:ext uri="{FF2B5EF4-FFF2-40B4-BE49-F238E27FC236}">
              <a16:creationId xmlns:a16="http://schemas.microsoft.com/office/drawing/2014/main" id="{5719718B-81DF-4498-B310-A84A58331DD3}"/>
            </a:ext>
          </a:extLst>
        </xdr:cNvPr>
        <xdr:cNvSpPr txBox="1"/>
      </xdr:nvSpPr>
      <xdr:spPr>
        <a:xfrm>
          <a:off x="2705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道路】&#10;有形固定資産減価償却率">
          <a:extLst>
            <a:ext uri="{FF2B5EF4-FFF2-40B4-BE49-F238E27FC236}">
              <a16:creationId xmlns:a16="http://schemas.microsoft.com/office/drawing/2014/main" id="{7B28C643-A1E6-4EF6-9CA5-B423093616B1}"/>
            </a:ext>
          </a:extLst>
        </xdr:cNvPr>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45229</xdr:rowOff>
    </xdr:from>
    <xdr:ext cx="405111" cy="259045"/>
    <xdr:sp macro="" textlink="">
      <xdr:nvSpPr>
        <xdr:cNvPr id="84" name="n_4aveValue【道路】&#10;有形固定資産減価償却率">
          <a:extLst>
            <a:ext uri="{FF2B5EF4-FFF2-40B4-BE49-F238E27FC236}">
              <a16:creationId xmlns:a16="http://schemas.microsoft.com/office/drawing/2014/main" id="{D0625D7E-FC6F-49B1-8FE0-F1125F611B75}"/>
            </a:ext>
          </a:extLst>
        </xdr:cNvPr>
        <xdr:cNvSpPr txBox="1"/>
      </xdr:nvSpPr>
      <xdr:spPr>
        <a:xfrm>
          <a:off x="927744" y="587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83837</xdr:rowOff>
    </xdr:from>
    <xdr:ext cx="405111" cy="259045"/>
    <xdr:sp macro="" textlink="">
      <xdr:nvSpPr>
        <xdr:cNvPr id="85" name="n_1mainValue【道路】&#10;有形固定資産減価償却率">
          <a:extLst>
            <a:ext uri="{FF2B5EF4-FFF2-40B4-BE49-F238E27FC236}">
              <a16:creationId xmlns:a16="http://schemas.microsoft.com/office/drawing/2014/main" id="{F2EA8F7C-2260-4B6E-86BB-1226A6A2A6B7}"/>
            </a:ext>
          </a:extLst>
        </xdr:cNvPr>
        <xdr:cNvSpPr txBox="1"/>
      </xdr:nvSpPr>
      <xdr:spPr>
        <a:xfrm>
          <a:off x="3582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40403</xdr:rowOff>
    </xdr:from>
    <xdr:ext cx="405111" cy="259045"/>
    <xdr:sp macro="" textlink="">
      <xdr:nvSpPr>
        <xdr:cNvPr id="86" name="n_2mainValue【道路】&#10;有形固定資産減価償却率">
          <a:extLst>
            <a:ext uri="{FF2B5EF4-FFF2-40B4-BE49-F238E27FC236}">
              <a16:creationId xmlns:a16="http://schemas.microsoft.com/office/drawing/2014/main" id="{22A93ACA-774D-45C0-B38B-57FFFCF9E090}"/>
            </a:ext>
          </a:extLst>
        </xdr:cNvPr>
        <xdr:cNvSpPr txBox="1"/>
      </xdr:nvSpPr>
      <xdr:spPr>
        <a:xfrm>
          <a:off x="2705744" y="638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168419</xdr:rowOff>
    </xdr:from>
    <xdr:ext cx="405111" cy="259045"/>
    <xdr:sp macro="" textlink="">
      <xdr:nvSpPr>
        <xdr:cNvPr id="87" name="n_3mainValue【道路】&#10;有形固定資産減価償却率">
          <a:extLst>
            <a:ext uri="{FF2B5EF4-FFF2-40B4-BE49-F238E27FC236}">
              <a16:creationId xmlns:a16="http://schemas.microsoft.com/office/drawing/2014/main" id="{DC838787-0871-42C2-A4CB-875525859413}"/>
            </a:ext>
          </a:extLst>
        </xdr:cNvPr>
        <xdr:cNvSpPr txBox="1"/>
      </xdr:nvSpPr>
      <xdr:spPr>
        <a:xfrm>
          <a:off x="1816744" y="634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8" name="n_4mainValue【道路】&#10;有形固定資産減価償却率">
          <a:extLst>
            <a:ext uri="{FF2B5EF4-FFF2-40B4-BE49-F238E27FC236}">
              <a16:creationId xmlns:a16="http://schemas.microsoft.com/office/drawing/2014/main" id="{B8E6FBAE-A86D-4650-91BF-87C7F53D1A49}"/>
            </a:ext>
          </a:extLst>
        </xdr:cNvPr>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56E831B-6DFB-45FB-B01F-88D2E7766E0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EBF5463-994A-46E2-8BEA-C56E160EFDD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19763BF-88E0-4E73-A311-53FF87842D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8F1444F-1940-4006-BD16-4969D96CD54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4407145-30DF-4587-826A-144269A5F7F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9DD0BA4-51F0-4171-9AC9-C97C259414D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9F9BFAC-65B7-439C-8296-8F358C59F4A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D441E1E-74B1-43C2-888D-A90EB34AF91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D7B7B8C5-ABC1-43B5-8E7D-341A3E18703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4F243D-49AA-4C23-8C08-E4D3423AE6C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B2C02754-65ED-4FD9-B96F-7608574F4B7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8F2453D8-BB9B-4FCB-BD5C-65F67D20A16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BFE1E4F-6ECD-4065-8FC5-A6B2903C34D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D8EEC997-F062-4D28-8641-48DAA50A427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E16B262-7846-4FD5-8614-41525F045FC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60602D41-3B73-46F3-A2B5-F1E42FE865D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BEE4DF23-BB1F-426A-B5AC-CCA19328225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95CAFF75-28B6-44B9-9E63-6C527734214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76BD481C-18BD-40B4-91CC-C06EE5894C6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4E573DB2-1848-4065-8E09-9BCDF7F128E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2CAFCC0-79F4-4378-8E51-22D1C54003A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3C90F194-15B5-468A-9470-FD49CB94B1E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0202E76-6E8E-4A64-88CC-A6F36A9EECE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10940B0C-C2D2-432F-B9EA-3EEB9006A7F3}"/>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DBDBA73E-97A5-45C5-B6F2-29FF1AB21B9C}"/>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8847A312-C3B2-499D-8B03-8D7F35DA779F}"/>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C71C4E7D-05BA-4798-8613-54857EF6D719}"/>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5C84E484-D95F-4618-9B7B-8EB134B5C613}"/>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F2BB037B-D9F9-4248-A215-5E9901CD8613}"/>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79B50A4C-C7BC-4FB1-A289-88A1E4318C43}"/>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19" name="フローチャート: 判断 118">
          <a:extLst>
            <a:ext uri="{FF2B5EF4-FFF2-40B4-BE49-F238E27FC236}">
              <a16:creationId xmlns:a16="http://schemas.microsoft.com/office/drawing/2014/main" id="{63992E4C-F74B-4A33-AB6A-13D5A4D66656}"/>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0" name="フローチャート: 判断 119">
          <a:extLst>
            <a:ext uri="{FF2B5EF4-FFF2-40B4-BE49-F238E27FC236}">
              <a16:creationId xmlns:a16="http://schemas.microsoft.com/office/drawing/2014/main" id="{8BD3D177-F053-4E0B-8591-9702BB28CED9}"/>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1" name="フローチャート: 判断 120">
          <a:extLst>
            <a:ext uri="{FF2B5EF4-FFF2-40B4-BE49-F238E27FC236}">
              <a16:creationId xmlns:a16="http://schemas.microsoft.com/office/drawing/2014/main" id="{31574AA9-CE02-4D0E-B39D-97194D329C7A}"/>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2" name="フローチャート: 判断 121">
          <a:extLst>
            <a:ext uri="{FF2B5EF4-FFF2-40B4-BE49-F238E27FC236}">
              <a16:creationId xmlns:a16="http://schemas.microsoft.com/office/drawing/2014/main" id="{A2A92CB5-E4E8-4343-A170-C7034CB80A63}"/>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6588417-420B-4271-B891-DE996310332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39DF18E-132D-4E72-AE42-CFE203AEF23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A29A15C-67F9-4112-A41A-8982A62F1A8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9A1BDC8-2F71-4205-8291-1CA4D6C85AE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F60F0E1-7A00-4B84-92C3-7591FF8632E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10141</xdr:rowOff>
    </xdr:from>
    <xdr:to>
      <xdr:col>55</xdr:col>
      <xdr:colOff>50800</xdr:colOff>
      <xdr:row>40</xdr:row>
      <xdr:rowOff>111741</xdr:rowOff>
    </xdr:to>
    <xdr:sp macro="" textlink="">
      <xdr:nvSpPr>
        <xdr:cNvPr id="128" name="楕円 127">
          <a:extLst>
            <a:ext uri="{FF2B5EF4-FFF2-40B4-BE49-F238E27FC236}">
              <a16:creationId xmlns:a16="http://schemas.microsoft.com/office/drawing/2014/main" id="{6082CA6D-8A53-4068-928A-697A175756BD}"/>
            </a:ext>
          </a:extLst>
        </xdr:cNvPr>
        <xdr:cNvSpPr/>
      </xdr:nvSpPr>
      <xdr:spPr>
        <a:xfrm>
          <a:off x="10426700" y="68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160018</xdr:rowOff>
    </xdr:from>
    <xdr:ext cx="534377" cy="259045"/>
    <xdr:sp macro="" textlink="">
      <xdr:nvSpPr>
        <xdr:cNvPr id="129" name="【道路】&#10;一人当たり延長該当値テキスト">
          <a:extLst>
            <a:ext uri="{FF2B5EF4-FFF2-40B4-BE49-F238E27FC236}">
              <a16:creationId xmlns:a16="http://schemas.microsoft.com/office/drawing/2014/main" id="{EFD23602-E506-43C6-9BAF-4F08D2F515DC}"/>
            </a:ext>
          </a:extLst>
        </xdr:cNvPr>
        <xdr:cNvSpPr txBox="1"/>
      </xdr:nvSpPr>
      <xdr:spPr>
        <a:xfrm>
          <a:off x="10515600" y="684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13875</xdr:rowOff>
    </xdr:from>
    <xdr:to>
      <xdr:col>50</xdr:col>
      <xdr:colOff>165100</xdr:colOff>
      <xdr:row>40</xdr:row>
      <xdr:rowOff>115475</xdr:rowOff>
    </xdr:to>
    <xdr:sp macro="" textlink="">
      <xdr:nvSpPr>
        <xdr:cNvPr id="130" name="楕円 129">
          <a:extLst>
            <a:ext uri="{FF2B5EF4-FFF2-40B4-BE49-F238E27FC236}">
              <a16:creationId xmlns:a16="http://schemas.microsoft.com/office/drawing/2014/main" id="{962D7F79-4654-4400-8D35-2BB93E10D537}"/>
            </a:ext>
          </a:extLst>
        </xdr:cNvPr>
        <xdr:cNvSpPr/>
      </xdr:nvSpPr>
      <xdr:spPr>
        <a:xfrm>
          <a:off x="9588500" y="68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60941</xdr:rowOff>
    </xdr:from>
    <xdr:to>
      <xdr:col>55</xdr:col>
      <xdr:colOff>0</xdr:colOff>
      <xdr:row>40</xdr:row>
      <xdr:rowOff>64675</xdr:rowOff>
    </xdr:to>
    <xdr:cxnSp macro="">
      <xdr:nvCxnSpPr>
        <xdr:cNvPr id="131" name="直線コネクタ 130">
          <a:extLst>
            <a:ext uri="{FF2B5EF4-FFF2-40B4-BE49-F238E27FC236}">
              <a16:creationId xmlns:a16="http://schemas.microsoft.com/office/drawing/2014/main" id="{27090FDD-5541-4336-A248-C1F2232BC473}"/>
            </a:ext>
          </a:extLst>
        </xdr:cNvPr>
        <xdr:cNvCxnSpPr/>
      </xdr:nvCxnSpPr>
      <xdr:spPr>
        <a:xfrm flipV="1">
          <a:off x="9639300" y="6918941"/>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16961</xdr:rowOff>
    </xdr:from>
    <xdr:to>
      <xdr:col>46</xdr:col>
      <xdr:colOff>38100</xdr:colOff>
      <xdr:row>40</xdr:row>
      <xdr:rowOff>118561</xdr:rowOff>
    </xdr:to>
    <xdr:sp macro="" textlink="">
      <xdr:nvSpPr>
        <xdr:cNvPr id="132" name="楕円 131">
          <a:extLst>
            <a:ext uri="{FF2B5EF4-FFF2-40B4-BE49-F238E27FC236}">
              <a16:creationId xmlns:a16="http://schemas.microsoft.com/office/drawing/2014/main" id="{22C5876B-A42E-4FEE-AEAA-40A1C7B924AA}"/>
            </a:ext>
          </a:extLst>
        </xdr:cNvPr>
        <xdr:cNvSpPr/>
      </xdr:nvSpPr>
      <xdr:spPr>
        <a:xfrm>
          <a:off x="8699500" y="68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64675</xdr:rowOff>
    </xdr:from>
    <xdr:to>
      <xdr:col>50</xdr:col>
      <xdr:colOff>114300</xdr:colOff>
      <xdr:row>40</xdr:row>
      <xdr:rowOff>67761</xdr:rowOff>
    </xdr:to>
    <xdr:cxnSp macro="">
      <xdr:nvCxnSpPr>
        <xdr:cNvPr id="133" name="直線コネクタ 132">
          <a:extLst>
            <a:ext uri="{FF2B5EF4-FFF2-40B4-BE49-F238E27FC236}">
              <a16:creationId xmlns:a16="http://schemas.microsoft.com/office/drawing/2014/main" id="{84E9C944-44BF-4515-A006-87FE5D5C559B}"/>
            </a:ext>
          </a:extLst>
        </xdr:cNvPr>
        <xdr:cNvCxnSpPr/>
      </xdr:nvCxnSpPr>
      <xdr:spPr>
        <a:xfrm flipV="1">
          <a:off x="8750300" y="6922675"/>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20238</xdr:rowOff>
    </xdr:from>
    <xdr:to>
      <xdr:col>41</xdr:col>
      <xdr:colOff>101600</xdr:colOff>
      <xdr:row>40</xdr:row>
      <xdr:rowOff>121838</xdr:rowOff>
    </xdr:to>
    <xdr:sp macro="" textlink="">
      <xdr:nvSpPr>
        <xdr:cNvPr id="134" name="楕円 133">
          <a:extLst>
            <a:ext uri="{FF2B5EF4-FFF2-40B4-BE49-F238E27FC236}">
              <a16:creationId xmlns:a16="http://schemas.microsoft.com/office/drawing/2014/main" id="{27D48A9A-AEAE-4718-89E7-9B1CCE85491C}"/>
            </a:ext>
          </a:extLst>
        </xdr:cNvPr>
        <xdr:cNvSpPr/>
      </xdr:nvSpPr>
      <xdr:spPr>
        <a:xfrm>
          <a:off x="7810500" y="68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67761</xdr:rowOff>
    </xdr:from>
    <xdr:to>
      <xdr:col>45</xdr:col>
      <xdr:colOff>177800</xdr:colOff>
      <xdr:row>40</xdr:row>
      <xdr:rowOff>71038</xdr:rowOff>
    </xdr:to>
    <xdr:cxnSp macro="">
      <xdr:nvCxnSpPr>
        <xdr:cNvPr id="135" name="直線コネクタ 134">
          <a:extLst>
            <a:ext uri="{FF2B5EF4-FFF2-40B4-BE49-F238E27FC236}">
              <a16:creationId xmlns:a16="http://schemas.microsoft.com/office/drawing/2014/main" id="{E6E4971B-DC21-4F72-B78F-C9A31F1D254A}"/>
            </a:ext>
          </a:extLst>
        </xdr:cNvPr>
        <xdr:cNvCxnSpPr/>
      </xdr:nvCxnSpPr>
      <xdr:spPr>
        <a:xfrm flipV="1">
          <a:off x="7861300" y="6925761"/>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24200</xdr:rowOff>
    </xdr:from>
    <xdr:to>
      <xdr:col>36</xdr:col>
      <xdr:colOff>165100</xdr:colOff>
      <xdr:row>40</xdr:row>
      <xdr:rowOff>125800</xdr:rowOff>
    </xdr:to>
    <xdr:sp macro="" textlink="">
      <xdr:nvSpPr>
        <xdr:cNvPr id="136" name="楕円 135">
          <a:extLst>
            <a:ext uri="{FF2B5EF4-FFF2-40B4-BE49-F238E27FC236}">
              <a16:creationId xmlns:a16="http://schemas.microsoft.com/office/drawing/2014/main" id="{DD225AF2-63B0-4178-B2A9-D71802BCA8D1}"/>
            </a:ext>
          </a:extLst>
        </xdr:cNvPr>
        <xdr:cNvSpPr/>
      </xdr:nvSpPr>
      <xdr:spPr>
        <a:xfrm>
          <a:off x="6921500" y="68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71038</xdr:rowOff>
    </xdr:from>
    <xdr:to>
      <xdr:col>41</xdr:col>
      <xdr:colOff>50800</xdr:colOff>
      <xdr:row>40</xdr:row>
      <xdr:rowOff>75000</xdr:rowOff>
    </xdr:to>
    <xdr:cxnSp macro="">
      <xdr:nvCxnSpPr>
        <xdr:cNvPr id="137" name="直線コネクタ 136">
          <a:extLst>
            <a:ext uri="{FF2B5EF4-FFF2-40B4-BE49-F238E27FC236}">
              <a16:creationId xmlns:a16="http://schemas.microsoft.com/office/drawing/2014/main" id="{C7B4264A-15FB-4A3B-8D9E-35EDAE92B021}"/>
            </a:ext>
          </a:extLst>
        </xdr:cNvPr>
        <xdr:cNvCxnSpPr/>
      </xdr:nvCxnSpPr>
      <xdr:spPr>
        <a:xfrm flipV="1">
          <a:off x="6972300" y="6929038"/>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38" name="n_1aveValue【道路】&#10;一人当たり延長">
          <a:extLst>
            <a:ext uri="{FF2B5EF4-FFF2-40B4-BE49-F238E27FC236}">
              <a16:creationId xmlns:a16="http://schemas.microsoft.com/office/drawing/2014/main" id="{24A96F1D-53C5-47D8-974A-67F3B34F20C0}"/>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39" name="n_2aveValue【道路】&#10;一人当たり延長">
          <a:extLst>
            <a:ext uri="{FF2B5EF4-FFF2-40B4-BE49-F238E27FC236}">
              <a16:creationId xmlns:a16="http://schemas.microsoft.com/office/drawing/2014/main" id="{8913DA29-2580-458E-8AA1-7F79320CA410}"/>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0" name="n_3aveValue【道路】&#10;一人当たり延長">
          <a:extLst>
            <a:ext uri="{FF2B5EF4-FFF2-40B4-BE49-F238E27FC236}">
              <a16:creationId xmlns:a16="http://schemas.microsoft.com/office/drawing/2014/main" id="{41AE3BBD-72EE-4254-A973-9BC08DE0A113}"/>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1" name="n_4aveValue【道路】&#10;一人当たり延長">
          <a:extLst>
            <a:ext uri="{FF2B5EF4-FFF2-40B4-BE49-F238E27FC236}">
              <a16:creationId xmlns:a16="http://schemas.microsoft.com/office/drawing/2014/main" id="{A53336F0-A82D-49C9-B57B-286FBBB03681}"/>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106602</xdr:rowOff>
    </xdr:from>
    <xdr:ext cx="534377" cy="259045"/>
    <xdr:sp macro="" textlink="">
      <xdr:nvSpPr>
        <xdr:cNvPr id="142" name="n_1mainValue【道路】&#10;一人当たり延長">
          <a:extLst>
            <a:ext uri="{FF2B5EF4-FFF2-40B4-BE49-F238E27FC236}">
              <a16:creationId xmlns:a16="http://schemas.microsoft.com/office/drawing/2014/main" id="{4F44F849-9D12-441A-BAAC-A08FE7B3D1FF}"/>
            </a:ext>
          </a:extLst>
        </xdr:cNvPr>
        <xdr:cNvSpPr txBox="1"/>
      </xdr:nvSpPr>
      <xdr:spPr>
        <a:xfrm>
          <a:off x="9359411" y="696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109688</xdr:rowOff>
    </xdr:from>
    <xdr:ext cx="534377" cy="259045"/>
    <xdr:sp macro="" textlink="">
      <xdr:nvSpPr>
        <xdr:cNvPr id="143" name="n_2mainValue【道路】&#10;一人当たり延長">
          <a:extLst>
            <a:ext uri="{FF2B5EF4-FFF2-40B4-BE49-F238E27FC236}">
              <a16:creationId xmlns:a16="http://schemas.microsoft.com/office/drawing/2014/main" id="{C3FC7618-A3DB-4523-B8BF-11F1CFE92F81}"/>
            </a:ext>
          </a:extLst>
        </xdr:cNvPr>
        <xdr:cNvSpPr txBox="1"/>
      </xdr:nvSpPr>
      <xdr:spPr>
        <a:xfrm>
          <a:off x="8483111" y="696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112965</xdr:rowOff>
    </xdr:from>
    <xdr:ext cx="534377" cy="259045"/>
    <xdr:sp macro="" textlink="">
      <xdr:nvSpPr>
        <xdr:cNvPr id="144" name="n_3mainValue【道路】&#10;一人当たり延長">
          <a:extLst>
            <a:ext uri="{FF2B5EF4-FFF2-40B4-BE49-F238E27FC236}">
              <a16:creationId xmlns:a16="http://schemas.microsoft.com/office/drawing/2014/main" id="{7CD87765-1893-4F69-8B4D-00D22E775EFB}"/>
            </a:ext>
          </a:extLst>
        </xdr:cNvPr>
        <xdr:cNvSpPr txBox="1"/>
      </xdr:nvSpPr>
      <xdr:spPr>
        <a:xfrm>
          <a:off x="7594111" y="69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116927</xdr:rowOff>
    </xdr:from>
    <xdr:ext cx="534377" cy="259045"/>
    <xdr:sp macro="" textlink="">
      <xdr:nvSpPr>
        <xdr:cNvPr id="145" name="n_4mainValue【道路】&#10;一人当たり延長">
          <a:extLst>
            <a:ext uri="{FF2B5EF4-FFF2-40B4-BE49-F238E27FC236}">
              <a16:creationId xmlns:a16="http://schemas.microsoft.com/office/drawing/2014/main" id="{B926CB4B-6F4C-47D8-88F9-1577EFAD639E}"/>
            </a:ext>
          </a:extLst>
        </xdr:cNvPr>
        <xdr:cNvSpPr txBox="1"/>
      </xdr:nvSpPr>
      <xdr:spPr>
        <a:xfrm>
          <a:off x="6705111" y="69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982D311-2193-486B-BE84-B7DA8D38522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49E86D6-2F5D-4F6C-BF68-0B7B983C349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48BC55D-A960-41C2-9CD9-C36EDFF3017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7190451-71B9-4FE7-98AB-91180267EA2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6DDA01A-C807-41BC-83BC-782CDD43A7D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9E5C42A-E65B-464B-829B-2C239412B0E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D9EB25A-452E-4E98-B4C9-F7477150FD0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AFF80DA-F2C0-4F49-B606-693765AFE4C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EB88DE5-6266-4F80-B0AF-D4A11286FB4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2ED040E-6892-4D34-A2A2-26F4250FDF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63C05677-8239-40A0-A77E-20F409BCF45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8D46C001-0CD6-4125-B8FC-883B9F04428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F7E9C633-D062-4680-BCA5-450F0559E50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2DE2394A-4C33-4947-9AF2-997C3D230B0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A296C97E-934C-4A34-971B-93CF13AD5F3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0C5BB01-EEA5-4A72-B3CD-67333D96C10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7A82E19-8AEF-480C-8965-656171D8D50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6DAC6479-8505-455A-BA6E-5D8B5C7F68F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F1ED695-4849-45C0-86E1-BD3456ECE98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31374A42-5E2E-43D3-9FB7-864EEA88E2B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7BDB656F-61B9-4BC1-8E9D-F15AC1C16AE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802941C-AB87-4266-ADD1-D2F834454DA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350A247E-AAC6-45F8-A667-3E6F4076F05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B8F8747-2C79-4AFB-A563-D78BD31A33C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3065E08D-110F-4B2C-9A99-62652B13D01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FFF946AF-CE0A-4E2A-BD89-ABEAB9FCC1C2}"/>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3306F76D-7B4A-4D4A-9322-77763195C032}"/>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6396C2FE-9292-47EA-9381-7B0A67B0EBC3}"/>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315C44C3-9C52-472F-B5B2-71DA79530B72}"/>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A7C952A7-ED30-43AE-8040-DE83C49A913A}"/>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AFDEF634-68CB-48F8-AEBD-E85EAF082022}"/>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DFDE6B8D-BB4B-443F-A387-89433C4CA55C}"/>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78" name="フローチャート: 判断 177">
          <a:extLst>
            <a:ext uri="{FF2B5EF4-FFF2-40B4-BE49-F238E27FC236}">
              <a16:creationId xmlns:a16="http://schemas.microsoft.com/office/drawing/2014/main" id="{37A511FC-1B99-41D0-BC7A-4B58670FDC0C}"/>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79" name="フローチャート: 判断 178">
          <a:extLst>
            <a:ext uri="{FF2B5EF4-FFF2-40B4-BE49-F238E27FC236}">
              <a16:creationId xmlns:a16="http://schemas.microsoft.com/office/drawing/2014/main" id="{10A5532B-CC9F-4937-A7CA-3089A1476F47}"/>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0" name="フローチャート: 判断 179">
          <a:extLst>
            <a:ext uri="{FF2B5EF4-FFF2-40B4-BE49-F238E27FC236}">
              <a16:creationId xmlns:a16="http://schemas.microsoft.com/office/drawing/2014/main" id="{37812F70-3CE7-4D05-8454-9CFFD9E19D35}"/>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1" name="フローチャート: 判断 180">
          <a:extLst>
            <a:ext uri="{FF2B5EF4-FFF2-40B4-BE49-F238E27FC236}">
              <a16:creationId xmlns:a16="http://schemas.microsoft.com/office/drawing/2014/main" id="{F0AADA13-06F0-49E4-AFCE-FBDA4BBD9EF3}"/>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4FF2123-2598-42B4-B478-091E92D12F2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3D80875-52F7-488B-A522-143892A8A92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F750BBF-B5D5-47EC-8EDF-DCFB9BA4995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3FB039C-833C-41FC-A082-D8B484A3FB1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914E1C7-4912-4E5C-AA77-66812B87297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87" name="楕円 186">
          <a:extLst>
            <a:ext uri="{FF2B5EF4-FFF2-40B4-BE49-F238E27FC236}">
              <a16:creationId xmlns:a16="http://schemas.microsoft.com/office/drawing/2014/main" id="{C1ED7383-4032-42DF-B11A-AB837E290C02}"/>
            </a:ext>
          </a:extLst>
        </xdr:cNvPr>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40657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D5E955A-DA6C-45D9-93D6-76B56E2EE456}"/>
            </a:ext>
          </a:extLst>
        </xdr:cNvPr>
        <xdr:cNvSpPr txBox="1"/>
      </xdr:nvSpPr>
      <xdr:spPr>
        <a:xfrm>
          <a:off x="46736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159838</xdr:rowOff>
    </xdr:from>
    <xdr:to>
      <xdr:col>20</xdr:col>
      <xdr:colOff>38100</xdr:colOff>
      <xdr:row>60</xdr:row>
      <xdr:rowOff>89988</xdr:rowOff>
    </xdr:to>
    <xdr:sp macro="" textlink="">
      <xdr:nvSpPr>
        <xdr:cNvPr id="189" name="楕円 188">
          <a:extLst>
            <a:ext uri="{FF2B5EF4-FFF2-40B4-BE49-F238E27FC236}">
              <a16:creationId xmlns:a16="http://schemas.microsoft.com/office/drawing/2014/main" id="{2EEE12F6-F845-4FB3-80E7-0B68B87F2584}"/>
            </a:ext>
          </a:extLst>
        </xdr:cNvPr>
        <xdr:cNvSpPr/>
      </xdr:nvSpPr>
      <xdr:spPr>
        <a:xfrm>
          <a:off x="3746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39188</xdr:rowOff>
    </xdr:from>
    <xdr:to>
      <xdr:col>24</xdr:col>
      <xdr:colOff>63500</xdr:colOff>
      <xdr:row>60</xdr:row>
      <xdr:rowOff>68580</xdr:rowOff>
    </xdr:to>
    <xdr:cxnSp macro="">
      <xdr:nvCxnSpPr>
        <xdr:cNvPr id="190" name="直線コネクタ 189">
          <a:extLst>
            <a:ext uri="{FF2B5EF4-FFF2-40B4-BE49-F238E27FC236}">
              <a16:creationId xmlns:a16="http://schemas.microsoft.com/office/drawing/2014/main" id="{3A6CA832-92EA-4C85-86A5-62755AC4EAA9}"/>
            </a:ext>
          </a:extLst>
        </xdr:cNvPr>
        <xdr:cNvCxnSpPr/>
      </xdr:nvCxnSpPr>
      <xdr:spPr>
        <a:xfrm>
          <a:off x="3797300" y="103261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130447</xdr:rowOff>
    </xdr:from>
    <xdr:to>
      <xdr:col>15</xdr:col>
      <xdr:colOff>101600</xdr:colOff>
      <xdr:row>60</xdr:row>
      <xdr:rowOff>60597</xdr:rowOff>
    </xdr:to>
    <xdr:sp macro="" textlink="">
      <xdr:nvSpPr>
        <xdr:cNvPr id="191" name="楕円 190">
          <a:extLst>
            <a:ext uri="{FF2B5EF4-FFF2-40B4-BE49-F238E27FC236}">
              <a16:creationId xmlns:a16="http://schemas.microsoft.com/office/drawing/2014/main" id="{0D585F46-00CE-4B8E-98DF-936FE00D1CF7}"/>
            </a:ext>
          </a:extLst>
        </xdr:cNvPr>
        <xdr:cNvSpPr/>
      </xdr:nvSpPr>
      <xdr:spPr>
        <a:xfrm>
          <a:off x="2857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xdr:rowOff>
    </xdr:from>
    <xdr:to>
      <xdr:col>19</xdr:col>
      <xdr:colOff>177800</xdr:colOff>
      <xdr:row>60</xdr:row>
      <xdr:rowOff>39188</xdr:rowOff>
    </xdr:to>
    <xdr:cxnSp macro="">
      <xdr:nvCxnSpPr>
        <xdr:cNvPr id="192" name="直線コネクタ 191">
          <a:extLst>
            <a:ext uri="{FF2B5EF4-FFF2-40B4-BE49-F238E27FC236}">
              <a16:creationId xmlns:a16="http://schemas.microsoft.com/office/drawing/2014/main" id="{4B40B6CE-C421-42AD-BC34-052D98E0DD48}"/>
            </a:ext>
          </a:extLst>
        </xdr:cNvPr>
        <xdr:cNvCxnSpPr/>
      </xdr:nvCxnSpPr>
      <xdr:spPr>
        <a:xfrm>
          <a:off x="2908300" y="102967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101056</xdr:rowOff>
    </xdr:from>
    <xdr:to>
      <xdr:col>10</xdr:col>
      <xdr:colOff>165100</xdr:colOff>
      <xdr:row>60</xdr:row>
      <xdr:rowOff>31206</xdr:rowOff>
    </xdr:to>
    <xdr:sp macro="" textlink="">
      <xdr:nvSpPr>
        <xdr:cNvPr id="193" name="楕円 192">
          <a:extLst>
            <a:ext uri="{FF2B5EF4-FFF2-40B4-BE49-F238E27FC236}">
              <a16:creationId xmlns:a16="http://schemas.microsoft.com/office/drawing/2014/main" id="{6BD672AF-C6AD-4322-BB36-E29ED8D35019}"/>
            </a:ext>
          </a:extLst>
        </xdr:cNvPr>
        <xdr:cNvSpPr/>
      </xdr:nvSpPr>
      <xdr:spPr>
        <a:xfrm>
          <a:off x="1968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151856</xdr:rowOff>
    </xdr:from>
    <xdr:to>
      <xdr:col>15</xdr:col>
      <xdr:colOff>50800</xdr:colOff>
      <xdr:row>60</xdr:row>
      <xdr:rowOff>9797</xdr:rowOff>
    </xdr:to>
    <xdr:cxnSp macro="">
      <xdr:nvCxnSpPr>
        <xdr:cNvPr id="194" name="直線コネクタ 193">
          <a:extLst>
            <a:ext uri="{FF2B5EF4-FFF2-40B4-BE49-F238E27FC236}">
              <a16:creationId xmlns:a16="http://schemas.microsoft.com/office/drawing/2014/main" id="{420A3C5C-079E-467D-8AA4-DFFF62BF1559}"/>
            </a:ext>
          </a:extLst>
        </xdr:cNvPr>
        <xdr:cNvCxnSpPr/>
      </xdr:nvCxnSpPr>
      <xdr:spPr>
        <a:xfrm>
          <a:off x="2019300" y="102674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68399</xdr:rowOff>
    </xdr:from>
    <xdr:to>
      <xdr:col>6</xdr:col>
      <xdr:colOff>38100</xdr:colOff>
      <xdr:row>59</xdr:row>
      <xdr:rowOff>169999</xdr:rowOff>
    </xdr:to>
    <xdr:sp macro="" textlink="">
      <xdr:nvSpPr>
        <xdr:cNvPr id="195" name="楕円 194">
          <a:extLst>
            <a:ext uri="{FF2B5EF4-FFF2-40B4-BE49-F238E27FC236}">
              <a16:creationId xmlns:a16="http://schemas.microsoft.com/office/drawing/2014/main" id="{0A7A46CE-C4C2-4931-88A0-9EC961C48AE0}"/>
            </a:ext>
          </a:extLst>
        </xdr:cNvPr>
        <xdr:cNvSpPr/>
      </xdr:nvSpPr>
      <xdr:spPr>
        <a:xfrm>
          <a:off x="1079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119199</xdr:rowOff>
    </xdr:from>
    <xdr:to>
      <xdr:col>10</xdr:col>
      <xdr:colOff>114300</xdr:colOff>
      <xdr:row>59</xdr:row>
      <xdr:rowOff>151856</xdr:rowOff>
    </xdr:to>
    <xdr:cxnSp macro="">
      <xdr:nvCxnSpPr>
        <xdr:cNvPr id="196" name="直線コネクタ 195">
          <a:extLst>
            <a:ext uri="{FF2B5EF4-FFF2-40B4-BE49-F238E27FC236}">
              <a16:creationId xmlns:a16="http://schemas.microsoft.com/office/drawing/2014/main" id="{6D35FD09-E1DD-44A4-811F-C7EA097EF8EC}"/>
            </a:ext>
          </a:extLst>
        </xdr:cNvPr>
        <xdr:cNvCxnSpPr/>
      </xdr:nvCxnSpPr>
      <xdr:spPr>
        <a:xfrm>
          <a:off x="1130300" y="102347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7C90D31-E558-4DBB-BA72-6CCF4BB15BE6}"/>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DF91088-3A5A-4657-8682-9ED6822FB1C6}"/>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57DE9666-BB04-4BC1-9C4D-C816EA0CA31B}"/>
            </a:ext>
          </a:extLst>
        </xdr:cNvPr>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AE498432-478C-41C1-B635-08ED7914703F}"/>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106515</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56376F7A-5DA2-41E9-9321-FBBF27CD1814}"/>
            </a:ext>
          </a:extLst>
        </xdr:cNvPr>
        <xdr:cNvSpPr txBox="1"/>
      </xdr:nvSpPr>
      <xdr:spPr>
        <a:xfrm>
          <a:off x="35820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77124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5F2B2207-DADE-4D62-8275-084830C30A63}"/>
            </a:ext>
          </a:extLst>
        </xdr:cNvPr>
        <xdr:cNvSpPr txBox="1"/>
      </xdr:nvSpPr>
      <xdr:spPr>
        <a:xfrm>
          <a:off x="2705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47733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BB142A7A-6460-424F-83DD-2EAFE0201336}"/>
            </a:ext>
          </a:extLst>
        </xdr:cNvPr>
        <xdr:cNvSpPr txBox="1"/>
      </xdr:nvSpPr>
      <xdr:spPr>
        <a:xfrm>
          <a:off x="1816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15076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6E01E78F-4863-4304-A981-D9CAC773A4C0}"/>
            </a:ext>
          </a:extLst>
        </xdr:cNvPr>
        <xdr:cNvSpPr txBox="1"/>
      </xdr:nvSpPr>
      <xdr:spPr>
        <a:xfrm>
          <a:off x="927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AE2986A-0271-4BE1-B2E5-151F23E5FD3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48C80F7-A538-4722-9E8B-1BF0CAE0DC4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AA18971-EB2F-4BC9-AB2F-F26922144CF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0F7644A-AB56-401B-9978-CDB2C8441FF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C316087A-30A1-439F-8465-1D74D9FF36E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23709D4-FFF7-43D8-8CAC-D7B525BD532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52DA132-D80C-46E7-9FBD-1496A08C3FF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F51F225-A2F2-49E5-9E9E-9CE27CFC874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0188905-D98D-4679-B298-2739527F724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748E866-8181-4ACE-9E8E-C77701D3CB5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4E0BD390-8806-49C7-93B0-0370C1CC1CA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A332D3AD-060B-47E1-82C2-23F0486B321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B8ADA1D5-B967-4B8E-B8B4-7AF990E91AD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A2C750DA-BD19-4B31-A3C8-635122C07CC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A886F55-A39A-4EC9-9F9A-39FBBF348C5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A5BA9796-B414-476B-ABEB-3AA8964C6D4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7D093D87-80B5-49B6-9B2D-63E58171AC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D6C803DF-FF4D-447C-B76D-0B92A1BFAB1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86F1AE65-F9FD-4A09-91C2-91139A8C5FC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9A4B5542-DD5C-4B62-A9DF-2963336537C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7F9F5B4-AA58-4968-9B3E-6A654F238EF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97F773E1-18EB-457B-9C59-1F5E1A6F264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7579C18C-EB42-4B7C-AA1A-DC339D96EED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F08200E9-EA68-4CF8-9916-7A6FA7E798A4}"/>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205502D5-CD78-412A-860C-7A2777B4AB43}"/>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0CD47467-C759-40B9-8FDC-9F85365E41FE}"/>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D666FF04-26D7-483B-8149-8B1D61010AA4}"/>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62EF83F6-7E5A-4C55-8241-6C0EB069CD41}"/>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4E6E6436-7602-4DFC-8898-5832E6CD0840}"/>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C3F325B1-EF07-4B40-9E9B-500BE10F3C7B}"/>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60802</xdr:rowOff>
    </xdr:from>
    <xdr:to>
      <xdr:col>50</xdr:col>
      <xdr:colOff>165100</xdr:colOff>
      <xdr:row>61</xdr:row>
      <xdr:rowOff>162402</xdr:rowOff>
    </xdr:to>
    <xdr:sp macro="" textlink="">
      <xdr:nvSpPr>
        <xdr:cNvPr id="235" name="フローチャート: 判断 234">
          <a:extLst>
            <a:ext uri="{FF2B5EF4-FFF2-40B4-BE49-F238E27FC236}">
              <a16:creationId xmlns:a16="http://schemas.microsoft.com/office/drawing/2014/main" id="{1D4E5B5E-A0EE-46A3-B219-CC94C908F5D0}"/>
            </a:ext>
          </a:extLst>
        </xdr:cNvPr>
        <xdr:cNvSpPr/>
      </xdr:nvSpPr>
      <xdr:spPr>
        <a:xfrm>
          <a:off x="9588500" y="1051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53173</xdr:rowOff>
    </xdr:from>
    <xdr:to>
      <xdr:col>46</xdr:col>
      <xdr:colOff>38100</xdr:colOff>
      <xdr:row>61</xdr:row>
      <xdr:rowOff>154773</xdr:rowOff>
    </xdr:to>
    <xdr:sp macro="" textlink="">
      <xdr:nvSpPr>
        <xdr:cNvPr id="236" name="フローチャート: 判断 235">
          <a:extLst>
            <a:ext uri="{FF2B5EF4-FFF2-40B4-BE49-F238E27FC236}">
              <a16:creationId xmlns:a16="http://schemas.microsoft.com/office/drawing/2014/main" id="{541C39F3-CDC4-4074-AF87-68FC46EA04F9}"/>
            </a:ext>
          </a:extLst>
        </xdr:cNvPr>
        <xdr:cNvSpPr/>
      </xdr:nvSpPr>
      <xdr:spPr>
        <a:xfrm>
          <a:off x="8699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77499</xdr:rowOff>
    </xdr:from>
    <xdr:to>
      <xdr:col>41</xdr:col>
      <xdr:colOff>101600</xdr:colOff>
      <xdr:row>62</xdr:row>
      <xdr:rowOff>7649</xdr:rowOff>
    </xdr:to>
    <xdr:sp macro="" textlink="">
      <xdr:nvSpPr>
        <xdr:cNvPr id="237" name="フローチャート: 判断 236">
          <a:extLst>
            <a:ext uri="{FF2B5EF4-FFF2-40B4-BE49-F238E27FC236}">
              <a16:creationId xmlns:a16="http://schemas.microsoft.com/office/drawing/2014/main" id="{6C0935CD-DC07-4791-A842-DB46858744BC}"/>
            </a:ext>
          </a:extLst>
        </xdr:cNvPr>
        <xdr:cNvSpPr/>
      </xdr:nvSpPr>
      <xdr:spPr>
        <a:xfrm>
          <a:off x="7810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76707</xdr:rowOff>
    </xdr:from>
    <xdr:to>
      <xdr:col>36</xdr:col>
      <xdr:colOff>165100</xdr:colOff>
      <xdr:row>62</xdr:row>
      <xdr:rowOff>6857</xdr:rowOff>
    </xdr:to>
    <xdr:sp macro="" textlink="">
      <xdr:nvSpPr>
        <xdr:cNvPr id="238" name="フローチャート: 判断 237">
          <a:extLst>
            <a:ext uri="{FF2B5EF4-FFF2-40B4-BE49-F238E27FC236}">
              <a16:creationId xmlns:a16="http://schemas.microsoft.com/office/drawing/2014/main" id="{BA94A7F2-F423-473A-A395-8C56F9074F01}"/>
            </a:ext>
          </a:extLst>
        </xdr:cNvPr>
        <xdr:cNvSpPr/>
      </xdr:nvSpPr>
      <xdr:spPr>
        <a:xfrm>
          <a:off x="6921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229E970-8C8B-4442-BC1E-6E391B29B3B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808C532-B7FB-4F7B-947E-BF1C6ED3C7A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8D37730-260B-4431-90E1-D88DBF29C45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AF9784A-2353-4A95-A63F-D386945C6CD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D48F159-36CC-4645-ACA6-8677EB594B1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162583</xdr:rowOff>
    </xdr:from>
    <xdr:to>
      <xdr:col>55</xdr:col>
      <xdr:colOff>50800</xdr:colOff>
      <xdr:row>63</xdr:row>
      <xdr:rowOff>92733</xdr:rowOff>
    </xdr:to>
    <xdr:sp macro="" textlink="">
      <xdr:nvSpPr>
        <xdr:cNvPr id="244" name="楕円 243">
          <a:extLst>
            <a:ext uri="{FF2B5EF4-FFF2-40B4-BE49-F238E27FC236}">
              <a16:creationId xmlns:a16="http://schemas.microsoft.com/office/drawing/2014/main" id="{FC5A2C44-30D0-4D98-B595-27A89136DCE9}"/>
            </a:ext>
          </a:extLst>
        </xdr:cNvPr>
        <xdr:cNvSpPr/>
      </xdr:nvSpPr>
      <xdr:spPr>
        <a:xfrm>
          <a:off x="10426700" y="107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141010</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5F2DBB23-8416-4B3B-9707-F11A8843ECD8}"/>
            </a:ext>
          </a:extLst>
        </xdr:cNvPr>
        <xdr:cNvSpPr txBox="1"/>
      </xdr:nvSpPr>
      <xdr:spPr>
        <a:xfrm>
          <a:off x="10515600" y="1077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164547</xdr:rowOff>
    </xdr:from>
    <xdr:to>
      <xdr:col>50</xdr:col>
      <xdr:colOff>165100</xdr:colOff>
      <xdr:row>63</xdr:row>
      <xdr:rowOff>94697</xdr:rowOff>
    </xdr:to>
    <xdr:sp macro="" textlink="">
      <xdr:nvSpPr>
        <xdr:cNvPr id="246" name="楕円 245">
          <a:extLst>
            <a:ext uri="{FF2B5EF4-FFF2-40B4-BE49-F238E27FC236}">
              <a16:creationId xmlns:a16="http://schemas.microsoft.com/office/drawing/2014/main" id="{B9B7F2E6-A56B-435C-AD38-49FBA07FEF20}"/>
            </a:ext>
          </a:extLst>
        </xdr:cNvPr>
        <xdr:cNvSpPr/>
      </xdr:nvSpPr>
      <xdr:spPr>
        <a:xfrm>
          <a:off x="9588500" y="107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41933</xdr:rowOff>
    </xdr:from>
    <xdr:to>
      <xdr:col>55</xdr:col>
      <xdr:colOff>0</xdr:colOff>
      <xdr:row>63</xdr:row>
      <xdr:rowOff>43897</xdr:rowOff>
    </xdr:to>
    <xdr:cxnSp macro="">
      <xdr:nvCxnSpPr>
        <xdr:cNvPr id="247" name="直線コネクタ 246">
          <a:extLst>
            <a:ext uri="{FF2B5EF4-FFF2-40B4-BE49-F238E27FC236}">
              <a16:creationId xmlns:a16="http://schemas.microsoft.com/office/drawing/2014/main" id="{842BD6AD-0CBD-432D-A40C-3AF28DDACFEB}"/>
            </a:ext>
          </a:extLst>
        </xdr:cNvPr>
        <xdr:cNvCxnSpPr/>
      </xdr:nvCxnSpPr>
      <xdr:spPr>
        <a:xfrm flipV="1">
          <a:off x="9639300" y="10843283"/>
          <a:ext cx="838200" cy="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167060</xdr:rowOff>
    </xdr:from>
    <xdr:to>
      <xdr:col>46</xdr:col>
      <xdr:colOff>38100</xdr:colOff>
      <xdr:row>63</xdr:row>
      <xdr:rowOff>97210</xdr:rowOff>
    </xdr:to>
    <xdr:sp macro="" textlink="">
      <xdr:nvSpPr>
        <xdr:cNvPr id="248" name="楕円 247">
          <a:extLst>
            <a:ext uri="{FF2B5EF4-FFF2-40B4-BE49-F238E27FC236}">
              <a16:creationId xmlns:a16="http://schemas.microsoft.com/office/drawing/2014/main" id="{25E1598E-48F6-452A-A0D3-1B78D4E18576}"/>
            </a:ext>
          </a:extLst>
        </xdr:cNvPr>
        <xdr:cNvSpPr/>
      </xdr:nvSpPr>
      <xdr:spPr>
        <a:xfrm>
          <a:off x="8699500" y="107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43897</xdr:rowOff>
    </xdr:from>
    <xdr:to>
      <xdr:col>50</xdr:col>
      <xdr:colOff>114300</xdr:colOff>
      <xdr:row>63</xdr:row>
      <xdr:rowOff>46410</xdr:rowOff>
    </xdr:to>
    <xdr:cxnSp macro="">
      <xdr:nvCxnSpPr>
        <xdr:cNvPr id="249" name="直線コネクタ 248">
          <a:extLst>
            <a:ext uri="{FF2B5EF4-FFF2-40B4-BE49-F238E27FC236}">
              <a16:creationId xmlns:a16="http://schemas.microsoft.com/office/drawing/2014/main" id="{8B2A3526-BC1F-480F-9029-D9486E9C7C50}"/>
            </a:ext>
          </a:extLst>
        </xdr:cNvPr>
        <xdr:cNvCxnSpPr/>
      </xdr:nvCxnSpPr>
      <xdr:spPr>
        <a:xfrm flipV="1">
          <a:off x="8750300" y="10845247"/>
          <a:ext cx="8890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169063</xdr:rowOff>
    </xdr:from>
    <xdr:to>
      <xdr:col>41</xdr:col>
      <xdr:colOff>101600</xdr:colOff>
      <xdr:row>63</xdr:row>
      <xdr:rowOff>99213</xdr:rowOff>
    </xdr:to>
    <xdr:sp macro="" textlink="">
      <xdr:nvSpPr>
        <xdr:cNvPr id="250" name="楕円 249">
          <a:extLst>
            <a:ext uri="{FF2B5EF4-FFF2-40B4-BE49-F238E27FC236}">
              <a16:creationId xmlns:a16="http://schemas.microsoft.com/office/drawing/2014/main" id="{91F5B744-2B65-4AC1-B60A-05452641E0FB}"/>
            </a:ext>
          </a:extLst>
        </xdr:cNvPr>
        <xdr:cNvSpPr/>
      </xdr:nvSpPr>
      <xdr:spPr>
        <a:xfrm>
          <a:off x="7810500" y="1079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46410</xdr:rowOff>
    </xdr:from>
    <xdr:to>
      <xdr:col>45</xdr:col>
      <xdr:colOff>177800</xdr:colOff>
      <xdr:row>63</xdr:row>
      <xdr:rowOff>48413</xdr:rowOff>
    </xdr:to>
    <xdr:cxnSp macro="">
      <xdr:nvCxnSpPr>
        <xdr:cNvPr id="251" name="直線コネクタ 250">
          <a:extLst>
            <a:ext uri="{FF2B5EF4-FFF2-40B4-BE49-F238E27FC236}">
              <a16:creationId xmlns:a16="http://schemas.microsoft.com/office/drawing/2014/main" id="{83B79768-6D6D-486B-86A6-1FA0E686C9A0}"/>
            </a:ext>
          </a:extLst>
        </xdr:cNvPr>
        <xdr:cNvCxnSpPr/>
      </xdr:nvCxnSpPr>
      <xdr:spPr>
        <a:xfrm flipV="1">
          <a:off x="7861300" y="10847760"/>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xdr:rowOff>
    </xdr:from>
    <xdr:to>
      <xdr:col>36</xdr:col>
      <xdr:colOff>165100</xdr:colOff>
      <xdr:row>63</xdr:row>
      <xdr:rowOff>101602</xdr:rowOff>
    </xdr:to>
    <xdr:sp macro="" textlink="">
      <xdr:nvSpPr>
        <xdr:cNvPr id="252" name="楕円 251">
          <a:extLst>
            <a:ext uri="{FF2B5EF4-FFF2-40B4-BE49-F238E27FC236}">
              <a16:creationId xmlns:a16="http://schemas.microsoft.com/office/drawing/2014/main" id="{C31DBA72-3CA6-4C48-B102-6DC298F6FE9D}"/>
            </a:ext>
          </a:extLst>
        </xdr:cNvPr>
        <xdr:cNvSpPr/>
      </xdr:nvSpPr>
      <xdr:spPr>
        <a:xfrm>
          <a:off x="6921500" y="108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48413</xdr:rowOff>
    </xdr:from>
    <xdr:to>
      <xdr:col>41</xdr:col>
      <xdr:colOff>50800</xdr:colOff>
      <xdr:row>63</xdr:row>
      <xdr:rowOff>50802</xdr:rowOff>
    </xdr:to>
    <xdr:cxnSp macro="">
      <xdr:nvCxnSpPr>
        <xdr:cNvPr id="253" name="直線コネクタ 252">
          <a:extLst>
            <a:ext uri="{FF2B5EF4-FFF2-40B4-BE49-F238E27FC236}">
              <a16:creationId xmlns:a16="http://schemas.microsoft.com/office/drawing/2014/main" id="{418EC1C4-A2F4-4950-AB8F-D0DACEF195E7}"/>
            </a:ext>
          </a:extLst>
        </xdr:cNvPr>
        <xdr:cNvCxnSpPr/>
      </xdr:nvCxnSpPr>
      <xdr:spPr>
        <a:xfrm flipV="1">
          <a:off x="6972300" y="10849763"/>
          <a:ext cx="8890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7479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1B2B5C5F-CECF-4CCA-8C03-0ECB92BC23F6}"/>
            </a:ext>
          </a:extLst>
        </xdr:cNvPr>
        <xdr:cNvSpPr txBox="1"/>
      </xdr:nvSpPr>
      <xdr:spPr>
        <a:xfrm>
          <a:off x="9327095" y="1029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171300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E370580F-4BC4-44E9-9063-508036330CC6}"/>
            </a:ext>
          </a:extLst>
        </xdr:cNvPr>
        <xdr:cNvSpPr txBox="1"/>
      </xdr:nvSpPr>
      <xdr:spPr>
        <a:xfrm>
          <a:off x="84507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24176</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89AB8910-2275-41CC-BD7C-E321A1D9FB2A}"/>
            </a:ext>
          </a:extLst>
        </xdr:cNvPr>
        <xdr:cNvSpPr txBox="1"/>
      </xdr:nvSpPr>
      <xdr:spPr>
        <a:xfrm>
          <a:off x="7561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23384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51FCEDC4-9DA1-4FB2-AEEF-596DD280CBC8}"/>
            </a:ext>
          </a:extLst>
        </xdr:cNvPr>
        <xdr:cNvSpPr txBox="1"/>
      </xdr:nvSpPr>
      <xdr:spPr>
        <a:xfrm>
          <a:off x="6672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85824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F05B9B98-F75B-45FA-B8D8-37BED10B4118}"/>
            </a:ext>
          </a:extLst>
        </xdr:cNvPr>
        <xdr:cNvSpPr txBox="1"/>
      </xdr:nvSpPr>
      <xdr:spPr>
        <a:xfrm>
          <a:off x="9327095" y="108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88337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6D945258-2DB6-415D-96E1-262A53D5A791}"/>
            </a:ext>
          </a:extLst>
        </xdr:cNvPr>
        <xdr:cNvSpPr txBox="1"/>
      </xdr:nvSpPr>
      <xdr:spPr>
        <a:xfrm>
          <a:off x="8450795" y="108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90340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AE13B27D-9078-441F-A848-95DB599DA60A}"/>
            </a:ext>
          </a:extLst>
        </xdr:cNvPr>
        <xdr:cNvSpPr txBox="1"/>
      </xdr:nvSpPr>
      <xdr:spPr>
        <a:xfrm>
          <a:off x="7561795" y="1089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92729</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67894F14-FAB9-4325-86AC-BF473779F604}"/>
            </a:ext>
          </a:extLst>
        </xdr:cNvPr>
        <xdr:cNvSpPr txBox="1"/>
      </xdr:nvSpPr>
      <xdr:spPr>
        <a:xfrm>
          <a:off x="6672795" y="1089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A4BE9A4-B02C-4AB9-94C3-A534309A8E1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3D84299D-44CC-48A5-A8B6-986DE1A77FA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93FB125-4018-43CD-A4F6-FEC680EE66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2F0CDD4-1E1B-43E0-927E-185C00E0663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A4E0513-DFA8-442D-80CE-A97E5CE84A9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C31D8F4-D60F-4043-90AB-255F4D9D828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A4C0262C-CA14-4A02-8AE5-93522062D72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63E8CD9-425A-4BEB-8374-AF410349FEA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DE896F61-5F3B-4E05-A8F3-FF39449B733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D22ECEA-421C-43A1-8D4A-86D357C43FF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A6ECF342-C228-4821-BB7C-000EDB42C07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A78484F-F4DD-47A1-921D-1C5000991E4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AAA3C944-635A-4770-A1F5-C27D6DBD32E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A7016FE7-DA07-4228-8A79-BAC3CC0E132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CC7EDEE8-5553-462D-A1BC-6FC2C5F3A3D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4EF4C60C-6119-4124-A2D5-3EFF0174811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ED2A9821-F310-45AD-A23E-CF4F1ADEBCA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9DC15B01-0C39-4451-9A17-4A126EEC6C4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1B155B22-1242-4A83-A729-350C1D83A3C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D2DF7CFD-A467-4CE9-881F-B282E1BFFA0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5D3FEBCB-0877-4009-B9C6-AF6618B1C1B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DC39EAB1-B2AA-4A02-8102-9CFB50E5911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C095DFB7-8EEF-44C7-8DF5-64E050FA3B3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6FCB76A7-A4CA-43D6-90DB-6BAA2EA0210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5D7EC48D-7281-4250-9050-105A00FCF8FA}"/>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E0BAF93A-1BEC-4D4D-85C7-31B02C42EC8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8C688D60-1748-45FD-8219-9C28F2497C3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698C0866-87B8-4CA8-9CEE-E4D95B586B06}"/>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66DFA0C4-E3A0-46D8-98F2-AD798BAF278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CF38707D-DF67-49E3-82A4-74DE83483D17}"/>
            </a:ext>
          </a:extLst>
        </xdr:cNvPr>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01FD1B57-2DD6-4911-B13E-CE254AB3A6FA}"/>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3" name="フローチャート: 判断 292">
          <a:extLst>
            <a:ext uri="{FF2B5EF4-FFF2-40B4-BE49-F238E27FC236}">
              <a16:creationId xmlns:a16="http://schemas.microsoft.com/office/drawing/2014/main" id="{CDD34DE2-3BFE-43D1-9647-11D9E20D7F5E}"/>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4" name="フローチャート: 判断 293">
          <a:extLst>
            <a:ext uri="{FF2B5EF4-FFF2-40B4-BE49-F238E27FC236}">
              <a16:creationId xmlns:a16="http://schemas.microsoft.com/office/drawing/2014/main" id="{9C6A9DDA-0E0D-4E31-A7E3-84E67D66989F}"/>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a:extLst>
            <a:ext uri="{FF2B5EF4-FFF2-40B4-BE49-F238E27FC236}">
              <a16:creationId xmlns:a16="http://schemas.microsoft.com/office/drawing/2014/main" id="{09CBEC03-084B-4C5F-B119-8B8245CF12DB}"/>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96" name="フローチャート: 判断 295">
          <a:extLst>
            <a:ext uri="{FF2B5EF4-FFF2-40B4-BE49-F238E27FC236}">
              <a16:creationId xmlns:a16="http://schemas.microsoft.com/office/drawing/2014/main" id="{84E43BAB-5CCF-48E2-ADB1-6DF8D086BAFC}"/>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516DAFF-FA6F-4640-979D-3575D1BEFCC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2DFA3C1-AA91-4155-9506-1E094B1A6EE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7F5D8EF-1726-4C77-A9D4-523CAFB4B2F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77ACC84-7DF1-4028-BB26-E1EB34C5DD8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AC109AE-6CB6-4FC0-8E22-E6EE34E5690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302" name="楕円 301">
          <a:extLst>
            <a:ext uri="{FF2B5EF4-FFF2-40B4-BE49-F238E27FC236}">
              <a16:creationId xmlns:a16="http://schemas.microsoft.com/office/drawing/2014/main" id="{59320972-0D35-4B23-8090-7440AEBED6F4}"/>
            </a:ext>
          </a:extLst>
        </xdr:cNvPr>
        <xdr:cNvSpPr/>
      </xdr:nvSpPr>
      <xdr:spPr>
        <a:xfrm>
          <a:off x="4584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81932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8F0BD35-FC1D-4755-A036-E1C7AE81FA6E}"/>
            </a:ext>
          </a:extLst>
        </xdr:cNvPr>
        <xdr:cNvSpPr txBox="1"/>
      </xdr:nvSpPr>
      <xdr:spPr>
        <a:xfrm>
          <a:off x="4673600"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84455</xdr:rowOff>
    </xdr:from>
    <xdr:to>
      <xdr:col>20</xdr:col>
      <xdr:colOff>38100</xdr:colOff>
      <xdr:row>83</xdr:row>
      <xdr:rowOff>14605</xdr:rowOff>
    </xdr:to>
    <xdr:sp macro="" textlink="">
      <xdr:nvSpPr>
        <xdr:cNvPr id="304" name="楕円 303">
          <a:extLst>
            <a:ext uri="{FF2B5EF4-FFF2-40B4-BE49-F238E27FC236}">
              <a16:creationId xmlns:a16="http://schemas.microsoft.com/office/drawing/2014/main" id="{B01B01BC-5C56-4CC6-A48E-EC49ED7084DA}"/>
            </a:ext>
          </a:extLst>
        </xdr:cNvPr>
        <xdr:cNvSpPr/>
      </xdr:nvSpPr>
      <xdr:spPr>
        <a:xfrm>
          <a:off x="3746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135255</xdr:rowOff>
    </xdr:from>
    <xdr:to>
      <xdr:col>24</xdr:col>
      <xdr:colOff>63500</xdr:colOff>
      <xdr:row>82</xdr:row>
      <xdr:rowOff>154305</xdr:rowOff>
    </xdr:to>
    <xdr:cxnSp macro="">
      <xdr:nvCxnSpPr>
        <xdr:cNvPr id="305" name="直線コネクタ 304">
          <a:extLst>
            <a:ext uri="{FF2B5EF4-FFF2-40B4-BE49-F238E27FC236}">
              <a16:creationId xmlns:a16="http://schemas.microsoft.com/office/drawing/2014/main" id="{8022FBC8-0E8C-4245-A6B0-E2EEBDB166A4}"/>
            </a:ext>
          </a:extLst>
        </xdr:cNvPr>
        <xdr:cNvCxnSpPr/>
      </xdr:nvCxnSpPr>
      <xdr:spPr>
        <a:xfrm>
          <a:off x="3797300" y="141941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65405</xdr:rowOff>
    </xdr:from>
    <xdr:to>
      <xdr:col>15</xdr:col>
      <xdr:colOff>101600</xdr:colOff>
      <xdr:row>82</xdr:row>
      <xdr:rowOff>167005</xdr:rowOff>
    </xdr:to>
    <xdr:sp macro="" textlink="">
      <xdr:nvSpPr>
        <xdr:cNvPr id="306" name="楕円 305">
          <a:extLst>
            <a:ext uri="{FF2B5EF4-FFF2-40B4-BE49-F238E27FC236}">
              <a16:creationId xmlns:a16="http://schemas.microsoft.com/office/drawing/2014/main" id="{E32E91D0-356B-4FC8-A497-F6786FBDC161}"/>
            </a:ext>
          </a:extLst>
        </xdr:cNvPr>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116205</xdr:rowOff>
    </xdr:from>
    <xdr:to>
      <xdr:col>19</xdr:col>
      <xdr:colOff>177800</xdr:colOff>
      <xdr:row>82</xdr:row>
      <xdr:rowOff>135255</xdr:rowOff>
    </xdr:to>
    <xdr:cxnSp macro="">
      <xdr:nvCxnSpPr>
        <xdr:cNvPr id="307" name="直線コネクタ 306">
          <a:extLst>
            <a:ext uri="{FF2B5EF4-FFF2-40B4-BE49-F238E27FC236}">
              <a16:creationId xmlns:a16="http://schemas.microsoft.com/office/drawing/2014/main" id="{F802343C-E7DA-430A-BE9D-04ABDBA4996B}"/>
            </a:ext>
          </a:extLst>
        </xdr:cNvPr>
        <xdr:cNvCxnSpPr/>
      </xdr:nvCxnSpPr>
      <xdr:spPr>
        <a:xfrm>
          <a:off x="2908300" y="141751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46355</xdr:rowOff>
    </xdr:from>
    <xdr:to>
      <xdr:col>10</xdr:col>
      <xdr:colOff>165100</xdr:colOff>
      <xdr:row>82</xdr:row>
      <xdr:rowOff>147955</xdr:rowOff>
    </xdr:to>
    <xdr:sp macro="" textlink="">
      <xdr:nvSpPr>
        <xdr:cNvPr id="308" name="楕円 307">
          <a:extLst>
            <a:ext uri="{FF2B5EF4-FFF2-40B4-BE49-F238E27FC236}">
              <a16:creationId xmlns:a16="http://schemas.microsoft.com/office/drawing/2014/main" id="{196E9B53-34A8-49DC-AE11-536454E38D54}"/>
            </a:ext>
          </a:extLst>
        </xdr:cNvPr>
        <xdr:cNvSpPr/>
      </xdr:nvSpPr>
      <xdr:spPr>
        <a:xfrm>
          <a:off x="1968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97155</xdr:rowOff>
    </xdr:from>
    <xdr:to>
      <xdr:col>15</xdr:col>
      <xdr:colOff>50800</xdr:colOff>
      <xdr:row>82</xdr:row>
      <xdr:rowOff>116205</xdr:rowOff>
    </xdr:to>
    <xdr:cxnSp macro="">
      <xdr:nvCxnSpPr>
        <xdr:cNvPr id="309" name="直線コネクタ 308">
          <a:extLst>
            <a:ext uri="{FF2B5EF4-FFF2-40B4-BE49-F238E27FC236}">
              <a16:creationId xmlns:a16="http://schemas.microsoft.com/office/drawing/2014/main" id="{7B07AADF-3975-4937-8D61-2DB421089C38}"/>
            </a:ext>
          </a:extLst>
        </xdr:cNvPr>
        <xdr:cNvCxnSpPr/>
      </xdr:nvCxnSpPr>
      <xdr:spPr>
        <a:xfrm>
          <a:off x="2019300" y="141560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19686</xdr:rowOff>
    </xdr:from>
    <xdr:to>
      <xdr:col>6</xdr:col>
      <xdr:colOff>38100</xdr:colOff>
      <xdr:row>82</xdr:row>
      <xdr:rowOff>121286</xdr:rowOff>
    </xdr:to>
    <xdr:sp macro="" textlink="">
      <xdr:nvSpPr>
        <xdr:cNvPr id="310" name="楕円 309">
          <a:extLst>
            <a:ext uri="{FF2B5EF4-FFF2-40B4-BE49-F238E27FC236}">
              <a16:creationId xmlns:a16="http://schemas.microsoft.com/office/drawing/2014/main" id="{62AB0866-E036-46F0-9268-267387BEF06C}"/>
            </a:ext>
          </a:extLst>
        </xdr:cNvPr>
        <xdr:cNvSpPr/>
      </xdr:nvSpPr>
      <xdr:spPr>
        <a:xfrm>
          <a:off x="1079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70486</xdr:rowOff>
    </xdr:from>
    <xdr:to>
      <xdr:col>10</xdr:col>
      <xdr:colOff>114300</xdr:colOff>
      <xdr:row>82</xdr:row>
      <xdr:rowOff>97155</xdr:rowOff>
    </xdr:to>
    <xdr:cxnSp macro="">
      <xdr:nvCxnSpPr>
        <xdr:cNvPr id="311" name="直線コネクタ 310">
          <a:extLst>
            <a:ext uri="{FF2B5EF4-FFF2-40B4-BE49-F238E27FC236}">
              <a16:creationId xmlns:a16="http://schemas.microsoft.com/office/drawing/2014/main" id="{50480055-1F7A-4DC9-A39A-646D02403DF8}"/>
            </a:ext>
          </a:extLst>
        </xdr:cNvPr>
        <xdr:cNvCxnSpPr/>
      </xdr:nvCxnSpPr>
      <xdr:spPr>
        <a:xfrm>
          <a:off x="1130300" y="141293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2" name="n_1aveValue【公営住宅】&#10;有形固定資産減価償却率">
          <a:extLst>
            <a:ext uri="{FF2B5EF4-FFF2-40B4-BE49-F238E27FC236}">
              <a16:creationId xmlns:a16="http://schemas.microsoft.com/office/drawing/2014/main" id="{E2B78755-154B-4349-989E-6A0EDB031F2C}"/>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13" name="n_2aveValue【公営住宅】&#10;有形固定資産減価償却率">
          <a:extLst>
            <a:ext uri="{FF2B5EF4-FFF2-40B4-BE49-F238E27FC236}">
              <a16:creationId xmlns:a16="http://schemas.microsoft.com/office/drawing/2014/main" id="{B35AF19B-3E52-440C-912D-7E791B2C6B6D}"/>
            </a:ext>
          </a:extLst>
        </xdr:cNvPr>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4" name="n_3aveValue【公営住宅】&#10;有形固定資産減価償却率">
          <a:extLst>
            <a:ext uri="{FF2B5EF4-FFF2-40B4-BE49-F238E27FC236}">
              <a16:creationId xmlns:a16="http://schemas.microsoft.com/office/drawing/2014/main" id="{55E14B8F-64C7-458C-AF28-210FCB6574AE}"/>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15" name="n_4aveValue【公営住宅】&#10;有形固定資産減価償却率">
          <a:extLst>
            <a:ext uri="{FF2B5EF4-FFF2-40B4-BE49-F238E27FC236}">
              <a16:creationId xmlns:a16="http://schemas.microsoft.com/office/drawing/2014/main" id="{B0D93495-7275-445E-9095-8D2A2F35B0B1}"/>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5732</xdr:rowOff>
    </xdr:from>
    <xdr:ext cx="405111" cy="259045"/>
    <xdr:sp macro="" textlink="">
      <xdr:nvSpPr>
        <xdr:cNvPr id="316" name="n_1mainValue【公営住宅】&#10;有形固定資産減価償却率">
          <a:extLst>
            <a:ext uri="{FF2B5EF4-FFF2-40B4-BE49-F238E27FC236}">
              <a16:creationId xmlns:a16="http://schemas.microsoft.com/office/drawing/2014/main" id="{A60B6D30-E634-40FB-B25C-7BAEC5FE015E}"/>
            </a:ext>
          </a:extLst>
        </xdr:cNvPr>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7" name="n_2mainValue【公営住宅】&#10;有形固定資産減価償却率">
          <a:extLst>
            <a:ext uri="{FF2B5EF4-FFF2-40B4-BE49-F238E27FC236}">
              <a16:creationId xmlns:a16="http://schemas.microsoft.com/office/drawing/2014/main" id="{882D4BEC-3BA9-4269-9FD5-EC26B17778A5}"/>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164482</xdr:rowOff>
    </xdr:from>
    <xdr:ext cx="405111" cy="259045"/>
    <xdr:sp macro="" textlink="">
      <xdr:nvSpPr>
        <xdr:cNvPr id="318" name="n_3mainValue【公営住宅】&#10;有形固定資産減価償却率">
          <a:extLst>
            <a:ext uri="{FF2B5EF4-FFF2-40B4-BE49-F238E27FC236}">
              <a16:creationId xmlns:a16="http://schemas.microsoft.com/office/drawing/2014/main" id="{C2D8D28B-26C8-4850-8A98-5F13087DFE4C}"/>
            </a:ext>
          </a:extLst>
        </xdr:cNvPr>
        <xdr:cNvSpPr txBox="1"/>
      </xdr:nvSpPr>
      <xdr:spPr>
        <a:xfrm>
          <a:off x="1816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19" name="n_4mainValue【公営住宅】&#10;有形固定資産減価償却率">
          <a:extLst>
            <a:ext uri="{FF2B5EF4-FFF2-40B4-BE49-F238E27FC236}">
              <a16:creationId xmlns:a16="http://schemas.microsoft.com/office/drawing/2014/main" id="{912F1CA6-0D9A-4F89-A8D4-2365A1952F84}"/>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8BC8A7A-0BFF-4B39-B25F-90C63169F9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4ACEBAA-31E1-41D7-B02A-AE15F5FCD4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7AB32856-151D-4D83-99B7-77284C460D9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3CEAF2D-9FE5-4B2A-ABAC-8D03275733F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276F896B-2183-4906-8212-832D2EED1DD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4A6938B-395A-46B4-9ED7-A80EA56E70F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1AF0A8F6-5E6F-4F69-A991-E684BC9B84B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6509E080-0B7F-40CE-B652-DE9BB301280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F81C147F-EDBE-4799-8F71-A43C8592EB1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3F3B9CD-5E96-446B-9DD3-E62C6FFE0EB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8A2A616-E224-4A4B-A131-C0543379F46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78DACCDD-59FC-4F5A-BE8C-1A5AF552EC5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EF63F8CE-C002-4429-9500-9029A5A952D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99A1AA6-8164-46C3-B9D1-7872A3F91BD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FB4D21D1-31E5-47F2-A27F-8AE302B990E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AC1A35CA-A352-49A2-A3A6-8B916769DB9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1A75F3F9-F4A0-4584-9B69-1AD74A943C9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7029007C-65F3-48E2-BCED-D66A562C682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79EB94BD-3D19-4990-943A-6B2CD1775E1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ECB8DE15-82F7-4A68-A78A-CA2E4FDA4CC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6F6E874C-C2D5-41AF-8249-638C76141A2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33391A1F-01E5-422C-97DD-BB04EBE9906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104A4138-A091-4996-BC98-EF55501B3B6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BF25D08-1984-4CA6-871C-7EA6BD8272FB}"/>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EF4A9E93-5858-4AB3-91E4-FE4BCEA6A17B}"/>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D22C1CCE-4738-4970-BB3B-297664DB9549}"/>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CFE82087-48FE-407C-8AB2-CCF90EFBDE4D}"/>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CD1CC258-5FD6-4D12-9501-CAB3AE87294A}"/>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648D8F88-FA1B-4FD8-8CE8-1312EEC4A6DE}"/>
            </a:ext>
          </a:extLst>
        </xdr:cNvPr>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92C5C86E-5E16-4593-9C3B-F49F23D6C27D}"/>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100837</xdr:rowOff>
    </xdr:from>
    <xdr:to>
      <xdr:col>50</xdr:col>
      <xdr:colOff>165100</xdr:colOff>
      <xdr:row>86</xdr:row>
      <xdr:rowOff>30987</xdr:rowOff>
    </xdr:to>
    <xdr:sp macro="" textlink="">
      <xdr:nvSpPr>
        <xdr:cNvPr id="350" name="フローチャート: 判断 349">
          <a:extLst>
            <a:ext uri="{FF2B5EF4-FFF2-40B4-BE49-F238E27FC236}">
              <a16:creationId xmlns:a16="http://schemas.microsoft.com/office/drawing/2014/main" id="{A1E4D121-A7F0-4B44-92BE-94BD8E9DF423}"/>
            </a:ext>
          </a:extLst>
        </xdr:cNvPr>
        <xdr:cNvSpPr/>
      </xdr:nvSpPr>
      <xdr:spPr>
        <a:xfrm>
          <a:off x="9588500" y="1467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85217</xdr:rowOff>
    </xdr:from>
    <xdr:to>
      <xdr:col>46</xdr:col>
      <xdr:colOff>38100</xdr:colOff>
      <xdr:row>86</xdr:row>
      <xdr:rowOff>15367</xdr:rowOff>
    </xdr:to>
    <xdr:sp macro="" textlink="">
      <xdr:nvSpPr>
        <xdr:cNvPr id="351" name="フローチャート: 判断 350">
          <a:extLst>
            <a:ext uri="{FF2B5EF4-FFF2-40B4-BE49-F238E27FC236}">
              <a16:creationId xmlns:a16="http://schemas.microsoft.com/office/drawing/2014/main" id="{28C8ACE1-C91D-4E9A-8324-F82008553BD4}"/>
            </a:ext>
          </a:extLst>
        </xdr:cNvPr>
        <xdr:cNvSpPr/>
      </xdr:nvSpPr>
      <xdr:spPr>
        <a:xfrm>
          <a:off x="8699500" y="1465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82169</xdr:rowOff>
    </xdr:from>
    <xdr:to>
      <xdr:col>41</xdr:col>
      <xdr:colOff>101600</xdr:colOff>
      <xdr:row>86</xdr:row>
      <xdr:rowOff>12319</xdr:rowOff>
    </xdr:to>
    <xdr:sp macro="" textlink="">
      <xdr:nvSpPr>
        <xdr:cNvPr id="352" name="フローチャート: 判断 351">
          <a:extLst>
            <a:ext uri="{FF2B5EF4-FFF2-40B4-BE49-F238E27FC236}">
              <a16:creationId xmlns:a16="http://schemas.microsoft.com/office/drawing/2014/main" id="{F7F4E3D6-AD45-4A29-A384-1FEFD0467645}"/>
            </a:ext>
          </a:extLst>
        </xdr:cNvPr>
        <xdr:cNvSpPr/>
      </xdr:nvSpPr>
      <xdr:spPr>
        <a:xfrm>
          <a:off x="7810500" y="1465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83313</xdr:rowOff>
    </xdr:from>
    <xdr:to>
      <xdr:col>36</xdr:col>
      <xdr:colOff>165100</xdr:colOff>
      <xdr:row>86</xdr:row>
      <xdr:rowOff>13463</xdr:rowOff>
    </xdr:to>
    <xdr:sp macro="" textlink="">
      <xdr:nvSpPr>
        <xdr:cNvPr id="353" name="フローチャート: 判断 352">
          <a:extLst>
            <a:ext uri="{FF2B5EF4-FFF2-40B4-BE49-F238E27FC236}">
              <a16:creationId xmlns:a16="http://schemas.microsoft.com/office/drawing/2014/main" id="{B81FE9C0-758E-4939-AEAC-4BB9D34B378A}"/>
            </a:ext>
          </a:extLst>
        </xdr:cNvPr>
        <xdr:cNvSpPr/>
      </xdr:nvSpPr>
      <xdr:spPr>
        <a:xfrm>
          <a:off x="6921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578DB0A-FFFB-4228-8003-9B43E77327A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0245185-9CA2-4D2E-9B20-FBE462BEB79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24BC6A9-D127-4C5E-AF85-399E95FAE05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091D358-4E0A-42ED-ADD0-1AF7BA60670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4A98862-7E5A-4899-A836-769C565DF16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5778</xdr:rowOff>
    </xdr:from>
    <xdr:to>
      <xdr:col>55</xdr:col>
      <xdr:colOff>50800</xdr:colOff>
      <xdr:row>86</xdr:row>
      <xdr:rowOff>107378</xdr:rowOff>
    </xdr:to>
    <xdr:sp macro="" textlink="">
      <xdr:nvSpPr>
        <xdr:cNvPr id="359" name="楕円 358">
          <a:extLst>
            <a:ext uri="{FF2B5EF4-FFF2-40B4-BE49-F238E27FC236}">
              <a16:creationId xmlns:a16="http://schemas.microsoft.com/office/drawing/2014/main" id="{8275247F-010B-4799-B981-FFE5C2B031B3}"/>
            </a:ext>
          </a:extLst>
        </xdr:cNvPr>
        <xdr:cNvSpPr/>
      </xdr:nvSpPr>
      <xdr:spPr>
        <a:xfrm>
          <a:off x="10426700" y="147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92155</xdr:rowOff>
    </xdr:from>
    <xdr:ext cx="469744" cy="259045"/>
    <xdr:sp macro="" textlink="">
      <xdr:nvSpPr>
        <xdr:cNvPr id="360" name="【公営住宅】&#10;一人当たり面積該当値テキスト">
          <a:extLst>
            <a:ext uri="{FF2B5EF4-FFF2-40B4-BE49-F238E27FC236}">
              <a16:creationId xmlns:a16="http://schemas.microsoft.com/office/drawing/2014/main" id="{A8B931DD-E42C-4476-BBFE-CC6108241AC2}"/>
            </a:ext>
          </a:extLst>
        </xdr:cNvPr>
        <xdr:cNvSpPr txBox="1"/>
      </xdr:nvSpPr>
      <xdr:spPr>
        <a:xfrm>
          <a:off x="10515600" y="1466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6159</xdr:rowOff>
    </xdr:from>
    <xdr:to>
      <xdr:col>50</xdr:col>
      <xdr:colOff>165100</xdr:colOff>
      <xdr:row>86</xdr:row>
      <xdr:rowOff>107759</xdr:rowOff>
    </xdr:to>
    <xdr:sp macro="" textlink="">
      <xdr:nvSpPr>
        <xdr:cNvPr id="361" name="楕円 360">
          <a:extLst>
            <a:ext uri="{FF2B5EF4-FFF2-40B4-BE49-F238E27FC236}">
              <a16:creationId xmlns:a16="http://schemas.microsoft.com/office/drawing/2014/main" id="{9341BF28-469E-498D-96A8-C2863E5D3634}"/>
            </a:ext>
          </a:extLst>
        </xdr:cNvPr>
        <xdr:cNvSpPr/>
      </xdr:nvSpPr>
      <xdr:spPr>
        <a:xfrm>
          <a:off x="9588500" y="147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56578</xdr:rowOff>
    </xdr:from>
    <xdr:to>
      <xdr:col>55</xdr:col>
      <xdr:colOff>0</xdr:colOff>
      <xdr:row>86</xdr:row>
      <xdr:rowOff>56959</xdr:rowOff>
    </xdr:to>
    <xdr:cxnSp macro="">
      <xdr:nvCxnSpPr>
        <xdr:cNvPr id="362" name="直線コネクタ 361">
          <a:extLst>
            <a:ext uri="{FF2B5EF4-FFF2-40B4-BE49-F238E27FC236}">
              <a16:creationId xmlns:a16="http://schemas.microsoft.com/office/drawing/2014/main" id="{EA1C53AD-B9A8-4B55-89F5-4F908092965B}"/>
            </a:ext>
          </a:extLst>
        </xdr:cNvPr>
        <xdr:cNvCxnSpPr/>
      </xdr:nvCxnSpPr>
      <xdr:spPr>
        <a:xfrm flipV="1">
          <a:off x="9639300" y="1480127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6922</xdr:rowOff>
    </xdr:from>
    <xdr:to>
      <xdr:col>46</xdr:col>
      <xdr:colOff>38100</xdr:colOff>
      <xdr:row>86</xdr:row>
      <xdr:rowOff>108522</xdr:rowOff>
    </xdr:to>
    <xdr:sp macro="" textlink="">
      <xdr:nvSpPr>
        <xdr:cNvPr id="363" name="楕円 362">
          <a:extLst>
            <a:ext uri="{FF2B5EF4-FFF2-40B4-BE49-F238E27FC236}">
              <a16:creationId xmlns:a16="http://schemas.microsoft.com/office/drawing/2014/main" id="{8C6A4D26-DCAD-437B-ACD9-39529110ABC1}"/>
            </a:ext>
          </a:extLst>
        </xdr:cNvPr>
        <xdr:cNvSpPr/>
      </xdr:nvSpPr>
      <xdr:spPr>
        <a:xfrm>
          <a:off x="8699500" y="1475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56959</xdr:rowOff>
    </xdr:from>
    <xdr:to>
      <xdr:col>50</xdr:col>
      <xdr:colOff>114300</xdr:colOff>
      <xdr:row>86</xdr:row>
      <xdr:rowOff>57722</xdr:rowOff>
    </xdr:to>
    <xdr:cxnSp macro="">
      <xdr:nvCxnSpPr>
        <xdr:cNvPr id="364" name="直線コネクタ 363">
          <a:extLst>
            <a:ext uri="{FF2B5EF4-FFF2-40B4-BE49-F238E27FC236}">
              <a16:creationId xmlns:a16="http://schemas.microsoft.com/office/drawing/2014/main" id="{D861142A-A535-4E9E-8D6C-F7DEEDBF9970}"/>
            </a:ext>
          </a:extLst>
        </xdr:cNvPr>
        <xdr:cNvCxnSpPr/>
      </xdr:nvCxnSpPr>
      <xdr:spPr>
        <a:xfrm flipV="1">
          <a:off x="8750300" y="1480165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7493</xdr:rowOff>
    </xdr:from>
    <xdr:to>
      <xdr:col>41</xdr:col>
      <xdr:colOff>101600</xdr:colOff>
      <xdr:row>86</xdr:row>
      <xdr:rowOff>109093</xdr:rowOff>
    </xdr:to>
    <xdr:sp macro="" textlink="">
      <xdr:nvSpPr>
        <xdr:cNvPr id="365" name="楕円 364">
          <a:extLst>
            <a:ext uri="{FF2B5EF4-FFF2-40B4-BE49-F238E27FC236}">
              <a16:creationId xmlns:a16="http://schemas.microsoft.com/office/drawing/2014/main" id="{8A3EE96A-EE86-42CB-88A0-A881C9700572}"/>
            </a:ext>
          </a:extLst>
        </xdr:cNvPr>
        <xdr:cNvSpPr/>
      </xdr:nvSpPr>
      <xdr:spPr>
        <a:xfrm>
          <a:off x="7810500" y="147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57722</xdr:rowOff>
    </xdr:from>
    <xdr:to>
      <xdr:col>45</xdr:col>
      <xdr:colOff>177800</xdr:colOff>
      <xdr:row>86</xdr:row>
      <xdr:rowOff>58293</xdr:rowOff>
    </xdr:to>
    <xdr:cxnSp macro="">
      <xdr:nvCxnSpPr>
        <xdr:cNvPr id="366" name="直線コネクタ 365">
          <a:extLst>
            <a:ext uri="{FF2B5EF4-FFF2-40B4-BE49-F238E27FC236}">
              <a16:creationId xmlns:a16="http://schemas.microsoft.com/office/drawing/2014/main" id="{430C694F-DE87-46A1-8540-562E5D58BA89}"/>
            </a:ext>
          </a:extLst>
        </xdr:cNvPr>
        <xdr:cNvCxnSpPr/>
      </xdr:nvCxnSpPr>
      <xdr:spPr>
        <a:xfrm flipV="1">
          <a:off x="7861300" y="1480242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10350</xdr:rowOff>
    </xdr:from>
    <xdr:to>
      <xdr:col>36</xdr:col>
      <xdr:colOff>165100</xdr:colOff>
      <xdr:row>86</xdr:row>
      <xdr:rowOff>111950</xdr:rowOff>
    </xdr:to>
    <xdr:sp macro="" textlink="">
      <xdr:nvSpPr>
        <xdr:cNvPr id="367" name="楕円 366">
          <a:extLst>
            <a:ext uri="{FF2B5EF4-FFF2-40B4-BE49-F238E27FC236}">
              <a16:creationId xmlns:a16="http://schemas.microsoft.com/office/drawing/2014/main" id="{B271DA9C-0AB1-4AF7-8AF4-DAA5BB9995A0}"/>
            </a:ext>
          </a:extLst>
        </xdr:cNvPr>
        <xdr:cNvSpPr/>
      </xdr:nvSpPr>
      <xdr:spPr>
        <a:xfrm>
          <a:off x="6921500" y="147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58293</xdr:rowOff>
    </xdr:from>
    <xdr:to>
      <xdr:col>41</xdr:col>
      <xdr:colOff>50800</xdr:colOff>
      <xdr:row>86</xdr:row>
      <xdr:rowOff>61150</xdr:rowOff>
    </xdr:to>
    <xdr:cxnSp macro="">
      <xdr:nvCxnSpPr>
        <xdr:cNvPr id="368" name="直線コネクタ 367">
          <a:extLst>
            <a:ext uri="{FF2B5EF4-FFF2-40B4-BE49-F238E27FC236}">
              <a16:creationId xmlns:a16="http://schemas.microsoft.com/office/drawing/2014/main" id="{8FF8EE89-BC84-4D4D-9D17-1F60F7245C59}"/>
            </a:ext>
          </a:extLst>
        </xdr:cNvPr>
        <xdr:cNvCxnSpPr/>
      </xdr:nvCxnSpPr>
      <xdr:spPr>
        <a:xfrm flipV="1">
          <a:off x="6972300" y="1480299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47514</xdr:rowOff>
    </xdr:from>
    <xdr:ext cx="469744" cy="259045"/>
    <xdr:sp macro="" textlink="">
      <xdr:nvSpPr>
        <xdr:cNvPr id="369" name="n_1aveValue【公営住宅】&#10;一人当たり面積">
          <a:extLst>
            <a:ext uri="{FF2B5EF4-FFF2-40B4-BE49-F238E27FC236}">
              <a16:creationId xmlns:a16="http://schemas.microsoft.com/office/drawing/2014/main" id="{17690EF0-BD45-4704-93F2-8492E6BDB166}"/>
            </a:ext>
          </a:extLst>
        </xdr:cNvPr>
        <xdr:cNvSpPr txBox="1"/>
      </xdr:nvSpPr>
      <xdr:spPr>
        <a:xfrm>
          <a:off x="9391727" y="1444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31894</xdr:rowOff>
    </xdr:from>
    <xdr:ext cx="469744" cy="259045"/>
    <xdr:sp macro="" textlink="">
      <xdr:nvSpPr>
        <xdr:cNvPr id="370" name="n_2aveValue【公営住宅】&#10;一人当たり面積">
          <a:extLst>
            <a:ext uri="{FF2B5EF4-FFF2-40B4-BE49-F238E27FC236}">
              <a16:creationId xmlns:a16="http://schemas.microsoft.com/office/drawing/2014/main" id="{4DABCD09-9E64-4D0F-A6B0-0C2FE69EBF0E}"/>
            </a:ext>
          </a:extLst>
        </xdr:cNvPr>
        <xdr:cNvSpPr txBox="1"/>
      </xdr:nvSpPr>
      <xdr:spPr>
        <a:xfrm>
          <a:off x="8515427" y="1443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28846</xdr:rowOff>
    </xdr:from>
    <xdr:ext cx="469744" cy="259045"/>
    <xdr:sp macro="" textlink="">
      <xdr:nvSpPr>
        <xdr:cNvPr id="371" name="n_3aveValue【公営住宅】&#10;一人当たり面積">
          <a:extLst>
            <a:ext uri="{FF2B5EF4-FFF2-40B4-BE49-F238E27FC236}">
              <a16:creationId xmlns:a16="http://schemas.microsoft.com/office/drawing/2014/main" id="{C958AB4A-A5C4-4FC0-B933-EB9263ED4583}"/>
            </a:ext>
          </a:extLst>
        </xdr:cNvPr>
        <xdr:cNvSpPr txBox="1"/>
      </xdr:nvSpPr>
      <xdr:spPr>
        <a:xfrm>
          <a:off x="7626427" y="1443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29990</xdr:rowOff>
    </xdr:from>
    <xdr:ext cx="469744" cy="259045"/>
    <xdr:sp macro="" textlink="">
      <xdr:nvSpPr>
        <xdr:cNvPr id="372" name="n_4aveValue【公営住宅】&#10;一人当たり面積">
          <a:extLst>
            <a:ext uri="{FF2B5EF4-FFF2-40B4-BE49-F238E27FC236}">
              <a16:creationId xmlns:a16="http://schemas.microsoft.com/office/drawing/2014/main" id="{1854DC57-D2D5-478D-B51F-B3485AE56B73}"/>
            </a:ext>
          </a:extLst>
        </xdr:cNvPr>
        <xdr:cNvSpPr txBox="1"/>
      </xdr:nvSpPr>
      <xdr:spPr>
        <a:xfrm>
          <a:off x="67374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98886</xdr:rowOff>
    </xdr:from>
    <xdr:ext cx="469744" cy="259045"/>
    <xdr:sp macro="" textlink="">
      <xdr:nvSpPr>
        <xdr:cNvPr id="373" name="n_1mainValue【公営住宅】&#10;一人当たり面積">
          <a:extLst>
            <a:ext uri="{FF2B5EF4-FFF2-40B4-BE49-F238E27FC236}">
              <a16:creationId xmlns:a16="http://schemas.microsoft.com/office/drawing/2014/main" id="{A1012EB9-D4A2-4EB9-8ADE-2949BDC96456}"/>
            </a:ext>
          </a:extLst>
        </xdr:cNvPr>
        <xdr:cNvSpPr txBox="1"/>
      </xdr:nvSpPr>
      <xdr:spPr>
        <a:xfrm>
          <a:off x="9391727" y="148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99649</xdr:rowOff>
    </xdr:from>
    <xdr:ext cx="469744" cy="259045"/>
    <xdr:sp macro="" textlink="">
      <xdr:nvSpPr>
        <xdr:cNvPr id="374" name="n_2mainValue【公営住宅】&#10;一人当たり面積">
          <a:extLst>
            <a:ext uri="{FF2B5EF4-FFF2-40B4-BE49-F238E27FC236}">
              <a16:creationId xmlns:a16="http://schemas.microsoft.com/office/drawing/2014/main" id="{05F9B182-1CA3-4639-94F6-3645200748C6}"/>
            </a:ext>
          </a:extLst>
        </xdr:cNvPr>
        <xdr:cNvSpPr txBox="1"/>
      </xdr:nvSpPr>
      <xdr:spPr>
        <a:xfrm>
          <a:off x="8515427" y="1484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100220</xdr:rowOff>
    </xdr:from>
    <xdr:ext cx="469744" cy="259045"/>
    <xdr:sp macro="" textlink="">
      <xdr:nvSpPr>
        <xdr:cNvPr id="375" name="n_3mainValue【公営住宅】&#10;一人当たり面積">
          <a:extLst>
            <a:ext uri="{FF2B5EF4-FFF2-40B4-BE49-F238E27FC236}">
              <a16:creationId xmlns:a16="http://schemas.microsoft.com/office/drawing/2014/main" id="{577C1D1A-3940-4D0B-9FE8-C4F904DC6637}"/>
            </a:ext>
          </a:extLst>
        </xdr:cNvPr>
        <xdr:cNvSpPr txBox="1"/>
      </xdr:nvSpPr>
      <xdr:spPr>
        <a:xfrm>
          <a:off x="7626427" y="148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103077</xdr:rowOff>
    </xdr:from>
    <xdr:ext cx="469744" cy="259045"/>
    <xdr:sp macro="" textlink="">
      <xdr:nvSpPr>
        <xdr:cNvPr id="376" name="n_4mainValue【公営住宅】&#10;一人当たり面積">
          <a:extLst>
            <a:ext uri="{FF2B5EF4-FFF2-40B4-BE49-F238E27FC236}">
              <a16:creationId xmlns:a16="http://schemas.microsoft.com/office/drawing/2014/main" id="{EBE9A1BA-971A-46B3-AAED-F2A8CEEDAFD9}"/>
            </a:ext>
          </a:extLst>
        </xdr:cNvPr>
        <xdr:cNvSpPr txBox="1"/>
      </xdr:nvSpPr>
      <xdr:spPr>
        <a:xfrm>
          <a:off x="6737427" y="1484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20C1BD4-8404-4BF0-B0AB-4274DB1775F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23B97BF8-E45A-491C-BA79-3AD390079A5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EE7531EF-1DA5-4704-8183-95F5CD1633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9EE9B37-6EFA-4073-BA44-16077E82B91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A52425FA-A286-4249-9F14-B5A193E87E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43C38281-D8DF-4381-BEB9-31BEBE3E00C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845F4F07-0217-446F-BE5C-3228DB52FA3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132FA620-5C3A-4E83-B109-14004672E2F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CF7B641-F7C1-4D26-9198-35FCADF9F0A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8680B447-B2D0-43CC-9CD2-3D5E7D6CB9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1BCDD39D-6CCE-4A96-8505-DD3E9E5B4F4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154CEF3B-9479-45C9-B2DF-1B3490CA658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209E0C47-7D89-40F3-9C11-E32FBF95BDC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D790D1A5-D6DD-4867-9FB3-367EB0A9616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61F20E2E-2841-4F0B-9099-90D5D4B95B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39CF25AA-F8CC-4D9F-BAC8-8EC993F3140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CDFC96C8-90D1-4BD6-9174-DB6BC32664A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10F6B716-C735-4C28-800B-18A16CF31E5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FEF47FEA-E369-4D32-8B9B-73936809E1F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36F1BC12-1E00-4601-B6BA-30CD8F68610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57E49875-B9BD-43C8-B4F6-66F0A66439F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81956A04-7F72-43EB-9534-C982A0A3A09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765D2972-A92A-4B7F-97FA-F4BF83CFCCE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C826964A-F25C-4A39-A598-48733D38B5E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B13383CB-D0F0-4069-BAC7-F696CB6B446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B9E64C54-ADA2-452F-BFBC-F7D875977E3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9EEBFB23-03CE-48BD-B111-C2F876589C8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37395A59-CE37-44AC-9E05-B5D14D42C91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90CBE4AD-F4D9-432A-ACFB-FF09285A8ED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AC70C243-4A06-4A6F-A2EC-21EB20680BD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37A9AAE1-82AC-48B7-8289-6562FD4F1C4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845291DC-A04F-4C60-93D7-951E527A789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E6216C5D-710E-4549-B309-6B36E20D140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BB23DC3C-DD2A-4D11-A8C8-88ED58F226D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27569C7D-A6C5-49AB-8FE2-D996E4D7B4F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85F69A72-752F-40B5-BF64-148BB846D63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a:extLst>
            <a:ext uri="{FF2B5EF4-FFF2-40B4-BE49-F238E27FC236}">
              <a16:creationId xmlns:a16="http://schemas.microsoft.com/office/drawing/2014/main" id="{25A846E6-8AD0-4617-AE6D-D4C9B646459E}"/>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D5F34502-A756-4E70-94F2-9EC81A1F207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2CC14AD8-7AA0-4F4E-B0A1-0598F8F3531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a:extLst>
            <a:ext uri="{FF2B5EF4-FFF2-40B4-BE49-F238E27FC236}">
              <a16:creationId xmlns:a16="http://schemas.microsoft.com/office/drawing/2014/main" id="{AC16312B-51AB-4BAC-AFA1-DB29356AC801}"/>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42931804-08A2-4532-9968-0BD96A4F013D}"/>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a:extLst>
            <a:ext uri="{FF2B5EF4-FFF2-40B4-BE49-F238E27FC236}">
              <a16:creationId xmlns:a16="http://schemas.microsoft.com/office/drawing/2014/main" id="{2E342246-C421-465F-BEDF-C7A5A82F397F}"/>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3FE53817-CE62-43B1-9697-6D63DFC610BA}"/>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a:extLst>
            <a:ext uri="{FF2B5EF4-FFF2-40B4-BE49-F238E27FC236}">
              <a16:creationId xmlns:a16="http://schemas.microsoft.com/office/drawing/2014/main" id="{74E127C9-2E07-4D28-99A4-C933F8DC26E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F47FD694-1DEF-4224-B871-FBE05315A099}"/>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a:extLst>
            <a:ext uri="{FF2B5EF4-FFF2-40B4-BE49-F238E27FC236}">
              <a16:creationId xmlns:a16="http://schemas.microsoft.com/office/drawing/2014/main" id="{B95C96BF-A42B-4E82-97DA-19A09D0CF1A8}"/>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104140</xdr:rowOff>
    </xdr:from>
    <xdr:to>
      <xdr:col>81</xdr:col>
      <xdr:colOff>101600</xdr:colOff>
      <xdr:row>38</xdr:row>
      <xdr:rowOff>34290</xdr:rowOff>
    </xdr:to>
    <xdr:sp macro="" textlink="">
      <xdr:nvSpPr>
        <xdr:cNvPr id="423" name="フローチャート: 判断 422">
          <a:extLst>
            <a:ext uri="{FF2B5EF4-FFF2-40B4-BE49-F238E27FC236}">
              <a16:creationId xmlns:a16="http://schemas.microsoft.com/office/drawing/2014/main" id="{B85727BB-428A-4982-895D-105044D462EE}"/>
            </a:ext>
          </a:extLst>
        </xdr:cNvPr>
        <xdr:cNvSpPr/>
      </xdr:nvSpPr>
      <xdr:spPr>
        <a:xfrm>
          <a:off x="15430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55880</xdr:rowOff>
    </xdr:from>
    <xdr:to>
      <xdr:col>76</xdr:col>
      <xdr:colOff>165100</xdr:colOff>
      <xdr:row>37</xdr:row>
      <xdr:rowOff>157480</xdr:rowOff>
    </xdr:to>
    <xdr:sp macro="" textlink="">
      <xdr:nvSpPr>
        <xdr:cNvPr id="424" name="フローチャート: 判断 423">
          <a:extLst>
            <a:ext uri="{FF2B5EF4-FFF2-40B4-BE49-F238E27FC236}">
              <a16:creationId xmlns:a16="http://schemas.microsoft.com/office/drawing/2014/main" id="{1E276398-EB8F-4CD1-8B5A-564ED581D674}"/>
            </a:ext>
          </a:extLst>
        </xdr:cNvPr>
        <xdr:cNvSpPr/>
      </xdr:nvSpPr>
      <xdr:spPr>
        <a:xfrm>
          <a:off x="14541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34290</xdr:rowOff>
    </xdr:from>
    <xdr:to>
      <xdr:col>72</xdr:col>
      <xdr:colOff>38100</xdr:colOff>
      <xdr:row>37</xdr:row>
      <xdr:rowOff>135890</xdr:rowOff>
    </xdr:to>
    <xdr:sp macro="" textlink="">
      <xdr:nvSpPr>
        <xdr:cNvPr id="425" name="フローチャート: 判断 424">
          <a:extLst>
            <a:ext uri="{FF2B5EF4-FFF2-40B4-BE49-F238E27FC236}">
              <a16:creationId xmlns:a16="http://schemas.microsoft.com/office/drawing/2014/main" id="{35964C0E-D9A0-445C-9920-C76B824B9157}"/>
            </a:ext>
          </a:extLst>
        </xdr:cNvPr>
        <xdr:cNvSpPr/>
      </xdr:nvSpPr>
      <xdr:spPr>
        <a:xfrm>
          <a:off x="13652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46990</xdr:rowOff>
    </xdr:from>
    <xdr:to>
      <xdr:col>67</xdr:col>
      <xdr:colOff>101600</xdr:colOff>
      <xdr:row>37</xdr:row>
      <xdr:rowOff>148590</xdr:rowOff>
    </xdr:to>
    <xdr:sp macro="" textlink="">
      <xdr:nvSpPr>
        <xdr:cNvPr id="426" name="フローチャート: 判断 425">
          <a:extLst>
            <a:ext uri="{FF2B5EF4-FFF2-40B4-BE49-F238E27FC236}">
              <a16:creationId xmlns:a16="http://schemas.microsoft.com/office/drawing/2014/main" id="{AD64A81E-66A2-4B36-B58D-9691AD031603}"/>
            </a:ext>
          </a:extLst>
        </xdr:cNvPr>
        <xdr:cNvSpPr/>
      </xdr:nvSpPr>
      <xdr:spPr>
        <a:xfrm>
          <a:off x="12763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F24633D7-4A8A-4BD0-8E0F-6F12F58D6A0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64B9D0CC-4C71-4F1E-8BD0-25566B39894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59308C7-E457-4BA8-8EC4-C2DAEF1BE6D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BA58854-F2FB-40A6-A072-AC022AD9A6E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7FBB95B-7709-49C1-999B-E5BFBB60E06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92710</xdr:rowOff>
    </xdr:from>
    <xdr:to>
      <xdr:col>85</xdr:col>
      <xdr:colOff>177800</xdr:colOff>
      <xdr:row>40</xdr:row>
      <xdr:rowOff>22860</xdr:rowOff>
    </xdr:to>
    <xdr:sp macro="" textlink="">
      <xdr:nvSpPr>
        <xdr:cNvPr id="432" name="楕円 431">
          <a:extLst>
            <a:ext uri="{FF2B5EF4-FFF2-40B4-BE49-F238E27FC236}">
              <a16:creationId xmlns:a16="http://schemas.microsoft.com/office/drawing/2014/main" id="{824F12D9-9621-42F9-8E83-A633F4EE2501}"/>
            </a:ext>
          </a:extLst>
        </xdr:cNvPr>
        <xdr:cNvSpPr/>
      </xdr:nvSpPr>
      <xdr:spPr>
        <a:xfrm>
          <a:off x="162687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71137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2A7833F3-E1DA-46E6-BB0F-C3984627AD85}"/>
            </a:ext>
          </a:extLst>
        </xdr:cNvPr>
        <xdr:cNvSpPr txBox="1"/>
      </xdr:nvSpPr>
      <xdr:spPr>
        <a:xfrm>
          <a:off x="16357600" y="675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78740</xdr:rowOff>
    </xdr:from>
    <xdr:to>
      <xdr:col>81</xdr:col>
      <xdr:colOff>101600</xdr:colOff>
      <xdr:row>40</xdr:row>
      <xdr:rowOff>8890</xdr:rowOff>
    </xdr:to>
    <xdr:sp macro="" textlink="">
      <xdr:nvSpPr>
        <xdr:cNvPr id="434" name="楕円 433">
          <a:extLst>
            <a:ext uri="{FF2B5EF4-FFF2-40B4-BE49-F238E27FC236}">
              <a16:creationId xmlns:a16="http://schemas.microsoft.com/office/drawing/2014/main" id="{C0C3472B-5AFA-4C2E-B740-6E9BC2CACE7F}"/>
            </a:ext>
          </a:extLst>
        </xdr:cNvPr>
        <xdr:cNvSpPr/>
      </xdr:nvSpPr>
      <xdr:spPr>
        <a:xfrm>
          <a:off x="15430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129540</xdr:rowOff>
    </xdr:from>
    <xdr:to>
      <xdr:col>85</xdr:col>
      <xdr:colOff>127000</xdr:colOff>
      <xdr:row>39</xdr:row>
      <xdr:rowOff>143510</xdr:rowOff>
    </xdr:to>
    <xdr:cxnSp macro="">
      <xdr:nvCxnSpPr>
        <xdr:cNvPr id="435" name="直線コネクタ 434">
          <a:extLst>
            <a:ext uri="{FF2B5EF4-FFF2-40B4-BE49-F238E27FC236}">
              <a16:creationId xmlns:a16="http://schemas.microsoft.com/office/drawing/2014/main" id="{747F7A5B-E1B5-4F77-BF9D-C0CC29AB281C}"/>
            </a:ext>
          </a:extLst>
        </xdr:cNvPr>
        <xdr:cNvCxnSpPr/>
      </xdr:nvCxnSpPr>
      <xdr:spPr>
        <a:xfrm>
          <a:off x="15481300" y="681609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95250</xdr:rowOff>
    </xdr:from>
    <xdr:to>
      <xdr:col>76</xdr:col>
      <xdr:colOff>165100</xdr:colOff>
      <xdr:row>40</xdr:row>
      <xdr:rowOff>25400</xdr:rowOff>
    </xdr:to>
    <xdr:sp macro="" textlink="">
      <xdr:nvSpPr>
        <xdr:cNvPr id="436" name="楕円 435">
          <a:extLst>
            <a:ext uri="{FF2B5EF4-FFF2-40B4-BE49-F238E27FC236}">
              <a16:creationId xmlns:a16="http://schemas.microsoft.com/office/drawing/2014/main" id="{183FDBCA-3C77-4F7B-91F9-3A9567F7A565}"/>
            </a:ext>
          </a:extLst>
        </xdr:cNvPr>
        <xdr:cNvSpPr/>
      </xdr:nvSpPr>
      <xdr:spPr>
        <a:xfrm>
          <a:off x="14541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129540</xdr:rowOff>
    </xdr:from>
    <xdr:to>
      <xdr:col>81</xdr:col>
      <xdr:colOff>50800</xdr:colOff>
      <xdr:row>39</xdr:row>
      <xdr:rowOff>146050</xdr:rowOff>
    </xdr:to>
    <xdr:cxnSp macro="">
      <xdr:nvCxnSpPr>
        <xdr:cNvPr id="437" name="直線コネクタ 436">
          <a:extLst>
            <a:ext uri="{FF2B5EF4-FFF2-40B4-BE49-F238E27FC236}">
              <a16:creationId xmlns:a16="http://schemas.microsoft.com/office/drawing/2014/main" id="{90C9B8F3-C6C6-4265-BFED-C71156DE3D2E}"/>
            </a:ext>
          </a:extLst>
        </xdr:cNvPr>
        <xdr:cNvCxnSpPr/>
      </xdr:nvCxnSpPr>
      <xdr:spPr>
        <a:xfrm flipV="1">
          <a:off x="14592300" y="681609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49530</xdr:rowOff>
    </xdr:from>
    <xdr:to>
      <xdr:col>72</xdr:col>
      <xdr:colOff>38100</xdr:colOff>
      <xdr:row>39</xdr:row>
      <xdr:rowOff>151130</xdr:rowOff>
    </xdr:to>
    <xdr:sp macro="" textlink="">
      <xdr:nvSpPr>
        <xdr:cNvPr id="438" name="楕円 437">
          <a:extLst>
            <a:ext uri="{FF2B5EF4-FFF2-40B4-BE49-F238E27FC236}">
              <a16:creationId xmlns:a16="http://schemas.microsoft.com/office/drawing/2014/main" id="{61D7A0F5-52E9-4961-AC4F-57EBCDB1130C}"/>
            </a:ext>
          </a:extLst>
        </xdr:cNvPr>
        <xdr:cNvSpPr/>
      </xdr:nvSpPr>
      <xdr:spPr>
        <a:xfrm>
          <a:off x="136525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100330</xdr:rowOff>
    </xdr:from>
    <xdr:to>
      <xdr:col>76</xdr:col>
      <xdr:colOff>114300</xdr:colOff>
      <xdr:row>39</xdr:row>
      <xdr:rowOff>146050</xdr:rowOff>
    </xdr:to>
    <xdr:cxnSp macro="">
      <xdr:nvCxnSpPr>
        <xdr:cNvPr id="439" name="直線コネクタ 438">
          <a:extLst>
            <a:ext uri="{FF2B5EF4-FFF2-40B4-BE49-F238E27FC236}">
              <a16:creationId xmlns:a16="http://schemas.microsoft.com/office/drawing/2014/main" id="{06AAD6F3-189B-4506-A8FB-B3CAC7EB223E}"/>
            </a:ext>
          </a:extLst>
        </xdr:cNvPr>
        <xdr:cNvCxnSpPr/>
      </xdr:nvCxnSpPr>
      <xdr:spPr>
        <a:xfrm>
          <a:off x="13703300" y="6786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162560</xdr:rowOff>
    </xdr:from>
    <xdr:to>
      <xdr:col>67</xdr:col>
      <xdr:colOff>101600</xdr:colOff>
      <xdr:row>39</xdr:row>
      <xdr:rowOff>92710</xdr:rowOff>
    </xdr:to>
    <xdr:sp macro="" textlink="">
      <xdr:nvSpPr>
        <xdr:cNvPr id="440" name="楕円 439">
          <a:extLst>
            <a:ext uri="{FF2B5EF4-FFF2-40B4-BE49-F238E27FC236}">
              <a16:creationId xmlns:a16="http://schemas.microsoft.com/office/drawing/2014/main" id="{CD3BE39A-B237-4DF5-8F96-8E4D50E52235}"/>
            </a:ext>
          </a:extLst>
        </xdr:cNvPr>
        <xdr:cNvSpPr/>
      </xdr:nvSpPr>
      <xdr:spPr>
        <a:xfrm>
          <a:off x="1276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41910</xdr:rowOff>
    </xdr:from>
    <xdr:to>
      <xdr:col>71</xdr:col>
      <xdr:colOff>177800</xdr:colOff>
      <xdr:row>39</xdr:row>
      <xdr:rowOff>100330</xdr:rowOff>
    </xdr:to>
    <xdr:cxnSp macro="">
      <xdr:nvCxnSpPr>
        <xdr:cNvPr id="441" name="直線コネクタ 440">
          <a:extLst>
            <a:ext uri="{FF2B5EF4-FFF2-40B4-BE49-F238E27FC236}">
              <a16:creationId xmlns:a16="http://schemas.microsoft.com/office/drawing/2014/main" id="{3D116824-5DF5-4F0D-8BCE-05D8E58C0611}"/>
            </a:ext>
          </a:extLst>
        </xdr:cNvPr>
        <xdr:cNvCxnSpPr/>
      </xdr:nvCxnSpPr>
      <xdr:spPr>
        <a:xfrm>
          <a:off x="12814300" y="672846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50817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859CC058-F137-41F5-B402-ADDF93D2DEB6}"/>
            </a:ext>
          </a:extLst>
        </xdr:cNvPr>
        <xdr:cNvSpPr txBox="1"/>
      </xdr:nvSpPr>
      <xdr:spPr>
        <a:xfrm>
          <a:off x="15266044" y="6223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2557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5F22B14D-8DBE-429C-8E15-27A4F78B0A6B}"/>
            </a:ext>
          </a:extLst>
        </xdr:cNvPr>
        <xdr:cNvSpPr txBox="1"/>
      </xdr:nvSpPr>
      <xdr:spPr>
        <a:xfrm>
          <a:off x="14389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152417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CABC446B-9CE1-443F-B25F-AA3427674EB0}"/>
            </a:ext>
          </a:extLst>
        </xdr:cNvPr>
        <xdr:cNvSpPr txBox="1"/>
      </xdr:nvSpPr>
      <xdr:spPr>
        <a:xfrm>
          <a:off x="13500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165117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E8E93706-8A23-4F17-8A31-9782D431DA8B}"/>
            </a:ext>
          </a:extLst>
        </xdr:cNvPr>
        <xdr:cNvSpPr txBox="1"/>
      </xdr:nvSpPr>
      <xdr:spPr>
        <a:xfrm>
          <a:off x="12611744"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710F7381-9051-459B-8766-9936A39AF2B6}"/>
            </a:ext>
          </a:extLst>
        </xdr:cNvPr>
        <xdr:cNvSpPr txBox="1"/>
      </xdr:nvSpPr>
      <xdr:spPr>
        <a:xfrm>
          <a:off x="152660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16527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A2104E0C-0850-4E36-8C0A-E5DE4630E048}"/>
            </a:ext>
          </a:extLst>
        </xdr:cNvPr>
        <xdr:cNvSpPr txBox="1"/>
      </xdr:nvSpPr>
      <xdr:spPr>
        <a:xfrm>
          <a:off x="14389744" y="687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142257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7A76E117-2370-4EF6-A545-C90CC4CCE20D}"/>
            </a:ext>
          </a:extLst>
        </xdr:cNvPr>
        <xdr:cNvSpPr txBox="1"/>
      </xdr:nvSpPr>
      <xdr:spPr>
        <a:xfrm>
          <a:off x="13500744" y="682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83837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C413E6A3-80E6-4ABB-A84A-DBA4D2578DE9}"/>
            </a:ext>
          </a:extLst>
        </xdr:cNvPr>
        <xdr:cNvSpPr txBox="1"/>
      </xdr:nvSpPr>
      <xdr:spPr>
        <a:xfrm>
          <a:off x="12611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F8F2ADA2-3A19-4D8F-AB86-91AFE5A8279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FF874372-CF13-404F-99AB-FD63EE0F0B8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F5B2AA59-E6DA-4317-AF16-10AA059D7C9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539CA13B-2785-4783-9A40-048C2B3F648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8E9B636A-963D-418B-A743-27BFC8FD117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8645D441-B864-42CE-9FC3-21BC74CF83F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BBCA3CA5-C7C8-4409-BB2E-07521F6B18A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1AD00170-B967-4E6D-948D-5F6C4DE3838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A6E0D46C-707C-4A47-B748-12DD086BD7B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E03E83B3-33C6-4222-86A1-F7D2C1D91FE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AD2E3E8B-36A4-4FCC-B16D-D44C3723D91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F07B73BD-0297-4645-AD00-EFA9394D93F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BFB7B0B2-2AD4-498C-B10B-B4E30655E2C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BA28545A-A523-4218-8312-681EC8CDDD2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6AA288A1-2CB0-4E6D-9271-F0E0E2B2465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20C0AFAB-D0A2-4C46-8337-D5E198DA7F2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C732DCF5-5310-4065-8BC4-F651A4DD23B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981324F8-914F-4D5F-9374-71F0729D064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A97E1CA5-5A97-4882-9BCC-A8642E7FB99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641139E7-F94C-486A-984D-A31AF57C0F7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1E9AD5E6-5CEC-4985-9945-1D25B45CF35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EB7BA2BF-E8CC-4B3A-BD78-7DF2CD787A0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4E1B23E3-0765-4442-9546-F6233685914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a:extLst>
            <a:ext uri="{FF2B5EF4-FFF2-40B4-BE49-F238E27FC236}">
              <a16:creationId xmlns:a16="http://schemas.microsoft.com/office/drawing/2014/main" id="{259BC68A-5348-41AE-9370-25CDA7F25DEB}"/>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DB767AAC-403F-4CA8-A232-CCAF813426D3}"/>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a:extLst>
            <a:ext uri="{FF2B5EF4-FFF2-40B4-BE49-F238E27FC236}">
              <a16:creationId xmlns:a16="http://schemas.microsoft.com/office/drawing/2014/main" id="{38DDE75E-5083-481E-8334-CD4032D673CD}"/>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3093E181-BCBA-4C95-8686-268CF254D096}"/>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a:extLst>
            <a:ext uri="{FF2B5EF4-FFF2-40B4-BE49-F238E27FC236}">
              <a16:creationId xmlns:a16="http://schemas.microsoft.com/office/drawing/2014/main" id="{2002B9E6-2116-49AF-8E23-0718CE02B994}"/>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80C08A03-CB73-4816-8AB7-F56BF8ACD5BC}"/>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a:extLst>
            <a:ext uri="{FF2B5EF4-FFF2-40B4-BE49-F238E27FC236}">
              <a16:creationId xmlns:a16="http://schemas.microsoft.com/office/drawing/2014/main" id="{5191DCAE-3875-4347-AAA2-F8B87C8F8103}"/>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130810</xdr:rowOff>
    </xdr:from>
    <xdr:to>
      <xdr:col>112</xdr:col>
      <xdr:colOff>38100</xdr:colOff>
      <xdr:row>40</xdr:row>
      <xdr:rowOff>60960</xdr:rowOff>
    </xdr:to>
    <xdr:sp macro="" textlink="">
      <xdr:nvSpPr>
        <xdr:cNvPr id="480" name="フローチャート: 判断 479">
          <a:extLst>
            <a:ext uri="{FF2B5EF4-FFF2-40B4-BE49-F238E27FC236}">
              <a16:creationId xmlns:a16="http://schemas.microsoft.com/office/drawing/2014/main" id="{8E904C82-7EB9-438B-B077-90A90C90E82E}"/>
            </a:ext>
          </a:extLst>
        </xdr:cNvPr>
        <xdr:cNvSpPr/>
      </xdr:nvSpPr>
      <xdr:spPr>
        <a:xfrm>
          <a:off x="21272500" y="681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114300</xdr:rowOff>
    </xdr:from>
    <xdr:to>
      <xdr:col>107</xdr:col>
      <xdr:colOff>101600</xdr:colOff>
      <xdr:row>40</xdr:row>
      <xdr:rowOff>44450</xdr:rowOff>
    </xdr:to>
    <xdr:sp macro="" textlink="">
      <xdr:nvSpPr>
        <xdr:cNvPr id="481" name="フローチャート: 判断 480">
          <a:extLst>
            <a:ext uri="{FF2B5EF4-FFF2-40B4-BE49-F238E27FC236}">
              <a16:creationId xmlns:a16="http://schemas.microsoft.com/office/drawing/2014/main" id="{A736C791-2E74-4BE2-AE93-FEFFACD0164D}"/>
            </a:ext>
          </a:extLst>
        </xdr:cNvPr>
        <xdr:cNvSpPr/>
      </xdr:nvSpPr>
      <xdr:spPr>
        <a:xfrm>
          <a:off x="203835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82" name="フローチャート: 判断 481">
          <a:extLst>
            <a:ext uri="{FF2B5EF4-FFF2-40B4-BE49-F238E27FC236}">
              <a16:creationId xmlns:a16="http://schemas.microsoft.com/office/drawing/2014/main" id="{E9379C52-DEE2-497C-B59E-E8E82704F0F4}"/>
            </a:ext>
          </a:extLst>
        </xdr:cNvPr>
        <xdr:cNvSpPr/>
      </xdr:nvSpPr>
      <xdr:spPr>
        <a:xfrm>
          <a:off x="19494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137160</xdr:rowOff>
    </xdr:from>
    <xdr:to>
      <xdr:col>98</xdr:col>
      <xdr:colOff>38100</xdr:colOff>
      <xdr:row>40</xdr:row>
      <xdr:rowOff>67310</xdr:rowOff>
    </xdr:to>
    <xdr:sp macro="" textlink="">
      <xdr:nvSpPr>
        <xdr:cNvPr id="483" name="フローチャート: 判断 482">
          <a:extLst>
            <a:ext uri="{FF2B5EF4-FFF2-40B4-BE49-F238E27FC236}">
              <a16:creationId xmlns:a16="http://schemas.microsoft.com/office/drawing/2014/main" id="{8F7023D0-E888-4389-911D-D85DA3ED8976}"/>
            </a:ext>
          </a:extLst>
        </xdr:cNvPr>
        <xdr:cNvSpPr/>
      </xdr:nvSpPr>
      <xdr:spPr>
        <a:xfrm>
          <a:off x="18605500" y="682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7615B5ED-4984-409A-AF3D-744EDF4B571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24AB3F0-8796-4246-97C1-29E8BBEF2E0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7BA720A-40C2-47DB-BB14-B673991054E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17C58E5-DEE8-4217-AB31-52F03C57B71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C7D468B-18B2-4016-BE2C-E0CE130B750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67310</xdr:rowOff>
    </xdr:from>
    <xdr:to>
      <xdr:col>116</xdr:col>
      <xdr:colOff>114300</xdr:colOff>
      <xdr:row>41</xdr:row>
      <xdr:rowOff>168910</xdr:rowOff>
    </xdr:to>
    <xdr:sp macro="" textlink="">
      <xdr:nvSpPr>
        <xdr:cNvPr id="489" name="楕円 488">
          <a:extLst>
            <a:ext uri="{FF2B5EF4-FFF2-40B4-BE49-F238E27FC236}">
              <a16:creationId xmlns:a16="http://schemas.microsoft.com/office/drawing/2014/main" id="{0A5864B1-EF85-4E35-A72F-ABDA9D06E5E4}"/>
            </a:ext>
          </a:extLst>
        </xdr:cNvPr>
        <xdr:cNvSpPr/>
      </xdr:nvSpPr>
      <xdr:spPr>
        <a:xfrm>
          <a:off x="221107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153687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3ECF69F5-A92F-4EA3-B422-2590CB76E541}"/>
            </a:ext>
          </a:extLst>
        </xdr:cNvPr>
        <xdr:cNvSpPr txBox="1"/>
      </xdr:nvSpPr>
      <xdr:spPr>
        <a:xfrm>
          <a:off x="22199600"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68580</xdr:rowOff>
    </xdr:from>
    <xdr:to>
      <xdr:col>112</xdr:col>
      <xdr:colOff>38100</xdr:colOff>
      <xdr:row>41</xdr:row>
      <xdr:rowOff>170180</xdr:rowOff>
    </xdr:to>
    <xdr:sp macro="" textlink="">
      <xdr:nvSpPr>
        <xdr:cNvPr id="491" name="楕円 490">
          <a:extLst>
            <a:ext uri="{FF2B5EF4-FFF2-40B4-BE49-F238E27FC236}">
              <a16:creationId xmlns:a16="http://schemas.microsoft.com/office/drawing/2014/main" id="{8A591BEE-2624-4187-8DAD-CB1DEC3FF397}"/>
            </a:ext>
          </a:extLst>
        </xdr:cNvPr>
        <xdr:cNvSpPr/>
      </xdr:nvSpPr>
      <xdr:spPr>
        <a:xfrm>
          <a:off x="212725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118110</xdr:rowOff>
    </xdr:from>
    <xdr:to>
      <xdr:col>116</xdr:col>
      <xdr:colOff>63500</xdr:colOff>
      <xdr:row>41</xdr:row>
      <xdr:rowOff>119380</xdr:rowOff>
    </xdr:to>
    <xdr:cxnSp macro="">
      <xdr:nvCxnSpPr>
        <xdr:cNvPr id="492" name="直線コネクタ 491">
          <a:extLst>
            <a:ext uri="{FF2B5EF4-FFF2-40B4-BE49-F238E27FC236}">
              <a16:creationId xmlns:a16="http://schemas.microsoft.com/office/drawing/2014/main" id="{9B587AC6-2EE0-48A1-8281-454254C6385F}"/>
            </a:ext>
          </a:extLst>
        </xdr:cNvPr>
        <xdr:cNvCxnSpPr/>
      </xdr:nvCxnSpPr>
      <xdr:spPr>
        <a:xfrm flipV="1">
          <a:off x="21323300" y="714756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69850</xdr:rowOff>
    </xdr:from>
    <xdr:to>
      <xdr:col>107</xdr:col>
      <xdr:colOff>101600</xdr:colOff>
      <xdr:row>42</xdr:row>
      <xdr:rowOff>0</xdr:rowOff>
    </xdr:to>
    <xdr:sp macro="" textlink="">
      <xdr:nvSpPr>
        <xdr:cNvPr id="493" name="楕円 492">
          <a:extLst>
            <a:ext uri="{FF2B5EF4-FFF2-40B4-BE49-F238E27FC236}">
              <a16:creationId xmlns:a16="http://schemas.microsoft.com/office/drawing/2014/main" id="{E1611982-3B0D-441B-A19E-F0AB87B263F8}"/>
            </a:ext>
          </a:extLst>
        </xdr:cNvPr>
        <xdr:cNvSpPr/>
      </xdr:nvSpPr>
      <xdr:spPr>
        <a:xfrm>
          <a:off x="203835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119380</xdr:rowOff>
    </xdr:from>
    <xdr:to>
      <xdr:col>111</xdr:col>
      <xdr:colOff>177800</xdr:colOff>
      <xdr:row>41</xdr:row>
      <xdr:rowOff>120650</xdr:rowOff>
    </xdr:to>
    <xdr:cxnSp macro="">
      <xdr:nvCxnSpPr>
        <xdr:cNvPr id="494" name="直線コネクタ 493">
          <a:extLst>
            <a:ext uri="{FF2B5EF4-FFF2-40B4-BE49-F238E27FC236}">
              <a16:creationId xmlns:a16="http://schemas.microsoft.com/office/drawing/2014/main" id="{65FF74E2-C604-4476-8F54-0EFFDE2F866E}"/>
            </a:ext>
          </a:extLst>
        </xdr:cNvPr>
        <xdr:cNvCxnSpPr/>
      </xdr:nvCxnSpPr>
      <xdr:spPr>
        <a:xfrm flipV="1">
          <a:off x="20434300" y="71488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69850</xdr:rowOff>
    </xdr:from>
    <xdr:to>
      <xdr:col>102</xdr:col>
      <xdr:colOff>165100</xdr:colOff>
      <xdr:row>42</xdr:row>
      <xdr:rowOff>0</xdr:rowOff>
    </xdr:to>
    <xdr:sp macro="" textlink="">
      <xdr:nvSpPr>
        <xdr:cNvPr id="495" name="楕円 494">
          <a:extLst>
            <a:ext uri="{FF2B5EF4-FFF2-40B4-BE49-F238E27FC236}">
              <a16:creationId xmlns:a16="http://schemas.microsoft.com/office/drawing/2014/main" id="{EDD378F9-EE88-4D63-80A2-13EA1B4C338B}"/>
            </a:ext>
          </a:extLst>
        </xdr:cNvPr>
        <xdr:cNvSpPr/>
      </xdr:nvSpPr>
      <xdr:spPr>
        <a:xfrm>
          <a:off x="194945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120650</xdr:rowOff>
    </xdr:from>
    <xdr:to>
      <xdr:col>107</xdr:col>
      <xdr:colOff>50800</xdr:colOff>
      <xdr:row>41</xdr:row>
      <xdr:rowOff>120650</xdr:rowOff>
    </xdr:to>
    <xdr:cxnSp macro="">
      <xdr:nvCxnSpPr>
        <xdr:cNvPr id="496" name="直線コネクタ 495">
          <a:extLst>
            <a:ext uri="{FF2B5EF4-FFF2-40B4-BE49-F238E27FC236}">
              <a16:creationId xmlns:a16="http://schemas.microsoft.com/office/drawing/2014/main" id="{E3984F58-F6A0-4925-AEC1-62BAB771E365}"/>
            </a:ext>
          </a:extLst>
        </xdr:cNvPr>
        <xdr:cNvCxnSpPr/>
      </xdr:nvCxnSpPr>
      <xdr:spPr>
        <a:xfrm>
          <a:off x="19545300" y="715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71120</xdr:rowOff>
    </xdr:from>
    <xdr:to>
      <xdr:col>98</xdr:col>
      <xdr:colOff>38100</xdr:colOff>
      <xdr:row>42</xdr:row>
      <xdr:rowOff>1270</xdr:rowOff>
    </xdr:to>
    <xdr:sp macro="" textlink="">
      <xdr:nvSpPr>
        <xdr:cNvPr id="497" name="楕円 496">
          <a:extLst>
            <a:ext uri="{FF2B5EF4-FFF2-40B4-BE49-F238E27FC236}">
              <a16:creationId xmlns:a16="http://schemas.microsoft.com/office/drawing/2014/main" id="{F9C82B0E-57F4-4D7F-A6D7-00A7FE7B9499}"/>
            </a:ext>
          </a:extLst>
        </xdr:cNvPr>
        <xdr:cNvSpPr/>
      </xdr:nvSpPr>
      <xdr:spPr>
        <a:xfrm>
          <a:off x="18605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120650</xdr:rowOff>
    </xdr:from>
    <xdr:to>
      <xdr:col>102</xdr:col>
      <xdr:colOff>114300</xdr:colOff>
      <xdr:row>41</xdr:row>
      <xdr:rowOff>121920</xdr:rowOff>
    </xdr:to>
    <xdr:cxnSp macro="">
      <xdr:nvCxnSpPr>
        <xdr:cNvPr id="498" name="直線コネクタ 497">
          <a:extLst>
            <a:ext uri="{FF2B5EF4-FFF2-40B4-BE49-F238E27FC236}">
              <a16:creationId xmlns:a16="http://schemas.microsoft.com/office/drawing/2014/main" id="{123FB09D-5447-46A3-9839-B66C9FC17C44}"/>
            </a:ext>
          </a:extLst>
        </xdr:cNvPr>
        <xdr:cNvCxnSpPr/>
      </xdr:nvCxnSpPr>
      <xdr:spPr>
        <a:xfrm flipV="1">
          <a:off x="18656300" y="71501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77487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D9A72873-ED80-4AD2-9EF3-F9B0047FFAFF}"/>
            </a:ext>
          </a:extLst>
        </xdr:cNvPr>
        <xdr:cNvSpPr txBox="1"/>
      </xdr:nvSpPr>
      <xdr:spPr>
        <a:xfrm>
          <a:off x="21075727" y="659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60977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7B6D9E1B-2849-41B0-9BD4-B64BAE59588B}"/>
            </a:ext>
          </a:extLst>
        </xdr:cNvPr>
        <xdr:cNvSpPr txBox="1"/>
      </xdr:nvSpPr>
      <xdr:spPr>
        <a:xfrm>
          <a:off x="20199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82567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9431AB9-4DAD-479F-B03C-DB02576F9429}"/>
            </a:ext>
          </a:extLst>
        </xdr:cNvPr>
        <xdr:cNvSpPr txBox="1"/>
      </xdr:nvSpPr>
      <xdr:spPr>
        <a:xfrm>
          <a:off x="19310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83837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243261E5-5843-4627-9610-88589C412D2B}"/>
            </a:ext>
          </a:extLst>
        </xdr:cNvPr>
        <xdr:cNvSpPr txBox="1"/>
      </xdr:nvSpPr>
      <xdr:spPr>
        <a:xfrm>
          <a:off x="18421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161307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3DE42107-425D-43AE-9406-2441209FBF00}"/>
            </a:ext>
          </a:extLst>
        </xdr:cNvPr>
        <xdr:cNvSpPr txBox="1"/>
      </xdr:nvSpPr>
      <xdr:spPr>
        <a:xfrm>
          <a:off x="21075727" y="7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162577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1C0BC375-CF3B-4AAC-A91C-F76F0EFB927C}"/>
            </a:ext>
          </a:extLst>
        </xdr:cNvPr>
        <xdr:cNvSpPr txBox="1"/>
      </xdr:nvSpPr>
      <xdr:spPr>
        <a:xfrm>
          <a:off x="20199427"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162577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4DFE63B0-1454-48B5-BF36-5DCE1988D8E4}"/>
            </a:ext>
          </a:extLst>
        </xdr:cNvPr>
        <xdr:cNvSpPr txBox="1"/>
      </xdr:nvSpPr>
      <xdr:spPr>
        <a:xfrm>
          <a:off x="19310427"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163847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AC179859-C5AB-4854-9EB5-C1EC0DB0A70C}"/>
            </a:ext>
          </a:extLst>
        </xdr:cNvPr>
        <xdr:cNvSpPr txBox="1"/>
      </xdr:nvSpPr>
      <xdr:spPr>
        <a:xfrm>
          <a:off x="18421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FFA6E1B2-DE71-4350-A51F-228EF316409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DFC0C3F6-51F6-491D-9382-760CB96A1E1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7304F519-FF8E-489A-9975-D3F3E9F2E50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868B7CF8-06BD-403C-BA29-6D1335D671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E4244531-878D-4EFA-A3EF-58896DBCFEA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4ADA56A1-F992-4AF5-95C1-4437E61431E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1AEF9846-9B1D-42AA-B337-DBD8AB49015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810A3349-29FF-49EE-BA82-EAFC83DC5DC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838C8C3A-229B-4D08-89D9-E19EBBD0941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D47F59AA-B1F5-4D9C-893C-83B3069A7F3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172C9B5B-E08E-4FF9-ACFB-5C9FE196732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B8B664A-A18D-4F54-BF50-796C699FAE2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AEE6E968-FEAB-44A8-A624-D86A1BBADEC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2804C298-CF67-4944-AA1F-60C5D4430EF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D5E483EB-7C54-4756-9CE8-DB2401DDED3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76A794D5-3363-4309-806E-EAA05214387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1C74FA94-70A7-4BBC-B0C7-28AB13E7085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4171C8D6-AF64-4212-A07F-3238F8EDD07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AA793B8E-8AEC-4482-9122-E68797CD9DB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903C1EEF-45C6-4C3A-96AA-BA10BF0C7FA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AE0A44B5-61A9-4C14-ADF1-B95C2111773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A6DE3FBD-6D52-4F8D-9EDD-BC7AF7C7182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32635BDB-E042-408A-BEB9-832303EC8B1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A3409651-D69D-46E8-947B-A754BDB886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a:extLst>
            <a:ext uri="{FF2B5EF4-FFF2-40B4-BE49-F238E27FC236}">
              <a16:creationId xmlns:a16="http://schemas.microsoft.com/office/drawing/2014/main" id="{751D3E2A-DA92-4238-98E0-137F9586601B}"/>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20110F83-6045-4436-822F-C8ABEFA24AEC}"/>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a:extLst>
            <a:ext uri="{FF2B5EF4-FFF2-40B4-BE49-F238E27FC236}">
              <a16:creationId xmlns:a16="http://schemas.microsoft.com/office/drawing/2014/main" id="{51F7D8F2-5DEE-4B0F-BDC2-3059A210A3B6}"/>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888CD426-B83B-4502-A0CA-A5264481B121}"/>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a:extLst>
            <a:ext uri="{FF2B5EF4-FFF2-40B4-BE49-F238E27FC236}">
              <a16:creationId xmlns:a16="http://schemas.microsoft.com/office/drawing/2014/main" id="{3C68F38F-024B-44B0-99F6-CD81C0ABB3C2}"/>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68007AC5-122A-485F-89D1-86D80564C2A6}"/>
            </a:ext>
          </a:extLst>
        </xdr:cNvPr>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a:extLst>
            <a:ext uri="{FF2B5EF4-FFF2-40B4-BE49-F238E27FC236}">
              <a16:creationId xmlns:a16="http://schemas.microsoft.com/office/drawing/2014/main" id="{55F38995-CDDC-47D6-B82F-969B8D6E9D31}"/>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38" name="フローチャート: 判断 537">
          <a:extLst>
            <a:ext uri="{FF2B5EF4-FFF2-40B4-BE49-F238E27FC236}">
              <a16:creationId xmlns:a16="http://schemas.microsoft.com/office/drawing/2014/main" id="{52795A45-4D36-4E1D-A328-88689AF02A9E}"/>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39" name="フローチャート: 判断 538">
          <a:extLst>
            <a:ext uri="{FF2B5EF4-FFF2-40B4-BE49-F238E27FC236}">
              <a16:creationId xmlns:a16="http://schemas.microsoft.com/office/drawing/2014/main" id="{EFAEC2AA-AF5C-4A68-AA83-4AC55E9CD3F8}"/>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0" name="フローチャート: 判断 539">
          <a:extLst>
            <a:ext uri="{FF2B5EF4-FFF2-40B4-BE49-F238E27FC236}">
              <a16:creationId xmlns:a16="http://schemas.microsoft.com/office/drawing/2014/main" id="{365BB6C7-42B8-4F2D-BA47-BDFCF1210322}"/>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1" name="フローチャート: 判断 540">
          <a:extLst>
            <a:ext uri="{FF2B5EF4-FFF2-40B4-BE49-F238E27FC236}">
              <a16:creationId xmlns:a16="http://schemas.microsoft.com/office/drawing/2014/main" id="{3DE8A232-0601-4FA6-B5A5-DE6D60EA1D12}"/>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38655A0-04DB-4CB7-BBE8-1C635938758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AEC1C68-1ADB-4898-B4DA-8A796084799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2CF5DC0-A7C8-4BDE-B7AB-D2044269044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52110B4-4444-4CE0-97E6-5B9E8997159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856F576-5832-4152-A8D0-3171E0E7302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547" name="楕円 546">
          <a:extLst>
            <a:ext uri="{FF2B5EF4-FFF2-40B4-BE49-F238E27FC236}">
              <a16:creationId xmlns:a16="http://schemas.microsoft.com/office/drawing/2014/main" id="{A986D7F3-D508-4E5A-841D-7016FBB9122F}"/>
            </a:ext>
          </a:extLst>
        </xdr:cNvPr>
        <xdr:cNvSpPr/>
      </xdr:nvSpPr>
      <xdr:spPr>
        <a:xfrm>
          <a:off x="16268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107332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E592FA1D-1A1E-4EFA-8AFE-F477C41613CA}"/>
            </a:ext>
          </a:extLst>
        </xdr:cNvPr>
        <xdr:cNvSpPr txBox="1"/>
      </xdr:nvSpPr>
      <xdr:spPr>
        <a:xfrm>
          <a:off x="16357600"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49" name="楕円 548">
          <a:extLst>
            <a:ext uri="{FF2B5EF4-FFF2-40B4-BE49-F238E27FC236}">
              <a16:creationId xmlns:a16="http://schemas.microsoft.com/office/drawing/2014/main" id="{CA6CD3FB-8941-4364-999C-9B098D859F70}"/>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135255</xdr:rowOff>
    </xdr:from>
    <xdr:to>
      <xdr:col>85</xdr:col>
      <xdr:colOff>127000</xdr:colOff>
      <xdr:row>58</xdr:row>
      <xdr:rowOff>160020</xdr:rowOff>
    </xdr:to>
    <xdr:cxnSp macro="">
      <xdr:nvCxnSpPr>
        <xdr:cNvPr id="550" name="直線コネクタ 549">
          <a:extLst>
            <a:ext uri="{FF2B5EF4-FFF2-40B4-BE49-F238E27FC236}">
              <a16:creationId xmlns:a16="http://schemas.microsoft.com/office/drawing/2014/main" id="{39FF98A9-3ACD-46D0-8338-1F5FBACF1051}"/>
            </a:ext>
          </a:extLst>
        </xdr:cNvPr>
        <xdr:cNvCxnSpPr/>
      </xdr:nvCxnSpPr>
      <xdr:spPr>
        <a:xfrm flipV="1">
          <a:off x="15481300" y="100793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61595</xdr:rowOff>
    </xdr:from>
    <xdr:to>
      <xdr:col>76</xdr:col>
      <xdr:colOff>165100</xdr:colOff>
      <xdr:row>58</xdr:row>
      <xdr:rowOff>163195</xdr:rowOff>
    </xdr:to>
    <xdr:sp macro="" textlink="">
      <xdr:nvSpPr>
        <xdr:cNvPr id="551" name="楕円 550">
          <a:extLst>
            <a:ext uri="{FF2B5EF4-FFF2-40B4-BE49-F238E27FC236}">
              <a16:creationId xmlns:a16="http://schemas.microsoft.com/office/drawing/2014/main" id="{ED4A83D9-022D-4694-96F3-E2A5CFC5624B}"/>
            </a:ext>
          </a:extLst>
        </xdr:cNvPr>
        <xdr:cNvSpPr/>
      </xdr:nvSpPr>
      <xdr:spPr>
        <a:xfrm>
          <a:off x="14541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112395</xdr:rowOff>
    </xdr:from>
    <xdr:to>
      <xdr:col>81</xdr:col>
      <xdr:colOff>50800</xdr:colOff>
      <xdr:row>58</xdr:row>
      <xdr:rowOff>160020</xdr:rowOff>
    </xdr:to>
    <xdr:cxnSp macro="">
      <xdr:nvCxnSpPr>
        <xdr:cNvPr id="552" name="直線コネクタ 551">
          <a:extLst>
            <a:ext uri="{FF2B5EF4-FFF2-40B4-BE49-F238E27FC236}">
              <a16:creationId xmlns:a16="http://schemas.microsoft.com/office/drawing/2014/main" id="{B230170B-639E-4634-871F-D1CC77784BA7}"/>
            </a:ext>
          </a:extLst>
        </xdr:cNvPr>
        <xdr:cNvCxnSpPr/>
      </xdr:nvCxnSpPr>
      <xdr:spPr>
        <a:xfrm>
          <a:off x="14592300" y="100564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65405</xdr:rowOff>
    </xdr:from>
    <xdr:to>
      <xdr:col>72</xdr:col>
      <xdr:colOff>38100</xdr:colOff>
      <xdr:row>58</xdr:row>
      <xdr:rowOff>167005</xdr:rowOff>
    </xdr:to>
    <xdr:sp macro="" textlink="">
      <xdr:nvSpPr>
        <xdr:cNvPr id="553" name="楕円 552">
          <a:extLst>
            <a:ext uri="{FF2B5EF4-FFF2-40B4-BE49-F238E27FC236}">
              <a16:creationId xmlns:a16="http://schemas.microsoft.com/office/drawing/2014/main" id="{12DDA229-3B6D-4110-8AC9-3EF1E3D3A6DF}"/>
            </a:ext>
          </a:extLst>
        </xdr:cNvPr>
        <xdr:cNvSpPr/>
      </xdr:nvSpPr>
      <xdr:spPr>
        <a:xfrm>
          <a:off x="13652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112395</xdr:rowOff>
    </xdr:from>
    <xdr:to>
      <xdr:col>76</xdr:col>
      <xdr:colOff>114300</xdr:colOff>
      <xdr:row>58</xdr:row>
      <xdr:rowOff>116205</xdr:rowOff>
    </xdr:to>
    <xdr:cxnSp macro="">
      <xdr:nvCxnSpPr>
        <xdr:cNvPr id="554" name="直線コネクタ 553">
          <a:extLst>
            <a:ext uri="{FF2B5EF4-FFF2-40B4-BE49-F238E27FC236}">
              <a16:creationId xmlns:a16="http://schemas.microsoft.com/office/drawing/2014/main" id="{E4A049A6-60FC-43F7-BCD5-991DCC1CD027}"/>
            </a:ext>
          </a:extLst>
        </xdr:cNvPr>
        <xdr:cNvCxnSpPr/>
      </xdr:nvCxnSpPr>
      <xdr:spPr>
        <a:xfrm flipV="1">
          <a:off x="13703300" y="100564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15875</xdr:rowOff>
    </xdr:from>
    <xdr:to>
      <xdr:col>67</xdr:col>
      <xdr:colOff>101600</xdr:colOff>
      <xdr:row>58</xdr:row>
      <xdr:rowOff>117475</xdr:rowOff>
    </xdr:to>
    <xdr:sp macro="" textlink="">
      <xdr:nvSpPr>
        <xdr:cNvPr id="555" name="楕円 554">
          <a:extLst>
            <a:ext uri="{FF2B5EF4-FFF2-40B4-BE49-F238E27FC236}">
              <a16:creationId xmlns:a16="http://schemas.microsoft.com/office/drawing/2014/main" id="{24C67A01-E389-4217-B91E-1D24C19CDC9C}"/>
            </a:ext>
          </a:extLst>
        </xdr:cNvPr>
        <xdr:cNvSpPr/>
      </xdr:nvSpPr>
      <xdr:spPr>
        <a:xfrm>
          <a:off x="12763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66675</xdr:rowOff>
    </xdr:from>
    <xdr:to>
      <xdr:col>71</xdr:col>
      <xdr:colOff>177800</xdr:colOff>
      <xdr:row>58</xdr:row>
      <xdr:rowOff>116205</xdr:rowOff>
    </xdr:to>
    <xdr:cxnSp macro="">
      <xdr:nvCxnSpPr>
        <xdr:cNvPr id="556" name="直線コネクタ 555">
          <a:extLst>
            <a:ext uri="{FF2B5EF4-FFF2-40B4-BE49-F238E27FC236}">
              <a16:creationId xmlns:a16="http://schemas.microsoft.com/office/drawing/2014/main" id="{5638E3CF-38ED-4471-9474-2915D451A846}"/>
            </a:ext>
          </a:extLst>
        </xdr:cNvPr>
        <xdr:cNvCxnSpPr/>
      </xdr:nvCxnSpPr>
      <xdr:spPr>
        <a:xfrm>
          <a:off x="12814300" y="100107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57" name="n_1aveValue【学校施設】&#10;有形固定資産減価償却率">
          <a:extLst>
            <a:ext uri="{FF2B5EF4-FFF2-40B4-BE49-F238E27FC236}">
              <a16:creationId xmlns:a16="http://schemas.microsoft.com/office/drawing/2014/main" id="{83EB44D5-BC52-40F2-8CF5-63CB35B72166}"/>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58" name="n_2aveValue【学校施設】&#10;有形固定資産減価償却率">
          <a:extLst>
            <a:ext uri="{FF2B5EF4-FFF2-40B4-BE49-F238E27FC236}">
              <a16:creationId xmlns:a16="http://schemas.microsoft.com/office/drawing/2014/main" id="{20F94A5F-7955-4065-910A-4EF8BF26F83E}"/>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59" name="n_3aveValue【学校施設】&#10;有形固定資産減価償却率">
          <a:extLst>
            <a:ext uri="{FF2B5EF4-FFF2-40B4-BE49-F238E27FC236}">
              <a16:creationId xmlns:a16="http://schemas.microsoft.com/office/drawing/2014/main" id="{762D63E4-9072-45AC-BD5A-EEC47B0D7CCD}"/>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560" name="n_4aveValue【学校施設】&#10;有形固定資産減価償却率">
          <a:extLst>
            <a:ext uri="{FF2B5EF4-FFF2-40B4-BE49-F238E27FC236}">
              <a16:creationId xmlns:a16="http://schemas.microsoft.com/office/drawing/2014/main" id="{184543D9-C6D4-4B39-B8EE-258819E586DC}"/>
            </a:ext>
          </a:extLst>
        </xdr:cNvPr>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561" name="n_1mainValue【学校施設】&#10;有形固定資産減価償却率">
          <a:extLst>
            <a:ext uri="{FF2B5EF4-FFF2-40B4-BE49-F238E27FC236}">
              <a16:creationId xmlns:a16="http://schemas.microsoft.com/office/drawing/2014/main" id="{02257F00-2C52-4A44-8F16-7ED7E6D6125A}"/>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8272</xdr:rowOff>
    </xdr:from>
    <xdr:ext cx="405111" cy="259045"/>
    <xdr:sp macro="" textlink="">
      <xdr:nvSpPr>
        <xdr:cNvPr id="562" name="n_2mainValue【学校施設】&#10;有形固定資産減価償却率">
          <a:extLst>
            <a:ext uri="{FF2B5EF4-FFF2-40B4-BE49-F238E27FC236}">
              <a16:creationId xmlns:a16="http://schemas.microsoft.com/office/drawing/2014/main" id="{D03A0A8D-46F5-4C77-8BE0-9FA9F5366AA2}"/>
            </a:ext>
          </a:extLst>
        </xdr:cNvPr>
        <xdr:cNvSpPr txBox="1"/>
      </xdr:nvSpPr>
      <xdr:spPr>
        <a:xfrm>
          <a:off x="14389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12082</xdr:rowOff>
    </xdr:from>
    <xdr:ext cx="405111" cy="259045"/>
    <xdr:sp macro="" textlink="">
      <xdr:nvSpPr>
        <xdr:cNvPr id="563" name="n_3mainValue【学校施設】&#10;有形固定資産減価償却率">
          <a:extLst>
            <a:ext uri="{FF2B5EF4-FFF2-40B4-BE49-F238E27FC236}">
              <a16:creationId xmlns:a16="http://schemas.microsoft.com/office/drawing/2014/main" id="{1BA260A1-F1F3-4958-B5A7-C0CC018F8D13}"/>
            </a:ext>
          </a:extLst>
        </xdr:cNvPr>
        <xdr:cNvSpPr txBox="1"/>
      </xdr:nvSpPr>
      <xdr:spPr>
        <a:xfrm>
          <a:off x="13500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134002</xdr:rowOff>
    </xdr:from>
    <xdr:ext cx="405111" cy="259045"/>
    <xdr:sp macro="" textlink="">
      <xdr:nvSpPr>
        <xdr:cNvPr id="564" name="n_4mainValue【学校施設】&#10;有形固定資産減価償却率">
          <a:extLst>
            <a:ext uri="{FF2B5EF4-FFF2-40B4-BE49-F238E27FC236}">
              <a16:creationId xmlns:a16="http://schemas.microsoft.com/office/drawing/2014/main" id="{AA5AFA12-4589-4442-93DC-845F2010911A}"/>
            </a:ext>
          </a:extLst>
        </xdr:cNvPr>
        <xdr:cNvSpPr txBox="1"/>
      </xdr:nvSpPr>
      <xdr:spPr>
        <a:xfrm>
          <a:off x="126117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FAF124F8-4BA4-4185-B2D8-000403D4F29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2CEE7305-8970-415F-8C94-BB2DF355B35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1DC99AB1-360C-463E-9998-D4EBFAF2176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A6994F09-5C58-4148-B284-0BD372F1C19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6C797DD0-D55E-40C3-8B0D-E364C7BCE3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B3F815ED-98FC-435E-B179-3FA6B84676A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939D2BDA-77D1-425F-B9F4-86686AEE202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6EC09ADB-5369-4645-AC6A-7E8798B2FD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5096B2FB-F410-434E-B128-FDB404B0385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F10BB5F2-31C3-4F2E-AA12-8D2D8749C20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A8E14CA7-A4CB-4612-8DC5-EE1E85F61F4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D3C004A1-FDD9-439C-892F-453156AB78D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8082C4EB-4A6C-4237-85CA-18503DDD880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E19915D1-AB73-40DB-9BB4-3B1822AA1F5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63D19CF9-36E9-4177-83D6-4BB8F988058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6A9CE4A-9A23-47E2-9544-1F70EA60AC6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75B347EE-2153-46FC-9DB1-BCE2C30A2F1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97573AB0-784B-4CA6-822A-58FB5744AD4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74763F1E-D67A-44F4-ACFD-DB482D8D125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AB57915B-EADB-4F7F-BE5F-972619A94C4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B9F174B2-3213-4EDC-AA66-E29F64EAE4D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26E082B2-1D6B-43A7-8021-46E6BECC3B9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343A8623-E118-41F7-A077-0B455F2567A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1D4A2E94-6CD6-4AFE-9FD2-CA36D17FE50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a:extLst>
            <a:ext uri="{FF2B5EF4-FFF2-40B4-BE49-F238E27FC236}">
              <a16:creationId xmlns:a16="http://schemas.microsoft.com/office/drawing/2014/main" id="{3249D305-4D8F-4998-8550-CAB6665E7470}"/>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a:extLst>
            <a:ext uri="{FF2B5EF4-FFF2-40B4-BE49-F238E27FC236}">
              <a16:creationId xmlns:a16="http://schemas.microsoft.com/office/drawing/2014/main" id="{0F96C694-E6DF-43E8-89A1-339F823A2530}"/>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a:extLst>
            <a:ext uri="{FF2B5EF4-FFF2-40B4-BE49-F238E27FC236}">
              <a16:creationId xmlns:a16="http://schemas.microsoft.com/office/drawing/2014/main" id="{1E8F6E65-E281-4617-914B-985FFB99D976}"/>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a:extLst>
            <a:ext uri="{FF2B5EF4-FFF2-40B4-BE49-F238E27FC236}">
              <a16:creationId xmlns:a16="http://schemas.microsoft.com/office/drawing/2014/main" id="{417573CE-AFA0-4062-9A35-2D57FEE6AA21}"/>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E0817E32-6F5F-425F-A3BC-2FDD23614BC8}"/>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a:extLst>
            <a:ext uri="{FF2B5EF4-FFF2-40B4-BE49-F238E27FC236}">
              <a16:creationId xmlns:a16="http://schemas.microsoft.com/office/drawing/2014/main" id="{489BC742-40FA-463A-A0E9-C9E2BF9069F2}"/>
            </a:ext>
          </a:extLst>
        </xdr:cNvPr>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a:extLst>
            <a:ext uri="{FF2B5EF4-FFF2-40B4-BE49-F238E27FC236}">
              <a16:creationId xmlns:a16="http://schemas.microsoft.com/office/drawing/2014/main" id="{03F93A28-AD81-48AD-8495-3B0DEC870B6A}"/>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97028</xdr:rowOff>
    </xdr:from>
    <xdr:to>
      <xdr:col>112</xdr:col>
      <xdr:colOff>38100</xdr:colOff>
      <xdr:row>62</xdr:row>
      <xdr:rowOff>27178</xdr:rowOff>
    </xdr:to>
    <xdr:sp macro="" textlink="">
      <xdr:nvSpPr>
        <xdr:cNvPr id="596" name="フローチャート: 判断 595">
          <a:extLst>
            <a:ext uri="{FF2B5EF4-FFF2-40B4-BE49-F238E27FC236}">
              <a16:creationId xmlns:a16="http://schemas.microsoft.com/office/drawing/2014/main" id="{2760914F-D423-41EE-8F67-F7696701D928}"/>
            </a:ext>
          </a:extLst>
        </xdr:cNvPr>
        <xdr:cNvSpPr/>
      </xdr:nvSpPr>
      <xdr:spPr>
        <a:xfrm>
          <a:off x="21272500" y="1055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48641</xdr:rowOff>
    </xdr:from>
    <xdr:to>
      <xdr:col>107</xdr:col>
      <xdr:colOff>101600</xdr:colOff>
      <xdr:row>61</xdr:row>
      <xdr:rowOff>150241</xdr:rowOff>
    </xdr:to>
    <xdr:sp macro="" textlink="">
      <xdr:nvSpPr>
        <xdr:cNvPr id="597" name="フローチャート: 判断 596">
          <a:extLst>
            <a:ext uri="{FF2B5EF4-FFF2-40B4-BE49-F238E27FC236}">
              <a16:creationId xmlns:a16="http://schemas.microsoft.com/office/drawing/2014/main" id="{44D8016F-0834-44C0-8404-CD3089591C06}"/>
            </a:ext>
          </a:extLst>
        </xdr:cNvPr>
        <xdr:cNvSpPr/>
      </xdr:nvSpPr>
      <xdr:spPr>
        <a:xfrm>
          <a:off x="20383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71120</xdr:rowOff>
    </xdr:from>
    <xdr:to>
      <xdr:col>102</xdr:col>
      <xdr:colOff>165100</xdr:colOff>
      <xdr:row>62</xdr:row>
      <xdr:rowOff>1270</xdr:rowOff>
    </xdr:to>
    <xdr:sp macro="" textlink="">
      <xdr:nvSpPr>
        <xdr:cNvPr id="598" name="フローチャート: 判断 597">
          <a:extLst>
            <a:ext uri="{FF2B5EF4-FFF2-40B4-BE49-F238E27FC236}">
              <a16:creationId xmlns:a16="http://schemas.microsoft.com/office/drawing/2014/main" id="{D22F3185-593E-4A91-B2C5-D5074052194F}"/>
            </a:ext>
          </a:extLst>
        </xdr:cNvPr>
        <xdr:cNvSpPr/>
      </xdr:nvSpPr>
      <xdr:spPr>
        <a:xfrm>
          <a:off x="19494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93218</xdr:rowOff>
    </xdr:from>
    <xdr:to>
      <xdr:col>98</xdr:col>
      <xdr:colOff>38100</xdr:colOff>
      <xdr:row>62</xdr:row>
      <xdr:rowOff>23368</xdr:rowOff>
    </xdr:to>
    <xdr:sp macro="" textlink="">
      <xdr:nvSpPr>
        <xdr:cNvPr id="599" name="フローチャート: 判断 598">
          <a:extLst>
            <a:ext uri="{FF2B5EF4-FFF2-40B4-BE49-F238E27FC236}">
              <a16:creationId xmlns:a16="http://schemas.microsoft.com/office/drawing/2014/main" id="{D9861CC2-41CD-40B7-80F4-685151FADE74}"/>
            </a:ext>
          </a:extLst>
        </xdr:cNvPr>
        <xdr:cNvSpPr/>
      </xdr:nvSpPr>
      <xdr:spPr>
        <a:xfrm>
          <a:off x="18605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DB401FC4-DBA7-408E-BFBC-684D235A228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BBC0297-5DA6-4C17-9760-AB100033726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F7BD9F5-0307-4699-B38A-0DA36E63577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6FB3C32-E097-4DEE-8796-455F0922C11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6932F31-B94D-4D69-BE7F-9DA630BD7D6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24638</xdr:rowOff>
    </xdr:from>
    <xdr:to>
      <xdr:col>116</xdr:col>
      <xdr:colOff>114300</xdr:colOff>
      <xdr:row>63</xdr:row>
      <xdr:rowOff>126238</xdr:rowOff>
    </xdr:to>
    <xdr:sp macro="" textlink="">
      <xdr:nvSpPr>
        <xdr:cNvPr id="605" name="楕円 604">
          <a:extLst>
            <a:ext uri="{FF2B5EF4-FFF2-40B4-BE49-F238E27FC236}">
              <a16:creationId xmlns:a16="http://schemas.microsoft.com/office/drawing/2014/main" id="{4A5551C2-F182-4CC0-AB88-2A37BDBABED4}"/>
            </a:ext>
          </a:extLst>
        </xdr:cNvPr>
        <xdr:cNvSpPr/>
      </xdr:nvSpPr>
      <xdr:spPr>
        <a:xfrm>
          <a:off x="22110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3065</xdr:rowOff>
    </xdr:from>
    <xdr:ext cx="469744" cy="259045"/>
    <xdr:sp macro="" textlink="">
      <xdr:nvSpPr>
        <xdr:cNvPr id="606" name="【学校施設】&#10;一人当たり面積該当値テキスト">
          <a:extLst>
            <a:ext uri="{FF2B5EF4-FFF2-40B4-BE49-F238E27FC236}">
              <a16:creationId xmlns:a16="http://schemas.microsoft.com/office/drawing/2014/main" id="{0620EF4C-F21B-4850-80A0-ED20290C7319}"/>
            </a:ext>
          </a:extLst>
        </xdr:cNvPr>
        <xdr:cNvSpPr txBox="1"/>
      </xdr:nvSpPr>
      <xdr:spPr>
        <a:xfrm>
          <a:off x="22199600"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50546</xdr:rowOff>
    </xdr:from>
    <xdr:to>
      <xdr:col>112</xdr:col>
      <xdr:colOff>38100</xdr:colOff>
      <xdr:row>62</xdr:row>
      <xdr:rowOff>152146</xdr:rowOff>
    </xdr:to>
    <xdr:sp macro="" textlink="">
      <xdr:nvSpPr>
        <xdr:cNvPr id="607" name="楕円 606">
          <a:extLst>
            <a:ext uri="{FF2B5EF4-FFF2-40B4-BE49-F238E27FC236}">
              <a16:creationId xmlns:a16="http://schemas.microsoft.com/office/drawing/2014/main" id="{3FD55B0A-0668-4904-8933-2A92F9A8DF53}"/>
            </a:ext>
          </a:extLst>
        </xdr:cNvPr>
        <xdr:cNvSpPr/>
      </xdr:nvSpPr>
      <xdr:spPr>
        <a:xfrm>
          <a:off x="21272500" y="106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101346</xdr:rowOff>
    </xdr:from>
    <xdr:to>
      <xdr:col>116</xdr:col>
      <xdr:colOff>63500</xdr:colOff>
      <xdr:row>63</xdr:row>
      <xdr:rowOff>75438</xdr:rowOff>
    </xdr:to>
    <xdr:cxnSp macro="">
      <xdr:nvCxnSpPr>
        <xdr:cNvPr id="608" name="直線コネクタ 607">
          <a:extLst>
            <a:ext uri="{FF2B5EF4-FFF2-40B4-BE49-F238E27FC236}">
              <a16:creationId xmlns:a16="http://schemas.microsoft.com/office/drawing/2014/main" id="{2A8AB821-5D36-40FB-A8E2-E731A6A2A5AB}"/>
            </a:ext>
          </a:extLst>
        </xdr:cNvPr>
        <xdr:cNvCxnSpPr/>
      </xdr:nvCxnSpPr>
      <xdr:spPr>
        <a:xfrm>
          <a:off x="21323300" y="10731246"/>
          <a:ext cx="8382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58547</xdr:rowOff>
    </xdr:from>
    <xdr:to>
      <xdr:col>107</xdr:col>
      <xdr:colOff>101600</xdr:colOff>
      <xdr:row>62</xdr:row>
      <xdr:rowOff>160147</xdr:rowOff>
    </xdr:to>
    <xdr:sp macro="" textlink="">
      <xdr:nvSpPr>
        <xdr:cNvPr id="609" name="楕円 608">
          <a:extLst>
            <a:ext uri="{FF2B5EF4-FFF2-40B4-BE49-F238E27FC236}">
              <a16:creationId xmlns:a16="http://schemas.microsoft.com/office/drawing/2014/main" id="{5A8EFDCD-09A9-483F-96FB-94B23F013B9A}"/>
            </a:ext>
          </a:extLst>
        </xdr:cNvPr>
        <xdr:cNvSpPr/>
      </xdr:nvSpPr>
      <xdr:spPr>
        <a:xfrm>
          <a:off x="20383500" y="106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101346</xdr:rowOff>
    </xdr:from>
    <xdr:to>
      <xdr:col>111</xdr:col>
      <xdr:colOff>177800</xdr:colOff>
      <xdr:row>62</xdr:row>
      <xdr:rowOff>109347</xdr:rowOff>
    </xdr:to>
    <xdr:cxnSp macro="">
      <xdr:nvCxnSpPr>
        <xdr:cNvPr id="610" name="直線コネクタ 609">
          <a:extLst>
            <a:ext uri="{FF2B5EF4-FFF2-40B4-BE49-F238E27FC236}">
              <a16:creationId xmlns:a16="http://schemas.microsoft.com/office/drawing/2014/main" id="{3E0ABAA4-5728-4658-A1F8-7F7005C9B937}"/>
            </a:ext>
          </a:extLst>
        </xdr:cNvPr>
        <xdr:cNvCxnSpPr/>
      </xdr:nvCxnSpPr>
      <xdr:spPr>
        <a:xfrm flipV="1">
          <a:off x="20434300" y="1073124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129413</xdr:rowOff>
    </xdr:from>
    <xdr:to>
      <xdr:col>102</xdr:col>
      <xdr:colOff>165100</xdr:colOff>
      <xdr:row>62</xdr:row>
      <xdr:rowOff>59563</xdr:rowOff>
    </xdr:to>
    <xdr:sp macro="" textlink="">
      <xdr:nvSpPr>
        <xdr:cNvPr id="611" name="楕円 610">
          <a:extLst>
            <a:ext uri="{FF2B5EF4-FFF2-40B4-BE49-F238E27FC236}">
              <a16:creationId xmlns:a16="http://schemas.microsoft.com/office/drawing/2014/main" id="{4B616470-9595-4A6A-8967-77E7F551E7E2}"/>
            </a:ext>
          </a:extLst>
        </xdr:cNvPr>
        <xdr:cNvSpPr/>
      </xdr:nvSpPr>
      <xdr:spPr>
        <a:xfrm>
          <a:off x="19494500" y="105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8763</xdr:rowOff>
    </xdr:from>
    <xdr:to>
      <xdr:col>107</xdr:col>
      <xdr:colOff>50800</xdr:colOff>
      <xdr:row>62</xdr:row>
      <xdr:rowOff>109347</xdr:rowOff>
    </xdr:to>
    <xdr:cxnSp macro="">
      <xdr:nvCxnSpPr>
        <xdr:cNvPr id="612" name="直線コネクタ 611">
          <a:extLst>
            <a:ext uri="{FF2B5EF4-FFF2-40B4-BE49-F238E27FC236}">
              <a16:creationId xmlns:a16="http://schemas.microsoft.com/office/drawing/2014/main" id="{643FE0DE-DA9C-4D00-845C-689B18E3F343}"/>
            </a:ext>
          </a:extLst>
        </xdr:cNvPr>
        <xdr:cNvCxnSpPr/>
      </xdr:nvCxnSpPr>
      <xdr:spPr>
        <a:xfrm>
          <a:off x="19545300" y="10638663"/>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147701</xdr:rowOff>
    </xdr:from>
    <xdr:to>
      <xdr:col>98</xdr:col>
      <xdr:colOff>38100</xdr:colOff>
      <xdr:row>62</xdr:row>
      <xdr:rowOff>77851</xdr:rowOff>
    </xdr:to>
    <xdr:sp macro="" textlink="">
      <xdr:nvSpPr>
        <xdr:cNvPr id="613" name="楕円 612">
          <a:extLst>
            <a:ext uri="{FF2B5EF4-FFF2-40B4-BE49-F238E27FC236}">
              <a16:creationId xmlns:a16="http://schemas.microsoft.com/office/drawing/2014/main" id="{741B876B-9120-4089-8E98-6767EEF19BD6}"/>
            </a:ext>
          </a:extLst>
        </xdr:cNvPr>
        <xdr:cNvSpPr/>
      </xdr:nvSpPr>
      <xdr:spPr>
        <a:xfrm>
          <a:off x="18605500" y="106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8763</xdr:rowOff>
    </xdr:from>
    <xdr:to>
      <xdr:col>102</xdr:col>
      <xdr:colOff>114300</xdr:colOff>
      <xdr:row>62</xdr:row>
      <xdr:rowOff>27051</xdr:rowOff>
    </xdr:to>
    <xdr:cxnSp macro="">
      <xdr:nvCxnSpPr>
        <xdr:cNvPr id="614" name="直線コネクタ 613">
          <a:extLst>
            <a:ext uri="{FF2B5EF4-FFF2-40B4-BE49-F238E27FC236}">
              <a16:creationId xmlns:a16="http://schemas.microsoft.com/office/drawing/2014/main" id="{13B85B40-6EE1-4B17-8FA2-C51579C4F723}"/>
            </a:ext>
          </a:extLst>
        </xdr:cNvPr>
        <xdr:cNvCxnSpPr/>
      </xdr:nvCxnSpPr>
      <xdr:spPr>
        <a:xfrm flipV="1">
          <a:off x="18656300" y="1063866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43705</xdr:rowOff>
    </xdr:from>
    <xdr:ext cx="469744" cy="259045"/>
    <xdr:sp macro="" textlink="">
      <xdr:nvSpPr>
        <xdr:cNvPr id="615" name="n_1aveValue【学校施設】&#10;一人当たり面積">
          <a:extLst>
            <a:ext uri="{FF2B5EF4-FFF2-40B4-BE49-F238E27FC236}">
              <a16:creationId xmlns:a16="http://schemas.microsoft.com/office/drawing/2014/main" id="{F49AF76C-699F-4FBE-BBBB-3BA30D96729F}"/>
            </a:ext>
          </a:extLst>
        </xdr:cNvPr>
        <xdr:cNvSpPr txBox="1"/>
      </xdr:nvSpPr>
      <xdr:spPr>
        <a:xfrm>
          <a:off x="21075727" y="1033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166768</xdr:rowOff>
    </xdr:from>
    <xdr:ext cx="469744" cy="259045"/>
    <xdr:sp macro="" textlink="">
      <xdr:nvSpPr>
        <xdr:cNvPr id="616" name="n_2aveValue【学校施設】&#10;一人当たり面積">
          <a:extLst>
            <a:ext uri="{FF2B5EF4-FFF2-40B4-BE49-F238E27FC236}">
              <a16:creationId xmlns:a16="http://schemas.microsoft.com/office/drawing/2014/main" id="{1E928C06-4257-4D59-9E94-E8073C8FF93D}"/>
            </a:ext>
          </a:extLst>
        </xdr:cNvPr>
        <xdr:cNvSpPr txBox="1"/>
      </xdr:nvSpPr>
      <xdr:spPr>
        <a:xfrm>
          <a:off x="201994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17797</xdr:rowOff>
    </xdr:from>
    <xdr:ext cx="469744" cy="259045"/>
    <xdr:sp macro="" textlink="">
      <xdr:nvSpPr>
        <xdr:cNvPr id="617" name="n_3aveValue【学校施設】&#10;一人当たり面積">
          <a:extLst>
            <a:ext uri="{FF2B5EF4-FFF2-40B4-BE49-F238E27FC236}">
              <a16:creationId xmlns:a16="http://schemas.microsoft.com/office/drawing/2014/main" id="{592B0EAE-C8CF-4E41-9AB1-EF58174AFA68}"/>
            </a:ext>
          </a:extLst>
        </xdr:cNvPr>
        <xdr:cNvSpPr txBox="1"/>
      </xdr:nvSpPr>
      <xdr:spPr>
        <a:xfrm>
          <a:off x="19310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39895</xdr:rowOff>
    </xdr:from>
    <xdr:ext cx="469744" cy="259045"/>
    <xdr:sp macro="" textlink="">
      <xdr:nvSpPr>
        <xdr:cNvPr id="618" name="n_4aveValue【学校施設】&#10;一人当たり面積">
          <a:extLst>
            <a:ext uri="{FF2B5EF4-FFF2-40B4-BE49-F238E27FC236}">
              <a16:creationId xmlns:a16="http://schemas.microsoft.com/office/drawing/2014/main" id="{0B81127B-4730-4AC1-8943-C2A99F36B968}"/>
            </a:ext>
          </a:extLst>
        </xdr:cNvPr>
        <xdr:cNvSpPr txBox="1"/>
      </xdr:nvSpPr>
      <xdr:spPr>
        <a:xfrm>
          <a:off x="18421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143273</xdr:rowOff>
    </xdr:from>
    <xdr:ext cx="469744" cy="259045"/>
    <xdr:sp macro="" textlink="">
      <xdr:nvSpPr>
        <xdr:cNvPr id="619" name="n_1mainValue【学校施設】&#10;一人当たり面積">
          <a:extLst>
            <a:ext uri="{FF2B5EF4-FFF2-40B4-BE49-F238E27FC236}">
              <a16:creationId xmlns:a16="http://schemas.microsoft.com/office/drawing/2014/main" id="{813D06F7-3C3A-4132-981C-31E04548D678}"/>
            </a:ext>
          </a:extLst>
        </xdr:cNvPr>
        <xdr:cNvSpPr txBox="1"/>
      </xdr:nvSpPr>
      <xdr:spPr>
        <a:xfrm>
          <a:off x="21075727" y="107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151274</xdr:rowOff>
    </xdr:from>
    <xdr:ext cx="469744" cy="259045"/>
    <xdr:sp macro="" textlink="">
      <xdr:nvSpPr>
        <xdr:cNvPr id="620" name="n_2mainValue【学校施設】&#10;一人当たり面積">
          <a:extLst>
            <a:ext uri="{FF2B5EF4-FFF2-40B4-BE49-F238E27FC236}">
              <a16:creationId xmlns:a16="http://schemas.microsoft.com/office/drawing/2014/main" id="{F4A43041-A45A-47D7-8BFE-1311D7DC0DE6}"/>
            </a:ext>
          </a:extLst>
        </xdr:cNvPr>
        <xdr:cNvSpPr txBox="1"/>
      </xdr:nvSpPr>
      <xdr:spPr>
        <a:xfrm>
          <a:off x="20199427" y="107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50690</xdr:rowOff>
    </xdr:from>
    <xdr:ext cx="469744" cy="259045"/>
    <xdr:sp macro="" textlink="">
      <xdr:nvSpPr>
        <xdr:cNvPr id="621" name="n_3mainValue【学校施設】&#10;一人当たり面積">
          <a:extLst>
            <a:ext uri="{FF2B5EF4-FFF2-40B4-BE49-F238E27FC236}">
              <a16:creationId xmlns:a16="http://schemas.microsoft.com/office/drawing/2014/main" id="{DC7DC012-560D-44A4-A3DB-E741A6C4B94C}"/>
            </a:ext>
          </a:extLst>
        </xdr:cNvPr>
        <xdr:cNvSpPr txBox="1"/>
      </xdr:nvSpPr>
      <xdr:spPr>
        <a:xfrm>
          <a:off x="19310427" y="106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68978</xdr:rowOff>
    </xdr:from>
    <xdr:ext cx="469744" cy="259045"/>
    <xdr:sp macro="" textlink="">
      <xdr:nvSpPr>
        <xdr:cNvPr id="622" name="n_4mainValue【学校施設】&#10;一人当たり面積">
          <a:extLst>
            <a:ext uri="{FF2B5EF4-FFF2-40B4-BE49-F238E27FC236}">
              <a16:creationId xmlns:a16="http://schemas.microsoft.com/office/drawing/2014/main" id="{C05D6E5E-9C55-4FAB-B196-BD07ABD408EA}"/>
            </a:ext>
          </a:extLst>
        </xdr:cNvPr>
        <xdr:cNvSpPr txBox="1"/>
      </xdr:nvSpPr>
      <xdr:spPr>
        <a:xfrm>
          <a:off x="18421427" y="1069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2DC7DA07-5B69-44B4-956B-3CB6C36D01B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5D5BCFFE-2623-4F0E-86BD-FB6DAFDF0A3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7462809-E228-4E46-82FE-9787868DAA7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6C946E55-A022-4933-AB8E-85D6033B50D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FC86D6D-631F-4C9C-B9BB-A04AB33409E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571B3BDB-185C-4FFE-BA28-FB3EB28A285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AFCA420C-F280-46AC-973A-648C7B1BBB6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B040A14F-7B80-4B84-8528-6CA0F6D9B54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74E4C165-0EFA-41A2-944E-88CF56E4375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CB89DB6E-BC60-456C-B7BA-6C424D5C73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8F9F7E58-4597-41C3-9F85-67BABC47FC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17EE8AE8-134B-40AE-B4ED-286234E9212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3BDACD88-F9D6-4C4B-8249-F6197F849A8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3286FCDA-CFFC-4520-8ECD-BAD7AC10C1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476D8F87-9F26-41D7-9C8B-E3FF66D8CE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2671C122-3A50-471A-97EB-4E38C3774A5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266FACF1-F382-4EF4-A495-5C302626C22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893522F3-C320-41E0-8480-752FBD7A002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40115E3A-9890-4B15-BBEC-B32718FA6D1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32E43D5D-4775-4274-98D7-27BB6C7883B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702E2056-4428-4BB7-9898-9514C9CC0A0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89709A14-408A-4707-AC76-34E976BB340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6C8FAEE1-8754-4E6E-83DA-6B8999E1014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D99B4609-CDB7-453C-B7EF-40A3F61F9CA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79042B6E-1432-47B0-AD64-383547EDC7B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FDDD5F81-4BAA-4388-9745-33F12FF14F0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C8239C4C-4A58-4C86-AA9A-288CE41A4A6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23349498-309D-42AC-8572-02A18620BEF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52886633-A9FB-4DF0-9BA6-2CD629AEAD8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D16A5B94-3E78-4330-B59C-762CCD0E28D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D103BD01-8F6A-431C-B756-5F3DFC8A77C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34B7125E-1E81-4486-A007-CC4AC19DD21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4BEE506E-CAD8-4C52-8AE0-E6B131CAF52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7E39B7FA-4771-450C-91BC-69DDAC6C4D1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5C765895-11B7-4BCA-8C58-1FA95326468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89B28092-60C2-4926-B685-3B0FCECB50F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40499589-7864-4617-8811-88F322DCD138}"/>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DFFFE921-3A93-4519-A428-87B003E27FB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46541EA3-E3F2-4976-BB48-03B457ED7B4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A52E948B-77BF-4672-9DEE-556D7318B8CC}"/>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a:extLst>
            <a:ext uri="{FF2B5EF4-FFF2-40B4-BE49-F238E27FC236}">
              <a16:creationId xmlns:a16="http://schemas.microsoft.com/office/drawing/2014/main" id="{6AC682BB-A796-4D9F-B359-3B522C3012A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6D7BCD90-33F4-45F1-8A22-6DB8F45C8C3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a:extLst>
            <a:ext uri="{FF2B5EF4-FFF2-40B4-BE49-F238E27FC236}">
              <a16:creationId xmlns:a16="http://schemas.microsoft.com/office/drawing/2014/main" id="{8AE08BBA-8687-4FE7-8C94-376B5D18C99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D179F810-1FA1-441F-9686-7F77FADD9EB2}"/>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67" name="【公民館】&#10;有形固定資産減価償却率平均値テキスト">
          <a:extLst>
            <a:ext uri="{FF2B5EF4-FFF2-40B4-BE49-F238E27FC236}">
              <a16:creationId xmlns:a16="http://schemas.microsoft.com/office/drawing/2014/main" id="{E14EE82D-FD77-484C-95A0-B5E2C4D6343C}"/>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8" name="フローチャート: 判断 667">
          <a:extLst>
            <a:ext uri="{FF2B5EF4-FFF2-40B4-BE49-F238E27FC236}">
              <a16:creationId xmlns:a16="http://schemas.microsoft.com/office/drawing/2014/main" id="{D85BF2F7-1133-446F-8BCD-EC46B721B25B}"/>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96520</xdr:rowOff>
    </xdr:from>
    <xdr:to>
      <xdr:col>81</xdr:col>
      <xdr:colOff>101600</xdr:colOff>
      <xdr:row>105</xdr:row>
      <xdr:rowOff>26670</xdr:rowOff>
    </xdr:to>
    <xdr:sp macro="" textlink="">
      <xdr:nvSpPr>
        <xdr:cNvPr id="669" name="フローチャート: 判断 668">
          <a:extLst>
            <a:ext uri="{FF2B5EF4-FFF2-40B4-BE49-F238E27FC236}">
              <a16:creationId xmlns:a16="http://schemas.microsoft.com/office/drawing/2014/main" id="{EAB755F4-354C-4822-BBAA-85FCB7CA25CE}"/>
            </a:ext>
          </a:extLst>
        </xdr:cNvPr>
        <xdr:cNvSpPr/>
      </xdr:nvSpPr>
      <xdr:spPr>
        <a:xfrm>
          <a:off x="15430500" y="179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109220</xdr:rowOff>
    </xdr:from>
    <xdr:to>
      <xdr:col>76</xdr:col>
      <xdr:colOff>165100</xdr:colOff>
      <xdr:row>105</xdr:row>
      <xdr:rowOff>39370</xdr:rowOff>
    </xdr:to>
    <xdr:sp macro="" textlink="">
      <xdr:nvSpPr>
        <xdr:cNvPr id="670" name="フローチャート: 判断 669">
          <a:extLst>
            <a:ext uri="{FF2B5EF4-FFF2-40B4-BE49-F238E27FC236}">
              <a16:creationId xmlns:a16="http://schemas.microsoft.com/office/drawing/2014/main" id="{801E4569-CAD5-4987-96DE-6B26D8FA1905}"/>
            </a:ext>
          </a:extLst>
        </xdr:cNvPr>
        <xdr:cNvSpPr/>
      </xdr:nvSpPr>
      <xdr:spPr>
        <a:xfrm>
          <a:off x="14541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146050</xdr:rowOff>
    </xdr:from>
    <xdr:to>
      <xdr:col>72</xdr:col>
      <xdr:colOff>38100</xdr:colOff>
      <xdr:row>105</xdr:row>
      <xdr:rowOff>76200</xdr:rowOff>
    </xdr:to>
    <xdr:sp macro="" textlink="">
      <xdr:nvSpPr>
        <xdr:cNvPr id="671" name="フローチャート: 判断 670">
          <a:extLst>
            <a:ext uri="{FF2B5EF4-FFF2-40B4-BE49-F238E27FC236}">
              <a16:creationId xmlns:a16="http://schemas.microsoft.com/office/drawing/2014/main" id="{FDC32C2B-2AE2-4F05-8258-D47050FC914A}"/>
            </a:ext>
          </a:extLst>
        </xdr:cNvPr>
        <xdr:cNvSpPr/>
      </xdr:nvSpPr>
      <xdr:spPr>
        <a:xfrm>
          <a:off x="13652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124461</xdr:rowOff>
    </xdr:from>
    <xdr:to>
      <xdr:col>67</xdr:col>
      <xdr:colOff>101600</xdr:colOff>
      <xdr:row>105</xdr:row>
      <xdr:rowOff>54611</xdr:rowOff>
    </xdr:to>
    <xdr:sp macro="" textlink="">
      <xdr:nvSpPr>
        <xdr:cNvPr id="672" name="フローチャート: 判断 671">
          <a:extLst>
            <a:ext uri="{FF2B5EF4-FFF2-40B4-BE49-F238E27FC236}">
              <a16:creationId xmlns:a16="http://schemas.microsoft.com/office/drawing/2014/main" id="{40D44B7A-D761-469A-9991-6552CC976B1B}"/>
            </a:ext>
          </a:extLst>
        </xdr:cNvPr>
        <xdr:cNvSpPr/>
      </xdr:nvSpPr>
      <xdr:spPr>
        <a:xfrm>
          <a:off x="12763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6E5A2286-0BB8-4AB7-82E4-452AFAD4C43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5E85CFA9-FB92-4E24-B9EF-9BC0E9EBCC0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B2D83DC-07EC-479D-9373-531C0D34937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3FFAB78-A39C-4A9D-AFD7-02025C8EB6F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778FFFAD-16E0-46DA-AE55-8DC0F64162F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3811</xdr:rowOff>
    </xdr:from>
    <xdr:to>
      <xdr:col>85</xdr:col>
      <xdr:colOff>177800</xdr:colOff>
      <xdr:row>105</xdr:row>
      <xdr:rowOff>105411</xdr:rowOff>
    </xdr:to>
    <xdr:sp macro="" textlink="">
      <xdr:nvSpPr>
        <xdr:cNvPr id="678" name="楕円 677">
          <a:extLst>
            <a:ext uri="{FF2B5EF4-FFF2-40B4-BE49-F238E27FC236}">
              <a16:creationId xmlns:a16="http://schemas.microsoft.com/office/drawing/2014/main" id="{205A6334-8221-4B21-A402-74497A04BDDA}"/>
            </a:ext>
          </a:extLst>
        </xdr:cNvPr>
        <xdr:cNvSpPr/>
      </xdr:nvSpPr>
      <xdr:spPr>
        <a:xfrm>
          <a:off x="16268700" y="180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153688</xdr:rowOff>
    </xdr:from>
    <xdr:ext cx="405111" cy="259045"/>
    <xdr:sp macro="" textlink="">
      <xdr:nvSpPr>
        <xdr:cNvPr id="679" name="【公民館】&#10;有形固定資産減価償却率該当値テキスト">
          <a:extLst>
            <a:ext uri="{FF2B5EF4-FFF2-40B4-BE49-F238E27FC236}">
              <a16:creationId xmlns:a16="http://schemas.microsoft.com/office/drawing/2014/main" id="{445108A5-D6AC-44DE-A08B-4AC98BCD8FED}"/>
            </a:ext>
          </a:extLst>
        </xdr:cNvPr>
        <xdr:cNvSpPr txBox="1"/>
      </xdr:nvSpPr>
      <xdr:spPr>
        <a:xfrm>
          <a:off x="16357600" y="1798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158750</xdr:rowOff>
    </xdr:from>
    <xdr:to>
      <xdr:col>81</xdr:col>
      <xdr:colOff>101600</xdr:colOff>
      <xdr:row>105</xdr:row>
      <xdr:rowOff>88900</xdr:rowOff>
    </xdr:to>
    <xdr:sp macro="" textlink="">
      <xdr:nvSpPr>
        <xdr:cNvPr id="680" name="楕円 679">
          <a:extLst>
            <a:ext uri="{FF2B5EF4-FFF2-40B4-BE49-F238E27FC236}">
              <a16:creationId xmlns:a16="http://schemas.microsoft.com/office/drawing/2014/main" id="{8679B13B-CDA4-40C1-9123-BBD7A596460D}"/>
            </a:ext>
          </a:extLst>
        </xdr:cNvPr>
        <xdr:cNvSpPr/>
      </xdr:nvSpPr>
      <xdr:spPr>
        <a:xfrm>
          <a:off x="15430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38100</xdr:rowOff>
    </xdr:from>
    <xdr:to>
      <xdr:col>85</xdr:col>
      <xdr:colOff>127000</xdr:colOff>
      <xdr:row>105</xdr:row>
      <xdr:rowOff>54611</xdr:rowOff>
    </xdr:to>
    <xdr:cxnSp macro="">
      <xdr:nvCxnSpPr>
        <xdr:cNvPr id="681" name="直線コネクタ 680">
          <a:extLst>
            <a:ext uri="{FF2B5EF4-FFF2-40B4-BE49-F238E27FC236}">
              <a16:creationId xmlns:a16="http://schemas.microsoft.com/office/drawing/2014/main" id="{87E94C5E-BF0D-41BB-B109-00F8B7E9D786}"/>
            </a:ext>
          </a:extLst>
        </xdr:cNvPr>
        <xdr:cNvCxnSpPr/>
      </xdr:nvCxnSpPr>
      <xdr:spPr>
        <a:xfrm>
          <a:off x="15481300" y="18040350"/>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82" name="楕円 681">
          <a:extLst>
            <a:ext uri="{FF2B5EF4-FFF2-40B4-BE49-F238E27FC236}">
              <a16:creationId xmlns:a16="http://schemas.microsoft.com/office/drawing/2014/main" id="{00C2A059-EB6E-4F93-9854-2E11744911F5}"/>
            </a:ext>
          </a:extLst>
        </xdr:cNvPr>
        <xdr:cNvSpPr/>
      </xdr:nvSpPr>
      <xdr:spPr>
        <a:xfrm>
          <a:off x="1454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105</xdr:row>
      <xdr:rowOff>38100</xdr:rowOff>
    </xdr:to>
    <xdr:cxnSp macro="">
      <xdr:nvCxnSpPr>
        <xdr:cNvPr id="683" name="直線コネクタ 682">
          <a:extLst>
            <a:ext uri="{FF2B5EF4-FFF2-40B4-BE49-F238E27FC236}">
              <a16:creationId xmlns:a16="http://schemas.microsoft.com/office/drawing/2014/main" id="{FC1715F1-D663-47A8-A865-D2AF62F12E38}"/>
            </a:ext>
          </a:extLst>
        </xdr:cNvPr>
        <xdr:cNvCxnSpPr/>
      </xdr:nvCxnSpPr>
      <xdr:spPr>
        <a:xfrm>
          <a:off x="14592300" y="17964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684" name="楕円 683">
          <a:extLst>
            <a:ext uri="{FF2B5EF4-FFF2-40B4-BE49-F238E27FC236}">
              <a16:creationId xmlns:a16="http://schemas.microsoft.com/office/drawing/2014/main" id="{78982F59-DC11-4052-971A-59464236BF0E}"/>
            </a:ext>
          </a:extLst>
        </xdr:cNvPr>
        <xdr:cNvSpPr/>
      </xdr:nvSpPr>
      <xdr:spPr>
        <a:xfrm>
          <a:off x="13652500" y="1788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104139</xdr:rowOff>
    </xdr:from>
    <xdr:to>
      <xdr:col>76</xdr:col>
      <xdr:colOff>114300</xdr:colOff>
      <xdr:row>104</xdr:row>
      <xdr:rowOff>133350</xdr:rowOff>
    </xdr:to>
    <xdr:cxnSp macro="">
      <xdr:nvCxnSpPr>
        <xdr:cNvPr id="685" name="直線コネクタ 684">
          <a:extLst>
            <a:ext uri="{FF2B5EF4-FFF2-40B4-BE49-F238E27FC236}">
              <a16:creationId xmlns:a16="http://schemas.microsoft.com/office/drawing/2014/main" id="{E171CA75-37F7-44C8-A96D-6CDE39FE10CB}"/>
            </a:ext>
          </a:extLst>
        </xdr:cNvPr>
        <xdr:cNvCxnSpPr/>
      </xdr:nvCxnSpPr>
      <xdr:spPr>
        <a:xfrm>
          <a:off x="13703300" y="1793493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21589</xdr:rowOff>
    </xdr:from>
    <xdr:to>
      <xdr:col>67</xdr:col>
      <xdr:colOff>101600</xdr:colOff>
      <xdr:row>104</xdr:row>
      <xdr:rowOff>123189</xdr:rowOff>
    </xdr:to>
    <xdr:sp macro="" textlink="">
      <xdr:nvSpPr>
        <xdr:cNvPr id="686" name="楕円 685">
          <a:extLst>
            <a:ext uri="{FF2B5EF4-FFF2-40B4-BE49-F238E27FC236}">
              <a16:creationId xmlns:a16="http://schemas.microsoft.com/office/drawing/2014/main" id="{FFA8FF3F-5566-4F45-893F-D1B6BDED5471}"/>
            </a:ext>
          </a:extLst>
        </xdr:cNvPr>
        <xdr:cNvSpPr/>
      </xdr:nvSpPr>
      <xdr:spPr>
        <a:xfrm>
          <a:off x="12763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72389</xdr:rowOff>
    </xdr:from>
    <xdr:to>
      <xdr:col>71</xdr:col>
      <xdr:colOff>177800</xdr:colOff>
      <xdr:row>104</xdr:row>
      <xdr:rowOff>104139</xdr:rowOff>
    </xdr:to>
    <xdr:cxnSp macro="">
      <xdr:nvCxnSpPr>
        <xdr:cNvPr id="687" name="直線コネクタ 686">
          <a:extLst>
            <a:ext uri="{FF2B5EF4-FFF2-40B4-BE49-F238E27FC236}">
              <a16:creationId xmlns:a16="http://schemas.microsoft.com/office/drawing/2014/main" id="{85AABA54-9E6F-4DCA-B0D6-F3DF613E1196}"/>
            </a:ext>
          </a:extLst>
        </xdr:cNvPr>
        <xdr:cNvCxnSpPr/>
      </xdr:nvCxnSpPr>
      <xdr:spPr>
        <a:xfrm>
          <a:off x="12814300" y="1790318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43197</xdr:rowOff>
    </xdr:from>
    <xdr:ext cx="405111" cy="259045"/>
    <xdr:sp macro="" textlink="">
      <xdr:nvSpPr>
        <xdr:cNvPr id="688" name="n_1aveValue【公民館】&#10;有形固定資産減価償却率">
          <a:extLst>
            <a:ext uri="{FF2B5EF4-FFF2-40B4-BE49-F238E27FC236}">
              <a16:creationId xmlns:a16="http://schemas.microsoft.com/office/drawing/2014/main" id="{59E309F1-FA23-4F9E-9082-0FCAEBBDF5D9}"/>
            </a:ext>
          </a:extLst>
        </xdr:cNvPr>
        <xdr:cNvSpPr txBox="1"/>
      </xdr:nvSpPr>
      <xdr:spPr>
        <a:xfrm>
          <a:off x="15266044" y="17702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30497</xdr:rowOff>
    </xdr:from>
    <xdr:ext cx="405111" cy="259045"/>
    <xdr:sp macro="" textlink="">
      <xdr:nvSpPr>
        <xdr:cNvPr id="689" name="n_2aveValue【公民館】&#10;有形固定資産減価償却率">
          <a:extLst>
            <a:ext uri="{FF2B5EF4-FFF2-40B4-BE49-F238E27FC236}">
              <a16:creationId xmlns:a16="http://schemas.microsoft.com/office/drawing/2014/main" id="{5092280E-F6BD-4C6F-B7BF-96409415722A}"/>
            </a:ext>
          </a:extLst>
        </xdr:cNvPr>
        <xdr:cNvSpPr txBox="1"/>
      </xdr:nvSpPr>
      <xdr:spPr>
        <a:xfrm>
          <a:off x="14389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67327</xdr:rowOff>
    </xdr:from>
    <xdr:ext cx="405111" cy="259045"/>
    <xdr:sp macro="" textlink="">
      <xdr:nvSpPr>
        <xdr:cNvPr id="690" name="n_3aveValue【公民館】&#10;有形固定資産減価償却率">
          <a:extLst>
            <a:ext uri="{FF2B5EF4-FFF2-40B4-BE49-F238E27FC236}">
              <a16:creationId xmlns:a16="http://schemas.microsoft.com/office/drawing/2014/main" id="{63E334A8-825E-4007-B722-A003DAF37ABF}"/>
            </a:ext>
          </a:extLst>
        </xdr:cNvPr>
        <xdr:cNvSpPr txBox="1"/>
      </xdr:nvSpPr>
      <xdr:spPr>
        <a:xfrm>
          <a:off x="135007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45738</xdr:rowOff>
    </xdr:from>
    <xdr:ext cx="405111" cy="259045"/>
    <xdr:sp macro="" textlink="">
      <xdr:nvSpPr>
        <xdr:cNvPr id="691" name="n_4aveValue【公民館】&#10;有形固定資産減価償却率">
          <a:extLst>
            <a:ext uri="{FF2B5EF4-FFF2-40B4-BE49-F238E27FC236}">
              <a16:creationId xmlns:a16="http://schemas.microsoft.com/office/drawing/2014/main" id="{1C5C7B14-C68B-4BDA-85E3-F001DD538121}"/>
            </a:ext>
          </a:extLst>
        </xdr:cNvPr>
        <xdr:cNvSpPr txBox="1"/>
      </xdr:nvSpPr>
      <xdr:spPr>
        <a:xfrm>
          <a:off x="12611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80027</xdr:rowOff>
    </xdr:from>
    <xdr:ext cx="405111" cy="259045"/>
    <xdr:sp macro="" textlink="">
      <xdr:nvSpPr>
        <xdr:cNvPr id="692" name="n_1mainValue【公民館】&#10;有形固定資産減価償却率">
          <a:extLst>
            <a:ext uri="{FF2B5EF4-FFF2-40B4-BE49-F238E27FC236}">
              <a16:creationId xmlns:a16="http://schemas.microsoft.com/office/drawing/2014/main" id="{5A2A9187-B5B8-47D0-BDA1-693BB069FD34}"/>
            </a:ext>
          </a:extLst>
        </xdr:cNvPr>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93" name="n_2mainValue【公民館】&#10;有形固定資産減価償却率">
          <a:extLst>
            <a:ext uri="{FF2B5EF4-FFF2-40B4-BE49-F238E27FC236}">
              <a16:creationId xmlns:a16="http://schemas.microsoft.com/office/drawing/2014/main" id="{A5C51E83-5CE1-43F6-8FA6-B7032C2CA210}"/>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694" name="n_3mainValue【公民館】&#10;有形固定資産減価償却率">
          <a:extLst>
            <a:ext uri="{FF2B5EF4-FFF2-40B4-BE49-F238E27FC236}">
              <a16:creationId xmlns:a16="http://schemas.microsoft.com/office/drawing/2014/main" id="{0D6667A0-D8B5-474E-B584-EEE573B20EC2}"/>
            </a:ext>
          </a:extLst>
        </xdr:cNvPr>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695" name="n_4mainValue【公民館】&#10;有形固定資産減価償却率">
          <a:extLst>
            <a:ext uri="{FF2B5EF4-FFF2-40B4-BE49-F238E27FC236}">
              <a16:creationId xmlns:a16="http://schemas.microsoft.com/office/drawing/2014/main" id="{583A63E2-24EE-492D-B195-338A99A9C50F}"/>
            </a:ext>
          </a:extLst>
        </xdr:cNvPr>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D4B6A172-3EAE-44B5-8881-8D5AD9D6184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C6292003-1844-40C8-B7FB-CFA8F653564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AC6E48DF-4B2B-4154-95EF-86F3A2B92EB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3648B05B-B1E6-4145-95D6-8784F4940AA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6E42B4E9-4F35-4575-BD5D-F5308FF25D6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EFAA2011-B09A-4651-B1EA-9A4A9FCD706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D9800488-CE97-4B50-BCB1-3362E10E222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7A0BC655-7F9C-4161-99C8-313B533FB23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F9167F1F-B3E3-4F09-B309-764B49BE8A3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5BEEB470-B33D-468E-B8E7-2955B27E0A9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7287D20B-9E90-4D9B-8F2F-F59EF5E2BE1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0F2277E2-88F0-4707-B1ED-848E2D3E6BC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0D90F39D-4FC5-4C9C-B357-AD10A760D59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7D6EF7E1-36E4-4A3B-B537-F1F6714F7E3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E40F5F19-04EC-4AF1-8508-18C961960EB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3CEA7E5E-BA4F-49A5-9371-0EF30B60A5F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07D58C54-2740-4A31-B73C-F4506004D6E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C10E0A84-20AC-4A6B-8B35-351655162B3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B581110C-5984-442A-BE3B-7BE2994164F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48831DE7-8ABC-4FFD-91C2-825984D10FF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EF233233-4502-4ED6-8C5C-D2789BFF423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575CCEF3-0317-453D-9CA4-9998988016E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FF636F51-D786-4C84-BCA2-A58A03C5A71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719" name="直線コネクタ 718">
          <a:extLst>
            <a:ext uri="{FF2B5EF4-FFF2-40B4-BE49-F238E27FC236}">
              <a16:creationId xmlns:a16="http://schemas.microsoft.com/office/drawing/2014/main" id="{E02C5595-9BA9-4ACA-B937-7863FD936FFE}"/>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a:extLst>
            <a:ext uri="{FF2B5EF4-FFF2-40B4-BE49-F238E27FC236}">
              <a16:creationId xmlns:a16="http://schemas.microsoft.com/office/drawing/2014/main" id="{87E40B8D-45EE-4323-BD48-FF15928F29EB}"/>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a:extLst>
            <a:ext uri="{FF2B5EF4-FFF2-40B4-BE49-F238E27FC236}">
              <a16:creationId xmlns:a16="http://schemas.microsoft.com/office/drawing/2014/main" id="{8BF82502-32A3-42D7-A7E3-0A3ADEA0A5C7}"/>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722" name="【公民館】&#10;一人当たり面積最大値テキスト">
          <a:extLst>
            <a:ext uri="{FF2B5EF4-FFF2-40B4-BE49-F238E27FC236}">
              <a16:creationId xmlns:a16="http://schemas.microsoft.com/office/drawing/2014/main" id="{B0BA27D8-FC4F-469F-8E4F-0D02C4EC4293}"/>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723" name="直線コネクタ 722">
          <a:extLst>
            <a:ext uri="{FF2B5EF4-FFF2-40B4-BE49-F238E27FC236}">
              <a16:creationId xmlns:a16="http://schemas.microsoft.com/office/drawing/2014/main" id="{9C785C2D-4F86-4CCA-9508-C838B53E86F2}"/>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724" name="【公民館】&#10;一人当たり面積平均値テキスト">
          <a:extLst>
            <a:ext uri="{FF2B5EF4-FFF2-40B4-BE49-F238E27FC236}">
              <a16:creationId xmlns:a16="http://schemas.microsoft.com/office/drawing/2014/main" id="{F6197A9B-0B07-484B-A229-E24FEB010E3D}"/>
            </a:ext>
          </a:extLst>
        </xdr:cNvPr>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725" name="フローチャート: 判断 724">
          <a:extLst>
            <a:ext uri="{FF2B5EF4-FFF2-40B4-BE49-F238E27FC236}">
              <a16:creationId xmlns:a16="http://schemas.microsoft.com/office/drawing/2014/main" id="{3B22F1E8-F6B3-4913-B460-199CDC209D7F}"/>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90170</xdr:rowOff>
    </xdr:from>
    <xdr:to>
      <xdr:col>112</xdr:col>
      <xdr:colOff>38100</xdr:colOff>
      <xdr:row>107</xdr:row>
      <xdr:rowOff>20320</xdr:rowOff>
    </xdr:to>
    <xdr:sp macro="" textlink="">
      <xdr:nvSpPr>
        <xdr:cNvPr id="726" name="フローチャート: 判断 725">
          <a:extLst>
            <a:ext uri="{FF2B5EF4-FFF2-40B4-BE49-F238E27FC236}">
              <a16:creationId xmlns:a16="http://schemas.microsoft.com/office/drawing/2014/main" id="{E26AF07D-F30C-4B54-95F3-BF07990AD31A}"/>
            </a:ext>
          </a:extLst>
        </xdr:cNvPr>
        <xdr:cNvSpPr/>
      </xdr:nvSpPr>
      <xdr:spPr>
        <a:xfrm>
          <a:off x="21272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73661</xdr:rowOff>
    </xdr:from>
    <xdr:to>
      <xdr:col>107</xdr:col>
      <xdr:colOff>101600</xdr:colOff>
      <xdr:row>107</xdr:row>
      <xdr:rowOff>3811</xdr:rowOff>
    </xdr:to>
    <xdr:sp macro="" textlink="">
      <xdr:nvSpPr>
        <xdr:cNvPr id="727" name="フローチャート: 判断 726">
          <a:extLst>
            <a:ext uri="{FF2B5EF4-FFF2-40B4-BE49-F238E27FC236}">
              <a16:creationId xmlns:a16="http://schemas.microsoft.com/office/drawing/2014/main" id="{DFDB44B0-128E-42BC-89ED-9036B2F19227}"/>
            </a:ext>
          </a:extLst>
        </xdr:cNvPr>
        <xdr:cNvSpPr/>
      </xdr:nvSpPr>
      <xdr:spPr>
        <a:xfrm>
          <a:off x="20383500" y="182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63500</xdr:rowOff>
    </xdr:from>
    <xdr:to>
      <xdr:col>102</xdr:col>
      <xdr:colOff>165100</xdr:colOff>
      <xdr:row>106</xdr:row>
      <xdr:rowOff>165100</xdr:rowOff>
    </xdr:to>
    <xdr:sp macro="" textlink="">
      <xdr:nvSpPr>
        <xdr:cNvPr id="728" name="フローチャート: 判断 727">
          <a:extLst>
            <a:ext uri="{FF2B5EF4-FFF2-40B4-BE49-F238E27FC236}">
              <a16:creationId xmlns:a16="http://schemas.microsoft.com/office/drawing/2014/main" id="{5B05F796-E66E-477C-9850-D039EE8CFA78}"/>
            </a:ext>
          </a:extLst>
        </xdr:cNvPr>
        <xdr:cNvSpPr/>
      </xdr:nvSpPr>
      <xdr:spPr>
        <a:xfrm>
          <a:off x="19494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63500</xdr:rowOff>
    </xdr:from>
    <xdr:to>
      <xdr:col>98</xdr:col>
      <xdr:colOff>38100</xdr:colOff>
      <xdr:row>106</xdr:row>
      <xdr:rowOff>165100</xdr:rowOff>
    </xdr:to>
    <xdr:sp macro="" textlink="">
      <xdr:nvSpPr>
        <xdr:cNvPr id="729" name="フローチャート: 判断 728">
          <a:extLst>
            <a:ext uri="{FF2B5EF4-FFF2-40B4-BE49-F238E27FC236}">
              <a16:creationId xmlns:a16="http://schemas.microsoft.com/office/drawing/2014/main" id="{8A9E47B4-1F3B-4232-822D-0DE6BF0CF5F9}"/>
            </a:ext>
          </a:extLst>
        </xdr:cNvPr>
        <xdr:cNvSpPr/>
      </xdr:nvSpPr>
      <xdr:spPr>
        <a:xfrm>
          <a:off x="18605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A4F03592-3B27-49AF-AA8C-A4D7C824EF6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F528725E-9027-4B51-ADF0-77353FE983D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D1EB4E72-F116-4FC0-A06C-D931F21F54E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86241A2C-2019-428A-ACCD-EF8268B7D88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C1AAA45-3734-448D-B37F-709B268C638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50800</xdr:rowOff>
    </xdr:from>
    <xdr:to>
      <xdr:col>116</xdr:col>
      <xdr:colOff>114300</xdr:colOff>
      <xdr:row>105</xdr:row>
      <xdr:rowOff>152400</xdr:rowOff>
    </xdr:to>
    <xdr:sp macro="" textlink="">
      <xdr:nvSpPr>
        <xdr:cNvPr id="735" name="楕円 734">
          <a:extLst>
            <a:ext uri="{FF2B5EF4-FFF2-40B4-BE49-F238E27FC236}">
              <a16:creationId xmlns:a16="http://schemas.microsoft.com/office/drawing/2014/main" id="{0850912F-B99C-4612-AD77-B1D5760E57C6}"/>
            </a:ext>
          </a:extLst>
        </xdr:cNvPr>
        <xdr:cNvSpPr/>
      </xdr:nvSpPr>
      <xdr:spPr>
        <a:xfrm>
          <a:off x="22110700" y="180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73677</xdr:rowOff>
    </xdr:from>
    <xdr:ext cx="469744" cy="259045"/>
    <xdr:sp macro="" textlink="">
      <xdr:nvSpPr>
        <xdr:cNvPr id="736" name="【公民館】&#10;一人当たり面積該当値テキスト">
          <a:extLst>
            <a:ext uri="{FF2B5EF4-FFF2-40B4-BE49-F238E27FC236}">
              <a16:creationId xmlns:a16="http://schemas.microsoft.com/office/drawing/2014/main" id="{869DB7C6-AABD-4C2D-8D16-1C9E6C7E6031}"/>
            </a:ext>
          </a:extLst>
        </xdr:cNvPr>
        <xdr:cNvSpPr txBox="1"/>
      </xdr:nvSpPr>
      <xdr:spPr>
        <a:xfrm>
          <a:off x="22199600" y="1790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57150</xdr:rowOff>
    </xdr:from>
    <xdr:to>
      <xdr:col>112</xdr:col>
      <xdr:colOff>38100</xdr:colOff>
      <xdr:row>105</xdr:row>
      <xdr:rowOff>158750</xdr:rowOff>
    </xdr:to>
    <xdr:sp macro="" textlink="">
      <xdr:nvSpPr>
        <xdr:cNvPr id="737" name="楕円 736">
          <a:extLst>
            <a:ext uri="{FF2B5EF4-FFF2-40B4-BE49-F238E27FC236}">
              <a16:creationId xmlns:a16="http://schemas.microsoft.com/office/drawing/2014/main" id="{CCBFA759-820A-4787-AD2E-2D94374FCC1F}"/>
            </a:ext>
          </a:extLst>
        </xdr:cNvPr>
        <xdr:cNvSpPr/>
      </xdr:nvSpPr>
      <xdr:spPr>
        <a:xfrm>
          <a:off x="21272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101600</xdr:rowOff>
    </xdr:from>
    <xdr:to>
      <xdr:col>116</xdr:col>
      <xdr:colOff>63500</xdr:colOff>
      <xdr:row>105</xdr:row>
      <xdr:rowOff>107950</xdr:rowOff>
    </xdr:to>
    <xdr:cxnSp macro="">
      <xdr:nvCxnSpPr>
        <xdr:cNvPr id="738" name="直線コネクタ 737">
          <a:extLst>
            <a:ext uri="{FF2B5EF4-FFF2-40B4-BE49-F238E27FC236}">
              <a16:creationId xmlns:a16="http://schemas.microsoft.com/office/drawing/2014/main" id="{E0404735-F0DD-417F-8932-97F56F8C90D9}"/>
            </a:ext>
          </a:extLst>
        </xdr:cNvPr>
        <xdr:cNvCxnSpPr/>
      </xdr:nvCxnSpPr>
      <xdr:spPr>
        <a:xfrm flipV="1">
          <a:off x="21323300" y="1810385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63500</xdr:rowOff>
    </xdr:from>
    <xdr:to>
      <xdr:col>107</xdr:col>
      <xdr:colOff>101600</xdr:colOff>
      <xdr:row>105</xdr:row>
      <xdr:rowOff>165100</xdr:rowOff>
    </xdr:to>
    <xdr:sp macro="" textlink="">
      <xdr:nvSpPr>
        <xdr:cNvPr id="739" name="楕円 738">
          <a:extLst>
            <a:ext uri="{FF2B5EF4-FFF2-40B4-BE49-F238E27FC236}">
              <a16:creationId xmlns:a16="http://schemas.microsoft.com/office/drawing/2014/main" id="{1DBD01B2-48EB-4A29-987E-597F3BBC8A02}"/>
            </a:ext>
          </a:extLst>
        </xdr:cNvPr>
        <xdr:cNvSpPr/>
      </xdr:nvSpPr>
      <xdr:spPr>
        <a:xfrm>
          <a:off x="20383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107950</xdr:rowOff>
    </xdr:from>
    <xdr:to>
      <xdr:col>111</xdr:col>
      <xdr:colOff>177800</xdr:colOff>
      <xdr:row>105</xdr:row>
      <xdr:rowOff>114300</xdr:rowOff>
    </xdr:to>
    <xdr:cxnSp macro="">
      <xdr:nvCxnSpPr>
        <xdr:cNvPr id="740" name="直線コネクタ 739">
          <a:extLst>
            <a:ext uri="{FF2B5EF4-FFF2-40B4-BE49-F238E27FC236}">
              <a16:creationId xmlns:a16="http://schemas.microsoft.com/office/drawing/2014/main" id="{BFAC63DE-93F8-4B6D-A27F-D149FF3876FF}"/>
            </a:ext>
          </a:extLst>
        </xdr:cNvPr>
        <xdr:cNvCxnSpPr/>
      </xdr:nvCxnSpPr>
      <xdr:spPr>
        <a:xfrm flipV="1">
          <a:off x="20434300" y="181102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118111</xdr:rowOff>
    </xdr:from>
    <xdr:to>
      <xdr:col>102</xdr:col>
      <xdr:colOff>165100</xdr:colOff>
      <xdr:row>105</xdr:row>
      <xdr:rowOff>48261</xdr:rowOff>
    </xdr:to>
    <xdr:sp macro="" textlink="">
      <xdr:nvSpPr>
        <xdr:cNvPr id="741" name="楕円 740">
          <a:extLst>
            <a:ext uri="{FF2B5EF4-FFF2-40B4-BE49-F238E27FC236}">
              <a16:creationId xmlns:a16="http://schemas.microsoft.com/office/drawing/2014/main" id="{8E2C3D6F-46C2-420E-964F-493E893F8774}"/>
            </a:ext>
          </a:extLst>
        </xdr:cNvPr>
        <xdr:cNvSpPr/>
      </xdr:nvSpPr>
      <xdr:spPr>
        <a:xfrm>
          <a:off x="19494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168911</xdr:rowOff>
    </xdr:from>
    <xdr:to>
      <xdr:col>107</xdr:col>
      <xdr:colOff>50800</xdr:colOff>
      <xdr:row>105</xdr:row>
      <xdr:rowOff>114300</xdr:rowOff>
    </xdr:to>
    <xdr:cxnSp macro="">
      <xdr:nvCxnSpPr>
        <xdr:cNvPr id="742" name="直線コネクタ 741">
          <a:extLst>
            <a:ext uri="{FF2B5EF4-FFF2-40B4-BE49-F238E27FC236}">
              <a16:creationId xmlns:a16="http://schemas.microsoft.com/office/drawing/2014/main" id="{03B85538-42BC-4B62-85C6-12FBC2DD661C}"/>
            </a:ext>
          </a:extLst>
        </xdr:cNvPr>
        <xdr:cNvCxnSpPr/>
      </xdr:nvCxnSpPr>
      <xdr:spPr>
        <a:xfrm>
          <a:off x="19545300" y="17999711"/>
          <a:ext cx="889000" cy="1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133350</xdr:rowOff>
    </xdr:from>
    <xdr:to>
      <xdr:col>98</xdr:col>
      <xdr:colOff>38100</xdr:colOff>
      <xdr:row>107</xdr:row>
      <xdr:rowOff>63500</xdr:rowOff>
    </xdr:to>
    <xdr:sp macro="" textlink="">
      <xdr:nvSpPr>
        <xdr:cNvPr id="743" name="楕円 742">
          <a:extLst>
            <a:ext uri="{FF2B5EF4-FFF2-40B4-BE49-F238E27FC236}">
              <a16:creationId xmlns:a16="http://schemas.microsoft.com/office/drawing/2014/main" id="{4DC92E1C-212D-4CE2-A9FC-EBE7D0CC7EF7}"/>
            </a:ext>
          </a:extLst>
        </xdr:cNvPr>
        <xdr:cNvSpPr/>
      </xdr:nvSpPr>
      <xdr:spPr>
        <a:xfrm>
          <a:off x="18605500" y="18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168911</xdr:rowOff>
    </xdr:from>
    <xdr:to>
      <xdr:col>102</xdr:col>
      <xdr:colOff>114300</xdr:colOff>
      <xdr:row>107</xdr:row>
      <xdr:rowOff>12700</xdr:rowOff>
    </xdr:to>
    <xdr:cxnSp macro="">
      <xdr:nvCxnSpPr>
        <xdr:cNvPr id="744" name="直線コネクタ 743">
          <a:extLst>
            <a:ext uri="{FF2B5EF4-FFF2-40B4-BE49-F238E27FC236}">
              <a16:creationId xmlns:a16="http://schemas.microsoft.com/office/drawing/2014/main" id="{A0D86750-E979-4812-92CD-D0268FF5CE79}"/>
            </a:ext>
          </a:extLst>
        </xdr:cNvPr>
        <xdr:cNvCxnSpPr/>
      </xdr:nvCxnSpPr>
      <xdr:spPr>
        <a:xfrm flipV="1">
          <a:off x="18656300" y="17999711"/>
          <a:ext cx="889000" cy="3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11447</xdr:rowOff>
    </xdr:from>
    <xdr:ext cx="469744" cy="259045"/>
    <xdr:sp macro="" textlink="">
      <xdr:nvSpPr>
        <xdr:cNvPr id="745" name="n_1aveValue【公民館】&#10;一人当たり面積">
          <a:extLst>
            <a:ext uri="{FF2B5EF4-FFF2-40B4-BE49-F238E27FC236}">
              <a16:creationId xmlns:a16="http://schemas.microsoft.com/office/drawing/2014/main" id="{73040E90-F607-4B28-8419-FFF66BB1C7BF}"/>
            </a:ext>
          </a:extLst>
        </xdr:cNvPr>
        <xdr:cNvSpPr txBox="1"/>
      </xdr:nvSpPr>
      <xdr:spPr>
        <a:xfrm>
          <a:off x="21075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166388</xdr:rowOff>
    </xdr:from>
    <xdr:ext cx="469744" cy="259045"/>
    <xdr:sp macro="" textlink="">
      <xdr:nvSpPr>
        <xdr:cNvPr id="746" name="n_2aveValue【公民館】&#10;一人当たり面積">
          <a:extLst>
            <a:ext uri="{FF2B5EF4-FFF2-40B4-BE49-F238E27FC236}">
              <a16:creationId xmlns:a16="http://schemas.microsoft.com/office/drawing/2014/main" id="{B5EBC7B7-770C-4188-9223-7DB3A5929C23}"/>
            </a:ext>
          </a:extLst>
        </xdr:cNvPr>
        <xdr:cNvSpPr txBox="1"/>
      </xdr:nvSpPr>
      <xdr:spPr>
        <a:xfrm>
          <a:off x="20199427" y="1834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156227</xdr:rowOff>
    </xdr:from>
    <xdr:ext cx="469744" cy="259045"/>
    <xdr:sp macro="" textlink="">
      <xdr:nvSpPr>
        <xdr:cNvPr id="747" name="n_3aveValue【公民館】&#10;一人当たり面積">
          <a:extLst>
            <a:ext uri="{FF2B5EF4-FFF2-40B4-BE49-F238E27FC236}">
              <a16:creationId xmlns:a16="http://schemas.microsoft.com/office/drawing/2014/main" id="{73FE1D20-A1AD-44E8-8F46-D14348D842BE}"/>
            </a:ext>
          </a:extLst>
        </xdr:cNvPr>
        <xdr:cNvSpPr txBox="1"/>
      </xdr:nvSpPr>
      <xdr:spPr>
        <a:xfrm>
          <a:off x="19310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10177</xdr:rowOff>
    </xdr:from>
    <xdr:ext cx="469744" cy="259045"/>
    <xdr:sp macro="" textlink="">
      <xdr:nvSpPr>
        <xdr:cNvPr id="748" name="n_4aveValue【公民館】&#10;一人当たり面積">
          <a:extLst>
            <a:ext uri="{FF2B5EF4-FFF2-40B4-BE49-F238E27FC236}">
              <a16:creationId xmlns:a16="http://schemas.microsoft.com/office/drawing/2014/main" id="{CC6CE5DD-4189-4CA5-A98D-A5109FD92367}"/>
            </a:ext>
          </a:extLst>
        </xdr:cNvPr>
        <xdr:cNvSpPr txBox="1"/>
      </xdr:nvSpPr>
      <xdr:spPr>
        <a:xfrm>
          <a:off x="184214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3827</xdr:rowOff>
    </xdr:from>
    <xdr:ext cx="469744" cy="259045"/>
    <xdr:sp macro="" textlink="">
      <xdr:nvSpPr>
        <xdr:cNvPr id="749" name="n_1mainValue【公民館】&#10;一人当たり面積">
          <a:extLst>
            <a:ext uri="{FF2B5EF4-FFF2-40B4-BE49-F238E27FC236}">
              <a16:creationId xmlns:a16="http://schemas.microsoft.com/office/drawing/2014/main" id="{C81A0934-AB16-4DB5-9C4A-BC3D2E1ED016}"/>
            </a:ext>
          </a:extLst>
        </xdr:cNvPr>
        <xdr:cNvSpPr txBox="1"/>
      </xdr:nvSpPr>
      <xdr:spPr>
        <a:xfrm>
          <a:off x="210757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10177</xdr:rowOff>
    </xdr:from>
    <xdr:ext cx="469744" cy="259045"/>
    <xdr:sp macro="" textlink="">
      <xdr:nvSpPr>
        <xdr:cNvPr id="750" name="n_2mainValue【公民館】&#10;一人当たり面積">
          <a:extLst>
            <a:ext uri="{FF2B5EF4-FFF2-40B4-BE49-F238E27FC236}">
              <a16:creationId xmlns:a16="http://schemas.microsoft.com/office/drawing/2014/main" id="{BA6E87B1-8891-4772-A152-6AE39826105E}"/>
            </a:ext>
          </a:extLst>
        </xdr:cNvPr>
        <xdr:cNvSpPr txBox="1"/>
      </xdr:nvSpPr>
      <xdr:spPr>
        <a:xfrm>
          <a:off x="20199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64788</xdr:rowOff>
    </xdr:from>
    <xdr:ext cx="469744" cy="259045"/>
    <xdr:sp macro="" textlink="">
      <xdr:nvSpPr>
        <xdr:cNvPr id="751" name="n_3mainValue【公民館】&#10;一人当たり面積">
          <a:extLst>
            <a:ext uri="{FF2B5EF4-FFF2-40B4-BE49-F238E27FC236}">
              <a16:creationId xmlns:a16="http://schemas.microsoft.com/office/drawing/2014/main" id="{E2E94558-4154-4C0B-A40C-42CF700FB0E3}"/>
            </a:ext>
          </a:extLst>
        </xdr:cNvPr>
        <xdr:cNvSpPr txBox="1"/>
      </xdr:nvSpPr>
      <xdr:spPr>
        <a:xfrm>
          <a:off x="19310427" y="1772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54627</xdr:rowOff>
    </xdr:from>
    <xdr:ext cx="469744" cy="259045"/>
    <xdr:sp macro="" textlink="">
      <xdr:nvSpPr>
        <xdr:cNvPr id="752" name="n_4mainValue【公民館】&#10;一人当たり面積">
          <a:extLst>
            <a:ext uri="{FF2B5EF4-FFF2-40B4-BE49-F238E27FC236}">
              <a16:creationId xmlns:a16="http://schemas.microsoft.com/office/drawing/2014/main" id="{B409D3FD-7C3D-47DB-9FDD-BD03B87CA293}"/>
            </a:ext>
          </a:extLst>
        </xdr:cNvPr>
        <xdr:cNvSpPr txBox="1"/>
      </xdr:nvSpPr>
      <xdr:spPr>
        <a:xfrm>
          <a:off x="18421427"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B67314DA-78AB-44A5-B3BD-A46457BB30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AEBE6B55-CA80-467A-B37B-DFC06F3932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78511C84-C54F-4C3D-87BC-704E522371D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類似団体と比較して、特に有形固定資産減価償却率が高くなっている施設は引き続き保育所であり、特に低くなっている施設は学校施設である。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しかしながら、学校施設については、小学校２校の有形固定資産減価償却率が７０％を超えていることや、同じく保育所においても、有形固定資産減価償却率９０％に迫る数値となっていることなどから、大規模改修などの老朽化対策が必要な状況となっている。</a:t>
          </a:r>
        </a:p>
        <a:p>
          <a:r>
            <a:rPr kumimoji="1" lang="ja-JP" altLang="en-US" sz="1300">
              <a:latin typeface="ＭＳ Ｐゴシック" panose="020B0600070205080204" pitchFamily="50" charset="-128"/>
              <a:ea typeface="ＭＳ Ｐゴシック" panose="020B0600070205080204" pitchFamily="50" charset="-128"/>
            </a:rPr>
            <a:t>随時、詳細な内容も踏まえた個別施設管理計画に基づいた事業実施に早急に取り組む必要がある。</a:t>
          </a:r>
        </a:p>
        <a:p>
          <a:r>
            <a:rPr kumimoji="1" lang="ja-JP" altLang="en-US" sz="1300">
              <a:latin typeface="ＭＳ Ｐゴシック" panose="020B0600070205080204" pitchFamily="50" charset="-128"/>
              <a:ea typeface="ＭＳ Ｐゴシック" panose="020B0600070205080204" pitchFamily="50" charset="-128"/>
            </a:rPr>
            <a:t>現在、公民館を除く施設において、一人当たり面積が類似団体内平均値を下回るなど、住民に対しては十分な状況とは言い難い面はあるものの、今後も人口減少が予想されるなか、維持管理にかかる経費の増加や後年度に向けた老朽化への対応が懸念されるなど、当町における適正な公共施設等の在り方について継続して協議・検討を図り、施設の統廃合を含めた環境整備を推進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6A7B375-13E9-4C5A-B11D-4D3692CDF83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117CE81-0A1E-45B9-83F5-0F1E4121108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3618DC6-49A3-4699-B235-FA3C6E35C89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217D108-AD29-44B5-A935-AABE0BE38B4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7AD3AC-0F8E-47E2-9975-49A0BA9BCC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1C3D02-2193-40BC-8C87-0E69107C26D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67BA9ED-3CC7-44B3-B265-D8D63DF41B2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027474-1CB0-4246-BFBE-6571A1F3C9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B167EE1-5EDE-49B7-B3FE-72CCDE6A42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AB31DE-1070-415A-9C67-4EC6498FBF2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13,895
13,847
61.45
6,914,490
6,683,499
219,991
3,981,921
5,135,760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041FEA-75A9-4121-B39A-5054DF41F05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339CCE0-623C-4461-B93B-D07D8212931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D10C71-DD9F-4FA1-9A6D-B2580A22ED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125A74-B250-4C78-B730-A708BCE2D22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1D555FB-AEC1-4BDA-9E09-4B6C5FB77F0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CB92B36-3C22-4F3D-9534-B676B770E18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8AACAAE-4C8E-4C52-8511-FC4C64C26F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01BF82C-1A54-4C18-B2FE-82AE47199A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3BE8625-5B5E-4D90-AF63-EC6F7D05A1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E78D04-9151-48A7-BD8C-45D268C654B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F4E32B2-0ADC-41AF-80C4-05D91DF21E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35306FA-D634-4E89-85CB-971C3934347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0034194-9315-4D04-8B03-CFD62B9B10B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4995D5-664E-48A1-BFB2-E571E8225C3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F237835-0265-4D07-8E4B-8E06617704F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76BEFC8-5E6C-4D62-9034-B81351F01D9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050CAD-EDE5-48E5-AD25-E35071D8499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6D9C433-BBF3-472A-891A-EB7FF45AFD6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F1C1137-F40A-4DD3-ABEA-B454F14A5E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66DD76-573F-4D96-A861-4475684F2A8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96782D6-D20E-4398-9A33-4D1F1887041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2D9B9DF-3131-4B3A-8E1E-3CD1D24603B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0148648-FD78-4EC5-9FE3-C41E3222FB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BF8C2B1-A450-4381-9DB1-80E56D31F37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1161E10-FD2D-498B-BE98-CAAE75D299C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7DEA776-0242-4699-B327-C739EB50363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F682F5-9F0D-4533-A4A3-B9A7C8F50E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6093316-66D3-4AAF-B777-A8713CF0535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D4C9E39-80A8-4FAE-A8ED-07B1F160D31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62ECF06-6EB4-4CA0-89DF-97037FBF378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AC9C2D9-D130-4F33-B0F2-1FDC7F528F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9B3D6AB-6E4A-4D7F-B634-727C58E3002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AAA5B22-0E65-4798-96C9-E8FAD88613F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204C983-17A4-4D17-958A-A4522BC1FB5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0C4D42E-067B-42E8-91A4-487BD76D6C1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D9DC138-8BEE-4468-A2DD-C1A3280F2AA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7E07F30-1052-426C-80E1-274DF52B6D2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EF4220B-5D67-4F75-912F-DCE0FFB2FF5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51CB5F4-F7CA-4FDC-8F53-89BCD24D5EF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E2B8CFF-F53B-4AC1-9B86-84A5878EC5F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2682F46-26D6-4EA4-A631-D5A3EDB6DF1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47B7BCD-57C0-4D6A-8E8F-86CBB3D395D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727B28F-8174-439C-8B6F-2F47CCE197E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7E25A22-DAD7-4BCB-ABCB-6F272FC016B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529D60F-6530-497F-8F87-0DF65B9BAC0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3551240-8AC5-4BEF-A8A3-FB80707C187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DD048F7-2091-44F7-B82F-66093251A33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BB858AD-EFAC-43AB-A1D8-795321BCAA1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518D27BE-342D-4EB4-B3FD-737649AF2D6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A1A2B3A-5B0D-43B8-BA08-36E2FE2AD89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4EB595A6-CEE8-4A50-8060-B18CD5CEE52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EB40B4B6-AFE3-4DF0-A6EA-A6CD6E472CB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C4256CA-8ECC-4B4F-A7B6-5BD2B8879D6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290C678-4A15-42DC-8484-1F075E8D520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DBDE8F40-A1CA-4391-9E1A-C9A6A296049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8B0FDB90-36FF-4CC5-A6CF-A0ABAB9D546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BD2DF86-455D-4875-BCB5-6081B7AA4E6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164C2B5A-6254-4685-993C-02ABDE9A249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E2947A8D-DC77-43DD-BD0B-2D262012A91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89EAFDA1-B0A1-45C3-930E-666E5911A5D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4CAF36C3-3CCB-44D8-9A29-3A0537B9093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D798C5A-7E6C-41F2-A02B-8142A4D7B69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DE2B9FE6-1DBA-4EB2-A808-2B7A182AAAB7}"/>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C4CB764-F86B-42C9-B821-089B28F420F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42210056-39E7-4D67-A896-C001AAEED5E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483FF77-AAE0-419D-ADF3-275DF534F9DE}"/>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75CE4121-8700-48A8-8BF8-74B0307B159C}"/>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9F8A2964-AF74-47BD-850B-BA1B89490A96}"/>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80" name="フローチャート: 判断 79">
          <a:extLst>
            <a:ext uri="{FF2B5EF4-FFF2-40B4-BE49-F238E27FC236}">
              <a16:creationId xmlns:a16="http://schemas.microsoft.com/office/drawing/2014/main" id="{9701CD44-2422-4B9D-9711-D9FE6632B7D3}"/>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84727</xdr:rowOff>
    </xdr:from>
    <xdr:to>
      <xdr:col>20</xdr:col>
      <xdr:colOff>38100</xdr:colOff>
      <xdr:row>62</xdr:row>
      <xdr:rowOff>14877</xdr:rowOff>
    </xdr:to>
    <xdr:sp macro="" textlink="">
      <xdr:nvSpPr>
        <xdr:cNvPr id="81" name="フローチャート: 判断 80">
          <a:extLst>
            <a:ext uri="{FF2B5EF4-FFF2-40B4-BE49-F238E27FC236}">
              <a16:creationId xmlns:a16="http://schemas.microsoft.com/office/drawing/2014/main" id="{03727FEB-C532-4764-9439-9919E8E5ADB3}"/>
            </a:ext>
          </a:extLst>
        </xdr:cNvPr>
        <xdr:cNvSpPr/>
      </xdr:nvSpPr>
      <xdr:spPr>
        <a:xfrm>
          <a:off x="3746500" y="1054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9616</xdr:rowOff>
    </xdr:from>
    <xdr:to>
      <xdr:col>15</xdr:col>
      <xdr:colOff>101600</xdr:colOff>
      <xdr:row>61</xdr:row>
      <xdr:rowOff>111216</xdr:rowOff>
    </xdr:to>
    <xdr:sp macro="" textlink="">
      <xdr:nvSpPr>
        <xdr:cNvPr id="82" name="フローチャート: 判断 81">
          <a:extLst>
            <a:ext uri="{FF2B5EF4-FFF2-40B4-BE49-F238E27FC236}">
              <a16:creationId xmlns:a16="http://schemas.microsoft.com/office/drawing/2014/main" id="{DDF84CC2-18D6-4266-9F8B-54ABB0F3D71E}"/>
            </a:ext>
          </a:extLst>
        </xdr:cNvPr>
        <xdr:cNvSpPr/>
      </xdr:nvSpPr>
      <xdr:spPr>
        <a:xfrm>
          <a:off x="2857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4C6C4A27-EE60-44A8-BC56-7FBC2CB6A2D5}"/>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84" name="フローチャート: 判断 83">
          <a:extLst>
            <a:ext uri="{FF2B5EF4-FFF2-40B4-BE49-F238E27FC236}">
              <a16:creationId xmlns:a16="http://schemas.microsoft.com/office/drawing/2014/main" id="{C1273FE2-CE7A-45D6-81EE-40A87F914C5D}"/>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529BDE4-28E9-4E02-A057-1095C38AD83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10EDD7D-A6DE-4F0A-9FE3-62CEBC5F2A2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F8AA06C-BC5C-4CEA-9C8B-08E0D0E9443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1C04207-A9F8-459A-9773-47804654A7B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D275E11-CEA9-41EA-8E9F-3D203CE456B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130447</xdr:rowOff>
    </xdr:from>
    <xdr:to>
      <xdr:col>24</xdr:col>
      <xdr:colOff>114300</xdr:colOff>
      <xdr:row>63</xdr:row>
      <xdr:rowOff>60597</xdr:rowOff>
    </xdr:to>
    <xdr:sp macro="" textlink="">
      <xdr:nvSpPr>
        <xdr:cNvPr id="90" name="楕円 89">
          <a:extLst>
            <a:ext uri="{FF2B5EF4-FFF2-40B4-BE49-F238E27FC236}">
              <a16:creationId xmlns:a16="http://schemas.microsoft.com/office/drawing/2014/main" id="{C5802FF9-51B5-48BE-86EB-322C39CDBDDC}"/>
            </a:ext>
          </a:extLst>
        </xdr:cNvPr>
        <xdr:cNvSpPr/>
      </xdr:nvSpPr>
      <xdr:spPr>
        <a:xfrm>
          <a:off x="45847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108874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DCCA1D5-8A44-49D6-8528-902BFFC31E19}"/>
            </a:ext>
          </a:extLst>
        </xdr:cNvPr>
        <xdr:cNvSpPr txBox="1"/>
      </xdr:nvSpPr>
      <xdr:spPr>
        <a:xfrm>
          <a:off x="4673600"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96157</xdr:rowOff>
    </xdr:from>
    <xdr:to>
      <xdr:col>20</xdr:col>
      <xdr:colOff>38100</xdr:colOff>
      <xdr:row>63</xdr:row>
      <xdr:rowOff>26307</xdr:rowOff>
    </xdr:to>
    <xdr:sp macro="" textlink="">
      <xdr:nvSpPr>
        <xdr:cNvPr id="92" name="楕円 91">
          <a:extLst>
            <a:ext uri="{FF2B5EF4-FFF2-40B4-BE49-F238E27FC236}">
              <a16:creationId xmlns:a16="http://schemas.microsoft.com/office/drawing/2014/main" id="{2D933C16-9530-45DE-812A-C24C862BECD8}"/>
            </a:ext>
          </a:extLst>
        </xdr:cNvPr>
        <xdr:cNvSpPr/>
      </xdr:nvSpPr>
      <xdr:spPr>
        <a:xfrm>
          <a:off x="3746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146957</xdr:rowOff>
    </xdr:from>
    <xdr:to>
      <xdr:col>24</xdr:col>
      <xdr:colOff>63500</xdr:colOff>
      <xdr:row>63</xdr:row>
      <xdr:rowOff>9797</xdr:rowOff>
    </xdr:to>
    <xdr:cxnSp macro="">
      <xdr:nvCxnSpPr>
        <xdr:cNvPr id="93" name="直線コネクタ 92">
          <a:extLst>
            <a:ext uri="{FF2B5EF4-FFF2-40B4-BE49-F238E27FC236}">
              <a16:creationId xmlns:a16="http://schemas.microsoft.com/office/drawing/2014/main" id="{91169EDD-DE1F-47AD-B97C-4DBFD874EC1F}"/>
            </a:ext>
          </a:extLst>
        </xdr:cNvPr>
        <xdr:cNvCxnSpPr/>
      </xdr:nvCxnSpPr>
      <xdr:spPr>
        <a:xfrm>
          <a:off x="3797300" y="107768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56969</xdr:rowOff>
    </xdr:from>
    <xdr:to>
      <xdr:col>15</xdr:col>
      <xdr:colOff>101600</xdr:colOff>
      <xdr:row>62</xdr:row>
      <xdr:rowOff>158569</xdr:rowOff>
    </xdr:to>
    <xdr:sp macro="" textlink="">
      <xdr:nvSpPr>
        <xdr:cNvPr id="94" name="楕円 93">
          <a:extLst>
            <a:ext uri="{FF2B5EF4-FFF2-40B4-BE49-F238E27FC236}">
              <a16:creationId xmlns:a16="http://schemas.microsoft.com/office/drawing/2014/main" id="{D9C63676-1E89-45E5-A64E-ACB521C62CC4}"/>
            </a:ext>
          </a:extLst>
        </xdr:cNvPr>
        <xdr:cNvSpPr/>
      </xdr:nvSpPr>
      <xdr:spPr>
        <a:xfrm>
          <a:off x="2857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107769</xdr:rowOff>
    </xdr:from>
    <xdr:to>
      <xdr:col>19</xdr:col>
      <xdr:colOff>177800</xdr:colOff>
      <xdr:row>62</xdr:row>
      <xdr:rowOff>146957</xdr:rowOff>
    </xdr:to>
    <xdr:cxnSp macro="">
      <xdr:nvCxnSpPr>
        <xdr:cNvPr id="95" name="直線コネクタ 94">
          <a:extLst>
            <a:ext uri="{FF2B5EF4-FFF2-40B4-BE49-F238E27FC236}">
              <a16:creationId xmlns:a16="http://schemas.microsoft.com/office/drawing/2014/main" id="{90D58036-DBB9-4897-9F45-DF4D1A1D5BEF}"/>
            </a:ext>
          </a:extLst>
        </xdr:cNvPr>
        <xdr:cNvCxnSpPr/>
      </xdr:nvCxnSpPr>
      <xdr:spPr>
        <a:xfrm>
          <a:off x="2908300" y="107376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19413</xdr:rowOff>
    </xdr:from>
    <xdr:to>
      <xdr:col>10</xdr:col>
      <xdr:colOff>165100</xdr:colOff>
      <xdr:row>62</xdr:row>
      <xdr:rowOff>121013</xdr:rowOff>
    </xdr:to>
    <xdr:sp macro="" textlink="">
      <xdr:nvSpPr>
        <xdr:cNvPr id="96" name="楕円 95">
          <a:extLst>
            <a:ext uri="{FF2B5EF4-FFF2-40B4-BE49-F238E27FC236}">
              <a16:creationId xmlns:a16="http://schemas.microsoft.com/office/drawing/2014/main" id="{9D258AB9-5C52-484C-B1D4-A01C434A94B0}"/>
            </a:ext>
          </a:extLst>
        </xdr:cNvPr>
        <xdr:cNvSpPr/>
      </xdr:nvSpPr>
      <xdr:spPr>
        <a:xfrm>
          <a:off x="1968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70213</xdr:rowOff>
    </xdr:from>
    <xdr:to>
      <xdr:col>15</xdr:col>
      <xdr:colOff>50800</xdr:colOff>
      <xdr:row>62</xdr:row>
      <xdr:rowOff>107769</xdr:rowOff>
    </xdr:to>
    <xdr:cxnSp macro="">
      <xdr:nvCxnSpPr>
        <xdr:cNvPr id="97" name="直線コネクタ 96">
          <a:extLst>
            <a:ext uri="{FF2B5EF4-FFF2-40B4-BE49-F238E27FC236}">
              <a16:creationId xmlns:a16="http://schemas.microsoft.com/office/drawing/2014/main" id="{50C4F531-0938-4EA8-A786-D682A220C40A}"/>
            </a:ext>
          </a:extLst>
        </xdr:cNvPr>
        <xdr:cNvCxnSpPr/>
      </xdr:nvCxnSpPr>
      <xdr:spPr>
        <a:xfrm>
          <a:off x="2019300" y="107001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151674</xdr:rowOff>
    </xdr:from>
    <xdr:to>
      <xdr:col>6</xdr:col>
      <xdr:colOff>38100</xdr:colOff>
      <xdr:row>62</xdr:row>
      <xdr:rowOff>81824</xdr:rowOff>
    </xdr:to>
    <xdr:sp macro="" textlink="">
      <xdr:nvSpPr>
        <xdr:cNvPr id="98" name="楕円 97">
          <a:extLst>
            <a:ext uri="{FF2B5EF4-FFF2-40B4-BE49-F238E27FC236}">
              <a16:creationId xmlns:a16="http://schemas.microsoft.com/office/drawing/2014/main" id="{A82D2842-5D99-4FFF-8AF3-5EE80D967149}"/>
            </a:ext>
          </a:extLst>
        </xdr:cNvPr>
        <xdr:cNvSpPr/>
      </xdr:nvSpPr>
      <xdr:spPr>
        <a:xfrm>
          <a:off x="1079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31024</xdr:rowOff>
    </xdr:from>
    <xdr:to>
      <xdr:col>10</xdr:col>
      <xdr:colOff>114300</xdr:colOff>
      <xdr:row>62</xdr:row>
      <xdr:rowOff>70213</xdr:rowOff>
    </xdr:to>
    <xdr:cxnSp macro="">
      <xdr:nvCxnSpPr>
        <xdr:cNvPr id="99" name="直線コネクタ 98">
          <a:extLst>
            <a:ext uri="{FF2B5EF4-FFF2-40B4-BE49-F238E27FC236}">
              <a16:creationId xmlns:a16="http://schemas.microsoft.com/office/drawing/2014/main" id="{76079C84-9552-4EF1-AEA2-7972E0F513EA}"/>
            </a:ext>
          </a:extLst>
        </xdr:cNvPr>
        <xdr:cNvCxnSpPr/>
      </xdr:nvCxnSpPr>
      <xdr:spPr>
        <a:xfrm>
          <a:off x="1130300" y="106609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31404</xdr:rowOff>
    </xdr:from>
    <xdr:ext cx="405111" cy="259045"/>
    <xdr:sp macro="" textlink="">
      <xdr:nvSpPr>
        <xdr:cNvPr id="100" name="n_1aveValue【体育館・プール】&#10;有形固定資産減価償却率">
          <a:extLst>
            <a:ext uri="{FF2B5EF4-FFF2-40B4-BE49-F238E27FC236}">
              <a16:creationId xmlns:a16="http://schemas.microsoft.com/office/drawing/2014/main" id="{90233D0D-4B3C-4667-8819-7D852C5B08B4}"/>
            </a:ext>
          </a:extLst>
        </xdr:cNvPr>
        <xdr:cNvSpPr txBox="1"/>
      </xdr:nvSpPr>
      <xdr:spPr>
        <a:xfrm>
          <a:off x="3582044" y="1031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127743</xdr:rowOff>
    </xdr:from>
    <xdr:ext cx="405111" cy="259045"/>
    <xdr:sp macro="" textlink="">
      <xdr:nvSpPr>
        <xdr:cNvPr id="101" name="n_2aveValue【体育館・プール】&#10;有形固定資産減価償却率">
          <a:extLst>
            <a:ext uri="{FF2B5EF4-FFF2-40B4-BE49-F238E27FC236}">
              <a16:creationId xmlns:a16="http://schemas.microsoft.com/office/drawing/2014/main" id="{4D20971D-64A2-436B-A81C-F60D0D49E964}"/>
            </a:ext>
          </a:extLst>
        </xdr:cNvPr>
        <xdr:cNvSpPr txBox="1"/>
      </xdr:nvSpPr>
      <xdr:spPr>
        <a:xfrm>
          <a:off x="2705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a:extLst>
            <a:ext uri="{FF2B5EF4-FFF2-40B4-BE49-F238E27FC236}">
              <a16:creationId xmlns:a16="http://schemas.microsoft.com/office/drawing/2014/main" id="{706F1F06-6C98-4966-83BB-88EBB95E3FD3}"/>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103" name="n_4aveValue【体育館・プール】&#10;有形固定資産減価償却率">
          <a:extLst>
            <a:ext uri="{FF2B5EF4-FFF2-40B4-BE49-F238E27FC236}">
              <a16:creationId xmlns:a16="http://schemas.microsoft.com/office/drawing/2014/main" id="{91AC47F4-2829-4D0A-8DCA-F89BAFB7DD31}"/>
            </a:ext>
          </a:extLst>
        </xdr:cNvPr>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17434</xdr:rowOff>
    </xdr:from>
    <xdr:ext cx="405111" cy="259045"/>
    <xdr:sp macro="" textlink="">
      <xdr:nvSpPr>
        <xdr:cNvPr id="104" name="n_1mainValue【体育館・プール】&#10;有形固定資産減価償却率">
          <a:extLst>
            <a:ext uri="{FF2B5EF4-FFF2-40B4-BE49-F238E27FC236}">
              <a16:creationId xmlns:a16="http://schemas.microsoft.com/office/drawing/2014/main" id="{678FE722-2596-4DE5-A0AA-C07C9F00AA33}"/>
            </a:ext>
          </a:extLst>
        </xdr:cNvPr>
        <xdr:cNvSpPr txBox="1"/>
      </xdr:nvSpPr>
      <xdr:spPr>
        <a:xfrm>
          <a:off x="35820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149696</xdr:rowOff>
    </xdr:from>
    <xdr:ext cx="405111" cy="259045"/>
    <xdr:sp macro="" textlink="">
      <xdr:nvSpPr>
        <xdr:cNvPr id="105" name="n_2mainValue【体育館・プール】&#10;有形固定資産減価償却率">
          <a:extLst>
            <a:ext uri="{FF2B5EF4-FFF2-40B4-BE49-F238E27FC236}">
              <a16:creationId xmlns:a16="http://schemas.microsoft.com/office/drawing/2014/main" id="{31545BB4-C7BF-4AC6-A8B4-71EE0055B85C}"/>
            </a:ext>
          </a:extLst>
        </xdr:cNvPr>
        <xdr:cNvSpPr txBox="1"/>
      </xdr:nvSpPr>
      <xdr:spPr>
        <a:xfrm>
          <a:off x="2705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112140</xdr:rowOff>
    </xdr:from>
    <xdr:ext cx="405111" cy="259045"/>
    <xdr:sp macro="" textlink="">
      <xdr:nvSpPr>
        <xdr:cNvPr id="106" name="n_3mainValue【体育館・プール】&#10;有形固定資産減価償却率">
          <a:extLst>
            <a:ext uri="{FF2B5EF4-FFF2-40B4-BE49-F238E27FC236}">
              <a16:creationId xmlns:a16="http://schemas.microsoft.com/office/drawing/2014/main" id="{411AF62C-96CA-4EB2-8F18-48A617195F5E}"/>
            </a:ext>
          </a:extLst>
        </xdr:cNvPr>
        <xdr:cNvSpPr txBox="1"/>
      </xdr:nvSpPr>
      <xdr:spPr>
        <a:xfrm>
          <a:off x="1816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72951</xdr:rowOff>
    </xdr:from>
    <xdr:ext cx="405111" cy="259045"/>
    <xdr:sp macro="" textlink="">
      <xdr:nvSpPr>
        <xdr:cNvPr id="107" name="n_4mainValue【体育館・プール】&#10;有形固定資産減価償却率">
          <a:extLst>
            <a:ext uri="{FF2B5EF4-FFF2-40B4-BE49-F238E27FC236}">
              <a16:creationId xmlns:a16="http://schemas.microsoft.com/office/drawing/2014/main" id="{A65311AB-CD71-424B-8149-F4A12DAE72AF}"/>
            </a:ext>
          </a:extLst>
        </xdr:cNvPr>
        <xdr:cNvSpPr txBox="1"/>
      </xdr:nvSpPr>
      <xdr:spPr>
        <a:xfrm>
          <a:off x="927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ABA3439A-D5C4-44E3-9486-E8C43CDE75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2B3D1CD1-255B-4658-A97A-CDEAC60B6F0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33C9E409-D1F5-4E95-B90A-988A2A442A6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856D388C-126C-4978-8B5B-B6B26BA99E7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77804B24-FE31-4B73-85E4-1E7EC6407A6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40810703-A26B-4BD1-951E-47120FC431B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3AFBA11B-C0A6-44D3-A916-EAB2869D48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EF500DBD-8151-4D52-99F8-03ABC58CE35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9C396A64-B390-4565-B0C3-0B25053EDD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A1AD02BB-9298-4EF8-828C-BBF485B0D8C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ACEA7EDD-A223-4BC1-AE31-34928A28CE4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7422534-E891-4F8E-A7B2-20698CA0771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1D624CA8-CD42-4D88-835D-BA8B39A523D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97AD1F94-F5B8-4F86-90FD-6564F6D53DC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2E25C586-8DEE-4F47-A26C-159CE513946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70788908-BE26-41B2-B1F6-39A81A8825C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CD17184C-A4D5-47DD-9FE0-550724DA120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D47FD1E1-E939-4AA2-A70A-59C38EC45FB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B3BA08C5-92E4-4349-842B-92EB135193D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D9673E7B-AAD6-4323-B91B-1D9019AEE45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9C42ACA2-E8DA-4910-849D-5768DFB9977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1F90B90B-5F16-43FF-9C9B-ABBF217D411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55CD409D-33DD-4993-A2CF-10D74B32E19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31" name="直線コネクタ 130">
          <a:extLst>
            <a:ext uri="{FF2B5EF4-FFF2-40B4-BE49-F238E27FC236}">
              <a16:creationId xmlns:a16="http://schemas.microsoft.com/office/drawing/2014/main" id="{2E771567-A120-4A75-9DAD-E12459BA8DF4}"/>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32" name="【体育館・プール】&#10;一人当たり面積最小値テキスト">
          <a:extLst>
            <a:ext uri="{FF2B5EF4-FFF2-40B4-BE49-F238E27FC236}">
              <a16:creationId xmlns:a16="http://schemas.microsoft.com/office/drawing/2014/main" id="{A77501B9-317F-484C-808C-9EC0EFC36801}"/>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33" name="直線コネクタ 132">
          <a:extLst>
            <a:ext uri="{FF2B5EF4-FFF2-40B4-BE49-F238E27FC236}">
              <a16:creationId xmlns:a16="http://schemas.microsoft.com/office/drawing/2014/main" id="{2D9CDCAF-0A7C-48A9-BA9A-41BF74DECEBA}"/>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34" name="【体育館・プール】&#10;一人当たり面積最大値テキスト">
          <a:extLst>
            <a:ext uri="{FF2B5EF4-FFF2-40B4-BE49-F238E27FC236}">
              <a16:creationId xmlns:a16="http://schemas.microsoft.com/office/drawing/2014/main" id="{10DA0A52-3463-4AF2-AD70-DE2E8D9AB0B3}"/>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35" name="直線コネクタ 134">
          <a:extLst>
            <a:ext uri="{FF2B5EF4-FFF2-40B4-BE49-F238E27FC236}">
              <a16:creationId xmlns:a16="http://schemas.microsoft.com/office/drawing/2014/main" id="{8B9B14D0-A002-422A-BB7D-88977E47185E}"/>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136" name="【体育館・プール】&#10;一人当たり面積平均値テキスト">
          <a:extLst>
            <a:ext uri="{FF2B5EF4-FFF2-40B4-BE49-F238E27FC236}">
              <a16:creationId xmlns:a16="http://schemas.microsoft.com/office/drawing/2014/main" id="{CADB12E6-C57A-451E-983A-338C898A1917}"/>
            </a:ext>
          </a:extLst>
        </xdr:cNvPr>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37" name="フローチャート: 判断 136">
          <a:extLst>
            <a:ext uri="{FF2B5EF4-FFF2-40B4-BE49-F238E27FC236}">
              <a16:creationId xmlns:a16="http://schemas.microsoft.com/office/drawing/2014/main" id="{8ADD1B44-A552-45E3-8BEC-6A7564E30F45}"/>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22860</xdr:rowOff>
    </xdr:from>
    <xdr:to>
      <xdr:col>50</xdr:col>
      <xdr:colOff>165100</xdr:colOff>
      <xdr:row>61</xdr:row>
      <xdr:rowOff>124460</xdr:rowOff>
    </xdr:to>
    <xdr:sp macro="" textlink="">
      <xdr:nvSpPr>
        <xdr:cNvPr id="138" name="フローチャート: 判断 137">
          <a:extLst>
            <a:ext uri="{FF2B5EF4-FFF2-40B4-BE49-F238E27FC236}">
              <a16:creationId xmlns:a16="http://schemas.microsoft.com/office/drawing/2014/main" id="{D9FE01F0-B1B9-4CFB-9F49-2B280057E4BC}"/>
            </a:ext>
          </a:extLst>
        </xdr:cNvPr>
        <xdr:cNvSpPr/>
      </xdr:nvSpPr>
      <xdr:spPr>
        <a:xfrm>
          <a:off x="9588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161290</xdr:rowOff>
    </xdr:from>
    <xdr:to>
      <xdr:col>46</xdr:col>
      <xdr:colOff>38100</xdr:colOff>
      <xdr:row>61</xdr:row>
      <xdr:rowOff>91440</xdr:rowOff>
    </xdr:to>
    <xdr:sp macro="" textlink="">
      <xdr:nvSpPr>
        <xdr:cNvPr id="139" name="フローチャート: 判断 138">
          <a:extLst>
            <a:ext uri="{FF2B5EF4-FFF2-40B4-BE49-F238E27FC236}">
              <a16:creationId xmlns:a16="http://schemas.microsoft.com/office/drawing/2014/main" id="{23E3AAE1-A704-43C8-BA08-10ADAF1F4D1F}"/>
            </a:ext>
          </a:extLst>
        </xdr:cNvPr>
        <xdr:cNvSpPr/>
      </xdr:nvSpPr>
      <xdr:spPr>
        <a:xfrm>
          <a:off x="86995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38100</xdr:rowOff>
    </xdr:from>
    <xdr:to>
      <xdr:col>41</xdr:col>
      <xdr:colOff>101600</xdr:colOff>
      <xdr:row>61</xdr:row>
      <xdr:rowOff>139700</xdr:rowOff>
    </xdr:to>
    <xdr:sp macro="" textlink="">
      <xdr:nvSpPr>
        <xdr:cNvPr id="140" name="フローチャート: 判断 139">
          <a:extLst>
            <a:ext uri="{FF2B5EF4-FFF2-40B4-BE49-F238E27FC236}">
              <a16:creationId xmlns:a16="http://schemas.microsoft.com/office/drawing/2014/main" id="{FDA73CC0-2BD3-40D7-AFB8-BF547F7CBAF2}"/>
            </a:ext>
          </a:extLst>
        </xdr:cNvPr>
        <xdr:cNvSpPr/>
      </xdr:nvSpPr>
      <xdr:spPr>
        <a:xfrm>
          <a:off x="7810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33020</xdr:rowOff>
    </xdr:from>
    <xdr:to>
      <xdr:col>36</xdr:col>
      <xdr:colOff>165100</xdr:colOff>
      <xdr:row>61</xdr:row>
      <xdr:rowOff>134620</xdr:rowOff>
    </xdr:to>
    <xdr:sp macro="" textlink="">
      <xdr:nvSpPr>
        <xdr:cNvPr id="141" name="フローチャート: 判断 140">
          <a:extLst>
            <a:ext uri="{FF2B5EF4-FFF2-40B4-BE49-F238E27FC236}">
              <a16:creationId xmlns:a16="http://schemas.microsoft.com/office/drawing/2014/main" id="{003EBFC8-7D30-4990-843F-E77E6B54FBE8}"/>
            </a:ext>
          </a:extLst>
        </xdr:cNvPr>
        <xdr:cNvSpPr/>
      </xdr:nvSpPr>
      <xdr:spPr>
        <a:xfrm>
          <a:off x="6921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ED6060DB-966D-489D-8A89-18E2006C01D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AA69271-1B67-4B80-A014-288A69278BA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31653F42-E21B-42FD-863C-97BF66DDAD3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CEE17583-1E68-4329-A95F-38CBF891095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28C046AC-1F60-496C-9FE4-15722C55ADE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134620</xdr:rowOff>
    </xdr:from>
    <xdr:to>
      <xdr:col>55</xdr:col>
      <xdr:colOff>50800</xdr:colOff>
      <xdr:row>61</xdr:row>
      <xdr:rowOff>64770</xdr:rowOff>
    </xdr:to>
    <xdr:sp macro="" textlink="">
      <xdr:nvSpPr>
        <xdr:cNvPr id="147" name="楕円 146">
          <a:extLst>
            <a:ext uri="{FF2B5EF4-FFF2-40B4-BE49-F238E27FC236}">
              <a16:creationId xmlns:a16="http://schemas.microsoft.com/office/drawing/2014/main" id="{E00CAF6A-A0DB-4CFE-BEB0-9367974C96DF}"/>
            </a:ext>
          </a:extLst>
        </xdr:cNvPr>
        <xdr:cNvSpPr/>
      </xdr:nvSpPr>
      <xdr:spPr>
        <a:xfrm>
          <a:off x="10426700" y="104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157497</xdr:rowOff>
    </xdr:from>
    <xdr:ext cx="469744" cy="259045"/>
    <xdr:sp macro="" textlink="">
      <xdr:nvSpPr>
        <xdr:cNvPr id="148" name="【体育館・プール】&#10;一人当たり面積該当値テキスト">
          <a:extLst>
            <a:ext uri="{FF2B5EF4-FFF2-40B4-BE49-F238E27FC236}">
              <a16:creationId xmlns:a16="http://schemas.microsoft.com/office/drawing/2014/main" id="{4249BF27-D9B3-4730-9339-9C91AA5F30E1}"/>
            </a:ext>
          </a:extLst>
        </xdr:cNvPr>
        <xdr:cNvSpPr txBox="1"/>
      </xdr:nvSpPr>
      <xdr:spPr>
        <a:xfrm>
          <a:off x="10515600"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140970</xdr:rowOff>
    </xdr:from>
    <xdr:to>
      <xdr:col>50</xdr:col>
      <xdr:colOff>165100</xdr:colOff>
      <xdr:row>61</xdr:row>
      <xdr:rowOff>71120</xdr:rowOff>
    </xdr:to>
    <xdr:sp macro="" textlink="">
      <xdr:nvSpPr>
        <xdr:cNvPr id="149" name="楕円 148">
          <a:extLst>
            <a:ext uri="{FF2B5EF4-FFF2-40B4-BE49-F238E27FC236}">
              <a16:creationId xmlns:a16="http://schemas.microsoft.com/office/drawing/2014/main" id="{764E8724-ACC9-479E-9FDB-BE721222E257}"/>
            </a:ext>
          </a:extLst>
        </xdr:cNvPr>
        <xdr:cNvSpPr/>
      </xdr:nvSpPr>
      <xdr:spPr>
        <a:xfrm>
          <a:off x="9588500" y="10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13970</xdr:rowOff>
    </xdr:from>
    <xdr:to>
      <xdr:col>55</xdr:col>
      <xdr:colOff>0</xdr:colOff>
      <xdr:row>61</xdr:row>
      <xdr:rowOff>20320</xdr:rowOff>
    </xdr:to>
    <xdr:cxnSp macro="">
      <xdr:nvCxnSpPr>
        <xdr:cNvPr id="150" name="直線コネクタ 149">
          <a:extLst>
            <a:ext uri="{FF2B5EF4-FFF2-40B4-BE49-F238E27FC236}">
              <a16:creationId xmlns:a16="http://schemas.microsoft.com/office/drawing/2014/main" id="{8D3E8133-989F-4F18-B662-9F25FB18C045}"/>
            </a:ext>
          </a:extLst>
        </xdr:cNvPr>
        <xdr:cNvCxnSpPr/>
      </xdr:nvCxnSpPr>
      <xdr:spPr>
        <a:xfrm flipV="1">
          <a:off x="9639300" y="104724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147320</xdr:rowOff>
    </xdr:from>
    <xdr:to>
      <xdr:col>46</xdr:col>
      <xdr:colOff>38100</xdr:colOff>
      <xdr:row>61</xdr:row>
      <xdr:rowOff>77470</xdr:rowOff>
    </xdr:to>
    <xdr:sp macro="" textlink="">
      <xdr:nvSpPr>
        <xdr:cNvPr id="151" name="楕円 150">
          <a:extLst>
            <a:ext uri="{FF2B5EF4-FFF2-40B4-BE49-F238E27FC236}">
              <a16:creationId xmlns:a16="http://schemas.microsoft.com/office/drawing/2014/main" id="{8D27B909-EE87-4D93-BC11-220DF049A617}"/>
            </a:ext>
          </a:extLst>
        </xdr:cNvPr>
        <xdr:cNvSpPr/>
      </xdr:nvSpPr>
      <xdr:spPr>
        <a:xfrm>
          <a:off x="8699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20320</xdr:rowOff>
    </xdr:from>
    <xdr:to>
      <xdr:col>50</xdr:col>
      <xdr:colOff>114300</xdr:colOff>
      <xdr:row>61</xdr:row>
      <xdr:rowOff>26670</xdr:rowOff>
    </xdr:to>
    <xdr:cxnSp macro="">
      <xdr:nvCxnSpPr>
        <xdr:cNvPr id="152" name="直線コネクタ 151">
          <a:extLst>
            <a:ext uri="{FF2B5EF4-FFF2-40B4-BE49-F238E27FC236}">
              <a16:creationId xmlns:a16="http://schemas.microsoft.com/office/drawing/2014/main" id="{A3006FF4-0714-407D-A8FA-A5B107A40B42}"/>
            </a:ext>
          </a:extLst>
        </xdr:cNvPr>
        <xdr:cNvCxnSpPr/>
      </xdr:nvCxnSpPr>
      <xdr:spPr>
        <a:xfrm flipV="1">
          <a:off x="8750300" y="104787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22860</xdr:rowOff>
    </xdr:from>
    <xdr:to>
      <xdr:col>41</xdr:col>
      <xdr:colOff>101600</xdr:colOff>
      <xdr:row>61</xdr:row>
      <xdr:rowOff>124460</xdr:rowOff>
    </xdr:to>
    <xdr:sp macro="" textlink="">
      <xdr:nvSpPr>
        <xdr:cNvPr id="153" name="楕円 152">
          <a:extLst>
            <a:ext uri="{FF2B5EF4-FFF2-40B4-BE49-F238E27FC236}">
              <a16:creationId xmlns:a16="http://schemas.microsoft.com/office/drawing/2014/main" id="{CFA253EE-7AEE-44D3-9E27-C04600A85F6C}"/>
            </a:ext>
          </a:extLst>
        </xdr:cNvPr>
        <xdr:cNvSpPr/>
      </xdr:nvSpPr>
      <xdr:spPr>
        <a:xfrm>
          <a:off x="7810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26670</xdr:rowOff>
    </xdr:from>
    <xdr:to>
      <xdr:col>45</xdr:col>
      <xdr:colOff>177800</xdr:colOff>
      <xdr:row>61</xdr:row>
      <xdr:rowOff>73660</xdr:rowOff>
    </xdr:to>
    <xdr:cxnSp macro="">
      <xdr:nvCxnSpPr>
        <xdr:cNvPr id="154" name="直線コネクタ 153">
          <a:extLst>
            <a:ext uri="{FF2B5EF4-FFF2-40B4-BE49-F238E27FC236}">
              <a16:creationId xmlns:a16="http://schemas.microsoft.com/office/drawing/2014/main" id="{82D0F786-C54F-4801-ACFE-C39264693AF6}"/>
            </a:ext>
          </a:extLst>
        </xdr:cNvPr>
        <xdr:cNvCxnSpPr/>
      </xdr:nvCxnSpPr>
      <xdr:spPr>
        <a:xfrm flipV="1">
          <a:off x="7861300" y="1048512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29210</xdr:rowOff>
    </xdr:from>
    <xdr:to>
      <xdr:col>36</xdr:col>
      <xdr:colOff>165100</xdr:colOff>
      <xdr:row>61</xdr:row>
      <xdr:rowOff>130810</xdr:rowOff>
    </xdr:to>
    <xdr:sp macro="" textlink="">
      <xdr:nvSpPr>
        <xdr:cNvPr id="155" name="楕円 154">
          <a:extLst>
            <a:ext uri="{FF2B5EF4-FFF2-40B4-BE49-F238E27FC236}">
              <a16:creationId xmlns:a16="http://schemas.microsoft.com/office/drawing/2014/main" id="{9A153C65-D130-4528-9F0D-578B25CDF64E}"/>
            </a:ext>
          </a:extLst>
        </xdr:cNvPr>
        <xdr:cNvSpPr/>
      </xdr:nvSpPr>
      <xdr:spPr>
        <a:xfrm>
          <a:off x="692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73660</xdr:rowOff>
    </xdr:from>
    <xdr:to>
      <xdr:col>41</xdr:col>
      <xdr:colOff>50800</xdr:colOff>
      <xdr:row>61</xdr:row>
      <xdr:rowOff>80010</xdr:rowOff>
    </xdr:to>
    <xdr:cxnSp macro="">
      <xdr:nvCxnSpPr>
        <xdr:cNvPr id="156" name="直線コネクタ 155">
          <a:extLst>
            <a:ext uri="{FF2B5EF4-FFF2-40B4-BE49-F238E27FC236}">
              <a16:creationId xmlns:a16="http://schemas.microsoft.com/office/drawing/2014/main" id="{BCAE13DD-14BF-406C-AF97-F32BDDA6AEC6}"/>
            </a:ext>
          </a:extLst>
        </xdr:cNvPr>
        <xdr:cNvCxnSpPr/>
      </xdr:nvCxnSpPr>
      <xdr:spPr>
        <a:xfrm flipV="1">
          <a:off x="6972300" y="1053211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115587</xdr:rowOff>
    </xdr:from>
    <xdr:ext cx="469744" cy="259045"/>
    <xdr:sp macro="" textlink="">
      <xdr:nvSpPr>
        <xdr:cNvPr id="157" name="n_1aveValue【体育館・プール】&#10;一人当たり面積">
          <a:extLst>
            <a:ext uri="{FF2B5EF4-FFF2-40B4-BE49-F238E27FC236}">
              <a16:creationId xmlns:a16="http://schemas.microsoft.com/office/drawing/2014/main" id="{D53D8E90-BBA6-4802-9432-4214CED5EC46}"/>
            </a:ext>
          </a:extLst>
        </xdr:cNvPr>
        <xdr:cNvSpPr txBox="1"/>
      </xdr:nvSpPr>
      <xdr:spPr>
        <a:xfrm>
          <a:off x="9391727" y="1057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82567</xdr:rowOff>
    </xdr:from>
    <xdr:ext cx="469744" cy="259045"/>
    <xdr:sp macro="" textlink="">
      <xdr:nvSpPr>
        <xdr:cNvPr id="158" name="n_2aveValue【体育館・プール】&#10;一人当たり面積">
          <a:extLst>
            <a:ext uri="{FF2B5EF4-FFF2-40B4-BE49-F238E27FC236}">
              <a16:creationId xmlns:a16="http://schemas.microsoft.com/office/drawing/2014/main" id="{FBB284FC-2FFC-4044-A144-9F9AFC5ACEE4}"/>
            </a:ext>
          </a:extLst>
        </xdr:cNvPr>
        <xdr:cNvSpPr txBox="1"/>
      </xdr:nvSpPr>
      <xdr:spPr>
        <a:xfrm>
          <a:off x="85154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130827</xdr:rowOff>
    </xdr:from>
    <xdr:ext cx="469744" cy="259045"/>
    <xdr:sp macro="" textlink="">
      <xdr:nvSpPr>
        <xdr:cNvPr id="159" name="n_3aveValue【体育館・プール】&#10;一人当たり面積">
          <a:extLst>
            <a:ext uri="{FF2B5EF4-FFF2-40B4-BE49-F238E27FC236}">
              <a16:creationId xmlns:a16="http://schemas.microsoft.com/office/drawing/2014/main" id="{10553692-6504-4207-93F6-6A5C4445FF3E}"/>
            </a:ext>
          </a:extLst>
        </xdr:cNvPr>
        <xdr:cNvSpPr txBox="1"/>
      </xdr:nvSpPr>
      <xdr:spPr>
        <a:xfrm>
          <a:off x="7626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125747</xdr:rowOff>
    </xdr:from>
    <xdr:ext cx="469744" cy="259045"/>
    <xdr:sp macro="" textlink="">
      <xdr:nvSpPr>
        <xdr:cNvPr id="160" name="n_4aveValue【体育館・プール】&#10;一人当たり面積">
          <a:extLst>
            <a:ext uri="{FF2B5EF4-FFF2-40B4-BE49-F238E27FC236}">
              <a16:creationId xmlns:a16="http://schemas.microsoft.com/office/drawing/2014/main" id="{9C75EFE7-9A4E-45E1-AE3B-CEF3DA37F7EF}"/>
            </a:ext>
          </a:extLst>
        </xdr:cNvPr>
        <xdr:cNvSpPr txBox="1"/>
      </xdr:nvSpPr>
      <xdr:spPr>
        <a:xfrm>
          <a:off x="67374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87647</xdr:rowOff>
    </xdr:from>
    <xdr:ext cx="469744" cy="259045"/>
    <xdr:sp macro="" textlink="">
      <xdr:nvSpPr>
        <xdr:cNvPr id="161" name="n_1mainValue【体育館・プール】&#10;一人当たり面積">
          <a:extLst>
            <a:ext uri="{FF2B5EF4-FFF2-40B4-BE49-F238E27FC236}">
              <a16:creationId xmlns:a16="http://schemas.microsoft.com/office/drawing/2014/main" id="{C02BF947-2F76-463A-93ED-6A9720937E4F}"/>
            </a:ext>
          </a:extLst>
        </xdr:cNvPr>
        <xdr:cNvSpPr txBox="1"/>
      </xdr:nvSpPr>
      <xdr:spPr>
        <a:xfrm>
          <a:off x="9391727" y="1020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93997</xdr:rowOff>
    </xdr:from>
    <xdr:ext cx="469744" cy="259045"/>
    <xdr:sp macro="" textlink="">
      <xdr:nvSpPr>
        <xdr:cNvPr id="162" name="n_2mainValue【体育館・プール】&#10;一人当たり面積">
          <a:extLst>
            <a:ext uri="{FF2B5EF4-FFF2-40B4-BE49-F238E27FC236}">
              <a16:creationId xmlns:a16="http://schemas.microsoft.com/office/drawing/2014/main" id="{0348DC01-991D-42A8-ADF3-7DA112A1DDB5}"/>
            </a:ext>
          </a:extLst>
        </xdr:cNvPr>
        <xdr:cNvSpPr txBox="1"/>
      </xdr:nvSpPr>
      <xdr:spPr>
        <a:xfrm>
          <a:off x="8515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140987</xdr:rowOff>
    </xdr:from>
    <xdr:ext cx="469744" cy="259045"/>
    <xdr:sp macro="" textlink="">
      <xdr:nvSpPr>
        <xdr:cNvPr id="163" name="n_3mainValue【体育館・プール】&#10;一人当たり面積">
          <a:extLst>
            <a:ext uri="{FF2B5EF4-FFF2-40B4-BE49-F238E27FC236}">
              <a16:creationId xmlns:a16="http://schemas.microsoft.com/office/drawing/2014/main" id="{86D7BEBD-E214-4920-90FE-970C67EDC1D7}"/>
            </a:ext>
          </a:extLst>
        </xdr:cNvPr>
        <xdr:cNvSpPr txBox="1"/>
      </xdr:nvSpPr>
      <xdr:spPr>
        <a:xfrm>
          <a:off x="7626427"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147337</xdr:rowOff>
    </xdr:from>
    <xdr:ext cx="469744" cy="259045"/>
    <xdr:sp macro="" textlink="">
      <xdr:nvSpPr>
        <xdr:cNvPr id="164" name="n_4mainValue【体育館・プール】&#10;一人当たり面積">
          <a:extLst>
            <a:ext uri="{FF2B5EF4-FFF2-40B4-BE49-F238E27FC236}">
              <a16:creationId xmlns:a16="http://schemas.microsoft.com/office/drawing/2014/main" id="{6F16C364-7678-4DC7-A97E-0A0800973902}"/>
            </a:ext>
          </a:extLst>
        </xdr:cNvPr>
        <xdr:cNvSpPr txBox="1"/>
      </xdr:nvSpPr>
      <xdr:spPr>
        <a:xfrm>
          <a:off x="6737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B05A383B-D510-4838-8921-084B354C833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9346C2CD-F35E-49F8-9645-D0F941FB54D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6C64AA9C-58C2-4154-BEFD-7882AE27987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718A1144-60F1-416D-9EFD-66F45DC78F1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8D63A08C-5F7F-4C78-AE78-7A46C2AF2C1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60B8FB94-24F1-4647-B504-52F7D870ABC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E56B2237-A8B3-4A45-81DD-95472E75553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8290010A-C042-4B7A-B437-81127BF514B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77400D3B-9C96-4B78-9190-5602644934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73691C46-D191-4EA5-8A5C-B4A7AD59A40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BA334A1C-9EFB-4CD1-BBCE-11AB8CCECCC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339CF053-FA7C-4162-AC32-3FC4EFD4C20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9BF184F9-2925-4709-A347-55F52C1BA2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2F6D0589-4961-4EDF-AB88-180D148E927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21894BCB-488F-4A1D-8CA0-16EE0D2516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64DE48DB-7213-47C5-8C3F-1C096066B87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09192306-A0E7-4666-ABF0-5AAE4F07D3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0C20C397-8B50-4C30-8593-F0C9CB532D6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7FF1D0A4-199B-4B2A-B667-D2E39C804B9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CA067CDB-EE75-462A-B3E8-C104979F29D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1D7ED3EE-30C4-45CB-902F-D9B902117D4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B6C8A160-405F-436E-BF4C-E4386E06D4C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D2BBFAD0-6A80-43D1-808B-AB74903E25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3002F56F-0F65-41D3-A0CA-DCFEF735D4E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a:extLst>
            <a:ext uri="{FF2B5EF4-FFF2-40B4-BE49-F238E27FC236}">
              <a16:creationId xmlns:a16="http://schemas.microsoft.com/office/drawing/2014/main" id="{AEDFC3D5-CD39-4C45-A175-B6738AA1B13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a:extLst>
            <a:ext uri="{FF2B5EF4-FFF2-40B4-BE49-F238E27FC236}">
              <a16:creationId xmlns:a16="http://schemas.microsoft.com/office/drawing/2014/main" id="{2C7DEC3B-D6B5-4F94-BAD1-0FB7735F3B8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a:extLst>
            <a:ext uri="{FF2B5EF4-FFF2-40B4-BE49-F238E27FC236}">
              <a16:creationId xmlns:a16="http://schemas.microsoft.com/office/drawing/2014/main" id="{F8DE385F-B181-47C0-8198-12915838118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a:extLst>
            <a:ext uri="{FF2B5EF4-FFF2-40B4-BE49-F238E27FC236}">
              <a16:creationId xmlns:a16="http://schemas.microsoft.com/office/drawing/2014/main" id="{5ED91468-455B-410A-9A15-CFA148A7B63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a:extLst>
            <a:ext uri="{FF2B5EF4-FFF2-40B4-BE49-F238E27FC236}">
              <a16:creationId xmlns:a16="http://schemas.microsoft.com/office/drawing/2014/main" id="{E298A6F4-DE32-4EF8-A92A-25CCB0B339B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a:extLst>
            <a:ext uri="{FF2B5EF4-FFF2-40B4-BE49-F238E27FC236}">
              <a16:creationId xmlns:a16="http://schemas.microsoft.com/office/drawing/2014/main" id="{8E1F6CC6-D727-4FEA-9005-65BB783F99C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a:extLst>
            <a:ext uri="{FF2B5EF4-FFF2-40B4-BE49-F238E27FC236}">
              <a16:creationId xmlns:a16="http://schemas.microsoft.com/office/drawing/2014/main" id="{1EFCC50F-84C6-4E24-9134-1369B0DB5C4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a:extLst>
            <a:ext uri="{FF2B5EF4-FFF2-40B4-BE49-F238E27FC236}">
              <a16:creationId xmlns:a16="http://schemas.microsoft.com/office/drawing/2014/main" id="{2D45C1D2-1016-4B56-AC04-6C9B6D5389C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65BD230C-5C1E-4394-BFB3-135973E63E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AF4CE5BD-CDA7-4BA3-9F96-1A8C4FD76AF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61D9BA45-00A3-4D66-BC44-E316FB90AE8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17829927-F757-41E3-AA76-88A35B3A0AD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310DA972-7AAF-4B56-BF37-B0996FC5ECA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88EC1F9B-C0DA-4DF5-9E36-747E3BDFE3A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00F5D99C-E33F-4207-A82F-80C9FEC3955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FE62D5ED-8DCE-4F38-833B-68DCD2D347D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5" name="正方形/長方形 204">
          <a:extLst>
            <a:ext uri="{FF2B5EF4-FFF2-40B4-BE49-F238E27FC236}">
              <a16:creationId xmlns:a16="http://schemas.microsoft.com/office/drawing/2014/main" id="{A4E092C7-425F-42B1-8134-A6CE2990E4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6" name="正方形/長方形 205">
          <a:extLst>
            <a:ext uri="{FF2B5EF4-FFF2-40B4-BE49-F238E27FC236}">
              <a16:creationId xmlns:a16="http://schemas.microsoft.com/office/drawing/2014/main" id="{7518EDAA-9F45-45FB-BDCE-D0DC4246427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7" name="正方形/長方形 206">
          <a:extLst>
            <a:ext uri="{FF2B5EF4-FFF2-40B4-BE49-F238E27FC236}">
              <a16:creationId xmlns:a16="http://schemas.microsoft.com/office/drawing/2014/main" id="{E6C09D61-060C-4677-AA2C-36829AB63D5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8" name="正方形/長方形 207">
          <a:extLst>
            <a:ext uri="{FF2B5EF4-FFF2-40B4-BE49-F238E27FC236}">
              <a16:creationId xmlns:a16="http://schemas.microsoft.com/office/drawing/2014/main" id="{20679BCA-BF78-48AF-9A54-5295918611E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9" name="正方形/長方形 208">
          <a:extLst>
            <a:ext uri="{FF2B5EF4-FFF2-40B4-BE49-F238E27FC236}">
              <a16:creationId xmlns:a16="http://schemas.microsoft.com/office/drawing/2014/main" id="{5CF9F8B1-32E1-4012-A134-6613FCCAC5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0" name="正方形/長方形 209">
          <a:extLst>
            <a:ext uri="{FF2B5EF4-FFF2-40B4-BE49-F238E27FC236}">
              <a16:creationId xmlns:a16="http://schemas.microsoft.com/office/drawing/2014/main" id="{47B8B923-D446-4136-AA42-C903FEF2186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1" name="正方形/長方形 210">
          <a:extLst>
            <a:ext uri="{FF2B5EF4-FFF2-40B4-BE49-F238E27FC236}">
              <a16:creationId xmlns:a16="http://schemas.microsoft.com/office/drawing/2014/main" id="{D1A5DB64-F4B4-423C-8F8A-7334B631145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2" name="正方形/長方形 211">
          <a:extLst>
            <a:ext uri="{FF2B5EF4-FFF2-40B4-BE49-F238E27FC236}">
              <a16:creationId xmlns:a16="http://schemas.microsoft.com/office/drawing/2014/main" id="{B2862387-C9EB-4BA2-81B1-83E41C5EA99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3" name="正方形/長方形 212">
          <a:extLst>
            <a:ext uri="{FF2B5EF4-FFF2-40B4-BE49-F238E27FC236}">
              <a16:creationId xmlns:a16="http://schemas.microsoft.com/office/drawing/2014/main" id="{4459EC85-7BFF-4711-951E-4FF9E691FDD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4" name="正方形/長方形 213">
          <a:extLst>
            <a:ext uri="{FF2B5EF4-FFF2-40B4-BE49-F238E27FC236}">
              <a16:creationId xmlns:a16="http://schemas.microsoft.com/office/drawing/2014/main" id="{A0B27E99-DF78-4221-B723-59F742A5540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5" name="正方形/長方形 214">
          <a:extLst>
            <a:ext uri="{FF2B5EF4-FFF2-40B4-BE49-F238E27FC236}">
              <a16:creationId xmlns:a16="http://schemas.microsoft.com/office/drawing/2014/main" id="{C120F2B1-51FA-448E-A360-1AEFA176FE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6" name="正方形/長方形 215">
          <a:extLst>
            <a:ext uri="{FF2B5EF4-FFF2-40B4-BE49-F238E27FC236}">
              <a16:creationId xmlns:a16="http://schemas.microsoft.com/office/drawing/2014/main" id="{38B05ED7-4325-475C-B75E-21C79130DC8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7" name="正方形/長方形 216">
          <a:extLst>
            <a:ext uri="{FF2B5EF4-FFF2-40B4-BE49-F238E27FC236}">
              <a16:creationId xmlns:a16="http://schemas.microsoft.com/office/drawing/2014/main" id="{15C0955B-CF0D-4BDC-BD75-1DF2583DA60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8" name="正方形/長方形 217">
          <a:extLst>
            <a:ext uri="{FF2B5EF4-FFF2-40B4-BE49-F238E27FC236}">
              <a16:creationId xmlns:a16="http://schemas.microsoft.com/office/drawing/2014/main" id="{8E84CD52-856B-48DD-8A25-D4018D5682E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9" name="正方形/長方形 218">
          <a:extLst>
            <a:ext uri="{FF2B5EF4-FFF2-40B4-BE49-F238E27FC236}">
              <a16:creationId xmlns:a16="http://schemas.microsoft.com/office/drawing/2014/main" id="{191F76A0-133A-490A-8795-3C417881781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0" name="正方形/長方形 219">
          <a:extLst>
            <a:ext uri="{FF2B5EF4-FFF2-40B4-BE49-F238E27FC236}">
              <a16:creationId xmlns:a16="http://schemas.microsoft.com/office/drawing/2014/main" id="{B31A7CC1-CDE7-47AE-B29F-08E1ED631C9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1" name="テキスト ボックス 220">
          <a:extLst>
            <a:ext uri="{FF2B5EF4-FFF2-40B4-BE49-F238E27FC236}">
              <a16:creationId xmlns:a16="http://schemas.microsoft.com/office/drawing/2014/main" id="{BE36CCFE-30F0-4991-B1BE-6519D857569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2" name="直線コネクタ 221">
          <a:extLst>
            <a:ext uri="{FF2B5EF4-FFF2-40B4-BE49-F238E27FC236}">
              <a16:creationId xmlns:a16="http://schemas.microsoft.com/office/drawing/2014/main" id="{004C35FB-0D47-48F1-9F0E-358754DD81B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3" name="テキスト ボックス 222">
          <a:extLst>
            <a:ext uri="{FF2B5EF4-FFF2-40B4-BE49-F238E27FC236}">
              <a16:creationId xmlns:a16="http://schemas.microsoft.com/office/drawing/2014/main" id="{93D96A9C-315D-48D4-A7C3-52A4A640D3E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24" name="直線コネクタ 223">
          <a:extLst>
            <a:ext uri="{FF2B5EF4-FFF2-40B4-BE49-F238E27FC236}">
              <a16:creationId xmlns:a16="http://schemas.microsoft.com/office/drawing/2014/main" id="{675D35E2-12B5-4A32-B4EF-CA251283D49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25" name="テキスト ボックス 224">
          <a:extLst>
            <a:ext uri="{FF2B5EF4-FFF2-40B4-BE49-F238E27FC236}">
              <a16:creationId xmlns:a16="http://schemas.microsoft.com/office/drawing/2014/main" id="{3E74DC06-875E-4E08-9774-31C33D7DD8C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26" name="直線コネクタ 225">
          <a:extLst>
            <a:ext uri="{FF2B5EF4-FFF2-40B4-BE49-F238E27FC236}">
              <a16:creationId xmlns:a16="http://schemas.microsoft.com/office/drawing/2014/main" id="{2FF647EF-2D83-4A1A-B06A-821000569B9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27" name="テキスト ボックス 226">
          <a:extLst>
            <a:ext uri="{FF2B5EF4-FFF2-40B4-BE49-F238E27FC236}">
              <a16:creationId xmlns:a16="http://schemas.microsoft.com/office/drawing/2014/main" id="{8C56CF11-95E3-4421-9D55-8D4806C9C2D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28" name="直線コネクタ 227">
          <a:extLst>
            <a:ext uri="{FF2B5EF4-FFF2-40B4-BE49-F238E27FC236}">
              <a16:creationId xmlns:a16="http://schemas.microsoft.com/office/drawing/2014/main" id="{D86B63A4-7E35-4702-BE33-A83888FE4B5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29" name="テキスト ボックス 228">
          <a:extLst>
            <a:ext uri="{FF2B5EF4-FFF2-40B4-BE49-F238E27FC236}">
              <a16:creationId xmlns:a16="http://schemas.microsoft.com/office/drawing/2014/main" id="{BA6B73F4-C24C-47C5-A944-A8B92B76FE6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30" name="直線コネクタ 229">
          <a:extLst>
            <a:ext uri="{FF2B5EF4-FFF2-40B4-BE49-F238E27FC236}">
              <a16:creationId xmlns:a16="http://schemas.microsoft.com/office/drawing/2014/main" id="{7D52E1DE-2C63-4EF2-BFF9-2896F11869D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31" name="テキスト ボックス 230">
          <a:extLst>
            <a:ext uri="{FF2B5EF4-FFF2-40B4-BE49-F238E27FC236}">
              <a16:creationId xmlns:a16="http://schemas.microsoft.com/office/drawing/2014/main" id="{D5D18C9D-0064-490C-944A-F10FADAC7D3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32" name="直線コネクタ 231">
          <a:extLst>
            <a:ext uri="{FF2B5EF4-FFF2-40B4-BE49-F238E27FC236}">
              <a16:creationId xmlns:a16="http://schemas.microsoft.com/office/drawing/2014/main" id="{B8B5BC7F-D738-4C5A-866D-025D4269D09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233" name="テキスト ボックス 232">
          <a:extLst>
            <a:ext uri="{FF2B5EF4-FFF2-40B4-BE49-F238E27FC236}">
              <a16:creationId xmlns:a16="http://schemas.microsoft.com/office/drawing/2014/main" id="{D0408105-8703-462A-B897-02F893175255}"/>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4" name="直線コネクタ 233">
          <a:extLst>
            <a:ext uri="{FF2B5EF4-FFF2-40B4-BE49-F238E27FC236}">
              <a16:creationId xmlns:a16="http://schemas.microsoft.com/office/drawing/2014/main" id="{7DDBC51E-06B2-4A54-A866-1DFD94FB63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5" name="【保健センター・保健所】&#10;有形固定資産減価償却率グラフ枠">
          <a:extLst>
            <a:ext uri="{FF2B5EF4-FFF2-40B4-BE49-F238E27FC236}">
              <a16:creationId xmlns:a16="http://schemas.microsoft.com/office/drawing/2014/main" id="{26982C43-AF35-471C-B5D7-4E476B0FC36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236" name="直線コネクタ 235">
          <a:extLst>
            <a:ext uri="{FF2B5EF4-FFF2-40B4-BE49-F238E27FC236}">
              <a16:creationId xmlns:a16="http://schemas.microsoft.com/office/drawing/2014/main" id="{E4F5B67A-4FD7-40CD-A668-8544F3BF9CCC}"/>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237" name="【保健センター・保健所】&#10;有形固定資産減価償却率最小値テキスト">
          <a:extLst>
            <a:ext uri="{FF2B5EF4-FFF2-40B4-BE49-F238E27FC236}">
              <a16:creationId xmlns:a16="http://schemas.microsoft.com/office/drawing/2014/main" id="{AAE9C867-E4EE-43E1-BFFE-0B6428E9E284}"/>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238" name="直線コネクタ 237">
          <a:extLst>
            <a:ext uri="{FF2B5EF4-FFF2-40B4-BE49-F238E27FC236}">
              <a16:creationId xmlns:a16="http://schemas.microsoft.com/office/drawing/2014/main" id="{44C7C8D7-C5FA-4097-9F36-1FDE67A9078A}"/>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239" name="【保健センター・保健所】&#10;有形固定資産減価償却率最大値テキスト">
          <a:extLst>
            <a:ext uri="{FF2B5EF4-FFF2-40B4-BE49-F238E27FC236}">
              <a16:creationId xmlns:a16="http://schemas.microsoft.com/office/drawing/2014/main" id="{C1C68750-2C97-4D52-88BD-428ABCA40833}"/>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240" name="直線コネクタ 239">
          <a:extLst>
            <a:ext uri="{FF2B5EF4-FFF2-40B4-BE49-F238E27FC236}">
              <a16:creationId xmlns:a16="http://schemas.microsoft.com/office/drawing/2014/main" id="{BCCF3AF0-FB13-497D-96A0-5D4ED4CF82E6}"/>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241" name="【保健センター・保健所】&#10;有形固定資産減価償却率平均値テキスト">
          <a:extLst>
            <a:ext uri="{FF2B5EF4-FFF2-40B4-BE49-F238E27FC236}">
              <a16:creationId xmlns:a16="http://schemas.microsoft.com/office/drawing/2014/main" id="{B6FEA626-8178-45A7-BDF4-D9F105B2B33B}"/>
            </a:ext>
          </a:extLst>
        </xdr:cNvPr>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242" name="フローチャート: 判断 241">
          <a:extLst>
            <a:ext uri="{FF2B5EF4-FFF2-40B4-BE49-F238E27FC236}">
              <a16:creationId xmlns:a16="http://schemas.microsoft.com/office/drawing/2014/main" id="{58C494CA-8656-494F-8167-314D18C7D5FB}"/>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49530</xdr:rowOff>
    </xdr:from>
    <xdr:to>
      <xdr:col>81</xdr:col>
      <xdr:colOff>101600</xdr:colOff>
      <xdr:row>59</xdr:row>
      <xdr:rowOff>151130</xdr:rowOff>
    </xdr:to>
    <xdr:sp macro="" textlink="">
      <xdr:nvSpPr>
        <xdr:cNvPr id="243" name="フローチャート: 判断 242">
          <a:extLst>
            <a:ext uri="{FF2B5EF4-FFF2-40B4-BE49-F238E27FC236}">
              <a16:creationId xmlns:a16="http://schemas.microsoft.com/office/drawing/2014/main" id="{23224215-6CCF-4478-A4A4-573C5B3F0057}"/>
            </a:ext>
          </a:extLst>
        </xdr:cNvPr>
        <xdr:cNvSpPr/>
      </xdr:nvSpPr>
      <xdr:spPr>
        <a:xfrm>
          <a:off x="154305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53340</xdr:rowOff>
    </xdr:from>
    <xdr:to>
      <xdr:col>76</xdr:col>
      <xdr:colOff>165100</xdr:colOff>
      <xdr:row>59</xdr:row>
      <xdr:rowOff>154940</xdr:rowOff>
    </xdr:to>
    <xdr:sp macro="" textlink="">
      <xdr:nvSpPr>
        <xdr:cNvPr id="244" name="フローチャート: 判断 243">
          <a:extLst>
            <a:ext uri="{FF2B5EF4-FFF2-40B4-BE49-F238E27FC236}">
              <a16:creationId xmlns:a16="http://schemas.microsoft.com/office/drawing/2014/main" id="{B17C4E08-E290-4C09-9754-30C2AC766A27}"/>
            </a:ext>
          </a:extLst>
        </xdr:cNvPr>
        <xdr:cNvSpPr/>
      </xdr:nvSpPr>
      <xdr:spPr>
        <a:xfrm>
          <a:off x="14541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12700</xdr:rowOff>
    </xdr:from>
    <xdr:to>
      <xdr:col>72</xdr:col>
      <xdr:colOff>38100</xdr:colOff>
      <xdr:row>59</xdr:row>
      <xdr:rowOff>114300</xdr:rowOff>
    </xdr:to>
    <xdr:sp macro="" textlink="">
      <xdr:nvSpPr>
        <xdr:cNvPr id="245" name="フローチャート: 判断 244">
          <a:extLst>
            <a:ext uri="{FF2B5EF4-FFF2-40B4-BE49-F238E27FC236}">
              <a16:creationId xmlns:a16="http://schemas.microsoft.com/office/drawing/2014/main" id="{70EDDD23-F965-4711-BEBE-0B10BC718CE9}"/>
            </a:ext>
          </a:extLst>
        </xdr:cNvPr>
        <xdr:cNvSpPr/>
      </xdr:nvSpPr>
      <xdr:spPr>
        <a:xfrm>
          <a:off x="13652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156210</xdr:rowOff>
    </xdr:from>
    <xdr:to>
      <xdr:col>67</xdr:col>
      <xdr:colOff>101600</xdr:colOff>
      <xdr:row>59</xdr:row>
      <xdr:rowOff>86360</xdr:rowOff>
    </xdr:to>
    <xdr:sp macro="" textlink="">
      <xdr:nvSpPr>
        <xdr:cNvPr id="246" name="フローチャート: 判断 245">
          <a:extLst>
            <a:ext uri="{FF2B5EF4-FFF2-40B4-BE49-F238E27FC236}">
              <a16:creationId xmlns:a16="http://schemas.microsoft.com/office/drawing/2014/main" id="{21D6FAA1-92F4-4321-9BEA-779F4DD7137E}"/>
            </a:ext>
          </a:extLst>
        </xdr:cNvPr>
        <xdr:cNvSpPr/>
      </xdr:nvSpPr>
      <xdr:spPr>
        <a:xfrm>
          <a:off x="12763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956B884-6017-4152-8052-6154F8D489F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4648EC5C-04BF-4FFC-9DA8-93CB50BF7CA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BFDDCFF0-9F40-40D1-9CD8-D1EB6AEF690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14A587F3-DFB2-46FF-A3FC-979A2EE9490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1D63D819-D7F2-4ED9-922C-5506B21CF2C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140970</xdr:rowOff>
    </xdr:from>
    <xdr:to>
      <xdr:col>85</xdr:col>
      <xdr:colOff>177800</xdr:colOff>
      <xdr:row>61</xdr:row>
      <xdr:rowOff>71120</xdr:rowOff>
    </xdr:to>
    <xdr:sp macro="" textlink="">
      <xdr:nvSpPr>
        <xdr:cNvPr id="252" name="楕円 251">
          <a:extLst>
            <a:ext uri="{FF2B5EF4-FFF2-40B4-BE49-F238E27FC236}">
              <a16:creationId xmlns:a16="http://schemas.microsoft.com/office/drawing/2014/main" id="{53A96DD4-4E2C-4FB4-87C1-6682420BEE57}"/>
            </a:ext>
          </a:extLst>
        </xdr:cNvPr>
        <xdr:cNvSpPr/>
      </xdr:nvSpPr>
      <xdr:spPr>
        <a:xfrm>
          <a:off x="16268700" y="10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119397</xdr:rowOff>
    </xdr:from>
    <xdr:ext cx="405111" cy="259045"/>
    <xdr:sp macro="" textlink="">
      <xdr:nvSpPr>
        <xdr:cNvPr id="253" name="【保健センター・保健所】&#10;有形固定資産減価償却率該当値テキスト">
          <a:extLst>
            <a:ext uri="{FF2B5EF4-FFF2-40B4-BE49-F238E27FC236}">
              <a16:creationId xmlns:a16="http://schemas.microsoft.com/office/drawing/2014/main" id="{7C88DC78-B158-4D74-BE11-44703160FE48}"/>
            </a:ext>
          </a:extLst>
        </xdr:cNvPr>
        <xdr:cNvSpPr txBox="1"/>
      </xdr:nvSpPr>
      <xdr:spPr>
        <a:xfrm>
          <a:off x="16357600" y="1040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83820</xdr:rowOff>
    </xdr:from>
    <xdr:to>
      <xdr:col>81</xdr:col>
      <xdr:colOff>101600</xdr:colOff>
      <xdr:row>61</xdr:row>
      <xdr:rowOff>13970</xdr:rowOff>
    </xdr:to>
    <xdr:sp macro="" textlink="">
      <xdr:nvSpPr>
        <xdr:cNvPr id="254" name="楕円 253">
          <a:extLst>
            <a:ext uri="{FF2B5EF4-FFF2-40B4-BE49-F238E27FC236}">
              <a16:creationId xmlns:a16="http://schemas.microsoft.com/office/drawing/2014/main" id="{B1517FB6-6F7D-43F6-AA76-1827D32D458F}"/>
            </a:ext>
          </a:extLst>
        </xdr:cNvPr>
        <xdr:cNvSpPr/>
      </xdr:nvSpPr>
      <xdr:spPr>
        <a:xfrm>
          <a:off x="154305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134620</xdr:rowOff>
    </xdr:from>
    <xdr:to>
      <xdr:col>85</xdr:col>
      <xdr:colOff>127000</xdr:colOff>
      <xdr:row>61</xdr:row>
      <xdr:rowOff>20320</xdr:rowOff>
    </xdr:to>
    <xdr:cxnSp macro="">
      <xdr:nvCxnSpPr>
        <xdr:cNvPr id="255" name="直線コネクタ 254">
          <a:extLst>
            <a:ext uri="{FF2B5EF4-FFF2-40B4-BE49-F238E27FC236}">
              <a16:creationId xmlns:a16="http://schemas.microsoft.com/office/drawing/2014/main" id="{609EEA59-E44E-4D2E-B39B-E8C62F4B889A}"/>
            </a:ext>
          </a:extLst>
        </xdr:cNvPr>
        <xdr:cNvCxnSpPr/>
      </xdr:nvCxnSpPr>
      <xdr:spPr>
        <a:xfrm>
          <a:off x="15481300" y="104216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24130</xdr:rowOff>
    </xdr:from>
    <xdr:to>
      <xdr:col>76</xdr:col>
      <xdr:colOff>165100</xdr:colOff>
      <xdr:row>60</xdr:row>
      <xdr:rowOff>125730</xdr:rowOff>
    </xdr:to>
    <xdr:sp macro="" textlink="">
      <xdr:nvSpPr>
        <xdr:cNvPr id="256" name="楕円 255">
          <a:extLst>
            <a:ext uri="{FF2B5EF4-FFF2-40B4-BE49-F238E27FC236}">
              <a16:creationId xmlns:a16="http://schemas.microsoft.com/office/drawing/2014/main" id="{E80A0CAE-7B5A-45DE-98B1-271AEDB58190}"/>
            </a:ext>
          </a:extLst>
        </xdr:cNvPr>
        <xdr:cNvSpPr/>
      </xdr:nvSpPr>
      <xdr:spPr>
        <a:xfrm>
          <a:off x="14541500" y="10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74930</xdr:rowOff>
    </xdr:from>
    <xdr:to>
      <xdr:col>81</xdr:col>
      <xdr:colOff>50800</xdr:colOff>
      <xdr:row>60</xdr:row>
      <xdr:rowOff>134620</xdr:rowOff>
    </xdr:to>
    <xdr:cxnSp macro="">
      <xdr:nvCxnSpPr>
        <xdr:cNvPr id="257" name="直線コネクタ 256">
          <a:extLst>
            <a:ext uri="{FF2B5EF4-FFF2-40B4-BE49-F238E27FC236}">
              <a16:creationId xmlns:a16="http://schemas.microsoft.com/office/drawing/2014/main" id="{418DD8CC-36EE-43C3-BB71-1FEB554DB589}"/>
            </a:ext>
          </a:extLst>
        </xdr:cNvPr>
        <xdr:cNvCxnSpPr/>
      </xdr:nvCxnSpPr>
      <xdr:spPr>
        <a:xfrm>
          <a:off x="14592300" y="1036193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137160</xdr:rowOff>
    </xdr:from>
    <xdr:to>
      <xdr:col>72</xdr:col>
      <xdr:colOff>38100</xdr:colOff>
      <xdr:row>60</xdr:row>
      <xdr:rowOff>67310</xdr:rowOff>
    </xdr:to>
    <xdr:sp macro="" textlink="">
      <xdr:nvSpPr>
        <xdr:cNvPr id="258" name="楕円 257">
          <a:extLst>
            <a:ext uri="{FF2B5EF4-FFF2-40B4-BE49-F238E27FC236}">
              <a16:creationId xmlns:a16="http://schemas.microsoft.com/office/drawing/2014/main" id="{4CDB9BB0-8CC1-4317-A107-7D595AD237E9}"/>
            </a:ext>
          </a:extLst>
        </xdr:cNvPr>
        <xdr:cNvSpPr/>
      </xdr:nvSpPr>
      <xdr:spPr>
        <a:xfrm>
          <a:off x="136525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16510</xdr:rowOff>
    </xdr:from>
    <xdr:to>
      <xdr:col>76</xdr:col>
      <xdr:colOff>114300</xdr:colOff>
      <xdr:row>60</xdr:row>
      <xdr:rowOff>74930</xdr:rowOff>
    </xdr:to>
    <xdr:cxnSp macro="">
      <xdr:nvCxnSpPr>
        <xdr:cNvPr id="259" name="直線コネクタ 258">
          <a:extLst>
            <a:ext uri="{FF2B5EF4-FFF2-40B4-BE49-F238E27FC236}">
              <a16:creationId xmlns:a16="http://schemas.microsoft.com/office/drawing/2014/main" id="{4E1CC741-C657-49C4-B6CD-2BAB45E8F339}"/>
            </a:ext>
          </a:extLst>
        </xdr:cNvPr>
        <xdr:cNvCxnSpPr/>
      </xdr:nvCxnSpPr>
      <xdr:spPr>
        <a:xfrm>
          <a:off x="13703300" y="1030351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78740</xdr:rowOff>
    </xdr:from>
    <xdr:to>
      <xdr:col>67</xdr:col>
      <xdr:colOff>101600</xdr:colOff>
      <xdr:row>60</xdr:row>
      <xdr:rowOff>8890</xdr:rowOff>
    </xdr:to>
    <xdr:sp macro="" textlink="">
      <xdr:nvSpPr>
        <xdr:cNvPr id="260" name="楕円 259">
          <a:extLst>
            <a:ext uri="{FF2B5EF4-FFF2-40B4-BE49-F238E27FC236}">
              <a16:creationId xmlns:a16="http://schemas.microsoft.com/office/drawing/2014/main" id="{F2B1C209-185F-498F-AC23-2F8B642EBA9F}"/>
            </a:ext>
          </a:extLst>
        </xdr:cNvPr>
        <xdr:cNvSpPr/>
      </xdr:nvSpPr>
      <xdr:spPr>
        <a:xfrm>
          <a:off x="12763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129540</xdr:rowOff>
    </xdr:from>
    <xdr:to>
      <xdr:col>71</xdr:col>
      <xdr:colOff>177800</xdr:colOff>
      <xdr:row>60</xdr:row>
      <xdr:rowOff>16510</xdr:rowOff>
    </xdr:to>
    <xdr:cxnSp macro="">
      <xdr:nvCxnSpPr>
        <xdr:cNvPr id="261" name="直線コネクタ 260">
          <a:extLst>
            <a:ext uri="{FF2B5EF4-FFF2-40B4-BE49-F238E27FC236}">
              <a16:creationId xmlns:a16="http://schemas.microsoft.com/office/drawing/2014/main" id="{4CBBDECB-B07A-4FDD-99FD-222585DDAA55}"/>
            </a:ext>
          </a:extLst>
        </xdr:cNvPr>
        <xdr:cNvCxnSpPr/>
      </xdr:nvCxnSpPr>
      <xdr:spPr>
        <a:xfrm>
          <a:off x="12814300" y="1024509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167657</xdr:rowOff>
    </xdr:from>
    <xdr:ext cx="405111" cy="259045"/>
    <xdr:sp macro="" textlink="">
      <xdr:nvSpPr>
        <xdr:cNvPr id="262" name="n_1aveValue【保健センター・保健所】&#10;有形固定資産減価償却率">
          <a:extLst>
            <a:ext uri="{FF2B5EF4-FFF2-40B4-BE49-F238E27FC236}">
              <a16:creationId xmlns:a16="http://schemas.microsoft.com/office/drawing/2014/main" id="{A6FA8542-3EEB-4980-90F4-F15827F34157}"/>
            </a:ext>
          </a:extLst>
        </xdr:cNvPr>
        <xdr:cNvSpPr txBox="1"/>
      </xdr:nvSpPr>
      <xdr:spPr>
        <a:xfrm>
          <a:off x="1526604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xdr:rowOff>
    </xdr:from>
    <xdr:ext cx="405111" cy="259045"/>
    <xdr:sp macro="" textlink="">
      <xdr:nvSpPr>
        <xdr:cNvPr id="263" name="n_2aveValue【保健センター・保健所】&#10;有形固定資産減価償却率">
          <a:extLst>
            <a:ext uri="{FF2B5EF4-FFF2-40B4-BE49-F238E27FC236}">
              <a16:creationId xmlns:a16="http://schemas.microsoft.com/office/drawing/2014/main" id="{184FA05F-2030-416B-8DF7-DE9E857E30EB}"/>
            </a:ext>
          </a:extLst>
        </xdr:cNvPr>
        <xdr:cNvSpPr txBox="1"/>
      </xdr:nvSpPr>
      <xdr:spPr>
        <a:xfrm>
          <a:off x="143897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130827</xdr:rowOff>
    </xdr:from>
    <xdr:ext cx="405111" cy="259045"/>
    <xdr:sp macro="" textlink="">
      <xdr:nvSpPr>
        <xdr:cNvPr id="264" name="n_3aveValue【保健センター・保健所】&#10;有形固定資産減価償却率">
          <a:extLst>
            <a:ext uri="{FF2B5EF4-FFF2-40B4-BE49-F238E27FC236}">
              <a16:creationId xmlns:a16="http://schemas.microsoft.com/office/drawing/2014/main" id="{31C06A5E-DE30-4CC9-A0BD-6F1C086FA759}"/>
            </a:ext>
          </a:extLst>
        </xdr:cNvPr>
        <xdr:cNvSpPr txBox="1"/>
      </xdr:nvSpPr>
      <xdr:spPr>
        <a:xfrm>
          <a:off x="13500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102887</xdr:rowOff>
    </xdr:from>
    <xdr:ext cx="405111" cy="259045"/>
    <xdr:sp macro="" textlink="">
      <xdr:nvSpPr>
        <xdr:cNvPr id="265" name="n_4aveValue【保健センター・保健所】&#10;有形固定資産減価償却率">
          <a:extLst>
            <a:ext uri="{FF2B5EF4-FFF2-40B4-BE49-F238E27FC236}">
              <a16:creationId xmlns:a16="http://schemas.microsoft.com/office/drawing/2014/main" id="{C7ED4EA2-1675-4C7A-9B47-977B06F62093}"/>
            </a:ext>
          </a:extLst>
        </xdr:cNvPr>
        <xdr:cNvSpPr txBox="1"/>
      </xdr:nvSpPr>
      <xdr:spPr>
        <a:xfrm>
          <a:off x="12611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5097</xdr:rowOff>
    </xdr:from>
    <xdr:ext cx="405111" cy="259045"/>
    <xdr:sp macro="" textlink="">
      <xdr:nvSpPr>
        <xdr:cNvPr id="266" name="n_1mainValue【保健センター・保健所】&#10;有形固定資産減価償却率">
          <a:extLst>
            <a:ext uri="{FF2B5EF4-FFF2-40B4-BE49-F238E27FC236}">
              <a16:creationId xmlns:a16="http://schemas.microsoft.com/office/drawing/2014/main" id="{7FAD4161-B6FD-4F8E-9DF6-9AF228485C07}"/>
            </a:ext>
          </a:extLst>
        </xdr:cNvPr>
        <xdr:cNvSpPr txBox="1"/>
      </xdr:nvSpPr>
      <xdr:spPr>
        <a:xfrm>
          <a:off x="15266044" y="1046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116857</xdr:rowOff>
    </xdr:from>
    <xdr:ext cx="405111" cy="259045"/>
    <xdr:sp macro="" textlink="">
      <xdr:nvSpPr>
        <xdr:cNvPr id="267" name="n_2mainValue【保健センター・保健所】&#10;有形固定資産減価償却率">
          <a:extLst>
            <a:ext uri="{FF2B5EF4-FFF2-40B4-BE49-F238E27FC236}">
              <a16:creationId xmlns:a16="http://schemas.microsoft.com/office/drawing/2014/main" id="{F4658F71-86E5-4EDF-BF49-5E8F72802176}"/>
            </a:ext>
          </a:extLst>
        </xdr:cNvPr>
        <xdr:cNvSpPr txBox="1"/>
      </xdr:nvSpPr>
      <xdr:spPr>
        <a:xfrm>
          <a:off x="14389744" y="1040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58437</xdr:rowOff>
    </xdr:from>
    <xdr:ext cx="405111" cy="259045"/>
    <xdr:sp macro="" textlink="">
      <xdr:nvSpPr>
        <xdr:cNvPr id="268" name="n_3mainValue【保健センター・保健所】&#10;有形固定資産減価償却率">
          <a:extLst>
            <a:ext uri="{FF2B5EF4-FFF2-40B4-BE49-F238E27FC236}">
              <a16:creationId xmlns:a16="http://schemas.microsoft.com/office/drawing/2014/main" id="{0E8B9233-70E3-4151-8455-D6526F292F59}"/>
            </a:ext>
          </a:extLst>
        </xdr:cNvPr>
        <xdr:cNvSpPr txBox="1"/>
      </xdr:nvSpPr>
      <xdr:spPr>
        <a:xfrm>
          <a:off x="13500744" y="1034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xdr:rowOff>
    </xdr:from>
    <xdr:ext cx="405111" cy="259045"/>
    <xdr:sp macro="" textlink="">
      <xdr:nvSpPr>
        <xdr:cNvPr id="269" name="n_4mainValue【保健センター・保健所】&#10;有形固定資産減価償却率">
          <a:extLst>
            <a:ext uri="{FF2B5EF4-FFF2-40B4-BE49-F238E27FC236}">
              <a16:creationId xmlns:a16="http://schemas.microsoft.com/office/drawing/2014/main" id="{E66437D8-0D7F-46CE-A73D-AB9E4E6D4149}"/>
            </a:ext>
          </a:extLst>
        </xdr:cNvPr>
        <xdr:cNvSpPr txBox="1"/>
      </xdr:nvSpPr>
      <xdr:spPr>
        <a:xfrm>
          <a:off x="126117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0" name="正方形/長方形 269">
          <a:extLst>
            <a:ext uri="{FF2B5EF4-FFF2-40B4-BE49-F238E27FC236}">
              <a16:creationId xmlns:a16="http://schemas.microsoft.com/office/drawing/2014/main" id="{F5128341-4D97-429F-9700-1954292AAD4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1" name="正方形/長方形 270">
          <a:extLst>
            <a:ext uri="{FF2B5EF4-FFF2-40B4-BE49-F238E27FC236}">
              <a16:creationId xmlns:a16="http://schemas.microsoft.com/office/drawing/2014/main" id="{A99F6D69-1F0C-408C-93AD-A3BA4C411D4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2" name="正方形/長方形 271">
          <a:extLst>
            <a:ext uri="{FF2B5EF4-FFF2-40B4-BE49-F238E27FC236}">
              <a16:creationId xmlns:a16="http://schemas.microsoft.com/office/drawing/2014/main" id="{3E0B19BD-7884-4597-9C2B-4C1FB82ED8C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3" name="正方形/長方形 272">
          <a:extLst>
            <a:ext uri="{FF2B5EF4-FFF2-40B4-BE49-F238E27FC236}">
              <a16:creationId xmlns:a16="http://schemas.microsoft.com/office/drawing/2014/main" id="{0A296D08-0E79-45DC-ABF8-63A7D86A7FE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4" name="正方形/長方形 273">
          <a:extLst>
            <a:ext uri="{FF2B5EF4-FFF2-40B4-BE49-F238E27FC236}">
              <a16:creationId xmlns:a16="http://schemas.microsoft.com/office/drawing/2014/main" id="{946AD7A8-822F-4DD8-BF79-4546A11B9BF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5" name="正方形/長方形 274">
          <a:extLst>
            <a:ext uri="{FF2B5EF4-FFF2-40B4-BE49-F238E27FC236}">
              <a16:creationId xmlns:a16="http://schemas.microsoft.com/office/drawing/2014/main" id="{AB07C1D2-86DF-496C-9BA3-F524F2D2FDD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6" name="正方形/長方形 275">
          <a:extLst>
            <a:ext uri="{FF2B5EF4-FFF2-40B4-BE49-F238E27FC236}">
              <a16:creationId xmlns:a16="http://schemas.microsoft.com/office/drawing/2014/main" id="{D22D98EE-8E68-4D83-9E24-74EBFE99BBF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7" name="正方形/長方形 276">
          <a:extLst>
            <a:ext uri="{FF2B5EF4-FFF2-40B4-BE49-F238E27FC236}">
              <a16:creationId xmlns:a16="http://schemas.microsoft.com/office/drawing/2014/main" id="{E303A29B-DD34-475D-BE7D-58B0CAC6963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8" name="テキスト ボックス 277">
          <a:extLst>
            <a:ext uri="{FF2B5EF4-FFF2-40B4-BE49-F238E27FC236}">
              <a16:creationId xmlns:a16="http://schemas.microsoft.com/office/drawing/2014/main" id="{29BF6613-156B-44C6-BCD3-7FCC42CA9E5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9" name="直線コネクタ 278">
          <a:extLst>
            <a:ext uri="{FF2B5EF4-FFF2-40B4-BE49-F238E27FC236}">
              <a16:creationId xmlns:a16="http://schemas.microsoft.com/office/drawing/2014/main" id="{C5ADB334-ACD2-4B38-BE72-7653A567795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80" name="直線コネクタ 279">
          <a:extLst>
            <a:ext uri="{FF2B5EF4-FFF2-40B4-BE49-F238E27FC236}">
              <a16:creationId xmlns:a16="http://schemas.microsoft.com/office/drawing/2014/main" id="{52A1051F-9555-423F-85AC-2E00596E908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81" name="テキスト ボックス 280">
          <a:extLst>
            <a:ext uri="{FF2B5EF4-FFF2-40B4-BE49-F238E27FC236}">
              <a16:creationId xmlns:a16="http://schemas.microsoft.com/office/drawing/2014/main" id="{5C497FCB-DD6C-4178-BCD9-00DBF0A3FA9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82" name="直線コネクタ 281">
          <a:extLst>
            <a:ext uri="{FF2B5EF4-FFF2-40B4-BE49-F238E27FC236}">
              <a16:creationId xmlns:a16="http://schemas.microsoft.com/office/drawing/2014/main" id="{3C26F036-6308-425B-A6A4-BB981415725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83" name="テキスト ボックス 282">
          <a:extLst>
            <a:ext uri="{FF2B5EF4-FFF2-40B4-BE49-F238E27FC236}">
              <a16:creationId xmlns:a16="http://schemas.microsoft.com/office/drawing/2014/main" id="{C0EC0809-5D6F-4644-B126-04227B42B8A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4" name="直線コネクタ 283">
          <a:extLst>
            <a:ext uri="{FF2B5EF4-FFF2-40B4-BE49-F238E27FC236}">
              <a16:creationId xmlns:a16="http://schemas.microsoft.com/office/drawing/2014/main" id="{D7DE7394-EB97-49CD-8A26-EF6C76A2050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5" name="テキスト ボックス 284">
          <a:extLst>
            <a:ext uri="{FF2B5EF4-FFF2-40B4-BE49-F238E27FC236}">
              <a16:creationId xmlns:a16="http://schemas.microsoft.com/office/drawing/2014/main" id="{DC92C00B-A173-44AD-88A8-FCE11CEBDDB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86" name="直線コネクタ 285">
          <a:extLst>
            <a:ext uri="{FF2B5EF4-FFF2-40B4-BE49-F238E27FC236}">
              <a16:creationId xmlns:a16="http://schemas.microsoft.com/office/drawing/2014/main" id="{E6C960A5-4FEB-4B13-94DE-C499A759989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87" name="テキスト ボックス 286">
          <a:extLst>
            <a:ext uri="{FF2B5EF4-FFF2-40B4-BE49-F238E27FC236}">
              <a16:creationId xmlns:a16="http://schemas.microsoft.com/office/drawing/2014/main" id="{12BF43BE-07D5-43FD-B2E8-4357432C785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88" name="直線コネクタ 287">
          <a:extLst>
            <a:ext uri="{FF2B5EF4-FFF2-40B4-BE49-F238E27FC236}">
              <a16:creationId xmlns:a16="http://schemas.microsoft.com/office/drawing/2014/main" id="{7D401BB0-ED57-4A74-881D-379F15A5674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89" name="テキスト ボックス 288">
          <a:extLst>
            <a:ext uri="{FF2B5EF4-FFF2-40B4-BE49-F238E27FC236}">
              <a16:creationId xmlns:a16="http://schemas.microsoft.com/office/drawing/2014/main" id="{7CACAC1D-E6A8-429C-B86D-D02E7509E36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90" name="直線コネクタ 289">
          <a:extLst>
            <a:ext uri="{FF2B5EF4-FFF2-40B4-BE49-F238E27FC236}">
              <a16:creationId xmlns:a16="http://schemas.microsoft.com/office/drawing/2014/main" id="{EC10AE49-5F4C-4948-A0BE-DFD93158400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1" name="テキスト ボックス 290">
          <a:extLst>
            <a:ext uri="{FF2B5EF4-FFF2-40B4-BE49-F238E27FC236}">
              <a16:creationId xmlns:a16="http://schemas.microsoft.com/office/drawing/2014/main" id="{DD63D8FE-4CD5-4D65-B669-AEE24286547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2" name="【保健センター・保健所】&#10;一人当たり面積グラフ枠">
          <a:extLst>
            <a:ext uri="{FF2B5EF4-FFF2-40B4-BE49-F238E27FC236}">
              <a16:creationId xmlns:a16="http://schemas.microsoft.com/office/drawing/2014/main" id="{B2DADD13-6419-4B8D-A3B3-ADA7F5083AC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293" name="直線コネクタ 292">
          <a:extLst>
            <a:ext uri="{FF2B5EF4-FFF2-40B4-BE49-F238E27FC236}">
              <a16:creationId xmlns:a16="http://schemas.microsoft.com/office/drawing/2014/main" id="{3853477B-DEA8-4BEB-BF0F-6D321364EBE1}"/>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294" name="【保健センター・保健所】&#10;一人当たり面積最小値テキスト">
          <a:extLst>
            <a:ext uri="{FF2B5EF4-FFF2-40B4-BE49-F238E27FC236}">
              <a16:creationId xmlns:a16="http://schemas.microsoft.com/office/drawing/2014/main" id="{F83EC83D-BEAF-446E-BA8F-C742C7A0166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295" name="直線コネクタ 294">
          <a:extLst>
            <a:ext uri="{FF2B5EF4-FFF2-40B4-BE49-F238E27FC236}">
              <a16:creationId xmlns:a16="http://schemas.microsoft.com/office/drawing/2014/main" id="{28A7863C-75E0-43D8-89B0-D65600DAF7E6}"/>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296" name="【保健センター・保健所】&#10;一人当たり面積最大値テキスト">
          <a:extLst>
            <a:ext uri="{FF2B5EF4-FFF2-40B4-BE49-F238E27FC236}">
              <a16:creationId xmlns:a16="http://schemas.microsoft.com/office/drawing/2014/main" id="{C336DD63-73F2-4F01-91BD-AC2E4455FFE4}"/>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297" name="直線コネクタ 296">
          <a:extLst>
            <a:ext uri="{FF2B5EF4-FFF2-40B4-BE49-F238E27FC236}">
              <a16:creationId xmlns:a16="http://schemas.microsoft.com/office/drawing/2014/main" id="{6A5E5ED7-2AE0-4B9C-944F-E32D8ED635AB}"/>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114317</xdr:rowOff>
    </xdr:from>
    <xdr:ext cx="469744" cy="259045"/>
    <xdr:sp macro="" textlink="">
      <xdr:nvSpPr>
        <xdr:cNvPr id="298" name="【保健センター・保健所】&#10;一人当たり面積平均値テキスト">
          <a:extLst>
            <a:ext uri="{FF2B5EF4-FFF2-40B4-BE49-F238E27FC236}">
              <a16:creationId xmlns:a16="http://schemas.microsoft.com/office/drawing/2014/main" id="{A8880D9A-882A-4A20-9368-28B6B7078910}"/>
            </a:ext>
          </a:extLst>
        </xdr:cNvPr>
        <xdr:cNvSpPr txBox="1"/>
      </xdr:nvSpPr>
      <xdr:spPr>
        <a:xfrm>
          <a:off x="22199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299" name="フローチャート: 判断 298">
          <a:extLst>
            <a:ext uri="{FF2B5EF4-FFF2-40B4-BE49-F238E27FC236}">
              <a16:creationId xmlns:a16="http://schemas.microsoft.com/office/drawing/2014/main" id="{72AEFA73-A527-4E22-B05A-12DE56619E9D}"/>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300" name="フローチャート: 判断 299">
          <a:extLst>
            <a:ext uri="{FF2B5EF4-FFF2-40B4-BE49-F238E27FC236}">
              <a16:creationId xmlns:a16="http://schemas.microsoft.com/office/drawing/2014/main" id="{7EA5E025-F64B-4DB0-8C78-8B97E5682AD1}"/>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301" name="フローチャート: 判断 300">
          <a:extLst>
            <a:ext uri="{FF2B5EF4-FFF2-40B4-BE49-F238E27FC236}">
              <a16:creationId xmlns:a16="http://schemas.microsoft.com/office/drawing/2014/main" id="{32563DC4-C818-4605-8C18-DA46830A1072}"/>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302" name="フローチャート: 判断 301">
          <a:extLst>
            <a:ext uri="{FF2B5EF4-FFF2-40B4-BE49-F238E27FC236}">
              <a16:creationId xmlns:a16="http://schemas.microsoft.com/office/drawing/2014/main" id="{20DCDB0A-2642-40BD-BC88-783DA0A82078}"/>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303" name="フローチャート: 判断 302">
          <a:extLst>
            <a:ext uri="{FF2B5EF4-FFF2-40B4-BE49-F238E27FC236}">
              <a16:creationId xmlns:a16="http://schemas.microsoft.com/office/drawing/2014/main" id="{C8BEEEEA-ACFE-4852-AF42-620FB4F90E0C}"/>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24803CBD-17D3-45AE-9A20-C0471F37EEC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EA903859-F6EC-4180-81C6-5EDD6AB9E7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67C192B0-C3A2-4CDC-BBC6-F37973325AB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AF8D16B5-E304-45F7-BDD1-A27B421F1D3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40E2DF00-EA50-43BA-9CF5-5FEE5FE6522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309" name="楕円 308">
          <a:extLst>
            <a:ext uri="{FF2B5EF4-FFF2-40B4-BE49-F238E27FC236}">
              <a16:creationId xmlns:a16="http://schemas.microsoft.com/office/drawing/2014/main" id="{BACD0C35-0AF0-41FF-8AFC-C2DC152ED729}"/>
            </a:ext>
          </a:extLst>
        </xdr:cNvPr>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86377</xdr:rowOff>
    </xdr:from>
    <xdr:ext cx="469744" cy="259045"/>
    <xdr:sp macro="" textlink="">
      <xdr:nvSpPr>
        <xdr:cNvPr id="310" name="【保健センター・保健所】&#10;一人当たり面積該当値テキスト">
          <a:extLst>
            <a:ext uri="{FF2B5EF4-FFF2-40B4-BE49-F238E27FC236}">
              <a16:creationId xmlns:a16="http://schemas.microsoft.com/office/drawing/2014/main" id="{85D02702-8F96-4CB7-859D-D7D341778FA2}"/>
            </a:ext>
          </a:extLst>
        </xdr:cNvPr>
        <xdr:cNvSpPr txBox="1"/>
      </xdr:nvSpPr>
      <xdr:spPr>
        <a:xfrm>
          <a:off x="22199600"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67310</xdr:rowOff>
    </xdr:from>
    <xdr:to>
      <xdr:col>112</xdr:col>
      <xdr:colOff>38100</xdr:colOff>
      <xdr:row>61</xdr:row>
      <xdr:rowOff>168910</xdr:rowOff>
    </xdr:to>
    <xdr:sp macro="" textlink="">
      <xdr:nvSpPr>
        <xdr:cNvPr id="311" name="楕円 310">
          <a:extLst>
            <a:ext uri="{FF2B5EF4-FFF2-40B4-BE49-F238E27FC236}">
              <a16:creationId xmlns:a16="http://schemas.microsoft.com/office/drawing/2014/main" id="{1AB4FAC2-150F-435C-B523-5735CCCB7DCA}"/>
            </a:ext>
          </a:extLst>
        </xdr:cNvPr>
        <xdr:cNvSpPr/>
      </xdr:nvSpPr>
      <xdr:spPr>
        <a:xfrm>
          <a:off x="21272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118110</xdr:rowOff>
    </xdr:to>
    <xdr:cxnSp macro="">
      <xdr:nvCxnSpPr>
        <xdr:cNvPr id="312" name="直線コネクタ 311">
          <a:extLst>
            <a:ext uri="{FF2B5EF4-FFF2-40B4-BE49-F238E27FC236}">
              <a16:creationId xmlns:a16="http://schemas.microsoft.com/office/drawing/2014/main" id="{A4CDD71E-5EB0-4842-B949-5C492CE530B4}"/>
            </a:ext>
          </a:extLst>
        </xdr:cNvPr>
        <xdr:cNvCxnSpPr/>
      </xdr:nvCxnSpPr>
      <xdr:spPr>
        <a:xfrm flipV="1">
          <a:off x="21323300" y="10572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313" name="楕円 312">
          <a:extLst>
            <a:ext uri="{FF2B5EF4-FFF2-40B4-BE49-F238E27FC236}">
              <a16:creationId xmlns:a16="http://schemas.microsoft.com/office/drawing/2014/main" id="{5A4477D5-B0F1-48A6-86D5-C3A1781AF0A9}"/>
            </a:ext>
          </a:extLst>
        </xdr:cNvPr>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118110</xdr:rowOff>
    </xdr:from>
    <xdr:to>
      <xdr:col>111</xdr:col>
      <xdr:colOff>177800</xdr:colOff>
      <xdr:row>61</xdr:row>
      <xdr:rowOff>125730</xdr:rowOff>
    </xdr:to>
    <xdr:cxnSp macro="">
      <xdr:nvCxnSpPr>
        <xdr:cNvPr id="314" name="直線コネクタ 313">
          <a:extLst>
            <a:ext uri="{FF2B5EF4-FFF2-40B4-BE49-F238E27FC236}">
              <a16:creationId xmlns:a16="http://schemas.microsoft.com/office/drawing/2014/main" id="{F230FB11-2A98-4C9E-A6B0-72F629BD77EE}"/>
            </a:ext>
          </a:extLst>
        </xdr:cNvPr>
        <xdr:cNvCxnSpPr/>
      </xdr:nvCxnSpPr>
      <xdr:spPr>
        <a:xfrm flipV="1">
          <a:off x="20434300" y="10576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109220</xdr:rowOff>
    </xdr:from>
    <xdr:to>
      <xdr:col>102</xdr:col>
      <xdr:colOff>165100</xdr:colOff>
      <xdr:row>62</xdr:row>
      <xdr:rowOff>39370</xdr:rowOff>
    </xdr:to>
    <xdr:sp macro="" textlink="">
      <xdr:nvSpPr>
        <xdr:cNvPr id="315" name="楕円 314">
          <a:extLst>
            <a:ext uri="{FF2B5EF4-FFF2-40B4-BE49-F238E27FC236}">
              <a16:creationId xmlns:a16="http://schemas.microsoft.com/office/drawing/2014/main" id="{F05DC32F-D28A-410F-8965-EABD6815BFC7}"/>
            </a:ext>
          </a:extLst>
        </xdr:cNvPr>
        <xdr:cNvSpPr/>
      </xdr:nvSpPr>
      <xdr:spPr>
        <a:xfrm>
          <a:off x="19494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160020</xdr:rowOff>
    </xdr:to>
    <xdr:cxnSp macro="">
      <xdr:nvCxnSpPr>
        <xdr:cNvPr id="316" name="直線コネクタ 315">
          <a:extLst>
            <a:ext uri="{FF2B5EF4-FFF2-40B4-BE49-F238E27FC236}">
              <a16:creationId xmlns:a16="http://schemas.microsoft.com/office/drawing/2014/main" id="{BBAD29CA-E300-4209-8A20-408F186C7B7E}"/>
            </a:ext>
          </a:extLst>
        </xdr:cNvPr>
        <xdr:cNvCxnSpPr/>
      </xdr:nvCxnSpPr>
      <xdr:spPr>
        <a:xfrm flipV="1">
          <a:off x="19545300" y="10584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116840</xdr:rowOff>
    </xdr:from>
    <xdr:to>
      <xdr:col>98</xdr:col>
      <xdr:colOff>38100</xdr:colOff>
      <xdr:row>62</xdr:row>
      <xdr:rowOff>46990</xdr:rowOff>
    </xdr:to>
    <xdr:sp macro="" textlink="">
      <xdr:nvSpPr>
        <xdr:cNvPr id="317" name="楕円 316">
          <a:extLst>
            <a:ext uri="{FF2B5EF4-FFF2-40B4-BE49-F238E27FC236}">
              <a16:creationId xmlns:a16="http://schemas.microsoft.com/office/drawing/2014/main" id="{E8695FE3-B1DB-4B35-B683-054DC5ED795E}"/>
            </a:ext>
          </a:extLst>
        </xdr:cNvPr>
        <xdr:cNvSpPr/>
      </xdr:nvSpPr>
      <xdr:spPr>
        <a:xfrm>
          <a:off x="18605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160020</xdr:rowOff>
    </xdr:from>
    <xdr:to>
      <xdr:col>102</xdr:col>
      <xdr:colOff>114300</xdr:colOff>
      <xdr:row>61</xdr:row>
      <xdr:rowOff>167640</xdr:rowOff>
    </xdr:to>
    <xdr:cxnSp macro="">
      <xdr:nvCxnSpPr>
        <xdr:cNvPr id="318" name="直線コネクタ 317">
          <a:extLst>
            <a:ext uri="{FF2B5EF4-FFF2-40B4-BE49-F238E27FC236}">
              <a16:creationId xmlns:a16="http://schemas.microsoft.com/office/drawing/2014/main" id="{2D087EA3-CA2C-42BB-84E9-33C2F9815E72}"/>
            </a:ext>
          </a:extLst>
        </xdr:cNvPr>
        <xdr:cNvCxnSpPr/>
      </xdr:nvCxnSpPr>
      <xdr:spPr>
        <a:xfrm flipV="1">
          <a:off x="18656300" y="106184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45737</xdr:rowOff>
    </xdr:from>
    <xdr:ext cx="469744" cy="259045"/>
    <xdr:sp macro="" textlink="">
      <xdr:nvSpPr>
        <xdr:cNvPr id="319" name="n_1aveValue【保健センター・保健所】&#10;一人当たり面積">
          <a:extLst>
            <a:ext uri="{FF2B5EF4-FFF2-40B4-BE49-F238E27FC236}">
              <a16:creationId xmlns:a16="http://schemas.microsoft.com/office/drawing/2014/main" id="{59E92A5E-B4AF-489E-803D-A59E9E9DFAF1}"/>
            </a:ext>
          </a:extLst>
        </xdr:cNvPr>
        <xdr:cNvSpPr txBox="1"/>
      </xdr:nvSpPr>
      <xdr:spPr>
        <a:xfrm>
          <a:off x="21075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320" name="n_2aveValue【保健センター・保健所】&#10;一人当たり面積">
          <a:extLst>
            <a:ext uri="{FF2B5EF4-FFF2-40B4-BE49-F238E27FC236}">
              <a16:creationId xmlns:a16="http://schemas.microsoft.com/office/drawing/2014/main" id="{A0527308-713F-4EBE-9FEF-DA5046FEDC73}"/>
            </a:ext>
          </a:extLst>
        </xdr:cNvPr>
        <xdr:cNvSpPr txBox="1"/>
      </xdr:nvSpPr>
      <xdr:spPr>
        <a:xfrm>
          <a:off x="20199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34307</xdr:rowOff>
    </xdr:from>
    <xdr:ext cx="469744" cy="259045"/>
    <xdr:sp macro="" textlink="">
      <xdr:nvSpPr>
        <xdr:cNvPr id="321" name="n_3aveValue【保健センター・保健所】&#10;一人当たり面積">
          <a:extLst>
            <a:ext uri="{FF2B5EF4-FFF2-40B4-BE49-F238E27FC236}">
              <a16:creationId xmlns:a16="http://schemas.microsoft.com/office/drawing/2014/main" id="{5A13CAC2-B60C-48FA-B8C6-F0E9C70D3D47}"/>
            </a:ext>
          </a:extLst>
        </xdr:cNvPr>
        <xdr:cNvSpPr txBox="1"/>
      </xdr:nvSpPr>
      <xdr:spPr>
        <a:xfrm>
          <a:off x="19310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322" name="n_4aveValue【保健センター・保健所】&#10;一人当たり面積">
          <a:extLst>
            <a:ext uri="{FF2B5EF4-FFF2-40B4-BE49-F238E27FC236}">
              <a16:creationId xmlns:a16="http://schemas.microsoft.com/office/drawing/2014/main" id="{7FF27210-62F0-4D20-B4FB-0697922EF33C}"/>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13987</xdr:rowOff>
    </xdr:from>
    <xdr:ext cx="469744" cy="259045"/>
    <xdr:sp macro="" textlink="">
      <xdr:nvSpPr>
        <xdr:cNvPr id="323" name="n_1mainValue【保健センター・保健所】&#10;一人当たり面積">
          <a:extLst>
            <a:ext uri="{FF2B5EF4-FFF2-40B4-BE49-F238E27FC236}">
              <a16:creationId xmlns:a16="http://schemas.microsoft.com/office/drawing/2014/main" id="{F22C3F0B-67F7-4C04-8F0D-ECC867C0F156}"/>
            </a:ext>
          </a:extLst>
        </xdr:cNvPr>
        <xdr:cNvSpPr txBox="1"/>
      </xdr:nvSpPr>
      <xdr:spPr>
        <a:xfrm>
          <a:off x="210757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21607</xdr:rowOff>
    </xdr:from>
    <xdr:ext cx="469744" cy="259045"/>
    <xdr:sp macro="" textlink="">
      <xdr:nvSpPr>
        <xdr:cNvPr id="324" name="n_2mainValue【保健センター・保健所】&#10;一人当たり面積">
          <a:extLst>
            <a:ext uri="{FF2B5EF4-FFF2-40B4-BE49-F238E27FC236}">
              <a16:creationId xmlns:a16="http://schemas.microsoft.com/office/drawing/2014/main" id="{AF0AA22C-61AD-4CCE-8E8E-548CBD58EB66}"/>
            </a:ext>
          </a:extLst>
        </xdr:cNvPr>
        <xdr:cNvSpPr txBox="1"/>
      </xdr:nvSpPr>
      <xdr:spPr>
        <a:xfrm>
          <a:off x="20199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55897</xdr:rowOff>
    </xdr:from>
    <xdr:ext cx="469744" cy="259045"/>
    <xdr:sp macro="" textlink="">
      <xdr:nvSpPr>
        <xdr:cNvPr id="325" name="n_3mainValue【保健センター・保健所】&#10;一人当たり面積">
          <a:extLst>
            <a:ext uri="{FF2B5EF4-FFF2-40B4-BE49-F238E27FC236}">
              <a16:creationId xmlns:a16="http://schemas.microsoft.com/office/drawing/2014/main" id="{A66D625D-AE20-4317-A0BF-D5E3341E34BF}"/>
            </a:ext>
          </a:extLst>
        </xdr:cNvPr>
        <xdr:cNvSpPr txBox="1"/>
      </xdr:nvSpPr>
      <xdr:spPr>
        <a:xfrm>
          <a:off x="19310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63517</xdr:rowOff>
    </xdr:from>
    <xdr:ext cx="469744" cy="259045"/>
    <xdr:sp macro="" textlink="">
      <xdr:nvSpPr>
        <xdr:cNvPr id="326" name="n_4mainValue【保健センター・保健所】&#10;一人当たり面積">
          <a:extLst>
            <a:ext uri="{FF2B5EF4-FFF2-40B4-BE49-F238E27FC236}">
              <a16:creationId xmlns:a16="http://schemas.microsoft.com/office/drawing/2014/main" id="{D7C4CB8D-F5D1-4577-ADF3-C64AF6CD9F23}"/>
            </a:ext>
          </a:extLst>
        </xdr:cNvPr>
        <xdr:cNvSpPr txBox="1"/>
      </xdr:nvSpPr>
      <xdr:spPr>
        <a:xfrm>
          <a:off x="184214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a:extLst>
            <a:ext uri="{FF2B5EF4-FFF2-40B4-BE49-F238E27FC236}">
              <a16:creationId xmlns:a16="http://schemas.microsoft.com/office/drawing/2014/main" id="{8084EE36-7E2D-4113-A10A-C40E9EB27EE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a:extLst>
            <a:ext uri="{FF2B5EF4-FFF2-40B4-BE49-F238E27FC236}">
              <a16:creationId xmlns:a16="http://schemas.microsoft.com/office/drawing/2014/main" id="{E2BF19BC-7DA1-4586-9EED-D55E37C8A2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a:extLst>
            <a:ext uri="{FF2B5EF4-FFF2-40B4-BE49-F238E27FC236}">
              <a16:creationId xmlns:a16="http://schemas.microsoft.com/office/drawing/2014/main" id="{4ADD41FE-5E4A-4F45-BBD3-39BF293A61C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a:extLst>
            <a:ext uri="{FF2B5EF4-FFF2-40B4-BE49-F238E27FC236}">
              <a16:creationId xmlns:a16="http://schemas.microsoft.com/office/drawing/2014/main" id="{689EF08A-8565-48B8-A4D7-A9F5D750FFC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a:extLst>
            <a:ext uri="{FF2B5EF4-FFF2-40B4-BE49-F238E27FC236}">
              <a16:creationId xmlns:a16="http://schemas.microsoft.com/office/drawing/2014/main" id="{9B633E41-4BB1-4E21-B413-FA1185F69C2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a:extLst>
            <a:ext uri="{FF2B5EF4-FFF2-40B4-BE49-F238E27FC236}">
              <a16:creationId xmlns:a16="http://schemas.microsoft.com/office/drawing/2014/main" id="{9FD6213B-2A54-4738-8940-AAC9286D4C4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a:extLst>
            <a:ext uri="{FF2B5EF4-FFF2-40B4-BE49-F238E27FC236}">
              <a16:creationId xmlns:a16="http://schemas.microsoft.com/office/drawing/2014/main" id="{1DA71007-456B-421E-9A4B-6997B573AA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a:extLst>
            <a:ext uri="{FF2B5EF4-FFF2-40B4-BE49-F238E27FC236}">
              <a16:creationId xmlns:a16="http://schemas.microsoft.com/office/drawing/2014/main" id="{2C39C592-F6FE-4711-A7DA-3F84043CBB5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a:extLst>
            <a:ext uri="{FF2B5EF4-FFF2-40B4-BE49-F238E27FC236}">
              <a16:creationId xmlns:a16="http://schemas.microsoft.com/office/drawing/2014/main" id="{806A5A17-99BB-4261-B6D0-00B720637F1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a:extLst>
            <a:ext uri="{FF2B5EF4-FFF2-40B4-BE49-F238E27FC236}">
              <a16:creationId xmlns:a16="http://schemas.microsoft.com/office/drawing/2014/main" id="{CFCD849E-DD6E-4180-A854-06948222D8B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7" name="テキスト ボックス 336">
          <a:extLst>
            <a:ext uri="{FF2B5EF4-FFF2-40B4-BE49-F238E27FC236}">
              <a16:creationId xmlns:a16="http://schemas.microsoft.com/office/drawing/2014/main" id="{56634BC8-57B7-44CD-B160-16E03C89B2C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8" name="直線コネクタ 337">
          <a:extLst>
            <a:ext uri="{FF2B5EF4-FFF2-40B4-BE49-F238E27FC236}">
              <a16:creationId xmlns:a16="http://schemas.microsoft.com/office/drawing/2014/main" id="{C734062B-EC3E-41AF-9DF1-967B719A91B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9" name="テキスト ボックス 338">
          <a:extLst>
            <a:ext uri="{FF2B5EF4-FFF2-40B4-BE49-F238E27FC236}">
              <a16:creationId xmlns:a16="http://schemas.microsoft.com/office/drawing/2014/main" id="{699AFDBE-EF14-4C09-9D6B-36ED0A54BBE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0" name="直線コネクタ 339">
          <a:extLst>
            <a:ext uri="{FF2B5EF4-FFF2-40B4-BE49-F238E27FC236}">
              <a16:creationId xmlns:a16="http://schemas.microsoft.com/office/drawing/2014/main" id="{D32817F8-AA55-41E6-83E2-F286AD8702E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1" name="テキスト ボックス 340">
          <a:extLst>
            <a:ext uri="{FF2B5EF4-FFF2-40B4-BE49-F238E27FC236}">
              <a16:creationId xmlns:a16="http://schemas.microsoft.com/office/drawing/2014/main" id="{FC8E17B2-F8F5-491B-A4DB-4C3A881ABE6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2" name="直線コネクタ 341">
          <a:extLst>
            <a:ext uri="{FF2B5EF4-FFF2-40B4-BE49-F238E27FC236}">
              <a16:creationId xmlns:a16="http://schemas.microsoft.com/office/drawing/2014/main" id="{B33127D3-270C-4ABF-A932-A473D061019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3" name="テキスト ボックス 342">
          <a:extLst>
            <a:ext uri="{FF2B5EF4-FFF2-40B4-BE49-F238E27FC236}">
              <a16:creationId xmlns:a16="http://schemas.microsoft.com/office/drawing/2014/main" id="{F5ACAD7D-1AB7-4B24-B54C-6DA783BAE4A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4" name="直線コネクタ 343">
          <a:extLst>
            <a:ext uri="{FF2B5EF4-FFF2-40B4-BE49-F238E27FC236}">
              <a16:creationId xmlns:a16="http://schemas.microsoft.com/office/drawing/2014/main" id="{87EB22DE-1700-49F4-B7C1-6B18EBAC15D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5" name="テキスト ボックス 344">
          <a:extLst>
            <a:ext uri="{FF2B5EF4-FFF2-40B4-BE49-F238E27FC236}">
              <a16:creationId xmlns:a16="http://schemas.microsoft.com/office/drawing/2014/main" id="{EAEC8D6D-CB82-4526-9512-F9826510A70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6" name="直線コネクタ 345">
          <a:extLst>
            <a:ext uri="{FF2B5EF4-FFF2-40B4-BE49-F238E27FC236}">
              <a16:creationId xmlns:a16="http://schemas.microsoft.com/office/drawing/2014/main" id="{ECA71897-5872-4FA2-8496-1BE31A5A56A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7" name="テキスト ボックス 346">
          <a:extLst>
            <a:ext uri="{FF2B5EF4-FFF2-40B4-BE49-F238E27FC236}">
              <a16:creationId xmlns:a16="http://schemas.microsoft.com/office/drawing/2014/main" id="{3214D027-EE4E-42D7-8BF1-697BB3273D5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8" name="直線コネクタ 347">
          <a:extLst>
            <a:ext uri="{FF2B5EF4-FFF2-40B4-BE49-F238E27FC236}">
              <a16:creationId xmlns:a16="http://schemas.microsoft.com/office/drawing/2014/main" id="{CDA55361-2B9D-454E-9FE1-C6B18E8CF74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9" name="テキスト ボックス 348">
          <a:extLst>
            <a:ext uri="{FF2B5EF4-FFF2-40B4-BE49-F238E27FC236}">
              <a16:creationId xmlns:a16="http://schemas.microsoft.com/office/drawing/2014/main" id="{061709F0-CC52-4F83-BD4F-23DC76AF1FE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0" name="【消防施設】&#10;有形固定資産減価償却率グラフ枠">
          <a:extLst>
            <a:ext uri="{FF2B5EF4-FFF2-40B4-BE49-F238E27FC236}">
              <a16:creationId xmlns:a16="http://schemas.microsoft.com/office/drawing/2014/main" id="{AB512759-4A3D-42D9-9481-0830260D577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351" name="直線コネクタ 350">
          <a:extLst>
            <a:ext uri="{FF2B5EF4-FFF2-40B4-BE49-F238E27FC236}">
              <a16:creationId xmlns:a16="http://schemas.microsoft.com/office/drawing/2014/main" id="{7632E9F9-DB41-4113-A878-935350AFD9A4}"/>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352" name="【消防施設】&#10;有形固定資産減価償却率最小値テキスト">
          <a:extLst>
            <a:ext uri="{FF2B5EF4-FFF2-40B4-BE49-F238E27FC236}">
              <a16:creationId xmlns:a16="http://schemas.microsoft.com/office/drawing/2014/main" id="{8583A8F7-8743-4FB6-9E78-3F40A2D98AFB}"/>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353" name="直線コネクタ 352">
          <a:extLst>
            <a:ext uri="{FF2B5EF4-FFF2-40B4-BE49-F238E27FC236}">
              <a16:creationId xmlns:a16="http://schemas.microsoft.com/office/drawing/2014/main" id="{469FDC7E-0511-4CF0-B588-0705DE222A28}"/>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354" name="【消防施設】&#10;有形固定資産減価償却率最大値テキスト">
          <a:extLst>
            <a:ext uri="{FF2B5EF4-FFF2-40B4-BE49-F238E27FC236}">
              <a16:creationId xmlns:a16="http://schemas.microsoft.com/office/drawing/2014/main" id="{767C0508-2DCD-4517-BE1A-9CA6496ED616}"/>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355" name="直線コネクタ 354">
          <a:extLst>
            <a:ext uri="{FF2B5EF4-FFF2-40B4-BE49-F238E27FC236}">
              <a16:creationId xmlns:a16="http://schemas.microsoft.com/office/drawing/2014/main" id="{74D3D40F-A27D-4954-A9CC-5EF47AC155CA}"/>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356" name="【消防施設】&#10;有形固定資産減価償却率平均値テキスト">
          <a:extLst>
            <a:ext uri="{FF2B5EF4-FFF2-40B4-BE49-F238E27FC236}">
              <a16:creationId xmlns:a16="http://schemas.microsoft.com/office/drawing/2014/main" id="{D6651813-1544-477D-9926-985116111D69}"/>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357" name="フローチャート: 判断 356">
          <a:extLst>
            <a:ext uri="{FF2B5EF4-FFF2-40B4-BE49-F238E27FC236}">
              <a16:creationId xmlns:a16="http://schemas.microsoft.com/office/drawing/2014/main" id="{4428DBD9-B13D-43DE-B34E-85CAF182F986}"/>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358" name="フローチャート: 判断 357">
          <a:extLst>
            <a:ext uri="{FF2B5EF4-FFF2-40B4-BE49-F238E27FC236}">
              <a16:creationId xmlns:a16="http://schemas.microsoft.com/office/drawing/2014/main" id="{25FBE0A6-DE46-4B9E-B110-54D24EA98059}"/>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359" name="フローチャート: 判断 358">
          <a:extLst>
            <a:ext uri="{FF2B5EF4-FFF2-40B4-BE49-F238E27FC236}">
              <a16:creationId xmlns:a16="http://schemas.microsoft.com/office/drawing/2014/main" id="{CA99C59C-D897-4472-816C-9B4EEFD75CF8}"/>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360" name="フローチャート: 判断 359">
          <a:extLst>
            <a:ext uri="{FF2B5EF4-FFF2-40B4-BE49-F238E27FC236}">
              <a16:creationId xmlns:a16="http://schemas.microsoft.com/office/drawing/2014/main" id="{DFF7883D-36CF-4D56-B266-3F49C23BDC14}"/>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361" name="フローチャート: 判断 360">
          <a:extLst>
            <a:ext uri="{FF2B5EF4-FFF2-40B4-BE49-F238E27FC236}">
              <a16:creationId xmlns:a16="http://schemas.microsoft.com/office/drawing/2014/main" id="{E0C092B7-FA23-4F7A-AF2F-8A40AA0D2845}"/>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1F6C79E-F611-450F-8E0F-C6C81CDF06D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5B5C7CC-3E85-4A40-BC1B-11D0A494216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CEA37CA5-5944-40B1-A843-8D916106DFF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9368A7C-F6FC-4E67-B28D-C411350E53D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3EF2AC6D-E432-4904-933E-7E512388765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107314</xdr:rowOff>
    </xdr:from>
    <xdr:to>
      <xdr:col>85</xdr:col>
      <xdr:colOff>177800</xdr:colOff>
      <xdr:row>85</xdr:row>
      <xdr:rowOff>37464</xdr:rowOff>
    </xdr:to>
    <xdr:sp macro="" textlink="">
      <xdr:nvSpPr>
        <xdr:cNvPr id="367" name="楕円 366">
          <a:extLst>
            <a:ext uri="{FF2B5EF4-FFF2-40B4-BE49-F238E27FC236}">
              <a16:creationId xmlns:a16="http://schemas.microsoft.com/office/drawing/2014/main" id="{63488F04-AFE5-40CF-BF68-78F4861B6830}"/>
            </a:ext>
          </a:extLst>
        </xdr:cNvPr>
        <xdr:cNvSpPr/>
      </xdr:nvSpPr>
      <xdr:spPr>
        <a:xfrm>
          <a:off x="16268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85741</xdr:rowOff>
    </xdr:from>
    <xdr:ext cx="405111" cy="259045"/>
    <xdr:sp macro="" textlink="">
      <xdr:nvSpPr>
        <xdr:cNvPr id="368" name="【消防施設】&#10;有形固定資産減価償却率該当値テキスト">
          <a:extLst>
            <a:ext uri="{FF2B5EF4-FFF2-40B4-BE49-F238E27FC236}">
              <a16:creationId xmlns:a16="http://schemas.microsoft.com/office/drawing/2014/main" id="{810800F8-9E33-47A2-9EF4-BDE186E928EF}"/>
            </a:ext>
          </a:extLst>
        </xdr:cNvPr>
        <xdr:cNvSpPr txBox="1"/>
      </xdr:nvSpPr>
      <xdr:spPr>
        <a:xfrm>
          <a:off x="16357600"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73025</xdr:rowOff>
    </xdr:from>
    <xdr:to>
      <xdr:col>81</xdr:col>
      <xdr:colOff>101600</xdr:colOff>
      <xdr:row>85</xdr:row>
      <xdr:rowOff>3175</xdr:rowOff>
    </xdr:to>
    <xdr:sp macro="" textlink="">
      <xdr:nvSpPr>
        <xdr:cNvPr id="369" name="楕円 368">
          <a:extLst>
            <a:ext uri="{FF2B5EF4-FFF2-40B4-BE49-F238E27FC236}">
              <a16:creationId xmlns:a16="http://schemas.microsoft.com/office/drawing/2014/main" id="{F2343080-0E6E-41CC-B7EE-850A2F72BDCF}"/>
            </a:ext>
          </a:extLst>
        </xdr:cNvPr>
        <xdr:cNvSpPr/>
      </xdr:nvSpPr>
      <xdr:spPr>
        <a:xfrm>
          <a:off x="15430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123825</xdr:rowOff>
    </xdr:from>
    <xdr:to>
      <xdr:col>85</xdr:col>
      <xdr:colOff>127000</xdr:colOff>
      <xdr:row>84</xdr:row>
      <xdr:rowOff>158114</xdr:rowOff>
    </xdr:to>
    <xdr:cxnSp macro="">
      <xdr:nvCxnSpPr>
        <xdr:cNvPr id="370" name="直線コネクタ 369">
          <a:extLst>
            <a:ext uri="{FF2B5EF4-FFF2-40B4-BE49-F238E27FC236}">
              <a16:creationId xmlns:a16="http://schemas.microsoft.com/office/drawing/2014/main" id="{17E4912C-F948-4B9D-B976-4AC00828A320}"/>
            </a:ext>
          </a:extLst>
        </xdr:cNvPr>
        <xdr:cNvCxnSpPr/>
      </xdr:nvCxnSpPr>
      <xdr:spPr>
        <a:xfrm>
          <a:off x="15481300" y="145256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33020</xdr:rowOff>
    </xdr:from>
    <xdr:to>
      <xdr:col>76</xdr:col>
      <xdr:colOff>165100</xdr:colOff>
      <xdr:row>84</xdr:row>
      <xdr:rowOff>134620</xdr:rowOff>
    </xdr:to>
    <xdr:sp macro="" textlink="">
      <xdr:nvSpPr>
        <xdr:cNvPr id="371" name="楕円 370">
          <a:extLst>
            <a:ext uri="{FF2B5EF4-FFF2-40B4-BE49-F238E27FC236}">
              <a16:creationId xmlns:a16="http://schemas.microsoft.com/office/drawing/2014/main" id="{7E3B0517-BE44-4250-B8AC-98C43AF644DF}"/>
            </a:ext>
          </a:extLst>
        </xdr:cNvPr>
        <xdr:cNvSpPr/>
      </xdr:nvSpPr>
      <xdr:spPr>
        <a:xfrm>
          <a:off x="1454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83820</xdr:rowOff>
    </xdr:from>
    <xdr:to>
      <xdr:col>81</xdr:col>
      <xdr:colOff>50800</xdr:colOff>
      <xdr:row>84</xdr:row>
      <xdr:rowOff>123825</xdr:rowOff>
    </xdr:to>
    <xdr:cxnSp macro="">
      <xdr:nvCxnSpPr>
        <xdr:cNvPr id="372" name="直線コネクタ 371">
          <a:extLst>
            <a:ext uri="{FF2B5EF4-FFF2-40B4-BE49-F238E27FC236}">
              <a16:creationId xmlns:a16="http://schemas.microsoft.com/office/drawing/2014/main" id="{C934AE27-7D8D-40C2-8F95-048D46D96FA7}"/>
            </a:ext>
          </a:extLst>
        </xdr:cNvPr>
        <xdr:cNvCxnSpPr/>
      </xdr:nvCxnSpPr>
      <xdr:spPr>
        <a:xfrm>
          <a:off x="14592300" y="144856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164464</xdr:rowOff>
    </xdr:from>
    <xdr:to>
      <xdr:col>72</xdr:col>
      <xdr:colOff>38100</xdr:colOff>
      <xdr:row>84</xdr:row>
      <xdr:rowOff>94614</xdr:rowOff>
    </xdr:to>
    <xdr:sp macro="" textlink="">
      <xdr:nvSpPr>
        <xdr:cNvPr id="373" name="楕円 372">
          <a:extLst>
            <a:ext uri="{FF2B5EF4-FFF2-40B4-BE49-F238E27FC236}">
              <a16:creationId xmlns:a16="http://schemas.microsoft.com/office/drawing/2014/main" id="{3CC1E912-D570-445A-A1B1-A1B92A088BAA}"/>
            </a:ext>
          </a:extLst>
        </xdr:cNvPr>
        <xdr:cNvSpPr/>
      </xdr:nvSpPr>
      <xdr:spPr>
        <a:xfrm>
          <a:off x="13652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43814</xdr:rowOff>
    </xdr:from>
    <xdr:to>
      <xdr:col>76</xdr:col>
      <xdr:colOff>114300</xdr:colOff>
      <xdr:row>84</xdr:row>
      <xdr:rowOff>83820</xdr:rowOff>
    </xdr:to>
    <xdr:cxnSp macro="">
      <xdr:nvCxnSpPr>
        <xdr:cNvPr id="374" name="直線コネクタ 373">
          <a:extLst>
            <a:ext uri="{FF2B5EF4-FFF2-40B4-BE49-F238E27FC236}">
              <a16:creationId xmlns:a16="http://schemas.microsoft.com/office/drawing/2014/main" id="{D99BEA7F-962E-4931-8FBB-0DC622D87991}"/>
            </a:ext>
          </a:extLst>
        </xdr:cNvPr>
        <xdr:cNvCxnSpPr/>
      </xdr:nvCxnSpPr>
      <xdr:spPr>
        <a:xfrm>
          <a:off x="13703300" y="144456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116839</xdr:rowOff>
    </xdr:from>
    <xdr:to>
      <xdr:col>67</xdr:col>
      <xdr:colOff>101600</xdr:colOff>
      <xdr:row>84</xdr:row>
      <xdr:rowOff>46989</xdr:rowOff>
    </xdr:to>
    <xdr:sp macro="" textlink="">
      <xdr:nvSpPr>
        <xdr:cNvPr id="375" name="楕円 374">
          <a:extLst>
            <a:ext uri="{FF2B5EF4-FFF2-40B4-BE49-F238E27FC236}">
              <a16:creationId xmlns:a16="http://schemas.microsoft.com/office/drawing/2014/main" id="{850CDCDB-FA76-45BB-A681-AA4E24501D5A}"/>
            </a:ext>
          </a:extLst>
        </xdr:cNvPr>
        <xdr:cNvSpPr/>
      </xdr:nvSpPr>
      <xdr:spPr>
        <a:xfrm>
          <a:off x="12763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167639</xdr:rowOff>
    </xdr:from>
    <xdr:to>
      <xdr:col>71</xdr:col>
      <xdr:colOff>177800</xdr:colOff>
      <xdr:row>84</xdr:row>
      <xdr:rowOff>43814</xdr:rowOff>
    </xdr:to>
    <xdr:cxnSp macro="">
      <xdr:nvCxnSpPr>
        <xdr:cNvPr id="376" name="直線コネクタ 375">
          <a:extLst>
            <a:ext uri="{FF2B5EF4-FFF2-40B4-BE49-F238E27FC236}">
              <a16:creationId xmlns:a16="http://schemas.microsoft.com/office/drawing/2014/main" id="{045080EE-D701-4735-A8E7-4D418519AD8A}"/>
            </a:ext>
          </a:extLst>
        </xdr:cNvPr>
        <xdr:cNvCxnSpPr/>
      </xdr:nvCxnSpPr>
      <xdr:spPr>
        <a:xfrm>
          <a:off x="12814300" y="143979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377" name="n_1aveValue【消防施設】&#10;有形固定資産減価償却率">
          <a:extLst>
            <a:ext uri="{FF2B5EF4-FFF2-40B4-BE49-F238E27FC236}">
              <a16:creationId xmlns:a16="http://schemas.microsoft.com/office/drawing/2014/main" id="{AA5BF4E2-7F90-4AB0-B4AC-FCC5AEB8E238}"/>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378" name="n_2aveValue【消防施設】&#10;有形固定資産減価償却率">
          <a:extLst>
            <a:ext uri="{FF2B5EF4-FFF2-40B4-BE49-F238E27FC236}">
              <a16:creationId xmlns:a16="http://schemas.microsoft.com/office/drawing/2014/main" id="{80A0048D-F49E-4CFE-B8CA-3DD455627B9F}"/>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379" name="n_3aveValue【消防施設】&#10;有形固定資産減価償却率">
          <a:extLst>
            <a:ext uri="{FF2B5EF4-FFF2-40B4-BE49-F238E27FC236}">
              <a16:creationId xmlns:a16="http://schemas.microsoft.com/office/drawing/2014/main" id="{CEE25388-3914-4378-A89A-266DDE4C52E2}"/>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380" name="n_4aveValue【消防施設】&#10;有形固定資産減価償却率">
          <a:extLst>
            <a:ext uri="{FF2B5EF4-FFF2-40B4-BE49-F238E27FC236}">
              <a16:creationId xmlns:a16="http://schemas.microsoft.com/office/drawing/2014/main" id="{644013E5-9426-4F76-BC37-B8A6A4E00C4C}"/>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165752</xdr:rowOff>
    </xdr:from>
    <xdr:ext cx="405111" cy="259045"/>
    <xdr:sp macro="" textlink="">
      <xdr:nvSpPr>
        <xdr:cNvPr id="381" name="n_1mainValue【消防施設】&#10;有形固定資産減価償却率">
          <a:extLst>
            <a:ext uri="{FF2B5EF4-FFF2-40B4-BE49-F238E27FC236}">
              <a16:creationId xmlns:a16="http://schemas.microsoft.com/office/drawing/2014/main" id="{059895F4-A06D-4617-BE0F-1708AC457872}"/>
            </a:ext>
          </a:extLst>
        </xdr:cNvPr>
        <xdr:cNvSpPr txBox="1"/>
      </xdr:nvSpPr>
      <xdr:spPr>
        <a:xfrm>
          <a:off x="152660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125747</xdr:rowOff>
    </xdr:from>
    <xdr:ext cx="405111" cy="259045"/>
    <xdr:sp macro="" textlink="">
      <xdr:nvSpPr>
        <xdr:cNvPr id="382" name="n_2mainValue【消防施設】&#10;有形固定資産減価償却率">
          <a:extLst>
            <a:ext uri="{FF2B5EF4-FFF2-40B4-BE49-F238E27FC236}">
              <a16:creationId xmlns:a16="http://schemas.microsoft.com/office/drawing/2014/main" id="{CAC95215-11DE-4792-9C76-491CBDAB765E}"/>
            </a:ext>
          </a:extLst>
        </xdr:cNvPr>
        <xdr:cNvSpPr txBox="1"/>
      </xdr:nvSpPr>
      <xdr:spPr>
        <a:xfrm>
          <a:off x="14389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85741</xdr:rowOff>
    </xdr:from>
    <xdr:ext cx="405111" cy="259045"/>
    <xdr:sp macro="" textlink="">
      <xdr:nvSpPr>
        <xdr:cNvPr id="383" name="n_3mainValue【消防施設】&#10;有形固定資産減価償却率">
          <a:extLst>
            <a:ext uri="{FF2B5EF4-FFF2-40B4-BE49-F238E27FC236}">
              <a16:creationId xmlns:a16="http://schemas.microsoft.com/office/drawing/2014/main" id="{231C4AEE-8FF6-4732-9A9B-F774B32133EB}"/>
            </a:ext>
          </a:extLst>
        </xdr:cNvPr>
        <xdr:cNvSpPr txBox="1"/>
      </xdr:nvSpPr>
      <xdr:spPr>
        <a:xfrm>
          <a:off x="13500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38116</xdr:rowOff>
    </xdr:from>
    <xdr:ext cx="405111" cy="259045"/>
    <xdr:sp macro="" textlink="">
      <xdr:nvSpPr>
        <xdr:cNvPr id="384" name="n_4mainValue【消防施設】&#10;有形固定資産減価償却率">
          <a:extLst>
            <a:ext uri="{FF2B5EF4-FFF2-40B4-BE49-F238E27FC236}">
              <a16:creationId xmlns:a16="http://schemas.microsoft.com/office/drawing/2014/main" id="{5CE94D27-8E52-4A7C-AD46-36A98BF66A7F}"/>
            </a:ext>
          </a:extLst>
        </xdr:cNvPr>
        <xdr:cNvSpPr txBox="1"/>
      </xdr:nvSpPr>
      <xdr:spPr>
        <a:xfrm>
          <a:off x="12611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5" name="正方形/長方形 384">
          <a:extLst>
            <a:ext uri="{FF2B5EF4-FFF2-40B4-BE49-F238E27FC236}">
              <a16:creationId xmlns:a16="http://schemas.microsoft.com/office/drawing/2014/main" id="{8DE72FD2-991C-4CD1-86F3-955F7D83F77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6" name="正方形/長方形 385">
          <a:extLst>
            <a:ext uri="{FF2B5EF4-FFF2-40B4-BE49-F238E27FC236}">
              <a16:creationId xmlns:a16="http://schemas.microsoft.com/office/drawing/2014/main" id="{F7C3D063-2046-4B5C-8996-EA46B2BDD4C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7" name="正方形/長方形 386">
          <a:extLst>
            <a:ext uri="{FF2B5EF4-FFF2-40B4-BE49-F238E27FC236}">
              <a16:creationId xmlns:a16="http://schemas.microsoft.com/office/drawing/2014/main" id="{DADF96C8-20CA-4BEB-AC52-1FA7F9C77E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8" name="正方形/長方形 387">
          <a:extLst>
            <a:ext uri="{FF2B5EF4-FFF2-40B4-BE49-F238E27FC236}">
              <a16:creationId xmlns:a16="http://schemas.microsoft.com/office/drawing/2014/main" id="{FF211CAA-31E1-43E9-AF84-E5D98742ABE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9" name="正方形/長方形 388">
          <a:extLst>
            <a:ext uri="{FF2B5EF4-FFF2-40B4-BE49-F238E27FC236}">
              <a16:creationId xmlns:a16="http://schemas.microsoft.com/office/drawing/2014/main" id="{60837645-248C-4AD5-BE29-CDED18812A8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0" name="正方形/長方形 389">
          <a:extLst>
            <a:ext uri="{FF2B5EF4-FFF2-40B4-BE49-F238E27FC236}">
              <a16:creationId xmlns:a16="http://schemas.microsoft.com/office/drawing/2014/main" id="{254C2A9A-0226-495B-920C-17476C783C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1" name="正方形/長方形 390">
          <a:extLst>
            <a:ext uri="{FF2B5EF4-FFF2-40B4-BE49-F238E27FC236}">
              <a16:creationId xmlns:a16="http://schemas.microsoft.com/office/drawing/2014/main" id="{DFB0C76E-AAA3-4CF1-BB02-1920BDCC064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2" name="正方形/長方形 391">
          <a:extLst>
            <a:ext uri="{FF2B5EF4-FFF2-40B4-BE49-F238E27FC236}">
              <a16:creationId xmlns:a16="http://schemas.microsoft.com/office/drawing/2014/main" id="{3E624AFB-D0F4-4E79-B511-BF3B81D373A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3" name="テキスト ボックス 392">
          <a:extLst>
            <a:ext uri="{FF2B5EF4-FFF2-40B4-BE49-F238E27FC236}">
              <a16:creationId xmlns:a16="http://schemas.microsoft.com/office/drawing/2014/main" id="{A890DC2A-D877-428A-BC9A-5CEAB99C0EB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4" name="直線コネクタ 393">
          <a:extLst>
            <a:ext uri="{FF2B5EF4-FFF2-40B4-BE49-F238E27FC236}">
              <a16:creationId xmlns:a16="http://schemas.microsoft.com/office/drawing/2014/main" id="{5D451B7E-B112-4C9E-B668-BCDD1077CCE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5" name="直線コネクタ 394">
          <a:extLst>
            <a:ext uri="{FF2B5EF4-FFF2-40B4-BE49-F238E27FC236}">
              <a16:creationId xmlns:a16="http://schemas.microsoft.com/office/drawing/2014/main" id="{8BAE10F2-AAEA-4B5C-BD6C-F9E99631662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6" name="テキスト ボックス 395">
          <a:extLst>
            <a:ext uri="{FF2B5EF4-FFF2-40B4-BE49-F238E27FC236}">
              <a16:creationId xmlns:a16="http://schemas.microsoft.com/office/drawing/2014/main" id="{251F193E-DBB5-4F0E-9154-C6C75530B33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7" name="直線コネクタ 396">
          <a:extLst>
            <a:ext uri="{FF2B5EF4-FFF2-40B4-BE49-F238E27FC236}">
              <a16:creationId xmlns:a16="http://schemas.microsoft.com/office/drawing/2014/main" id="{48B71311-9188-436D-923B-60D9356E884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8" name="テキスト ボックス 397">
          <a:extLst>
            <a:ext uri="{FF2B5EF4-FFF2-40B4-BE49-F238E27FC236}">
              <a16:creationId xmlns:a16="http://schemas.microsoft.com/office/drawing/2014/main" id="{B8F0B9DF-5384-4B41-A4BB-9AD68ABFF2A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9" name="直線コネクタ 398">
          <a:extLst>
            <a:ext uri="{FF2B5EF4-FFF2-40B4-BE49-F238E27FC236}">
              <a16:creationId xmlns:a16="http://schemas.microsoft.com/office/drawing/2014/main" id="{5513EDFD-75AE-4300-B901-1C589C1F47B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0" name="テキスト ボックス 399">
          <a:extLst>
            <a:ext uri="{FF2B5EF4-FFF2-40B4-BE49-F238E27FC236}">
              <a16:creationId xmlns:a16="http://schemas.microsoft.com/office/drawing/2014/main" id="{5FE8AB81-1C2E-4AEC-A449-2653D7CFA11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1" name="直線コネクタ 400">
          <a:extLst>
            <a:ext uri="{FF2B5EF4-FFF2-40B4-BE49-F238E27FC236}">
              <a16:creationId xmlns:a16="http://schemas.microsoft.com/office/drawing/2014/main" id="{63647D2A-58BA-42B1-8DA2-1F3661EF486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2" name="テキスト ボックス 401">
          <a:extLst>
            <a:ext uri="{FF2B5EF4-FFF2-40B4-BE49-F238E27FC236}">
              <a16:creationId xmlns:a16="http://schemas.microsoft.com/office/drawing/2014/main" id="{EF57C24A-DD58-4328-A7F4-8DB6B647445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3" name="直線コネクタ 402">
          <a:extLst>
            <a:ext uri="{FF2B5EF4-FFF2-40B4-BE49-F238E27FC236}">
              <a16:creationId xmlns:a16="http://schemas.microsoft.com/office/drawing/2014/main" id="{FBD1139B-16C3-4C13-8C1E-F0FE1D9BE47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4" name="テキスト ボックス 403">
          <a:extLst>
            <a:ext uri="{FF2B5EF4-FFF2-40B4-BE49-F238E27FC236}">
              <a16:creationId xmlns:a16="http://schemas.microsoft.com/office/drawing/2014/main" id="{3FE1CC3F-FAA0-4DE4-A336-4DCBAE9E752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5" name="直線コネクタ 404">
          <a:extLst>
            <a:ext uri="{FF2B5EF4-FFF2-40B4-BE49-F238E27FC236}">
              <a16:creationId xmlns:a16="http://schemas.microsoft.com/office/drawing/2014/main" id="{19763EE5-0CF0-4EFD-9667-75DE186B0B6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6" name="テキスト ボックス 405">
          <a:extLst>
            <a:ext uri="{FF2B5EF4-FFF2-40B4-BE49-F238E27FC236}">
              <a16:creationId xmlns:a16="http://schemas.microsoft.com/office/drawing/2014/main" id="{F67A5B91-1E27-4A83-9CB4-FF4DFBFE2AC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7" name="【消防施設】&#10;一人当たり面積グラフ枠">
          <a:extLst>
            <a:ext uri="{FF2B5EF4-FFF2-40B4-BE49-F238E27FC236}">
              <a16:creationId xmlns:a16="http://schemas.microsoft.com/office/drawing/2014/main" id="{E57D761D-377A-4D2A-B21F-740B81D859B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408" name="直線コネクタ 407">
          <a:extLst>
            <a:ext uri="{FF2B5EF4-FFF2-40B4-BE49-F238E27FC236}">
              <a16:creationId xmlns:a16="http://schemas.microsoft.com/office/drawing/2014/main" id="{413F8387-25D2-4171-85C0-19F760359D69}"/>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09" name="【消防施設】&#10;一人当たり面積最小値テキスト">
          <a:extLst>
            <a:ext uri="{FF2B5EF4-FFF2-40B4-BE49-F238E27FC236}">
              <a16:creationId xmlns:a16="http://schemas.microsoft.com/office/drawing/2014/main" id="{830A0FDC-78FB-4F5E-BBF5-FBECA7312BFD}"/>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410" name="直線コネクタ 409">
          <a:extLst>
            <a:ext uri="{FF2B5EF4-FFF2-40B4-BE49-F238E27FC236}">
              <a16:creationId xmlns:a16="http://schemas.microsoft.com/office/drawing/2014/main" id="{B74247DF-4CB9-4CFC-98BE-53253AE1CDD4}"/>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411" name="【消防施設】&#10;一人当たり面積最大値テキスト">
          <a:extLst>
            <a:ext uri="{FF2B5EF4-FFF2-40B4-BE49-F238E27FC236}">
              <a16:creationId xmlns:a16="http://schemas.microsoft.com/office/drawing/2014/main" id="{9FEE6195-6339-4643-86A4-C946573BE1C3}"/>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412" name="直線コネクタ 411">
          <a:extLst>
            <a:ext uri="{FF2B5EF4-FFF2-40B4-BE49-F238E27FC236}">
              <a16:creationId xmlns:a16="http://schemas.microsoft.com/office/drawing/2014/main" id="{12122FAF-AB02-4467-BAAD-2D8DDB997AE8}"/>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413" name="【消防施設】&#10;一人当たり面積平均値テキスト">
          <a:extLst>
            <a:ext uri="{FF2B5EF4-FFF2-40B4-BE49-F238E27FC236}">
              <a16:creationId xmlns:a16="http://schemas.microsoft.com/office/drawing/2014/main" id="{A29F66E8-B7AD-45AF-9610-A8E186631F45}"/>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414" name="フローチャート: 判断 413">
          <a:extLst>
            <a:ext uri="{FF2B5EF4-FFF2-40B4-BE49-F238E27FC236}">
              <a16:creationId xmlns:a16="http://schemas.microsoft.com/office/drawing/2014/main" id="{83842193-CE4C-42A2-9A49-D3FE469819FB}"/>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415" name="フローチャート: 判断 414">
          <a:extLst>
            <a:ext uri="{FF2B5EF4-FFF2-40B4-BE49-F238E27FC236}">
              <a16:creationId xmlns:a16="http://schemas.microsoft.com/office/drawing/2014/main" id="{ED925723-A448-4DE3-9703-BE5288442132}"/>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151130</xdr:rowOff>
    </xdr:from>
    <xdr:to>
      <xdr:col>107</xdr:col>
      <xdr:colOff>101600</xdr:colOff>
      <xdr:row>85</xdr:row>
      <xdr:rowOff>81280</xdr:rowOff>
    </xdr:to>
    <xdr:sp macro="" textlink="">
      <xdr:nvSpPr>
        <xdr:cNvPr id="416" name="フローチャート: 判断 415">
          <a:extLst>
            <a:ext uri="{FF2B5EF4-FFF2-40B4-BE49-F238E27FC236}">
              <a16:creationId xmlns:a16="http://schemas.microsoft.com/office/drawing/2014/main" id="{3F8B7741-376C-42ED-A323-394415F90265}"/>
            </a:ext>
          </a:extLst>
        </xdr:cNvPr>
        <xdr:cNvSpPr/>
      </xdr:nvSpPr>
      <xdr:spPr>
        <a:xfrm>
          <a:off x="20383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417" name="フローチャート: 判断 416">
          <a:extLst>
            <a:ext uri="{FF2B5EF4-FFF2-40B4-BE49-F238E27FC236}">
              <a16:creationId xmlns:a16="http://schemas.microsoft.com/office/drawing/2014/main" id="{82E152FD-FB49-433E-B651-FDF342097EC9}"/>
            </a:ext>
          </a:extLst>
        </xdr:cNvPr>
        <xdr:cNvSpPr/>
      </xdr:nvSpPr>
      <xdr:spPr>
        <a:xfrm>
          <a:off x="19494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418" name="フローチャート: 判断 417">
          <a:extLst>
            <a:ext uri="{FF2B5EF4-FFF2-40B4-BE49-F238E27FC236}">
              <a16:creationId xmlns:a16="http://schemas.microsoft.com/office/drawing/2014/main" id="{A6E03515-E2BE-46AC-8B48-63CAF8AC7C4A}"/>
            </a:ext>
          </a:extLst>
        </xdr:cNvPr>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FBB0A8D0-1552-4381-B79A-5943A7F911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82CBA965-D0CF-43CF-87FF-139814A356C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736FD4E6-01C1-4932-84E4-12B0EC6B8CD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68A78E35-804B-4522-B6EA-106A58C1CDE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E85E8494-90E0-4E7B-B87B-63E73880F6B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50164</xdr:rowOff>
    </xdr:from>
    <xdr:to>
      <xdr:col>116</xdr:col>
      <xdr:colOff>114300</xdr:colOff>
      <xdr:row>85</xdr:row>
      <xdr:rowOff>151764</xdr:rowOff>
    </xdr:to>
    <xdr:sp macro="" textlink="">
      <xdr:nvSpPr>
        <xdr:cNvPr id="424" name="楕円 423">
          <a:extLst>
            <a:ext uri="{FF2B5EF4-FFF2-40B4-BE49-F238E27FC236}">
              <a16:creationId xmlns:a16="http://schemas.microsoft.com/office/drawing/2014/main" id="{D9FB602A-8901-40E9-8789-A705B8AA9014}"/>
            </a:ext>
          </a:extLst>
        </xdr:cNvPr>
        <xdr:cNvSpPr/>
      </xdr:nvSpPr>
      <xdr:spPr>
        <a:xfrm>
          <a:off x="221107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28591</xdr:rowOff>
    </xdr:from>
    <xdr:ext cx="469744" cy="259045"/>
    <xdr:sp macro="" textlink="">
      <xdr:nvSpPr>
        <xdr:cNvPr id="425" name="【消防施設】&#10;一人当たり面積該当値テキスト">
          <a:extLst>
            <a:ext uri="{FF2B5EF4-FFF2-40B4-BE49-F238E27FC236}">
              <a16:creationId xmlns:a16="http://schemas.microsoft.com/office/drawing/2014/main" id="{5E5B142C-3F47-49CD-9697-588586A210D2}"/>
            </a:ext>
          </a:extLst>
        </xdr:cNvPr>
        <xdr:cNvSpPr txBox="1"/>
      </xdr:nvSpPr>
      <xdr:spPr>
        <a:xfrm>
          <a:off x="22199600"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426" name="楕円 425">
          <a:extLst>
            <a:ext uri="{FF2B5EF4-FFF2-40B4-BE49-F238E27FC236}">
              <a16:creationId xmlns:a16="http://schemas.microsoft.com/office/drawing/2014/main" id="{483F639E-3089-4930-81D6-A9A39BDCD20D}"/>
            </a:ext>
          </a:extLst>
        </xdr:cNvPr>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100964</xdr:rowOff>
    </xdr:from>
    <xdr:to>
      <xdr:col>116</xdr:col>
      <xdr:colOff>63500</xdr:colOff>
      <xdr:row>85</xdr:row>
      <xdr:rowOff>102870</xdr:rowOff>
    </xdr:to>
    <xdr:cxnSp macro="">
      <xdr:nvCxnSpPr>
        <xdr:cNvPr id="427" name="直線コネクタ 426">
          <a:extLst>
            <a:ext uri="{FF2B5EF4-FFF2-40B4-BE49-F238E27FC236}">
              <a16:creationId xmlns:a16="http://schemas.microsoft.com/office/drawing/2014/main" id="{59E36239-71FA-4AC7-A8BE-7EDF23068ABF}"/>
            </a:ext>
          </a:extLst>
        </xdr:cNvPr>
        <xdr:cNvCxnSpPr/>
      </xdr:nvCxnSpPr>
      <xdr:spPr>
        <a:xfrm flipV="1">
          <a:off x="21323300" y="146742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52070</xdr:rowOff>
    </xdr:from>
    <xdr:to>
      <xdr:col>107</xdr:col>
      <xdr:colOff>101600</xdr:colOff>
      <xdr:row>85</xdr:row>
      <xdr:rowOff>153670</xdr:rowOff>
    </xdr:to>
    <xdr:sp macro="" textlink="">
      <xdr:nvSpPr>
        <xdr:cNvPr id="428" name="楕円 427">
          <a:extLst>
            <a:ext uri="{FF2B5EF4-FFF2-40B4-BE49-F238E27FC236}">
              <a16:creationId xmlns:a16="http://schemas.microsoft.com/office/drawing/2014/main" id="{9EFE90F4-84CD-403B-9E1C-4141C79A3E16}"/>
            </a:ext>
          </a:extLst>
        </xdr:cNvPr>
        <xdr:cNvSpPr/>
      </xdr:nvSpPr>
      <xdr:spPr>
        <a:xfrm>
          <a:off x="20383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102870</xdr:rowOff>
    </xdr:to>
    <xdr:cxnSp macro="">
      <xdr:nvCxnSpPr>
        <xdr:cNvPr id="429" name="直線コネクタ 428">
          <a:extLst>
            <a:ext uri="{FF2B5EF4-FFF2-40B4-BE49-F238E27FC236}">
              <a16:creationId xmlns:a16="http://schemas.microsoft.com/office/drawing/2014/main" id="{117F57C6-6F92-4456-9D03-8B1CC6CF741B}"/>
            </a:ext>
          </a:extLst>
        </xdr:cNvPr>
        <xdr:cNvCxnSpPr/>
      </xdr:nvCxnSpPr>
      <xdr:spPr>
        <a:xfrm>
          <a:off x="20434300" y="1467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55880</xdr:rowOff>
    </xdr:from>
    <xdr:to>
      <xdr:col>102</xdr:col>
      <xdr:colOff>165100</xdr:colOff>
      <xdr:row>85</xdr:row>
      <xdr:rowOff>157480</xdr:rowOff>
    </xdr:to>
    <xdr:sp macro="" textlink="">
      <xdr:nvSpPr>
        <xdr:cNvPr id="430" name="楕円 429">
          <a:extLst>
            <a:ext uri="{FF2B5EF4-FFF2-40B4-BE49-F238E27FC236}">
              <a16:creationId xmlns:a16="http://schemas.microsoft.com/office/drawing/2014/main" id="{8679DEB5-BC0C-4AA1-9DD5-1A64A9CA4F35}"/>
            </a:ext>
          </a:extLst>
        </xdr:cNvPr>
        <xdr:cNvSpPr/>
      </xdr:nvSpPr>
      <xdr:spPr>
        <a:xfrm>
          <a:off x="19494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102870</xdr:rowOff>
    </xdr:from>
    <xdr:to>
      <xdr:col>107</xdr:col>
      <xdr:colOff>50800</xdr:colOff>
      <xdr:row>85</xdr:row>
      <xdr:rowOff>106680</xdr:rowOff>
    </xdr:to>
    <xdr:cxnSp macro="">
      <xdr:nvCxnSpPr>
        <xdr:cNvPr id="431" name="直線コネクタ 430">
          <a:extLst>
            <a:ext uri="{FF2B5EF4-FFF2-40B4-BE49-F238E27FC236}">
              <a16:creationId xmlns:a16="http://schemas.microsoft.com/office/drawing/2014/main" id="{9D5133D2-86EE-4016-A730-5C2200BE9CCF}"/>
            </a:ext>
          </a:extLst>
        </xdr:cNvPr>
        <xdr:cNvCxnSpPr/>
      </xdr:nvCxnSpPr>
      <xdr:spPr>
        <a:xfrm flipV="1">
          <a:off x="19545300" y="1467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57786</xdr:rowOff>
    </xdr:from>
    <xdr:to>
      <xdr:col>98</xdr:col>
      <xdr:colOff>38100</xdr:colOff>
      <xdr:row>85</xdr:row>
      <xdr:rowOff>159386</xdr:rowOff>
    </xdr:to>
    <xdr:sp macro="" textlink="">
      <xdr:nvSpPr>
        <xdr:cNvPr id="432" name="楕円 431">
          <a:extLst>
            <a:ext uri="{FF2B5EF4-FFF2-40B4-BE49-F238E27FC236}">
              <a16:creationId xmlns:a16="http://schemas.microsoft.com/office/drawing/2014/main" id="{2A87D78A-C3F0-4EEE-A245-29C5FFADF1F6}"/>
            </a:ext>
          </a:extLst>
        </xdr:cNvPr>
        <xdr:cNvSpPr/>
      </xdr:nvSpPr>
      <xdr:spPr>
        <a:xfrm>
          <a:off x="18605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106680</xdr:rowOff>
    </xdr:from>
    <xdr:to>
      <xdr:col>102</xdr:col>
      <xdr:colOff>114300</xdr:colOff>
      <xdr:row>85</xdr:row>
      <xdr:rowOff>108586</xdr:rowOff>
    </xdr:to>
    <xdr:cxnSp macro="">
      <xdr:nvCxnSpPr>
        <xdr:cNvPr id="433" name="直線コネクタ 432">
          <a:extLst>
            <a:ext uri="{FF2B5EF4-FFF2-40B4-BE49-F238E27FC236}">
              <a16:creationId xmlns:a16="http://schemas.microsoft.com/office/drawing/2014/main" id="{12C44C00-86CB-4A52-97A0-493FB2EB7130}"/>
            </a:ext>
          </a:extLst>
        </xdr:cNvPr>
        <xdr:cNvCxnSpPr/>
      </xdr:nvCxnSpPr>
      <xdr:spPr>
        <a:xfrm flipV="1">
          <a:off x="18656300" y="146799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71138</xdr:rowOff>
    </xdr:from>
    <xdr:ext cx="469744" cy="259045"/>
    <xdr:sp macro="" textlink="">
      <xdr:nvSpPr>
        <xdr:cNvPr id="434" name="n_1aveValue【消防施設】&#10;一人当たり面積">
          <a:extLst>
            <a:ext uri="{FF2B5EF4-FFF2-40B4-BE49-F238E27FC236}">
              <a16:creationId xmlns:a16="http://schemas.microsoft.com/office/drawing/2014/main" id="{40493277-5DF9-4BF2-AF6E-7C5D0AD9C757}"/>
            </a:ext>
          </a:extLst>
        </xdr:cNvPr>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97807</xdr:rowOff>
    </xdr:from>
    <xdr:ext cx="469744" cy="259045"/>
    <xdr:sp macro="" textlink="">
      <xdr:nvSpPr>
        <xdr:cNvPr id="435" name="n_2aveValue【消防施設】&#10;一人当たり面積">
          <a:extLst>
            <a:ext uri="{FF2B5EF4-FFF2-40B4-BE49-F238E27FC236}">
              <a16:creationId xmlns:a16="http://schemas.microsoft.com/office/drawing/2014/main" id="{D010E146-9FD1-4496-BC23-FBE3BC18F616}"/>
            </a:ext>
          </a:extLst>
        </xdr:cNvPr>
        <xdr:cNvSpPr txBox="1"/>
      </xdr:nvSpPr>
      <xdr:spPr>
        <a:xfrm>
          <a:off x="20199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105427</xdr:rowOff>
    </xdr:from>
    <xdr:ext cx="469744" cy="259045"/>
    <xdr:sp macro="" textlink="">
      <xdr:nvSpPr>
        <xdr:cNvPr id="436" name="n_3aveValue【消防施設】&#10;一人当たり面積">
          <a:extLst>
            <a:ext uri="{FF2B5EF4-FFF2-40B4-BE49-F238E27FC236}">
              <a16:creationId xmlns:a16="http://schemas.microsoft.com/office/drawing/2014/main" id="{081F16DA-A654-4336-85EA-08C962ED1513}"/>
            </a:ext>
          </a:extLst>
        </xdr:cNvPr>
        <xdr:cNvSpPr txBox="1"/>
      </xdr:nvSpPr>
      <xdr:spPr>
        <a:xfrm>
          <a:off x="19310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437" name="n_4aveValue【消防施設】&#10;一人当たり面積">
          <a:extLst>
            <a:ext uri="{FF2B5EF4-FFF2-40B4-BE49-F238E27FC236}">
              <a16:creationId xmlns:a16="http://schemas.microsoft.com/office/drawing/2014/main" id="{6EE939E6-7626-45A6-9240-D8AEF8AED9CA}"/>
            </a:ext>
          </a:extLst>
        </xdr:cNvPr>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144797</xdr:rowOff>
    </xdr:from>
    <xdr:ext cx="469744" cy="259045"/>
    <xdr:sp macro="" textlink="">
      <xdr:nvSpPr>
        <xdr:cNvPr id="438" name="n_1mainValue【消防施設】&#10;一人当たり面積">
          <a:extLst>
            <a:ext uri="{FF2B5EF4-FFF2-40B4-BE49-F238E27FC236}">
              <a16:creationId xmlns:a16="http://schemas.microsoft.com/office/drawing/2014/main" id="{C6021C19-58F3-4D98-818C-7D4EF906AA51}"/>
            </a:ext>
          </a:extLst>
        </xdr:cNvPr>
        <xdr:cNvSpPr txBox="1"/>
      </xdr:nvSpPr>
      <xdr:spPr>
        <a:xfrm>
          <a:off x="21075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144797</xdr:rowOff>
    </xdr:from>
    <xdr:ext cx="469744" cy="259045"/>
    <xdr:sp macro="" textlink="">
      <xdr:nvSpPr>
        <xdr:cNvPr id="439" name="n_2mainValue【消防施設】&#10;一人当たり面積">
          <a:extLst>
            <a:ext uri="{FF2B5EF4-FFF2-40B4-BE49-F238E27FC236}">
              <a16:creationId xmlns:a16="http://schemas.microsoft.com/office/drawing/2014/main" id="{2882A8AF-D3B5-41FB-B300-04FD93F0FFBD}"/>
            </a:ext>
          </a:extLst>
        </xdr:cNvPr>
        <xdr:cNvSpPr txBox="1"/>
      </xdr:nvSpPr>
      <xdr:spPr>
        <a:xfrm>
          <a:off x="20199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148607</xdr:rowOff>
    </xdr:from>
    <xdr:ext cx="469744" cy="259045"/>
    <xdr:sp macro="" textlink="">
      <xdr:nvSpPr>
        <xdr:cNvPr id="440" name="n_3mainValue【消防施設】&#10;一人当たり面積">
          <a:extLst>
            <a:ext uri="{FF2B5EF4-FFF2-40B4-BE49-F238E27FC236}">
              <a16:creationId xmlns:a16="http://schemas.microsoft.com/office/drawing/2014/main" id="{7F0BFF4D-4981-4D65-B756-6FE63102518E}"/>
            </a:ext>
          </a:extLst>
        </xdr:cNvPr>
        <xdr:cNvSpPr txBox="1"/>
      </xdr:nvSpPr>
      <xdr:spPr>
        <a:xfrm>
          <a:off x="19310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150513</xdr:rowOff>
    </xdr:from>
    <xdr:ext cx="469744" cy="259045"/>
    <xdr:sp macro="" textlink="">
      <xdr:nvSpPr>
        <xdr:cNvPr id="441" name="n_4mainValue【消防施設】&#10;一人当たり面積">
          <a:extLst>
            <a:ext uri="{FF2B5EF4-FFF2-40B4-BE49-F238E27FC236}">
              <a16:creationId xmlns:a16="http://schemas.microsoft.com/office/drawing/2014/main" id="{6DC4C682-AE56-4223-97B0-E639017D8AB0}"/>
            </a:ext>
          </a:extLst>
        </xdr:cNvPr>
        <xdr:cNvSpPr txBox="1"/>
      </xdr:nvSpPr>
      <xdr:spPr>
        <a:xfrm>
          <a:off x="18421427" y="1472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2" name="正方形/長方形 441">
          <a:extLst>
            <a:ext uri="{FF2B5EF4-FFF2-40B4-BE49-F238E27FC236}">
              <a16:creationId xmlns:a16="http://schemas.microsoft.com/office/drawing/2014/main" id="{86AF1B62-0485-4C3D-B802-F34D70D0BF9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3" name="正方形/長方形 442">
          <a:extLst>
            <a:ext uri="{FF2B5EF4-FFF2-40B4-BE49-F238E27FC236}">
              <a16:creationId xmlns:a16="http://schemas.microsoft.com/office/drawing/2014/main" id="{917600B8-7613-4D08-AB5D-3B6F46AAF1E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4" name="正方形/長方形 443">
          <a:extLst>
            <a:ext uri="{FF2B5EF4-FFF2-40B4-BE49-F238E27FC236}">
              <a16:creationId xmlns:a16="http://schemas.microsoft.com/office/drawing/2014/main" id="{C0DDC6BA-C09C-428C-A0FA-E05AB499499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5" name="正方形/長方形 444">
          <a:extLst>
            <a:ext uri="{FF2B5EF4-FFF2-40B4-BE49-F238E27FC236}">
              <a16:creationId xmlns:a16="http://schemas.microsoft.com/office/drawing/2014/main" id="{8692347D-383C-4C01-92F2-6EDE00A041D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6" name="正方形/長方形 445">
          <a:extLst>
            <a:ext uri="{FF2B5EF4-FFF2-40B4-BE49-F238E27FC236}">
              <a16:creationId xmlns:a16="http://schemas.microsoft.com/office/drawing/2014/main" id="{62B10CE0-6D5E-49A5-9918-C9282A2A86D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7" name="正方形/長方形 446">
          <a:extLst>
            <a:ext uri="{FF2B5EF4-FFF2-40B4-BE49-F238E27FC236}">
              <a16:creationId xmlns:a16="http://schemas.microsoft.com/office/drawing/2014/main" id="{276A1838-B52A-4045-B88E-B2D7DEE236A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8" name="正方形/長方形 447">
          <a:extLst>
            <a:ext uri="{FF2B5EF4-FFF2-40B4-BE49-F238E27FC236}">
              <a16:creationId xmlns:a16="http://schemas.microsoft.com/office/drawing/2014/main" id="{984D6285-5C3A-4209-B796-D4B110ADEAC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正方形/長方形 448">
          <a:extLst>
            <a:ext uri="{FF2B5EF4-FFF2-40B4-BE49-F238E27FC236}">
              <a16:creationId xmlns:a16="http://schemas.microsoft.com/office/drawing/2014/main" id="{9F55EC40-D23E-4B19-BC3D-D91F04A1360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0" name="テキスト ボックス 449">
          <a:extLst>
            <a:ext uri="{FF2B5EF4-FFF2-40B4-BE49-F238E27FC236}">
              <a16:creationId xmlns:a16="http://schemas.microsoft.com/office/drawing/2014/main" id="{825111EB-CAAF-4F4E-938B-47A9C605676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1" name="直線コネクタ 450">
          <a:extLst>
            <a:ext uri="{FF2B5EF4-FFF2-40B4-BE49-F238E27FC236}">
              <a16:creationId xmlns:a16="http://schemas.microsoft.com/office/drawing/2014/main" id="{F7B05F00-BB84-40B0-82B5-3AFE506EF53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2" name="テキスト ボックス 451">
          <a:extLst>
            <a:ext uri="{FF2B5EF4-FFF2-40B4-BE49-F238E27FC236}">
              <a16:creationId xmlns:a16="http://schemas.microsoft.com/office/drawing/2014/main" id="{FA857862-A1BE-412A-968D-DB122FFB230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3" name="直線コネクタ 452">
          <a:extLst>
            <a:ext uri="{FF2B5EF4-FFF2-40B4-BE49-F238E27FC236}">
              <a16:creationId xmlns:a16="http://schemas.microsoft.com/office/drawing/2014/main" id="{CC2D705E-E2CB-429D-A0B8-3E38A5D162D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4" name="テキスト ボックス 453">
          <a:extLst>
            <a:ext uri="{FF2B5EF4-FFF2-40B4-BE49-F238E27FC236}">
              <a16:creationId xmlns:a16="http://schemas.microsoft.com/office/drawing/2014/main" id="{AB59C00C-A04D-4C9B-ADF9-99EFA6DA197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5" name="直線コネクタ 454">
          <a:extLst>
            <a:ext uri="{FF2B5EF4-FFF2-40B4-BE49-F238E27FC236}">
              <a16:creationId xmlns:a16="http://schemas.microsoft.com/office/drawing/2014/main" id="{6C1BB8A4-E850-4CC1-A648-EFF3A70F1B7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6" name="テキスト ボックス 455">
          <a:extLst>
            <a:ext uri="{FF2B5EF4-FFF2-40B4-BE49-F238E27FC236}">
              <a16:creationId xmlns:a16="http://schemas.microsoft.com/office/drawing/2014/main" id="{AD652169-4E84-44BB-98DE-AD4D92518BC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7" name="直線コネクタ 456">
          <a:extLst>
            <a:ext uri="{FF2B5EF4-FFF2-40B4-BE49-F238E27FC236}">
              <a16:creationId xmlns:a16="http://schemas.microsoft.com/office/drawing/2014/main" id="{4B3E7DA4-B998-422E-86C1-94EEEADE5A7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8" name="テキスト ボックス 457">
          <a:extLst>
            <a:ext uri="{FF2B5EF4-FFF2-40B4-BE49-F238E27FC236}">
              <a16:creationId xmlns:a16="http://schemas.microsoft.com/office/drawing/2014/main" id="{9D456473-3C40-4470-AD2F-07846568321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9" name="直線コネクタ 458">
          <a:extLst>
            <a:ext uri="{FF2B5EF4-FFF2-40B4-BE49-F238E27FC236}">
              <a16:creationId xmlns:a16="http://schemas.microsoft.com/office/drawing/2014/main" id="{28B94431-58B3-4401-BCEC-7000141A95C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0" name="テキスト ボックス 459">
          <a:extLst>
            <a:ext uri="{FF2B5EF4-FFF2-40B4-BE49-F238E27FC236}">
              <a16:creationId xmlns:a16="http://schemas.microsoft.com/office/drawing/2014/main" id="{628494A1-7228-4BB7-BD15-1BB0E4C424D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1" name="直線コネクタ 460">
          <a:extLst>
            <a:ext uri="{FF2B5EF4-FFF2-40B4-BE49-F238E27FC236}">
              <a16:creationId xmlns:a16="http://schemas.microsoft.com/office/drawing/2014/main" id="{76DE5082-13D8-4254-A75A-C3D5704E889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2" name="テキスト ボックス 461">
          <a:extLst>
            <a:ext uri="{FF2B5EF4-FFF2-40B4-BE49-F238E27FC236}">
              <a16:creationId xmlns:a16="http://schemas.microsoft.com/office/drawing/2014/main" id="{A1782810-E0D5-48D3-B1BD-2D9A5CB12C8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3" name="直線コネクタ 462">
          <a:extLst>
            <a:ext uri="{FF2B5EF4-FFF2-40B4-BE49-F238E27FC236}">
              <a16:creationId xmlns:a16="http://schemas.microsoft.com/office/drawing/2014/main" id="{69974C36-A765-40BD-9083-5E30B9C49F7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4" name="テキスト ボックス 463">
          <a:extLst>
            <a:ext uri="{FF2B5EF4-FFF2-40B4-BE49-F238E27FC236}">
              <a16:creationId xmlns:a16="http://schemas.microsoft.com/office/drawing/2014/main" id="{BA2B593C-7E4C-481E-A26C-542B7DFDDEF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5" name="直線コネクタ 464">
          <a:extLst>
            <a:ext uri="{FF2B5EF4-FFF2-40B4-BE49-F238E27FC236}">
              <a16:creationId xmlns:a16="http://schemas.microsoft.com/office/drawing/2014/main" id="{AAA7C87D-F81B-473E-A7FC-18BAD36BB60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6" name="【庁舎】&#10;有形固定資産減価償却率グラフ枠">
          <a:extLst>
            <a:ext uri="{FF2B5EF4-FFF2-40B4-BE49-F238E27FC236}">
              <a16:creationId xmlns:a16="http://schemas.microsoft.com/office/drawing/2014/main" id="{3F28213C-749D-4702-A8B7-D16993620B8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467" name="直線コネクタ 466">
          <a:extLst>
            <a:ext uri="{FF2B5EF4-FFF2-40B4-BE49-F238E27FC236}">
              <a16:creationId xmlns:a16="http://schemas.microsoft.com/office/drawing/2014/main" id="{D312E033-D813-40EE-A332-B6A2A808067D}"/>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468" name="【庁舎】&#10;有形固定資産減価償却率最小値テキスト">
          <a:extLst>
            <a:ext uri="{FF2B5EF4-FFF2-40B4-BE49-F238E27FC236}">
              <a16:creationId xmlns:a16="http://schemas.microsoft.com/office/drawing/2014/main" id="{97CDF9DA-D1FA-4616-8B0C-11AF9ADA648C}"/>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469" name="直線コネクタ 468">
          <a:extLst>
            <a:ext uri="{FF2B5EF4-FFF2-40B4-BE49-F238E27FC236}">
              <a16:creationId xmlns:a16="http://schemas.microsoft.com/office/drawing/2014/main" id="{CD4862E3-70C5-4B10-A7F7-D9865A5D5406}"/>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70" name="【庁舎】&#10;有形固定資産減価償却率最大値テキスト">
          <a:extLst>
            <a:ext uri="{FF2B5EF4-FFF2-40B4-BE49-F238E27FC236}">
              <a16:creationId xmlns:a16="http://schemas.microsoft.com/office/drawing/2014/main" id="{AFE1E565-2674-4EE5-9B4A-CB27EFBEFBCE}"/>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1" name="直線コネクタ 470">
          <a:extLst>
            <a:ext uri="{FF2B5EF4-FFF2-40B4-BE49-F238E27FC236}">
              <a16:creationId xmlns:a16="http://schemas.microsoft.com/office/drawing/2014/main" id="{B244E68F-00D1-43F9-A88D-352988C0BD3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472" name="【庁舎】&#10;有形固定資産減価償却率平均値テキスト">
          <a:extLst>
            <a:ext uri="{FF2B5EF4-FFF2-40B4-BE49-F238E27FC236}">
              <a16:creationId xmlns:a16="http://schemas.microsoft.com/office/drawing/2014/main" id="{5A837E65-F2F4-4387-ACF7-866808B4A58A}"/>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473" name="フローチャート: 判断 472">
          <a:extLst>
            <a:ext uri="{FF2B5EF4-FFF2-40B4-BE49-F238E27FC236}">
              <a16:creationId xmlns:a16="http://schemas.microsoft.com/office/drawing/2014/main" id="{1D02A5AA-2868-4E53-BDE9-264E2FE6F8E2}"/>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474" name="フローチャート: 判断 473">
          <a:extLst>
            <a:ext uri="{FF2B5EF4-FFF2-40B4-BE49-F238E27FC236}">
              <a16:creationId xmlns:a16="http://schemas.microsoft.com/office/drawing/2014/main" id="{DEEFD17C-231C-4E5B-9EFA-171B3E13BFDE}"/>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475" name="フローチャート: 判断 474">
          <a:extLst>
            <a:ext uri="{FF2B5EF4-FFF2-40B4-BE49-F238E27FC236}">
              <a16:creationId xmlns:a16="http://schemas.microsoft.com/office/drawing/2014/main" id="{1A371ECA-5DB1-4848-A1E3-61008D7573CC}"/>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476" name="フローチャート: 判断 475">
          <a:extLst>
            <a:ext uri="{FF2B5EF4-FFF2-40B4-BE49-F238E27FC236}">
              <a16:creationId xmlns:a16="http://schemas.microsoft.com/office/drawing/2014/main" id="{2E54DE65-9D67-41BE-B2DF-61CF397586D2}"/>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477" name="フローチャート: 判断 476">
          <a:extLst>
            <a:ext uri="{FF2B5EF4-FFF2-40B4-BE49-F238E27FC236}">
              <a16:creationId xmlns:a16="http://schemas.microsoft.com/office/drawing/2014/main" id="{45B453A9-02A0-4C8F-86AA-984A4C46D2DC}"/>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1989029D-16F6-48BE-85B7-5E2E470BADD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CE1BD996-A2AC-4EFC-A6CB-A8CA82C81A5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670E0A5D-9EB7-441F-B3CB-8DE6B94CF30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E21DB82D-E89C-4B6E-9635-93D41BE49F4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D6CAF16C-F49E-4275-9C6B-50856BC3711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483" name="楕円 482">
          <a:extLst>
            <a:ext uri="{FF2B5EF4-FFF2-40B4-BE49-F238E27FC236}">
              <a16:creationId xmlns:a16="http://schemas.microsoft.com/office/drawing/2014/main" id="{B5A352CB-0EF1-44E4-9B31-13EC8EA53FE9}"/>
            </a:ext>
          </a:extLst>
        </xdr:cNvPr>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59707</xdr:rowOff>
    </xdr:from>
    <xdr:ext cx="405111" cy="259045"/>
    <xdr:sp macro="" textlink="">
      <xdr:nvSpPr>
        <xdr:cNvPr id="484" name="【庁舎】&#10;有形固定資産減価償却率該当値テキスト">
          <a:extLst>
            <a:ext uri="{FF2B5EF4-FFF2-40B4-BE49-F238E27FC236}">
              <a16:creationId xmlns:a16="http://schemas.microsoft.com/office/drawing/2014/main" id="{2FC4FB17-6D01-48D1-BEBA-561D11B6F2DF}"/>
            </a:ext>
          </a:extLst>
        </xdr:cNvPr>
        <xdr:cNvSpPr txBox="1"/>
      </xdr:nvSpPr>
      <xdr:spPr>
        <a:xfrm>
          <a:off x="16357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xdr:rowOff>
    </xdr:from>
    <xdr:to>
      <xdr:col>81</xdr:col>
      <xdr:colOff>101600</xdr:colOff>
      <xdr:row>104</xdr:row>
      <xdr:rowOff>102507</xdr:rowOff>
    </xdr:to>
    <xdr:sp macro="" textlink="">
      <xdr:nvSpPr>
        <xdr:cNvPr id="485" name="楕円 484">
          <a:extLst>
            <a:ext uri="{FF2B5EF4-FFF2-40B4-BE49-F238E27FC236}">
              <a16:creationId xmlns:a16="http://schemas.microsoft.com/office/drawing/2014/main" id="{58281FD0-CEA3-494D-B895-91CC9442C608}"/>
            </a:ext>
          </a:extLst>
        </xdr:cNvPr>
        <xdr:cNvSpPr/>
      </xdr:nvSpPr>
      <xdr:spPr>
        <a:xfrm>
          <a:off x="15430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51707</xdr:rowOff>
    </xdr:from>
    <xdr:to>
      <xdr:col>85</xdr:col>
      <xdr:colOff>127000</xdr:colOff>
      <xdr:row>104</xdr:row>
      <xdr:rowOff>87630</xdr:rowOff>
    </xdr:to>
    <xdr:cxnSp macro="">
      <xdr:nvCxnSpPr>
        <xdr:cNvPr id="486" name="直線コネクタ 485">
          <a:extLst>
            <a:ext uri="{FF2B5EF4-FFF2-40B4-BE49-F238E27FC236}">
              <a16:creationId xmlns:a16="http://schemas.microsoft.com/office/drawing/2014/main" id="{E2FB9D60-7B76-481C-A9B3-91A85FD22BB6}"/>
            </a:ext>
          </a:extLst>
        </xdr:cNvPr>
        <xdr:cNvCxnSpPr/>
      </xdr:nvCxnSpPr>
      <xdr:spPr>
        <a:xfrm>
          <a:off x="15481300" y="178825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147864</xdr:rowOff>
    </xdr:from>
    <xdr:to>
      <xdr:col>76</xdr:col>
      <xdr:colOff>165100</xdr:colOff>
      <xdr:row>104</xdr:row>
      <xdr:rowOff>78014</xdr:rowOff>
    </xdr:to>
    <xdr:sp macro="" textlink="">
      <xdr:nvSpPr>
        <xdr:cNvPr id="487" name="楕円 486">
          <a:extLst>
            <a:ext uri="{FF2B5EF4-FFF2-40B4-BE49-F238E27FC236}">
              <a16:creationId xmlns:a16="http://schemas.microsoft.com/office/drawing/2014/main" id="{9DCC573B-394E-4B29-8A3E-52E1B0B0491D}"/>
            </a:ext>
          </a:extLst>
        </xdr:cNvPr>
        <xdr:cNvSpPr/>
      </xdr:nvSpPr>
      <xdr:spPr>
        <a:xfrm>
          <a:off x="14541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27214</xdr:rowOff>
    </xdr:from>
    <xdr:to>
      <xdr:col>81</xdr:col>
      <xdr:colOff>50800</xdr:colOff>
      <xdr:row>104</xdr:row>
      <xdr:rowOff>51707</xdr:rowOff>
    </xdr:to>
    <xdr:cxnSp macro="">
      <xdr:nvCxnSpPr>
        <xdr:cNvPr id="488" name="直線コネクタ 487">
          <a:extLst>
            <a:ext uri="{FF2B5EF4-FFF2-40B4-BE49-F238E27FC236}">
              <a16:creationId xmlns:a16="http://schemas.microsoft.com/office/drawing/2014/main" id="{61F4C9FA-9B94-437F-A44E-AA74D570C8C8}"/>
            </a:ext>
          </a:extLst>
        </xdr:cNvPr>
        <xdr:cNvCxnSpPr/>
      </xdr:nvCxnSpPr>
      <xdr:spPr>
        <a:xfrm>
          <a:off x="14592300" y="178580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111942</xdr:rowOff>
    </xdr:from>
    <xdr:to>
      <xdr:col>72</xdr:col>
      <xdr:colOff>38100</xdr:colOff>
      <xdr:row>104</xdr:row>
      <xdr:rowOff>42092</xdr:rowOff>
    </xdr:to>
    <xdr:sp macro="" textlink="">
      <xdr:nvSpPr>
        <xdr:cNvPr id="489" name="楕円 488">
          <a:extLst>
            <a:ext uri="{FF2B5EF4-FFF2-40B4-BE49-F238E27FC236}">
              <a16:creationId xmlns:a16="http://schemas.microsoft.com/office/drawing/2014/main" id="{0C114F6E-0A82-48DB-A113-CF4DB981130E}"/>
            </a:ext>
          </a:extLst>
        </xdr:cNvPr>
        <xdr:cNvSpPr/>
      </xdr:nvSpPr>
      <xdr:spPr>
        <a:xfrm>
          <a:off x="13652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162742</xdr:rowOff>
    </xdr:from>
    <xdr:to>
      <xdr:col>76</xdr:col>
      <xdr:colOff>114300</xdr:colOff>
      <xdr:row>104</xdr:row>
      <xdr:rowOff>27214</xdr:rowOff>
    </xdr:to>
    <xdr:cxnSp macro="">
      <xdr:nvCxnSpPr>
        <xdr:cNvPr id="490" name="直線コネクタ 489">
          <a:extLst>
            <a:ext uri="{FF2B5EF4-FFF2-40B4-BE49-F238E27FC236}">
              <a16:creationId xmlns:a16="http://schemas.microsoft.com/office/drawing/2014/main" id="{030C74BE-9CD3-4090-91A2-43DF776EEABF}"/>
            </a:ext>
          </a:extLst>
        </xdr:cNvPr>
        <xdr:cNvCxnSpPr/>
      </xdr:nvCxnSpPr>
      <xdr:spPr>
        <a:xfrm>
          <a:off x="13703300" y="178220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76019</xdr:rowOff>
    </xdr:from>
    <xdr:to>
      <xdr:col>67</xdr:col>
      <xdr:colOff>101600</xdr:colOff>
      <xdr:row>104</xdr:row>
      <xdr:rowOff>6169</xdr:rowOff>
    </xdr:to>
    <xdr:sp macro="" textlink="">
      <xdr:nvSpPr>
        <xdr:cNvPr id="491" name="楕円 490">
          <a:extLst>
            <a:ext uri="{FF2B5EF4-FFF2-40B4-BE49-F238E27FC236}">
              <a16:creationId xmlns:a16="http://schemas.microsoft.com/office/drawing/2014/main" id="{610A76ED-D563-4339-A857-75B922183850}"/>
            </a:ext>
          </a:extLst>
        </xdr:cNvPr>
        <xdr:cNvSpPr/>
      </xdr:nvSpPr>
      <xdr:spPr>
        <a:xfrm>
          <a:off x="12763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126819</xdr:rowOff>
    </xdr:from>
    <xdr:to>
      <xdr:col>71</xdr:col>
      <xdr:colOff>177800</xdr:colOff>
      <xdr:row>103</xdr:row>
      <xdr:rowOff>162742</xdr:rowOff>
    </xdr:to>
    <xdr:cxnSp macro="">
      <xdr:nvCxnSpPr>
        <xdr:cNvPr id="492" name="直線コネクタ 491">
          <a:extLst>
            <a:ext uri="{FF2B5EF4-FFF2-40B4-BE49-F238E27FC236}">
              <a16:creationId xmlns:a16="http://schemas.microsoft.com/office/drawing/2014/main" id="{18A7B519-9089-496B-B95A-AA98BD64AB4D}"/>
            </a:ext>
          </a:extLst>
        </xdr:cNvPr>
        <xdr:cNvCxnSpPr/>
      </xdr:nvCxnSpPr>
      <xdr:spPr>
        <a:xfrm>
          <a:off x="12814300" y="177861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21789</xdr:rowOff>
    </xdr:from>
    <xdr:ext cx="405111" cy="259045"/>
    <xdr:sp macro="" textlink="">
      <xdr:nvSpPr>
        <xdr:cNvPr id="493" name="n_1aveValue【庁舎】&#10;有形固定資産減価償却率">
          <a:extLst>
            <a:ext uri="{FF2B5EF4-FFF2-40B4-BE49-F238E27FC236}">
              <a16:creationId xmlns:a16="http://schemas.microsoft.com/office/drawing/2014/main" id="{E12389E2-801B-451F-8B02-5B5496996965}"/>
            </a:ext>
          </a:extLst>
        </xdr:cNvPr>
        <xdr:cNvSpPr txBox="1"/>
      </xdr:nvSpPr>
      <xdr:spPr>
        <a:xfrm>
          <a:off x="15266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494" name="n_2aveValue【庁舎】&#10;有形固定資産減価償却率">
          <a:extLst>
            <a:ext uri="{FF2B5EF4-FFF2-40B4-BE49-F238E27FC236}">
              <a16:creationId xmlns:a16="http://schemas.microsoft.com/office/drawing/2014/main" id="{1436FEF7-F5D5-4461-A1B8-01554BE6DBFB}"/>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495" name="n_3aveValue【庁舎】&#10;有形固定資産減価償却率">
          <a:extLst>
            <a:ext uri="{FF2B5EF4-FFF2-40B4-BE49-F238E27FC236}">
              <a16:creationId xmlns:a16="http://schemas.microsoft.com/office/drawing/2014/main" id="{D872F921-2DB4-49A1-AAA6-598B85BD274E}"/>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134456</xdr:rowOff>
    </xdr:from>
    <xdr:ext cx="405111" cy="259045"/>
    <xdr:sp macro="" textlink="">
      <xdr:nvSpPr>
        <xdr:cNvPr id="496" name="n_4aveValue【庁舎】&#10;有形固定資産減価償却率">
          <a:extLst>
            <a:ext uri="{FF2B5EF4-FFF2-40B4-BE49-F238E27FC236}">
              <a16:creationId xmlns:a16="http://schemas.microsoft.com/office/drawing/2014/main" id="{EC3BC950-522A-4D2F-8AC4-31F254B45D62}"/>
            </a:ext>
          </a:extLst>
        </xdr:cNvPr>
        <xdr:cNvSpPr txBox="1"/>
      </xdr:nvSpPr>
      <xdr:spPr>
        <a:xfrm>
          <a:off x="12611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119034</xdr:rowOff>
    </xdr:from>
    <xdr:ext cx="405111" cy="259045"/>
    <xdr:sp macro="" textlink="">
      <xdr:nvSpPr>
        <xdr:cNvPr id="497" name="n_1mainValue【庁舎】&#10;有形固定資産減価償却率">
          <a:extLst>
            <a:ext uri="{FF2B5EF4-FFF2-40B4-BE49-F238E27FC236}">
              <a16:creationId xmlns:a16="http://schemas.microsoft.com/office/drawing/2014/main" id="{8B35E5BA-A923-4531-82F5-12C02730F67A}"/>
            </a:ext>
          </a:extLst>
        </xdr:cNvPr>
        <xdr:cNvSpPr txBox="1"/>
      </xdr:nvSpPr>
      <xdr:spPr>
        <a:xfrm>
          <a:off x="15266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94541</xdr:rowOff>
    </xdr:from>
    <xdr:ext cx="405111" cy="259045"/>
    <xdr:sp macro="" textlink="">
      <xdr:nvSpPr>
        <xdr:cNvPr id="498" name="n_2mainValue【庁舎】&#10;有形固定資産減価償却率">
          <a:extLst>
            <a:ext uri="{FF2B5EF4-FFF2-40B4-BE49-F238E27FC236}">
              <a16:creationId xmlns:a16="http://schemas.microsoft.com/office/drawing/2014/main" id="{CE08ACC7-AD41-47F0-ABC4-D5374AEBB469}"/>
            </a:ext>
          </a:extLst>
        </xdr:cNvPr>
        <xdr:cNvSpPr txBox="1"/>
      </xdr:nvSpPr>
      <xdr:spPr>
        <a:xfrm>
          <a:off x="14389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58619</xdr:rowOff>
    </xdr:from>
    <xdr:ext cx="405111" cy="259045"/>
    <xdr:sp macro="" textlink="">
      <xdr:nvSpPr>
        <xdr:cNvPr id="499" name="n_3mainValue【庁舎】&#10;有形固定資産減価償却率">
          <a:extLst>
            <a:ext uri="{FF2B5EF4-FFF2-40B4-BE49-F238E27FC236}">
              <a16:creationId xmlns:a16="http://schemas.microsoft.com/office/drawing/2014/main" id="{27443888-CFCF-47A1-9367-29F020BAFDC0}"/>
            </a:ext>
          </a:extLst>
        </xdr:cNvPr>
        <xdr:cNvSpPr txBox="1"/>
      </xdr:nvSpPr>
      <xdr:spPr>
        <a:xfrm>
          <a:off x="13500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22696</xdr:rowOff>
    </xdr:from>
    <xdr:ext cx="405111" cy="259045"/>
    <xdr:sp macro="" textlink="">
      <xdr:nvSpPr>
        <xdr:cNvPr id="500" name="n_4mainValue【庁舎】&#10;有形固定資産減価償却率">
          <a:extLst>
            <a:ext uri="{FF2B5EF4-FFF2-40B4-BE49-F238E27FC236}">
              <a16:creationId xmlns:a16="http://schemas.microsoft.com/office/drawing/2014/main" id="{02BD686C-7F7F-4161-A15C-33121A3B690F}"/>
            </a:ext>
          </a:extLst>
        </xdr:cNvPr>
        <xdr:cNvSpPr txBox="1"/>
      </xdr:nvSpPr>
      <xdr:spPr>
        <a:xfrm>
          <a:off x="12611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a:extLst>
            <a:ext uri="{FF2B5EF4-FFF2-40B4-BE49-F238E27FC236}">
              <a16:creationId xmlns:a16="http://schemas.microsoft.com/office/drawing/2014/main" id="{BC51134A-EFF0-412F-9AE2-EA6E809BD66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a:extLst>
            <a:ext uri="{FF2B5EF4-FFF2-40B4-BE49-F238E27FC236}">
              <a16:creationId xmlns:a16="http://schemas.microsoft.com/office/drawing/2014/main" id="{5D87C4F1-6A6B-4B6B-8933-9E2ED83D16C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a:extLst>
            <a:ext uri="{FF2B5EF4-FFF2-40B4-BE49-F238E27FC236}">
              <a16:creationId xmlns:a16="http://schemas.microsoft.com/office/drawing/2014/main" id="{14192858-28E0-48A1-863A-D7DE1F26C88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a:extLst>
            <a:ext uri="{FF2B5EF4-FFF2-40B4-BE49-F238E27FC236}">
              <a16:creationId xmlns:a16="http://schemas.microsoft.com/office/drawing/2014/main" id="{01CBF367-DA6D-4F80-9A12-B27E7ECBDB2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a:extLst>
            <a:ext uri="{FF2B5EF4-FFF2-40B4-BE49-F238E27FC236}">
              <a16:creationId xmlns:a16="http://schemas.microsoft.com/office/drawing/2014/main" id="{4F71C15E-13E6-4D17-A79A-3349247A7B9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a:extLst>
            <a:ext uri="{FF2B5EF4-FFF2-40B4-BE49-F238E27FC236}">
              <a16:creationId xmlns:a16="http://schemas.microsoft.com/office/drawing/2014/main" id="{CDC9E082-A070-4577-A7E2-49D1D5BDAF5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a:extLst>
            <a:ext uri="{FF2B5EF4-FFF2-40B4-BE49-F238E27FC236}">
              <a16:creationId xmlns:a16="http://schemas.microsoft.com/office/drawing/2014/main" id="{9D08A60C-B695-42B4-91B9-2954E00D701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a:extLst>
            <a:ext uri="{FF2B5EF4-FFF2-40B4-BE49-F238E27FC236}">
              <a16:creationId xmlns:a16="http://schemas.microsoft.com/office/drawing/2014/main" id="{5C0653C7-C13A-4586-BF82-C5D0FC66BFE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a:extLst>
            <a:ext uri="{FF2B5EF4-FFF2-40B4-BE49-F238E27FC236}">
              <a16:creationId xmlns:a16="http://schemas.microsoft.com/office/drawing/2014/main" id="{1EAF5CAA-C7F1-4EDC-8855-02649B4E29D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a:extLst>
            <a:ext uri="{FF2B5EF4-FFF2-40B4-BE49-F238E27FC236}">
              <a16:creationId xmlns:a16="http://schemas.microsoft.com/office/drawing/2014/main" id="{39738DC9-3536-4194-A26F-6CDEA3B3FD3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1" name="直線コネクタ 510">
          <a:extLst>
            <a:ext uri="{FF2B5EF4-FFF2-40B4-BE49-F238E27FC236}">
              <a16:creationId xmlns:a16="http://schemas.microsoft.com/office/drawing/2014/main" id="{2E318CA7-5788-4000-B4C7-52CF51F7EE1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2" name="テキスト ボックス 511">
          <a:extLst>
            <a:ext uri="{FF2B5EF4-FFF2-40B4-BE49-F238E27FC236}">
              <a16:creationId xmlns:a16="http://schemas.microsoft.com/office/drawing/2014/main" id="{A10A3966-4934-49CD-90F1-CF74F8B09AC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3" name="直線コネクタ 512">
          <a:extLst>
            <a:ext uri="{FF2B5EF4-FFF2-40B4-BE49-F238E27FC236}">
              <a16:creationId xmlns:a16="http://schemas.microsoft.com/office/drawing/2014/main" id="{63B3B5A8-D881-4F73-95B2-E8E1151A3C6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4" name="テキスト ボックス 513">
          <a:extLst>
            <a:ext uri="{FF2B5EF4-FFF2-40B4-BE49-F238E27FC236}">
              <a16:creationId xmlns:a16="http://schemas.microsoft.com/office/drawing/2014/main" id="{3F39C08B-2E7C-493B-9C95-EC59C580141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5" name="直線コネクタ 514">
          <a:extLst>
            <a:ext uri="{FF2B5EF4-FFF2-40B4-BE49-F238E27FC236}">
              <a16:creationId xmlns:a16="http://schemas.microsoft.com/office/drawing/2014/main" id="{2ED44232-1DCE-430E-BC33-762DFF0C7F9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6" name="テキスト ボックス 515">
          <a:extLst>
            <a:ext uri="{FF2B5EF4-FFF2-40B4-BE49-F238E27FC236}">
              <a16:creationId xmlns:a16="http://schemas.microsoft.com/office/drawing/2014/main" id="{37D50FD2-B18A-4807-9BF8-44A98CF6E12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7" name="直線コネクタ 516">
          <a:extLst>
            <a:ext uri="{FF2B5EF4-FFF2-40B4-BE49-F238E27FC236}">
              <a16:creationId xmlns:a16="http://schemas.microsoft.com/office/drawing/2014/main" id="{1BB25C22-75FB-4F71-9E72-898A8CC51D9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8" name="テキスト ボックス 517">
          <a:extLst>
            <a:ext uri="{FF2B5EF4-FFF2-40B4-BE49-F238E27FC236}">
              <a16:creationId xmlns:a16="http://schemas.microsoft.com/office/drawing/2014/main" id="{7D4BB55A-8FB0-42C3-815F-9309561A9AE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a:extLst>
            <a:ext uri="{FF2B5EF4-FFF2-40B4-BE49-F238E27FC236}">
              <a16:creationId xmlns:a16="http://schemas.microsoft.com/office/drawing/2014/main" id="{2630EB66-B746-416A-8732-8460B09C9B4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a:extLst>
            <a:ext uri="{FF2B5EF4-FFF2-40B4-BE49-F238E27FC236}">
              <a16:creationId xmlns:a16="http://schemas.microsoft.com/office/drawing/2014/main" id="{89CA847F-A063-4988-B0CE-1C1DAC5D835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a:extLst>
            <a:ext uri="{FF2B5EF4-FFF2-40B4-BE49-F238E27FC236}">
              <a16:creationId xmlns:a16="http://schemas.microsoft.com/office/drawing/2014/main" id="{3BC8A319-F4B9-4E52-B5BE-6291330525F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522" name="直線コネクタ 521">
          <a:extLst>
            <a:ext uri="{FF2B5EF4-FFF2-40B4-BE49-F238E27FC236}">
              <a16:creationId xmlns:a16="http://schemas.microsoft.com/office/drawing/2014/main" id="{1A428C84-925E-4045-BA16-ECC28BD6B58C}"/>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523" name="【庁舎】&#10;一人当たり面積最小値テキスト">
          <a:extLst>
            <a:ext uri="{FF2B5EF4-FFF2-40B4-BE49-F238E27FC236}">
              <a16:creationId xmlns:a16="http://schemas.microsoft.com/office/drawing/2014/main" id="{64B9052D-19F4-4982-9416-2075ABD15D3A}"/>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524" name="直線コネクタ 523">
          <a:extLst>
            <a:ext uri="{FF2B5EF4-FFF2-40B4-BE49-F238E27FC236}">
              <a16:creationId xmlns:a16="http://schemas.microsoft.com/office/drawing/2014/main" id="{A211E313-4F91-4509-9B22-4CAB21CB217A}"/>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525" name="【庁舎】&#10;一人当たり面積最大値テキスト">
          <a:extLst>
            <a:ext uri="{FF2B5EF4-FFF2-40B4-BE49-F238E27FC236}">
              <a16:creationId xmlns:a16="http://schemas.microsoft.com/office/drawing/2014/main" id="{34EB6093-CA16-4D0E-9FF9-5EA58E1076A9}"/>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526" name="直線コネクタ 525">
          <a:extLst>
            <a:ext uri="{FF2B5EF4-FFF2-40B4-BE49-F238E27FC236}">
              <a16:creationId xmlns:a16="http://schemas.microsoft.com/office/drawing/2014/main" id="{168FBC72-2BB5-48F9-8128-7DA837048F8D}"/>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527" name="【庁舎】&#10;一人当たり面積平均値テキスト">
          <a:extLst>
            <a:ext uri="{FF2B5EF4-FFF2-40B4-BE49-F238E27FC236}">
              <a16:creationId xmlns:a16="http://schemas.microsoft.com/office/drawing/2014/main" id="{18969695-4D9C-46D8-9C65-D0AAA4084FFD}"/>
            </a:ext>
          </a:extLst>
        </xdr:cNvPr>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528" name="フローチャート: 判断 527">
          <a:extLst>
            <a:ext uri="{FF2B5EF4-FFF2-40B4-BE49-F238E27FC236}">
              <a16:creationId xmlns:a16="http://schemas.microsoft.com/office/drawing/2014/main" id="{42B9ED10-C257-4554-88D7-7D5142D00593}"/>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11227</xdr:rowOff>
    </xdr:from>
    <xdr:to>
      <xdr:col>112</xdr:col>
      <xdr:colOff>38100</xdr:colOff>
      <xdr:row>107</xdr:row>
      <xdr:rowOff>112827</xdr:rowOff>
    </xdr:to>
    <xdr:sp macro="" textlink="">
      <xdr:nvSpPr>
        <xdr:cNvPr id="529" name="フローチャート: 判断 528">
          <a:extLst>
            <a:ext uri="{FF2B5EF4-FFF2-40B4-BE49-F238E27FC236}">
              <a16:creationId xmlns:a16="http://schemas.microsoft.com/office/drawing/2014/main" id="{27D8F944-99EC-4665-AAC8-3DE9814978A8}"/>
            </a:ext>
          </a:extLst>
        </xdr:cNvPr>
        <xdr:cNvSpPr/>
      </xdr:nvSpPr>
      <xdr:spPr>
        <a:xfrm>
          <a:off x="21272500" y="1835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12598</xdr:rowOff>
    </xdr:from>
    <xdr:to>
      <xdr:col>107</xdr:col>
      <xdr:colOff>101600</xdr:colOff>
      <xdr:row>107</xdr:row>
      <xdr:rowOff>114198</xdr:rowOff>
    </xdr:to>
    <xdr:sp macro="" textlink="">
      <xdr:nvSpPr>
        <xdr:cNvPr id="530" name="フローチャート: 判断 529">
          <a:extLst>
            <a:ext uri="{FF2B5EF4-FFF2-40B4-BE49-F238E27FC236}">
              <a16:creationId xmlns:a16="http://schemas.microsoft.com/office/drawing/2014/main" id="{55FE32CC-3EBC-400C-B3B4-48DEB5E6EDA4}"/>
            </a:ext>
          </a:extLst>
        </xdr:cNvPr>
        <xdr:cNvSpPr/>
      </xdr:nvSpPr>
      <xdr:spPr>
        <a:xfrm>
          <a:off x="20383500" y="1835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13055</xdr:rowOff>
    </xdr:from>
    <xdr:to>
      <xdr:col>102</xdr:col>
      <xdr:colOff>165100</xdr:colOff>
      <xdr:row>107</xdr:row>
      <xdr:rowOff>114655</xdr:rowOff>
    </xdr:to>
    <xdr:sp macro="" textlink="">
      <xdr:nvSpPr>
        <xdr:cNvPr id="531" name="フローチャート: 判断 530">
          <a:extLst>
            <a:ext uri="{FF2B5EF4-FFF2-40B4-BE49-F238E27FC236}">
              <a16:creationId xmlns:a16="http://schemas.microsoft.com/office/drawing/2014/main" id="{8958157A-A182-4F44-9FEB-A40755F75737}"/>
            </a:ext>
          </a:extLst>
        </xdr:cNvPr>
        <xdr:cNvSpPr/>
      </xdr:nvSpPr>
      <xdr:spPr>
        <a:xfrm>
          <a:off x="19494500" y="183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25857</xdr:rowOff>
    </xdr:from>
    <xdr:to>
      <xdr:col>98</xdr:col>
      <xdr:colOff>38100</xdr:colOff>
      <xdr:row>107</xdr:row>
      <xdr:rowOff>127457</xdr:rowOff>
    </xdr:to>
    <xdr:sp macro="" textlink="">
      <xdr:nvSpPr>
        <xdr:cNvPr id="532" name="フローチャート: 判断 531">
          <a:extLst>
            <a:ext uri="{FF2B5EF4-FFF2-40B4-BE49-F238E27FC236}">
              <a16:creationId xmlns:a16="http://schemas.microsoft.com/office/drawing/2014/main" id="{53BC0D16-0F89-46DD-B81F-CC381B7DF7FC}"/>
            </a:ext>
          </a:extLst>
        </xdr:cNvPr>
        <xdr:cNvSpPr/>
      </xdr:nvSpPr>
      <xdr:spPr>
        <a:xfrm>
          <a:off x="18605500" y="183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ACB4004B-6BBA-4B8B-98EB-947533163FA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7C5B2BEF-201A-4E2E-9ECA-88405158E5D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4F577FAB-4EE2-484B-856A-95DF2E2E998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17AD707-CA0C-4E16-A215-8F2607AFC38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BC983171-4E1E-479A-9C0D-9425D6A8D49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140615</xdr:rowOff>
    </xdr:from>
    <xdr:to>
      <xdr:col>116</xdr:col>
      <xdr:colOff>114300</xdr:colOff>
      <xdr:row>107</xdr:row>
      <xdr:rowOff>70765</xdr:rowOff>
    </xdr:to>
    <xdr:sp macro="" textlink="">
      <xdr:nvSpPr>
        <xdr:cNvPr id="538" name="楕円 537">
          <a:extLst>
            <a:ext uri="{FF2B5EF4-FFF2-40B4-BE49-F238E27FC236}">
              <a16:creationId xmlns:a16="http://schemas.microsoft.com/office/drawing/2014/main" id="{65EDB1F4-DB18-46A1-99EB-BB56D5E82C0C}"/>
            </a:ext>
          </a:extLst>
        </xdr:cNvPr>
        <xdr:cNvSpPr/>
      </xdr:nvSpPr>
      <xdr:spPr>
        <a:xfrm>
          <a:off x="22110700" y="183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163492</xdr:rowOff>
    </xdr:from>
    <xdr:ext cx="469744" cy="259045"/>
    <xdr:sp macro="" textlink="">
      <xdr:nvSpPr>
        <xdr:cNvPr id="539" name="【庁舎】&#10;一人当たり面積該当値テキスト">
          <a:extLst>
            <a:ext uri="{FF2B5EF4-FFF2-40B4-BE49-F238E27FC236}">
              <a16:creationId xmlns:a16="http://schemas.microsoft.com/office/drawing/2014/main" id="{EE52A934-1E04-4854-AA02-66EDFF69A558}"/>
            </a:ext>
          </a:extLst>
        </xdr:cNvPr>
        <xdr:cNvSpPr txBox="1"/>
      </xdr:nvSpPr>
      <xdr:spPr>
        <a:xfrm>
          <a:off x="22199600" y="181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142900</xdr:rowOff>
    </xdr:from>
    <xdr:to>
      <xdr:col>112</xdr:col>
      <xdr:colOff>38100</xdr:colOff>
      <xdr:row>107</xdr:row>
      <xdr:rowOff>73050</xdr:rowOff>
    </xdr:to>
    <xdr:sp macro="" textlink="">
      <xdr:nvSpPr>
        <xdr:cNvPr id="540" name="楕円 539">
          <a:extLst>
            <a:ext uri="{FF2B5EF4-FFF2-40B4-BE49-F238E27FC236}">
              <a16:creationId xmlns:a16="http://schemas.microsoft.com/office/drawing/2014/main" id="{BBB39105-288D-447C-BF81-50ABBFD48BCA}"/>
            </a:ext>
          </a:extLst>
        </xdr:cNvPr>
        <xdr:cNvSpPr/>
      </xdr:nvSpPr>
      <xdr:spPr>
        <a:xfrm>
          <a:off x="21272500" y="183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19965</xdr:rowOff>
    </xdr:from>
    <xdr:to>
      <xdr:col>116</xdr:col>
      <xdr:colOff>63500</xdr:colOff>
      <xdr:row>107</xdr:row>
      <xdr:rowOff>22250</xdr:rowOff>
    </xdr:to>
    <xdr:cxnSp macro="">
      <xdr:nvCxnSpPr>
        <xdr:cNvPr id="541" name="直線コネクタ 540">
          <a:extLst>
            <a:ext uri="{FF2B5EF4-FFF2-40B4-BE49-F238E27FC236}">
              <a16:creationId xmlns:a16="http://schemas.microsoft.com/office/drawing/2014/main" id="{4D91F722-F666-4B50-A1FA-813FD2B80369}"/>
            </a:ext>
          </a:extLst>
        </xdr:cNvPr>
        <xdr:cNvCxnSpPr/>
      </xdr:nvCxnSpPr>
      <xdr:spPr>
        <a:xfrm flipV="1">
          <a:off x="21323300" y="1836511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145644</xdr:rowOff>
    </xdr:from>
    <xdr:to>
      <xdr:col>107</xdr:col>
      <xdr:colOff>101600</xdr:colOff>
      <xdr:row>107</xdr:row>
      <xdr:rowOff>75794</xdr:rowOff>
    </xdr:to>
    <xdr:sp macro="" textlink="">
      <xdr:nvSpPr>
        <xdr:cNvPr id="542" name="楕円 541">
          <a:extLst>
            <a:ext uri="{FF2B5EF4-FFF2-40B4-BE49-F238E27FC236}">
              <a16:creationId xmlns:a16="http://schemas.microsoft.com/office/drawing/2014/main" id="{FF8B45FE-31A9-4329-8606-4C20A5D1773F}"/>
            </a:ext>
          </a:extLst>
        </xdr:cNvPr>
        <xdr:cNvSpPr/>
      </xdr:nvSpPr>
      <xdr:spPr>
        <a:xfrm>
          <a:off x="20383500" y="183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22250</xdr:rowOff>
    </xdr:from>
    <xdr:to>
      <xdr:col>111</xdr:col>
      <xdr:colOff>177800</xdr:colOff>
      <xdr:row>107</xdr:row>
      <xdr:rowOff>24994</xdr:rowOff>
    </xdr:to>
    <xdr:cxnSp macro="">
      <xdr:nvCxnSpPr>
        <xdr:cNvPr id="543" name="直線コネクタ 542">
          <a:extLst>
            <a:ext uri="{FF2B5EF4-FFF2-40B4-BE49-F238E27FC236}">
              <a16:creationId xmlns:a16="http://schemas.microsoft.com/office/drawing/2014/main" id="{BAF15840-D70A-4B17-9202-5E8B019A32DA}"/>
            </a:ext>
          </a:extLst>
        </xdr:cNvPr>
        <xdr:cNvCxnSpPr/>
      </xdr:nvCxnSpPr>
      <xdr:spPr>
        <a:xfrm flipV="1">
          <a:off x="20434300" y="1836740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147929</xdr:rowOff>
    </xdr:from>
    <xdr:to>
      <xdr:col>102</xdr:col>
      <xdr:colOff>165100</xdr:colOff>
      <xdr:row>107</xdr:row>
      <xdr:rowOff>78079</xdr:rowOff>
    </xdr:to>
    <xdr:sp macro="" textlink="">
      <xdr:nvSpPr>
        <xdr:cNvPr id="544" name="楕円 543">
          <a:extLst>
            <a:ext uri="{FF2B5EF4-FFF2-40B4-BE49-F238E27FC236}">
              <a16:creationId xmlns:a16="http://schemas.microsoft.com/office/drawing/2014/main" id="{7B85859F-8663-4B33-A391-80B61A1A6BD7}"/>
            </a:ext>
          </a:extLst>
        </xdr:cNvPr>
        <xdr:cNvSpPr/>
      </xdr:nvSpPr>
      <xdr:spPr>
        <a:xfrm>
          <a:off x="19494500" y="183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24994</xdr:rowOff>
    </xdr:from>
    <xdr:to>
      <xdr:col>107</xdr:col>
      <xdr:colOff>50800</xdr:colOff>
      <xdr:row>107</xdr:row>
      <xdr:rowOff>27279</xdr:rowOff>
    </xdr:to>
    <xdr:cxnSp macro="">
      <xdr:nvCxnSpPr>
        <xdr:cNvPr id="545" name="直線コネクタ 544">
          <a:extLst>
            <a:ext uri="{FF2B5EF4-FFF2-40B4-BE49-F238E27FC236}">
              <a16:creationId xmlns:a16="http://schemas.microsoft.com/office/drawing/2014/main" id="{912024B2-F14E-4404-83E1-34702B057DD6}"/>
            </a:ext>
          </a:extLst>
        </xdr:cNvPr>
        <xdr:cNvCxnSpPr/>
      </xdr:nvCxnSpPr>
      <xdr:spPr>
        <a:xfrm flipV="1">
          <a:off x="19545300" y="1837014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8941</xdr:rowOff>
    </xdr:from>
    <xdr:to>
      <xdr:col>98</xdr:col>
      <xdr:colOff>38100</xdr:colOff>
      <xdr:row>107</xdr:row>
      <xdr:rowOff>110541</xdr:rowOff>
    </xdr:to>
    <xdr:sp macro="" textlink="">
      <xdr:nvSpPr>
        <xdr:cNvPr id="546" name="楕円 545">
          <a:extLst>
            <a:ext uri="{FF2B5EF4-FFF2-40B4-BE49-F238E27FC236}">
              <a16:creationId xmlns:a16="http://schemas.microsoft.com/office/drawing/2014/main" id="{6E75A4F3-DBE2-4A1B-864D-A702724DA4CD}"/>
            </a:ext>
          </a:extLst>
        </xdr:cNvPr>
        <xdr:cNvSpPr/>
      </xdr:nvSpPr>
      <xdr:spPr>
        <a:xfrm>
          <a:off x="18605500" y="183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27279</xdr:rowOff>
    </xdr:from>
    <xdr:to>
      <xdr:col>102</xdr:col>
      <xdr:colOff>114300</xdr:colOff>
      <xdr:row>107</xdr:row>
      <xdr:rowOff>59741</xdr:rowOff>
    </xdr:to>
    <xdr:cxnSp macro="">
      <xdr:nvCxnSpPr>
        <xdr:cNvPr id="547" name="直線コネクタ 546">
          <a:extLst>
            <a:ext uri="{FF2B5EF4-FFF2-40B4-BE49-F238E27FC236}">
              <a16:creationId xmlns:a16="http://schemas.microsoft.com/office/drawing/2014/main" id="{C8A1DAF1-3725-4F6A-9759-20463C998E13}"/>
            </a:ext>
          </a:extLst>
        </xdr:cNvPr>
        <xdr:cNvCxnSpPr/>
      </xdr:nvCxnSpPr>
      <xdr:spPr>
        <a:xfrm flipV="1">
          <a:off x="18656300" y="18372429"/>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103954</xdr:rowOff>
    </xdr:from>
    <xdr:ext cx="469744" cy="259045"/>
    <xdr:sp macro="" textlink="">
      <xdr:nvSpPr>
        <xdr:cNvPr id="548" name="n_1aveValue【庁舎】&#10;一人当たり面積">
          <a:extLst>
            <a:ext uri="{FF2B5EF4-FFF2-40B4-BE49-F238E27FC236}">
              <a16:creationId xmlns:a16="http://schemas.microsoft.com/office/drawing/2014/main" id="{B22D853B-DF45-403A-A7CA-875CC0009675}"/>
            </a:ext>
          </a:extLst>
        </xdr:cNvPr>
        <xdr:cNvSpPr txBox="1"/>
      </xdr:nvSpPr>
      <xdr:spPr>
        <a:xfrm>
          <a:off x="21075727" y="1844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105325</xdr:rowOff>
    </xdr:from>
    <xdr:ext cx="469744" cy="259045"/>
    <xdr:sp macro="" textlink="">
      <xdr:nvSpPr>
        <xdr:cNvPr id="549" name="n_2aveValue【庁舎】&#10;一人当たり面積">
          <a:extLst>
            <a:ext uri="{FF2B5EF4-FFF2-40B4-BE49-F238E27FC236}">
              <a16:creationId xmlns:a16="http://schemas.microsoft.com/office/drawing/2014/main" id="{0ACDEC68-0170-4836-80B5-2760EE8FE1AB}"/>
            </a:ext>
          </a:extLst>
        </xdr:cNvPr>
        <xdr:cNvSpPr txBox="1"/>
      </xdr:nvSpPr>
      <xdr:spPr>
        <a:xfrm>
          <a:off x="20199427" y="1845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105782</xdr:rowOff>
    </xdr:from>
    <xdr:ext cx="469744" cy="259045"/>
    <xdr:sp macro="" textlink="">
      <xdr:nvSpPr>
        <xdr:cNvPr id="550" name="n_3aveValue【庁舎】&#10;一人当たり面積">
          <a:extLst>
            <a:ext uri="{FF2B5EF4-FFF2-40B4-BE49-F238E27FC236}">
              <a16:creationId xmlns:a16="http://schemas.microsoft.com/office/drawing/2014/main" id="{88DFE723-492D-4DDD-A75F-AC7C29AF2C2E}"/>
            </a:ext>
          </a:extLst>
        </xdr:cNvPr>
        <xdr:cNvSpPr txBox="1"/>
      </xdr:nvSpPr>
      <xdr:spPr>
        <a:xfrm>
          <a:off x="19310427" y="1845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118584</xdr:rowOff>
    </xdr:from>
    <xdr:ext cx="469744" cy="259045"/>
    <xdr:sp macro="" textlink="">
      <xdr:nvSpPr>
        <xdr:cNvPr id="551" name="n_4aveValue【庁舎】&#10;一人当たり面積">
          <a:extLst>
            <a:ext uri="{FF2B5EF4-FFF2-40B4-BE49-F238E27FC236}">
              <a16:creationId xmlns:a16="http://schemas.microsoft.com/office/drawing/2014/main" id="{6FA19336-1959-4B0E-9211-1D0CC389381F}"/>
            </a:ext>
          </a:extLst>
        </xdr:cNvPr>
        <xdr:cNvSpPr txBox="1"/>
      </xdr:nvSpPr>
      <xdr:spPr>
        <a:xfrm>
          <a:off x="18421427" y="184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89577</xdr:rowOff>
    </xdr:from>
    <xdr:ext cx="469744" cy="259045"/>
    <xdr:sp macro="" textlink="">
      <xdr:nvSpPr>
        <xdr:cNvPr id="552" name="n_1mainValue【庁舎】&#10;一人当たり面積">
          <a:extLst>
            <a:ext uri="{FF2B5EF4-FFF2-40B4-BE49-F238E27FC236}">
              <a16:creationId xmlns:a16="http://schemas.microsoft.com/office/drawing/2014/main" id="{0412F943-E75B-40CC-B4B9-9708CD73D5F9}"/>
            </a:ext>
          </a:extLst>
        </xdr:cNvPr>
        <xdr:cNvSpPr txBox="1"/>
      </xdr:nvSpPr>
      <xdr:spPr>
        <a:xfrm>
          <a:off x="21075727" y="180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92321</xdr:rowOff>
    </xdr:from>
    <xdr:ext cx="469744" cy="259045"/>
    <xdr:sp macro="" textlink="">
      <xdr:nvSpPr>
        <xdr:cNvPr id="553" name="n_2mainValue【庁舎】&#10;一人当たり面積">
          <a:extLst>
            <a:ext uri="{FF2B5EF4-FFF2-40B4-BE49-F238E27FC236}">
              <a16:creationId xmlns:a16="http://schemas.microsoft.com/office/drawing/2014/main" id="{06BFE577-9612-455E-9352-8E0C10AB3FBC}"/>
            </a:ext>
          </a:extLst>
        </xdr:cNvPr>
        <xdr:cNvSpPr txBox="1"/>
      </xdr:nvSpPr>
      <xdr:spPr>
        <a:xfrm>
          <a:off x="20199427" y="1809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94606</xdr:rowOff>
    </xdr:from>
    <xdr:ext cx="469744" cy="259045"/>
    <xdr:sp macro="" textlink="">
      <xdr:nvSpPr>
        <xdr:cNvPr id="554" name="n_3mainValue【庁舎】&#10;一人当たり面積">
          <a:extLst>
            <a:ext uri="{FF2B5EF4-FFF2-40B4-BE49-F238E27FC236}">
              <a16:creationId xmlns:a16="http://schemas.microsoft.com/office/drawing/2014/main" id="{D2DAEB38-9524-47EE-BB9D-2043777701D9}"/>
            </a:ext>
          </a:extLst>
        </xdr:cNvPr>
        <xdr:cNvSpPr txBox="1"/>
      </xdr:nvSpPr>
      <xdr:spPr>
        <a:xfrm>
          <a:off x="19310427" y="1809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127068</xdr:rowOff>
    </xdr:from>
    <xdr:ext cx="469744" cy="259045"/>
    <xdr:sp macro="" textlink="">
      <xdr:nvSpPr>
        <xdr:cNvPr id="555" name="n_4mainValue【庁舎】&#10;一人当たり面積">
          <a:extLst>
            <a:ext uri="{FF2B5EF4-FFF2-40B4-BE49-F238E27FC236}">
              <a16:creationId xmlns:a16="http://schemas.microsoft.com/office/drawing/2014/main" id="{83D3CA0A-50C8-45AA-86C4-64D262490609}"/>
            </a:ext>
          </a:extLst>
        </xdr:cNvPr>
        <xdr:cNvSpPr txBox="1"/>
      </xdr:nvSpPr>
      <xdr:spPr>
        <a:xfrm>
          <a:off x="184214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a:extLst>
            <a:ext uri="{FF2B5EF4-FFF2-40B4-BE49-F238E27FC236}">
              <a16:creationId xmlns:a16="http://schemas.microsoft.com/office/drawing/2014/main" id="{8061739B-059C-4E71-BBF2-5349AF857F7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a:extLst>
            <a:ext uri="{FF2B5EF4-FFF2-40B4-BE49-F238E27FC236}">
              <a16:creationId xmlns:a16="http://schemas.microsoft.com/office/drawing/2014/main" id="{065F3387-9D97-4349-BC48-751960F3461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a:extLst>
            <a:ext uri="{FF2B5EF4-FFF2-40B4-BE49-F238E27FC236}">
              <a16:creationId xmlns:a16="http://schemas.microsoft.com/office/drawing/2014/main" id="{2AD0B9AC-B12F-492A-9232-538B2A82946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庁舎を除く該当施設すべてにおいて、有形固定資産減価償却率が高くなっており、体育館・プール、保健センター・保健所及び消防施設で顕著である。とりわけ昭和５０年代に建設された体育館は大規模な改修が想定されるため、今後、多額な支出が予想とされる。なお、消防施設については、有形固定資産減価償却率が８０％を超えているものの、当町は消防・救急体制が非常備で、消防・救急業務を山形市に全面的に委託していることから大規模施設は有しておらず、当町に存しているのは小規模な詰所のみであることや消防団の再編成も進められていることから、適宜、計画的な改修は必要なものの全体的には減少傾向にある。庁舎については、本庁舎が平成１１年度に建設され、有形固定資産減価償却率も５０％に満たないことから低い水準にあるが、経年劣化により大規模改修の必要性も年々高まっている。</a:t>
          </a:r>
        </a:p>
        <a:p>
          <a:r>
            <a:rPr kumimoji="1" lang="ja-JP" altLang="en-US" sz="1300">
              <a:latin typeface="ＭＳ Ｐゴシック" panose="020B0600070205080204" pitchFamily="50" charset="-128"/>
              <a:ea typeface="ＭＳ Ｐゴシック" panose="020B0600070205080204" pitchFamily="50" charset="-128"/>
            </a:rPr>
            <a:t>現時点ではほとんどの施設において、一人当たり面積が類似団体内平均値と同水準となっているものの、人口減少が進行するなか、今後予想される老朽化に対する対応や維持管理にかかる経費の増加等を踏まえ、公共施設等総合管理計画並びに詳細な内容も踏まえた個別施設管理計画等に基づいた事業実施に早急に取り組む必要があると同時に、当町における適正な公共施設等の在り方について継続して協議・検討を図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13,895
13,847
61.45
6,914,490
6,683,499
219,991
3,981,921
5,135,760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には基幹となる産業や大きな企業がないことなどから財政基盤が弱く、類似団体平均値０．４４を０．０６ポイント下回り０．３８となっている。今後も事業精査等による歳出削減を図るとともに、税収入及び手数料等の増加に取組み、組織体制の見直しを含めさらに強化していく。</a:t>
          </a:r>
        </a:p>
        <a:p>
          <a:r>
            <a:rPr kumimoji="1" lang="ja-JP" altLang="en-US" sz="1300">
              <a:latin typeface="ＭＳ Ｐゴシック" panose="020B0600070205080204" pitchFamily="50" charset="-128"/>
              <a:ea typeface="ＭＳ Ｐゴシック" panose="020B0600070205080204" pitchFamily="50" charset="-128"/>
            </a:rPr>
            <a:t>　また、より良い生活環境の整備を推進しながら、県都に近いという地理的利点を活かした施策などによる人口減を抑制し、自主財源確保を含めた財政基盤の強化を図る。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78015</xdr:rowOff>
    </xdr:from>
    <xdr:to>
      <xdr:col>19</xdr:col>
      <xdr:colOff>184150</xdr:colOff>
      <xdr:row>43</xdr:row>
      <xdr:rowOff>8165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37798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精査や地方債発行の抑制等により、義務的経費抑制を図っていること及び新型コロナウイルス感染症対応地方創生臨時交付金等の影響により、前年度対比８．６ポイント下降し、類似団体平均値８４．３を１．９ポイント低い数値となっている。</a:t>
          </a:r>
        </a:p>
        <a:p>
          <a:r>
            <a:rPr kumimoji="1" lang="ja-JP" altLang="en-US" sz="1300">
              <a:latin typeface="ＭＳ Ｐゴシック" panose="020B0600070205080204" pitchFamily="50" charset="-128"/>
              <a:ea typeface="ＭＳ Ｐゴシック" panose="020B0600070205080204" pitchFamily="50" charset="-128"/>
            </a:rPr>
            <a:t>　今後、より一層の事務事業の見直し、投資的経費を始めとした歳出経費の抑制など、様々な取り組みを図るとともに、自主財源の確保に努め、これまで以上に経常一般財源の確保に努める。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39624</xdr:rowOff>
    </xdr:from>
    <xdr:to>
      <xdr:col>23</xdr:col>
      <xdr:colOff>133350</xdr:colOff>
      <xdr:row>64</xdr:row>
      <xdr:rowOff>111760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69524"/>
          <a:ext cx="8382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123698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845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114046</xdr:rowOff>
    </xdr:from>
    <xdr:to>
      <xdr:col>15</xdr:col>
      <xdr:colOff>82550</xdr:colOff>
      <xdr:row>65</xdr:row>
      <xdr:rowOff>123698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582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114046</xdr:rowOff>
    </xdr:from>
    <xdr:to>
      <xdr:col>11</xdr:col>
      <xdr:colOff>31750</xdr:colOff>
      <xdr:row>65</xdr:row>
      <xdr:rowOff>157480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582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5351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開始の影響により、増額となっているものの、類似団体と比較し、人件費・物件費等の人口１人当たりの額が低くなっているのは、ゴミ処理業務等を一部事務組合で行っていることや消防業務を委託していることなどによるものである。</a:t>
          </a:r>
        </a:p>
        <a:p>
          <a:r>
            <a:rPr kumimoji="1" lang="ja-JP" altLang="en-US" sz="1300">
              <a:latin typeface="ＭＳ Ｐゴシック" panose="020B0600070205080204" pitchFamily="50" charset="-128"/>
              <a:ea typeface="ＭＳ Ｐゴシック" panose="020B0600070205080204" pitchFamily="50" charset="-128"/>
            </a:rPr>
            <a:t>　この負担金及び委託料相当分を、人件費・物件費等に合算した場合、人口１人当たりの金額が増加することになるため、構成市町との協議・調整を図りながら、引き続き事務事業の見直しなどによる経費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168329</xdr:rowOff>
    </xdr:from>
    <xdr:to>
      <xdr:col>23</xdr:col>
      <xdr:colOff>133350</xdr:colOff>
      <xdr:row>81</xdr:row>
      <xdr:rowOff>37863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84329"/>
          <a:ext cx="8382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124578</xdr:rowOff>
    </xdr:from>
    <xdr:to>
      <xdr:col>19</xdr:col>
      <xdr:colOff>133350</xdr:colOff>
      <xdr:row>80</xdr:row>
      <xdr:rowOff>168329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40578"/>
          <a:ext cx="889000" cy="4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114379</xdr:rowOff>
    </xdr:from>
    <xdr:to>
      <xdr:col>15</xdr:col>
      <xdr:colOff>82550</xdr:colOff>
      <xdr:row>80</xdr:row>
      <xdr:rowOff>124578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30379"/>
          <a:ext cx="889000" cy="1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114379</xdr:rowOff>
    </xdr:from>
    <xdr:to>
      <xdr:col>11</xdr:col>
      <xdr:colOff>31750</xdr:colOff>
      <xdr:row>80</xdr:row>
      <xdr:rowOff>162449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830379"/>
          <a:ext cx="889000" cy="4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158513</xdr:rowOff>
    </xdr:from>
    <xdr:to>
      <xdr:col>23</xdr:col>
      <xdr:colOff>184150</xdr:colOff>
      <xdr:row>81</xdr:row>
      <xdr:rowOff>88663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79790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9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117529</xdr:rowOff>
    </xdr:from>
    <xdr:to>
      <xdr:col>19</xdr:col>
      <xdr:colOff>184150</xdr:colOff>
      <xdr:row>81</xdr:row>
      <xdr:rowOff>47679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57856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02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73778</xdr:rowOff>
    </xdr:from>
    <xdr:to>
      <xdr:col>15</xdr:col>
      <xdr:colOff>133350</xdr:colOff>
      <xdr:row>81</xdr:row>
      <xdr:rowOff>3928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7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14105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5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63579</xdr:rowOff>
    </xdr:from>
    <xdr:to>
      <xdr:col>11</xdr:col>
      <xdr:colOff>82550</xdr:colOff>
      <xdr:row>80</xdr:row>
      <xdr:rowOff>165179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7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3906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4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111649</xdr:rowOff>
    </xdr:from>
    <xdr:to>
      <xdr:col>7</xdr:col>
      <xdr:colOff>31750</xdr:colOff>
      <xdr:row>81</xdr:row>
      <xdr:rowOff>41799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2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51976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9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８年度から平成２２年度までの行財政改革の取組みによる職員給与の独自削減の終了に伴い、類似団体内平均値を上回っていたが、平成２９年度以降は新規採用職員の抑制、平成３０年度から令和３年度までは給与の独自削減を実施していたため、令和３年度は類似団体内平均値を０．３ポイント下回っている。</a:t>
          </a:r>
        </a:p>
        <a:p>
          <a:r>
            <a:rPr kumimoji="1" lang="ja-JP" altLang="en-US" sz="1300">
              <a:latin typeface="ＭＳ Ｐゴシック" panose="020B0600070205080204" pitchFamily="50" charset="-128"/>
              <a:ea typeface="ＭＳ Ｐゴシック" panose="020B0600070205080204" pitchFamily="50" charset="-128"/>
            </a:rPr>
            <a:t>　しかしながら、職員年齢毎の人員バランスに欠け、今後は大量退職者も見込めないことから、数値の上昇が予想されるため、これまで以上に給与水準の適正化を図る。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7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32657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543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86</xdr:row>
      <xdr:rowOff>9677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7052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20259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705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70654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現在、７．４１人で類似団体内平均値１０．６６人を３．２５人と大幅に下回っている。これは、平成１８年度からの行財政改革の取組みにおける職員数の削減及び事務事業等の見直しによるものである。</a:t>
          </a:r>
        </a:p>
        <a:p>
          <a:r>
            <a:rPr kumimoji="1" lang="ja-JP" altLang="en-US" sz="1300">
              <a:latin typeface="ＭＳ Ｐゴシック" panose="020B0600070205080204" pitchFamily="50" charset="-128"/>
              <a:ea typeface="ＭＳ Ｐゴシック" panose="020B0600070205080204" pitchFamily="50" charset="-128"/>
            </a:rPr>
            <a:t>　しかしながら、業務が増加傾向にある昨今においては、類似団体の動向を踏まえ、それらの状況に応じた適正な人員管理を勘案し、正職員のみならず会計年度任用職員も含めた適正な職員の配置に努める。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138329</xdr:rowOff>
    </xdr:from>
    <xdr:to>
      <xdr:col>81</xdr:col>
      <xdr:colOff>44450</xdr:colOff>
      <xdr:row>60</xdr:row>
      <xdr:rowOff>141707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25329"/>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138329</xdr:rowOff>
    </xdr:from>
    <xdr:to>
      <xdr:col>77</xdr:col>
      <xdr:colOff>44450</xdr:colOff>
      <xdr:row>60</xdr:row>
      <xdr:rowOff>151359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2532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52171</xdr:rowOff>
    </xdr:from>
    <xdr:to>
      <xdr:col>77</xdr:col>
      <xdr:colOff>95250</xdr:colOff>
      <xdr:row>61</xdr:row>
      <xdr:rowOff>153771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138548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9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147498</xdr:rowOff>
    </xdr:from>
    <xdr:to>
      <xdr:col>72</xdr:col>
      <xdr:colOff>203200</xdr:colOff>
      <xdr:row>60</xdr:row>
      <xdr:rowOff>151359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34498"/>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146533</xdr:rowOff>
    </xdr:from>
    <xdr:to>
      <xdr:col>68</xdr:col>
      <xdr:colOff>152400</xdr:colOff>
      <xdr:row>60</xdr:row>
      <xdr:rowOff>147498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33533"/>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90907</xdr:rowOff>
    </xdr:from>
    <xdr:to>
      <xdr:col>81</xdr:col>
      <xdr:colOff>95250</xdr:colOff>
      <xdr:row>61</xdr:row>
      <xdr:rowOff>21057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12184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9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87529</xdr:rowOff>
    </xdr:from>
    <xdr:to>
      <xdr:col>77</xdr:col>
      <xdr:colOff>95250</xdr:colOff>
      <xdr:row>61</xdr:row>
      <xdr:rowOff>17679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27856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4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100559</xdr:rowOff>
    </xdr:from>
    <xdr:to>
      <xdr:col>73</xdr:col>
      <xdr:colOff>44450</xdr:colOff>
      <xdr:row>61</xdr:row>
      <xdr:rowOff>30709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8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40886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5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96698</xdr:rowOff>
    </xdr:from>
    <xdr:to>
      <xdr:col>68</xdr:col>
      <xdr:colOff>203200</xdr:colOff>
      <xdr:row>61</xdr:row>
      <xdr:rowOff>26848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37025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5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95733</xdr:rowOff>
    </xdr:from>
    <xdr:to>
      <xdr:col>64</xdr:col>
      <xdr:colOff>152400</xdr:colOff>
      <xdr:row>61</xdr:row>
      <xdr:rowOff>25883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36060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5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０．５％と前年度から０．８ポイント改善しているが、類似団体内平均値８．０％を２．５ポイント上回っている。これは、平成１５年度、平成１６年度及び平成２５年度以降の山辺中学校改築事業などの償還及び借入による影響が大きい。</a:t>
          </a:r>
        </a:p>
        <a:p>
          <a:r>
            <a:rPr kumimoji="1" lang="ja-JP" altLang="en-US" sz="1300">
              <a:latin typeface="ＭＳ Ｐゴシック" panose="020B0600070205080204" pitchFamily="50" charset="-128"/>
              <a:ea typeface="ＭＳ Ｐゴシック" panose="020B0600070205080204" pitchFamily="50" charset="-128"/>
            </a:rPr>
            <a:t>　現在、新規起債発行抑制を図っていることなどから、同程度の比率で推移することが予想されるが、今後の公共施設等の更新等により上昇することも十分見込まれるため、今後の数値の増減を注視し、数値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119380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42738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111337</xdr:rowOff>
    </xdr:from>
    <xdr:to>
      <xdr:col>77</xdr:col>
      <xdr:colOff>44450</xdr:colOff>
      <xdr:row>43</xdr:row>
      <xdr:rowOff>119380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134637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111337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4273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71120</xdr:rowOff>
    </xdr:from>
    <xdr:to>
      <xdr:col>73</xdr:col>
      <xdr:colOff>44450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11447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162137</xdr:rowOff>
    </xdr:from>
    <xdr:to>
      <xdr:col>68</xdr:col>
      <xdr:colOff>152400</xdr:colOff>
      <xdr:row>43</xdr:row>
      <xdr:rowOff>55033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3630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3404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3404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68580</xdr:rowOff>
    </xdr:from>
    <xdr:to>
      <xdr:col>77</xdr:col>
      <xdr:colOff>95250</xdr:colOff>
      <xdr:row>43</xdr:row>
      <xdr:rowOff>170180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154957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60537</xdr:rowOff>
    </xdr:from>
    <xdr:to>
      <xdr:col>73</xdr:col>
      <xdr:colOff>44450</xdr:colOff>
      <xdr:row>43</xdr:row>
      <xdr:rowOff>162137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146914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学校改築事業などの大規模事業による多額の借入が影響し、平成２９年度においては類似団体を４６．６ポイントと大幅に上回っていたが、起債発行の抑制及び事業の精査やふるさと応援基金の増額等により、前年度の実質単年度収支の黒字に続き、ほぼ収支均衡を図ることができたことや新規起債発行抑制により、前年度比２９．５ポイント下降している。</a:t>
          </a:r>
        </a:p>
        <a:p>
          <a:r>
            <a:rPr kumimoji="1" lang="ja-JP" altLang="en-US" sz="1300">
              <a:latin typeface="ＭＳ Ｐゴシック" panose="020B0600070205080204" pitchFamily="50" charset="-128"/>
              <a:ea typeface="ＭＳ Ｐゴシック" panose="020B0600070205080204" pitchFamily="50" charset="-128"/>
            </a:rPr>
            <a:t>　類似団体内平均値と比較しても数値を下回っていることから、引き続き計画的な起債発行や事業実施等を図る。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121134</xdr:rowOff>
    </xdr:from>
    <xdr:to>
      <xdr:col>81</xdr:col>
      <xdr:colOff>44450</xdr:colOff>
      <xdr:row>15</xdr:row>
      <xdr:rowOff>117203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349984"/>
          <a:ext cx="838200" cy="33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105911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34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117203</xdr:rowOff>
    </xdr:from>
    <xdr:to>
      <xdr:col>77</xdr:col>
      <xdr:colOff>44450</xdr:colOff>
      <xdr:row>16</xdr:row>
      <xdr:rowOff>152581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8895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152581</xdr:rowOff>
    </xdr:from>
    <xdr:to>
      <xdr:col>72</xdr:col>
      <xdr:colOff>203200</xdr:colOff>
      <xdr:row>17</xdr:row>
      <xdr:rowOff>102931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95781"/>
          <a:ext cx="889000" cy="1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102931</xdr:rowOff>
    </xdr:from>
    <xdr:to>
      <xdr:col>68</xdr:col>
      <xdr:colOff>152400</xdr:colOff>
      <xdr:row>18</xdr:row>
      <xdr:rowOff>139458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17581"/>
          <a:ext cx="8890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70334</xdr:rowOff>
    </xdr:from>
    <xdr:to>
      <xdr:col>81</xdr:col>
      <xdr:colOff>95250</xdr:colOff>
      <xdr:row>14</xdr:row>
      <xdr:rowOff>484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29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163061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2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66403</xdr:rowOff>
    </xdr:from>
    <xdr:to>
      <xdr:col>77</xdr:col>
      <xdr:colOff>95250</xdr:colOff>
      <xdr:row>15</xdr:row>
      <xdr:rowOff>168003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152780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2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101781</xdr:rowOff>
    </xdr:from>
    <xdr:to>
      <xdr:col>73</xdr:col>
      <xdr:colOff>44450</xdr:colOff>
      <xdr:row>17</xdr:row>
      <xdr:rowOff>31931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16708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3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52131</xdr:rowOff>
    </xdr:from>
    <xdr:to>
      <xdr:col>68</xdr:col>
      <xdr:colOff>203200</xdr:colOff>
      <xdr:row>17</xdr:row>
      <xdr:rowOff>153731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138508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5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88658</xdr:rowOff>
    </xdr:from>
    <xdr:to>
      <xdr:col>64</xdr:col>
      <xdr:colOff>152400</xdr:colOff>
      <xdr:row>19</xdr:row>
      <xdr:rowOff>18808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3585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26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13,895
13,847
61.45
6,914,490
6,683,499
219,991
3,981,921
5,135,760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令和３年度の比率は２２．４％で、給与の独自削減等により類似団体内平均値より１．５ポイント低く、前年度対比２．９％低下している。</a:t>
          </a:r>
        </a:p>
        <a:p>
          <a:r>
            <a:rPr kumimoji="1" lang="ja-JP" altLang="en-US" sz="1300">
              <a:latin typeface="ＭＳ Ｐゴシック" panose="020B0600070205080204" pitchFamily="50" charset="-128"/>
              <a:ea typeface="ＭＳ Ｐゴシック" panose="020B0600070205080204" pitchFamily="50" charset="-128"/>
            </a:rPr>
            <a:t>　今後も継続して事務事業の見直し、適正な人員配置及び指定管理者制度や民間委託等を推進することにより、経常収支比率に占める割合を低くするよう人件費の抑制に引き続き努める。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xdr:rowOff>
    </xdr:from>
    <xdr:to>
      <xdr:col>24</xdr:col>
      <xdr:colOff>25400</xdr:colOff>
      <xdr:row>34</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3742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62992</xdr:rowOff>
    </xdr:from>
    <xdr:to>
      <xdr:col>19</xdr:col>
      <xdr:colOff>187325</xdr:colOff>
      <xdr:row>34</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922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39624</xdr:rowOff>
    </xdr:from>
    <xdr:to>
      <xdr:col>20</xdr:col>
      <xdr:colOff>38100</xdr:colOff>
      <xdr:row>34</xdr:row>
      <xdr:rowOff>141224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151401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49276</xdr:rowOff>
    </xdr:from>
    <xdr:to>
      <xdr:col>15</xdr:col>
      <xdr:colOff>98425</xdr:colOff>
      <xdr:row>34</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878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128778</xdr:rowOff>
    </xdr:from>
    <xdr:to>
      <xdr:col>15</xdr:col>
      <xdr:colOff>149225</xdr:colOff>
      <xdr:row>34</xdr:row>
      <xdr:rowOff>58928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78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69105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49276</xdr:rowOff>
    </xdr:from>
    <xdr:to>
      <xdr:col>11</xdr:col>
      <xdr:colOff>9525</xdr:colOff>
      <xdr:row>34</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785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147066</xdr:rowOff>
    </xdr:from>
    <xdr:to>
      <xdr:col>11</xdr:col>
      <xdr:colOff>60325</xdr:colOff>
      <xdr:row>34</xdr:row>
      <xdr:rowOff>77216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0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142494</xdr:rowOff>
    </xdr:from>
    <xdr:to>
      <xdr:col>6</xdr:col>
      <xdr:colOff>171450</xdr:colOff>
      <xdr:row>34</xdr:row>
      <xdr:rowOff>72644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82821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128778</xdr:rowOff>
    </xdr:from>
    <xdr:to>
      <xdr:col>24</xdr:col>
      <xdr:colOff>76200</xdr:colOff>
      <xdr:row>34</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145305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3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89916</xdr:rowOff>
    </xdr:from>
    <xdr:to>
      <xdr:col>20</xdr:col>
      <xdr:colOff>38100</xdr:colOff>
      <xdr:row>35</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5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xdr:rowOff>
    </xdr:from>
    <xdr:to>
      <xdr:col>15</xdr:col>
      <xdr:colOff>149225</xdr:colOff>
      <xdr:row>34</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98569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169926</xdr:rowOff>
    </xdr:from>
    <xdr:to>
      <xdr:col>11</xdr:col>
      <xdr:colOff>60325</xdr:colOff>
      <xdr:row>34</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84853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85344</xdr:rowOff>
    </xdr:from>
    <xdr:to>
      <xdr:col>6</xdr:col>
      <xdr:colOff>171450</xdr:colOff>
      <xdr:row>35</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令和３年度については、経常収支比率が低下しており、物件費については、新型コロナウイルス感染症対策の臨時交付金を充当したものが多く、一時的にポイントが低下している。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類似団体より低い数値となってはいるが、今後も、更なる経費節減や職員のスキルアップを図りながら削減に努める。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18</xdr:row>
      <xdr:rowOff>7257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8652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19</xdr:row>
      <xdr:rowOff>140607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93357"/>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42636</xdr:rowOff>
    </xdr:from>
    <xdr:to>
      <xdr:col>73</xdr:col>
      <xdr:colOff>180975</xdr:colOff>
      <xdr:row>19</xdr:row>
      <xdr:rowOff>140607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00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87086</xdr:rowOff>
    </xdr:from>
    <xdr:to>
      <xdr:col>74</xdr:col>
      <xdr:colOff>31750</xdr:colOff>
      <xdr:row>19</xdr:row>
      <xdr:rowOff>17236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27413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42636</xdr:rowOff>
    </xdr:from>
    <xdr:to>
      <xdr:col>69</xdr:col>
      <xdr:colOff>92075</xdr:colOff>
      <xdr:row>19</xdr:row>
      <xdr:rowOff>64407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00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160564</xdr:rowOff>
    </xdr:from>
    <xdr:to>
      <xdr:col>69</xdr:col>
      <xdr:colOff>142875</xdr:colOff>
      <xdr:row>18</xdr:row>
      <xdr:rowOff>90714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100891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2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46463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89807</xdr:rowOff>
    </xdr:from>
    <xdr:to>
      <xdr:col>74</xdr:col>
      <xdr:colOff>31750</xdr:colOff>
      <xdr:row>20</xdr:row>
      <xdr:rowOff>19957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4734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163286</xdr:rowOff>
    </xdr:from>
    <xdr:to>
      <xdr:col>69</xdr:col>
      <xdr:colOff>142875</xdr:colOff>
      <xdr:row>19</xdr:row>
      <xdr:rowOff>93436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78213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13607</xdr:rowOff>
    </xdr:from>
    <xdr:to>
      <xdr:col>65</xdr:col>
      <xdr:colOff>53975</xdr:colOff>
      <xdr:row>19</xdr:row>
      <xdr:rowOff>115207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99984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財政状況は厳しいが、令和３年度は類似団体内平均値より０．７％低い数値となっている。</a:t>
          </a:r>
        </a:p>
        <a:p>
          <a:r>
            <a:rPr kumimoji="1" lang="ja-JP" altLang="en-US" sz="1300">
              <a:latin typeface="ＭＳ Ｐゴシック" panose="020B0600070205080204" pitchFamily="50" charset="-128"/>
              <a:ea typeface="ＭＳ Ｐゴシック" panose="020B0600070205080204" pitchFamily="50" charset="-128"/>
            </a:rPr>
            <a:t>　しかしながら、子育て施策等に対する経費が増加傾向にあるなど、国等の少子高齢化施策にも左右されることから、今後も注視しながら対策を実施し、柔軟な対応に努める。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152400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728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664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101600</xdr:rowOff>
    </xdr:from>
    <xdr:to>
      <xdr:col>20</xdr:col>
      <xdr:colOff>38100</xdr:colOff>
      <xdr:row>57</xdr:row>
      <xdr:rowOff>31750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139700</xdr:rowOff>
    </xdr:from>
    <xdr:to>
      <xdr:col>15</xdr:col>
      <xdr:colOff>149225</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70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その他に係る経常収支比率が１２．６％で、類似団体内平均値の１２．５％を０．１ポイント上回っている。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令和２年度に公営企業の法適化に伴い企業会計への経常的な繰出金がその他から補助費等へ振り替えられたことにより大きく低下しているが、令和３年度は前年度と同程度で推移している。</a:t>
          </a:r>
        </a:p>
        <a:p>
          <a:r>
            <a:rPr kumimoji="1" lang="ja-JP" altLang="en-US" sz="1300">
              <a:latin typeface="ＭＳ Ｐゴシック" panose="020B0600070205080204" pitchFamily="50" charset="-128"/>
              <a:ea typeface="ＭＳ Ｐゴシック" panose="020B0600070205080204" pitchFamily="50" charset="-128"/>
            </a:rPr>
            <a:t>　今後も、これまで以上に、特別会計の経営適正化及び健全化を図り、普通会計負担額の軽減に努める。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96520</xdr:rowOff>
    </xdr:from>
    <xdr:to>
      <xdr:col>82</xdr:col>
      <xdr:colOff>107950</xdr:colOff>
      <xdr:row>59</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40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61</xdr:row>
      <xdr:rowOff>54610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11682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xdr:rowOff>
    </xdr:from>
    <xdr:to>
      <xdr:col>78</xdr:col>
      <xdr:colOff>120650</xdr:colOff>
      <xdr:row>59</xdr:row>
      <xdr:rowOff>113030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54610</xdr:rowOff>
    </xdr:from>
    <xdr:to>
      <xdr:col>73</xdr:col>
      <xdr:colOff>180975</xdr:colOff>
      <xdr:row>61</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51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41910</xdr:rowOff>
    </xdr:from>
    <xdr:to>
      <xdr:col>74</xdr:col>
      <xdr:colOff>31750</xdr:colOff>
      <xdr:row>59</xdr:row>
      <xdr:rowOff>143510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153687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69850</xdr:rowOff>
    </xdr:from>
    <xdr:to>
      <xdr:col>69</xdr:col>
      <xdr:colOff>92075</xdr:colOff>
      <xdr:row>61</xdr:row>
      <xdr:rowOff>130810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528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87630</xdr:rowOff>
    </xdr:from>
    <xdr:to>
      <xdr:col>69</xdr:col>
      <xdr:colOff>142875</xdr:colOff>
      <xdr:row>60</xdr:row>
      <xdr:rowOff>17780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27957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27957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62247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3810</xdr:rowOff>
    </xdr:from>
    <xdr:to>
      <xdr:col>74</xdr:col>
      <xdr:colOff>31750</xdr:colOff>
      <xdr:row>61</xdr:row>
      <xdr:rowOff>105410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90187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54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80010</xdr:rowOff>
    </xdr:from>
    <xdr:to>
      <xdr:col>65</xdr:col>
      <xdr:colOff>53975</xdr:colOff>
      <xdr:row>62</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166387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62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前年度より１．２ポイントと低下しており、類似団体内平均値の１４．４％より０．５ポイント上回っている。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令和２年度の上昇は、公営企業の法適化に伴い企業会計への経常的な繰出金がその他から補助費等へ振り替えられたことが、主な要因である。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令和３年度については、新型コロナウイルス感染症対策の臨時交付金を充当したことにより低下しているが、今後も経費の縮減などに努める。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62230</xdr:rowOff>
    </xdr:from>
    <xdr:to>
      <xdr:col>82</xdr:col>
      <xdr:colOff>107950</xdr:colOff>
      <xdr:row>37</xdr:row>
      <xdr:rowOff>153670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405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37</xdr:row>
      <xdr:rowOff>153670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2077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xdr:rowOff>
    </xdr:from>
    <xdr:to>
      <xdr:col>73</xdr:col>
      <xdr:colOff>180975</xdr:colOff>
      <xdr:row>36</xdr:row>
      <xdr:rowOff>35560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17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137160</xdr:rowOff>
    </xdr:from>
    <xdr:to>
      <xdr:col>74</xdr:col>
      <xdr:colOff>31750</xdr:colOff>
      <xdr:row>37</xdr:row>
      <xdr:rowOff>67310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52087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5080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137160</xdr:rowOff>
    </xdr:from>
    <xdr:to>
      <xdr:col>69</xdr:col>
      <xdr:colOff>142875</xdr:colOff>
      <xdr:row>37</xdr:row>
      <xdr:rowOff>67310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52087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xdr:rowOff>
    </xdr:from>
    <xdr:to>
      <xdr:col>82</xdr:col>
      <xdr:colOff>158750</xdr:colOff>
      <xdr:row>37</xdr:row>
      <xdr:rowOff>113030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154957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102870</xdr:rowOff>
    </xdr:from>
    <xdr:to>
      <xdr:col>78</xdr:col>
      <xdr:colOff>120650</xdr:colOff>
      <xdr:row>38</xdr:row>
      <xdr:rowOff>33020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17797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125730</xdr:rowOff>
    </xdr:from>
    <xdr:to>
      <xdr:col>69</xdr:col>
      <xdr:colOff>142875</xdr:colOff>
      <xdr:row>36</xdr:row>
      <xdr:rowOff>55880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１４．８％と類似団体内平均値と同数値となっており、対前年度１．４ポイント低下している。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山辺中学校改築事業等に伴う公債費の償還が大きいところであるが、　平成３０年度以降の地方債の新規発行抑制に努めていたことにより、公債費の割合が低下している状況である。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今後も計画的な地方債の新規発行等を行うよう努める。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124713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2623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78</xdr:row>
      <xdr:rowOff>44704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3263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44704</xdr:rowOff>
    </xdr:from>
    <xdr:to>
      <xdr:col>15</xdr:col>
      <xdr:colOff>98425</xdr:colOff>
      <xdr:row>78</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4178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81280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390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153433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165354</xdr:rowOff>
    </xdr:from>
    <xdr:to>
      <xdr:col>15</xdr:col>
      <xdr:colOff>149225</xdr:colOff>
      <xdr:row>78</xdr:row>
      <xdr:rowOff>95504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６７．６％と類似団体内平均値の６９．５％より１．９ポイント下回っている。</a:t>
          </a:r>
        </a:p>
        <a:p>
          <a:r>
            <a:rPr kumimoji="1" lang="ja-JP" altLang="en-US" sz="1300">
              <a:latin typeface="ＭＳ Ｐゴシック" panose="020B0600070205080204" pitchFamily="50" charset="-128"/>
              <a:ea typeface="ＭＳ Ｐゴシック" panose="020B0600070205080204" pitchFamily="50" charset="-128"/>
            </a:rPr>
            <a:t>　公債費の減少はあるものの、それ以上に全体的に減少したことにより類似団体内平均値より下回っている状況である。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今後もこれまで以上に事務事業の見直しや人件費の抑制に努める。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78</xdr:row>
      <xdr:rowOff>81280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180061"/>
          <a:ext cx="8382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149861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114300</xdr:rowOff>
    </xdr:from>
    <xdr:to>
      <xdr:col>78</xdr:col>
      <xdr:colOff>120650</xdr:colOff>
      <xdr:row>78</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54627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78</xdr:row>
      <xdr:rowOff>149861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484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125730</xdr:rowOff>
    </xdr:from>
    <xdr:to>
      <xdr:col>74</xdr:col>
      <xdr:colOff>31750</xdr:colOff>
      <xdr:row>78</xdr:row>
      <xdr:rowOff>55880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66057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79</xdr:row>
      <xdr:rowOff>27939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848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31766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60961</xdr:rowOff>
    </xdr:from>
    <xdr:to>
      <xdr:col>69</xdr:col>
      <xdr:colOff>142875</xdr:colOff>
      <xdr:row>78</xdr:row>
      <xdr:rowOff>162561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148589</xdr:rowOff>
    </xdr:from>
    <xdr:to>
      <xdr:col>65</xdr:col>
      <xdr:colOff>53975</xdr:colOff>
      <xdr:row>79</xdr:row>
      <xdr:rowOff>78739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63516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144806</xdr:rowOff>
    </xdr:from>
    <xdr:to>
      <xdr:col>29</xdr:col>
      <xdr:colOff>127000</xdr:colOff>
      <xdr:row>18</xdr:row>
      <xdr:rowOff>27690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249831"/>
          <a:ext cx="0" cy="9115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37177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27690</xdr:rowOff>
    </xdr:from>
    <xdr:to>
      <xdr:col>30</xdr:col>
      <xdr:colOff>25400</xdr:colOff>
      <xdr:row>18</xdr:row>
      <xdr:rowOff>27690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61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59733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9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144806</xdr:rowOff>
    </xdr:from>
    <xdr:to>
      <xdr:col>30</xdr:col>
      <xdr:colOff>25400</xdr:colOff>
      <xdr:row>12</xdr:row>
      <xdr:rowOff>144806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249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21742</xdr:rowOff>
    </xdr:from>
    <xdr:to>
      <xdr:col>29</xdr:col>
      <xdr:colOff>127000</xdr:colOff>
      <xdr:row>18</xdr:row>
      <xdr:rowOff>27000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155467"/>
          <a:ext cx="6477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94271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1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77744</xdr:rowOff>
    </xdr:from>
    <xdr:to>
      <xdr:col>29</xdr:col>
      <xdr:colOff>177800</xdr:colOff>
      <xdr:row>17</xdr:row>
      <xdr:rowOff>7894</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21742</xdr:rowOff>
    </xdr:from>
    <xdr:to>
      <xdr:col>26</xdr:col>
      <xdr:colOff>50800</xdr:colOff>
      <xdr:row>18</xdr:row>
      <xdr:rowOff>31247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55467"/>
          <a:ext cx="698500" cy="9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117987</xdr:rowOff>
    </xdr:from>
    <xdr:to>
      <xdr:col>26</xdr:col>
      <xdr:colOff>101600</xdr:colOff>
      <xdr:row>17</xdr:row>
      <xdr:rowOff>48137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08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58314</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77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31247</xdr:rowOff>
    </xdr:from>
    <xdr:to>
      <xdr:col>22</xdr:col>
      <xdr:colOff>114300</xdr:colOff>
      <xdr:row>18</xdr:row>
      <xdr:rowOff>41205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64972"/>
          <a:ext cx="698500" cy="9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121054</xdr:rowOff>
    </xdr:from>
    <xdr:to>
      <xdr:col>22</xdr:col>
      <xdr:colOff>165100</xdr:colOff>
      <xdr:row>17</xdr:row>
      <xdr:rowOff>51204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11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61381</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8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18569</xdr:rowOff>
    </xdr:from>
    <xdr:to>
      <xdr:col>18</xdr:col>
      <xdr:colOff>177800</xdr:colOff>
      <xdr:row>18</xdr:row>
      <xdr:rowOff>41205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152294"/>
          <a:ext cx="698500" cy="2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134830</xdr:rowOff>
    </xdr:from>
    <xdr:to>
      <xdr:col>19</xdr:col>
      <xdr:colOff>38100</xdr:colOff>
      <xdr:row>17</xdr:row>
      <xdr:rowOff>64980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25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75157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9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143892</xdr:rowOff>
    </xdr:from>
    <xdr:to>
      <xdr:col>15</xdr:col>
      <xdr:colOff>101600</xdr:colOff>
      <xdr:row>17</xdr:row>
      <xdr:rowOff>74042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34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84219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0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147650</xdr:rowOff>
    </xdr:from>
    <xdr:to>
      <xdr:col>29</xdr:col>
      <xdr:colOff>177800</xdr:colOff>
      <xdr:row>18</xdr:row>
      <xdr:rowOff>77800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10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56227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1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142392</xdr:rowOff>
    </xdr:from>
    <xdr:to>
      <xdr:col>26</xdr:col>
      <xdr:colOff>101600</xdr:colOff>
      <xdr:row>18</xdr:row>
      <xdr:rowOff>72542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04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57319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91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151897</xdr:rowOff>
    </xdr:from>
    <xdr:to>
      <xdr:col>22</xdr:col>
      <xdr:colOff>165100</xdr:colOff>
      <xdr:row>18</xdr:row>
      <xdr:rowOff>82047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14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66824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2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161855</xdr:rowOff>
    </xdr:from>
    <xdr:to>
      <xdr:col>19</xdr:col>
      <xdr:colOff>38100</xdr:colOff>
      <xdr:row>18</xdr:row>
      <xdr:rowOff>92005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2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76782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139219</xdr:rowOff>
    </xdr:from>
    <xdr:to>
      <xdr:col>15</xdr:col>
      <xdr:colOff>101600</xdr:colOff>
      <xdr:row>18</xdr:row>
      <xdr:rowOff>69369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01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54146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8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265188</xdr:rowOff>
    </xdr:from>
    <xdr:to>
      <xdr:col>29</xdr:col>
      <xdr:colOff>127000</xdr:colOff>
      <xdr:row>35</xdr:row>
      <xdr:rowOff>280081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75538"/>
          <a:ext cx="647700" cy="14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251848</xdr:rowOff>
    </xdr:from>
    <xdr:to>
      <xdr:col>26</xdr:col>
      <xdr:colOff>50800</xdr:colOff>
      <xdr:row>35</xdr:row>
      <xdr:rowOff>265188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62198"/>
          <a:ext cx="698500" cy="1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210519</xdr:rowOff>
    </xdr:from>
    <xdr:to>
      <xdr:col>26</xdr:col>
      <xdr:colOff>101600</xdr:colOff>
      <xdr:row>35</xdr:row>
      <xdr:rowOff>312119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20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322296</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89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249415</xdr:rowOff>
    </xdr:from>
    <xdr:to>
      <xdr:col>22</xdr:col>
      <xdr:colOff>114300</xdr:colOff>
      <xdr:row>35</xdr:row>
      <xdr:rowOff>251848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59765"/>
          <a:ext cx="698500" cy="2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177454</xdr:rowOff>
    </xdr:from>
    <xdr:to>
      <xdr:col>22</xdr:col>
      <xdr:colOff>165100</xdr:colOff>
      <xdr:row>35</xdr:row>
      <xdr:rowOff>279054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878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289231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5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249415</xdr:rowOff>
    </xdr:from>
    <xdr:to>
      <xdr:col>18</xdr:col>
      <xdr:colOff>177800</xdr:colOff>
      <xdr:row>35</xdr:row>
      <xdr:rowOff>313211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59765"/>
          <a:ext cx="698500" cy="63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193357</xdr:rowOff>
    </xdr:from>
    <xdr:to>
      <xdr:col>19</xdr:col>
      <xdr:colOff>38100</xdr:colOff>
      <xdr:row>35</xdr:row>
      <xdr:rowOff>294957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03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305134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7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185977</xdr:rowOff>
    </xdr:from>
    <xdr:to>
      <xdr:col>15</xdr:col>
      <xdr:colOff>101600</xdr:colOff>
      <xdr:row>35</xdr:row>
      <xdr:rowOff>287577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6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297754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229281</xdr:rowOff>
    </xdr:from>
    <xdr:to>
      <xdr:col>29</xdr:col>
      <xdr:colOff>177800</xdr:colOff>
      <xdr:row>35</xdr:row>
      <xdr:rowOff>330881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3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201358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1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214388</xdr:rowOff>
    </xdr:from>
    <xdr:to>
      <xdr:col>26</xdr:col>
      <xdr:colOff>101600</xdr:colOff>
      <xdr:row>35</xdr:row>
      <xdr:rowOff>315988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2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300765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11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201048</xdr:rowOff>
    </xdr:from>
    <xdr:to>
      <xdr:col>22</xdr:col>
      <xdr:colOff>165100</xdr:colOff>
      <xdr:row>35</xdr:row>
      <xdr:rowOff>302648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11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287425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89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198615</xdr:rowOff>
    </xdr:from>
    <xdr:to>
      <xdr:col>19</xdr:col>
      <xdr:colOff>38100</xdr:colOff>
      <xdr:row>35</xdr:row>
      <xdr:rowOff>300215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0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284992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89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262411</xdr:rowOff>
    </xdr:from>
    <xdr:to>
      <xdr:col>15</xdr:col>
      <xdr:colOff>101600</xdr:colOff>
      <xdr:row>36</xdr:row>
      <xdr:rowOff>21111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72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5888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5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13,895
13,847
61.45
6,914,490
6,683,499
219,991
3,981,921
5,135,760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154765</xdr:rowOff>
    </xdr:from>
    <xdr:to>
      <xdr:col>24</xdr:col>
      <xdr:colOff>63500</xdr:colOff>
      <xdr:row>36</xdr:row>
      <xdr:rowOff>164526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326965"/>
          <a:ext cx="8382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154765</xdr:rowOff>
    </xdr:from>
    <xdr:to>
      <xdr:col>19</xdr:col>
      <xdr:colOff>177800</xdr:colOff>
      <xdr:row>37</xdr:row>
      <xdr:rowOff>11291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26965"/>
          <a:ext cx="8890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150622</xdr:rowOff>
    </xdr:from>
    <xdr:to>
      <xdr:col>20</xdr:col>
      <xdr:colOff>38100</xdr:colOff>
      <xdr:row>36</xdr:row>
      <xdr:rowOff>80772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97299</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2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11291</xdr:rowOff>
    </xdr:from>
    <xdr:to>
      <xdr:col>15</xdr:col>
      <xdr:colOff>50800</xdr:colOff>
      <xdr:row>37</xdr:row>
      <xdr:rowOff>19424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54941"/>
          <a:ext cx="889000" cy="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24613</xdr:rowOff>
    </xdr:from>
    <xdr:to>
      <xdr:col>15</xdr:col>
      <xdr:colOff>101600</xdr:colOff>
      <xdr:row>36</xdr:row>
      <xdr:rowOff>126213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142740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7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478</xdr:rowOff>
    </xdr:from>
    <xdr:to>
      <xdr:col>10</xdr:col>
      <xdr:colOff>114300</xdr:colOff>
      <xdr:row>37</xdr:row>
      <xdr:rowOff>19424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44128"/>
          <a:ext cx="889000" cy="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31151</xdr:rowOff>
    </xdr:from>
    <xdr:to>
      <xdr:col>10</xdr:col>
      <xdr:colOff>165100</xdr:colOff>
      <xdr:row>36</xdr:row>
      <xdr:rowOff>132751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149278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34329</xdr:rowOff>
    </xdr:from>
    <xdr:to>
      <xdr:col>6</xdr:col>
      <xdr:colOff>38100</xdr:colOff>
      <xdr:row>36</xdr:row>
      <xdr:rowOff>135929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152456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113726</xdr:rowOff>
    </xdr:from>
    <xdr:to>
      <xdr:col>24</xdr:col>
      <xdr:colOff>114300</xdr:colOff>
      <xdr:row>37</xdr:row>
      <xdr:rowOff>43876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8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28653</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0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103965</xdr:rowOff>
    </xdr:from>
    <xdr:to>
      <xdr:col>20</xdr:col>
      <xdr:colOff>38100</xdr:colOff>
      <xdr:row>37</xdr:row>
      <xdr:rowOff>34115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25242</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6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131941</xdr:rowOff>
    </xdr:from>
    <xdr:to>
      <xdr:col>15</xdr:col>
      <xdr:colOff>101600</xdr:colOff>
      <xdr:row>37</xdr:row>
      <xdr:rowOff>62091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0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53218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9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140074</xdr:rowOff>
    </xdr:from>
    <xdr:to>
      <xdr:col>10</xdr:col>
      <xdr:colOff>165100</xdr:colOff>
      <xdr:row>37</xdr:row>
      <xdr:rowOff>70224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1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61351</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121128</xdr:rowOff>
    </xdr:from>
    <xdr:to>
      <xdr:col>6</xdr:col>
      <xdr:colOff>38100</xdr:colOff>
      <xdr:row>37</xdr:row>
      <xdr:rowOff>51278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42405</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36525</xdr:rowOff>
    </xdr:from>
    <xdr:to>
      <xdr:col>24</xdr:col>
      <xdr:colOff>63500</xdr:colOff>
      <xdr:row>58</xdr:row>
      <xdr:rowOff>102461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80625"/>
          <a:ext cx="838200" cy="6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102461</xdr:rowOff>
    </xdr:from>
    <xdr:to>
      <xdr:col>19</xdr:col>
      <xdr:colOff>177800</xdr:colOff>
      <xdr:row>58</xdr:row>
      <xdr:rowOff>122464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10046561"/>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28641</xdr:rowOff>
    </xdr:from>
    <xdr:to>
      <xdr:col>20</xdr:col>
      <xdr:colOff>38100</xdr:colOff>
      <xdr:row>57</xdr:row>
      <xdr:rowOff>130241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146768</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122464</xdr:rowOff>
    </xdr:from>
    <xdr:to>
      <xdr:col>15</xdr:col>
      <xdr:colOff>50800</xdr:colOff>
      <xdr:row>58</xdr:row>
      <xdr:rowOff>128643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66564"/>
          <a:ext cx="889000" cy="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143665</xdr:rowOff>
    </xdr:from>
    <xdr:to>
      <xdr:col>15</xdr:col>
      <xdr:colOff>101600</xdr:colOff>
      <xdr:row>57</xdr:row>
      <xdr:rowOff>73815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4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90342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87671</xdr:rowOff>
    </xdr:from>
    <xdr:to>
      <xdr:col>10</xdr:col>
      <xdr:colOff>114300</xdr:colOff>
      <xdr:row>58</xdr:row>
      <xdr:rowOff>128643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10031771"/>
          <a:ext cx="889000" cy="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64379</xdr:rowOff>
    </xdr:from>
    <xdr:to>
      <xdr:col>10</xdr:col>
      <xdr:colOff>165100</xdr:colOff>
      <xdr:row>57</xdr:row>
      <xdr:rowOff>165979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11056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1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67335</xdr:rowOff>
    </xdr:from>
    <xdr:to>
      <xdr:col>6</xdr:col>
      <xdr:colOff>38100</xdr:colOff>
      <xdr:row>57</xdr:row>
      <xdr:rowOff>168935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14012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1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157175</xdr:rowOff>
    </xdr:from>
    <xdr:to>
      <xdr:col>24</xdr:col>
      <xdr:colOff>114300</xdr:colOff>
      <xdr:row>58</xdr:row>
      <xdr:rowOff>87325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135602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51661</xdr:rowOff>
    </xdr:from>
    <xdr:to>
      <xdr:col>20</xdr:col>
      <xdr:colOff>38100</xdr:colOff>
      <xdr:row>58</xdr:row>
      <xdr:rowOff>153261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9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144388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71664</xdr:rowOff>
    </xdr:from>
    <xdr:to>
      <xdr:col>15</xdr:col>
      <xdr:colOff>101600</xdr:colOff>
      <xdr:row>59</xdr:row>
      <xdr:rowOff>1814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100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164391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1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77843</xdr:rowOff>
    </xdr:from>
    <xdr:to>
      <xdr:col>10</xdr:col>
      <xdr:colOff>165100</xdr:colOff>
      <xdr:row>59</xdr:row>
      <xdr:rowOff>7993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100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170570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11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36871</xdr:rowOff>
    </xdr:from>
    <xdr:to>
      <xdr:col>6</xdr:col>
      <xdr:colOff>38100</xdr:colOff>
      <xdr:row>58</xdr:row>
      <xdr:rowOff>138471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129598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7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18999</xdr:rowOff>
    </xdr:from>
    <xdr:to>
      <xdr:col>24</xdr:col>
      <xdr:colOff>63500</xdr:colOff>
      <xdr:row>77</xdr:row>
      <xdr:rowOff>17704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049199"/>
          <a:ext cx="838200" cy="17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17704</xdr:rowOff>
    </xdr:from>
    <xdr:to>
      <xdr:col>19</xdr:col>
      <xdr:colOff>177800</xdr:colOff>
      <xdr:row>78</xdr:row>
      <xdr:rowOff>11570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219354"/>
          <a:ext cx="889000" cy="1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135534</xdr:rowOff>
    </xdr:from>
    <xdr:to>
      <xdr:col>20</xdr:col>
      <xdr:colOff>38100</xdr:colOff>
      <xdr:row>77</xdr:row>
      <xdr:rowOff>65684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6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82211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29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168884</xdr:rowOff>
    </xdr:from>
    <xdr:to>
      <xdr:col>15</xdr:col>
      <xdr:colOff>50800</xdr:colOff>
      <xdr:row>78</xdr:row>
      <xdr:rowOff>11570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70534"/>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102730</xdr:rowOff>
    </xdr:from>
    <xdr:to>
      <xdr:col>15</xdr:col>
      <xdr:colOff>101600</xdr:colOff>
      <xdr:row>78</xdr:row>
      <xdr:rowOff>32880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49407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7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171208</xdr:rowOff>
    </xdr:from>
    <xdr:to>
      <xdr:col>10</xdr:col>
      <xdr:colOff>114300</xdr:colOff>
      <xdr:row>77</xdr:row>
      <xdr:rowOff>168884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201408"/>
          <a:ext cx="889000" cy="16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79108</xdr:rowOff>
    </xdr:from>
    <xdr:to>
      <xdr:col>10</xdr:col>
      <xdr:colOff>165100</xdr:colOff>
      <xdr:row>78</xdr:row>
      <xdr:rowOff>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25785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4508</xdr:rowOff>
    </xdr:from>
    <xdr:to>
      <xdr:col>6</xdr:col>
      <xdr:colOff>38100</xdr:colOff>
      <xdr:row>77</xdr:row>
      <xdr:rowOff>106108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97235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29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139649</xdr:rowOff>
    </xdr:from>
    <xdr:to>
      <xdr:col>24</xdr:col>
      <xdr:colOff>114300</xdr:colOff>
      <xdr:row>76</xdr:row>
      <xdr:rowOff>69799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9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162526</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8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138354</xdr:rowOff>
    </xdr:from>
    <xdr:to>
      <xdr:col>20</xdr:col>
      <xdr:colOff>38100</xdr:colOff>
      <xdr:row>77</xdr:row>
      <xdr:rowOff>68504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59631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2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132220</xdr:rowOff>
    </xdr:from>
    <xdr:to>
      <xdr:col>15</xdr:col>
      <xdr:colOff>101600</xdr:colOff>
      <xdr:row>78</xdr:row>
      <xdr:rowOff>62370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53497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118084</xdr:rowOff>
    </xdr:from>
    <xdr:to>
      <xdr:col>10</xdr:col>
      <xdr:colOff>165100</xdr:colOff>
      <xdr:row>78</xdr:row>
      <xdr:rowOff>48234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1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39361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120408</xdr:rowOff>
    </xdr:from>
    <xdr:to>
      <xdr:col>6</xdr:col>
      <xdr:colOff>38100</xdr:colOff>
      <xdr:row>77</xdr:row>
      <xdr:rowOff>50558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1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67086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9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16506</xdr:rowOff>
    </xdr:from>
    <xdr:to>
      <xdr:col>24</xdr:col>
      <xdr:colOff>63500</xdr:colOff>
      <xdr:row>98</xdr:row>
      <xdr:rowOff>69106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47156"/>
          <a:ext cx="838200" cy="22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69106</xdr:rowOff>
    </xdr:from>
    <xdr:to>
      <xdr:col>19</xdr:col>
      <xdr:colOff>177800</xdr:colOff>
      <xdr:row>98</xdr:row>
      <xdr:rowOff>100685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71206"/>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11111</xdr:rowOff>
    </xdr:from>
    <xdr:to>
      <xdr:col>20</xdr:col>
      <xdr:colOff>38100</xdr:colOff>
      <xdr:row>97</xdr:row>
      <xdr:rowOff>112711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129238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100685</xdr:rowOff>
    </xdr:from>
    <xdr:to>
      <xdr:col>15</xdr:col>
      <xdr:colOff>50800</xdr:colOff>
      <xdr:row>98</xdr:row>
      <xdr:rowOff>101437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902785"/>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39164</xdr:rowOff>
    </xdr:from>
    <xdr:to>
      <xdr:col>15</xdr:col>
      <xdr:colOff>101600</xdr:colOff>
      <xdr:row>97</xdr:row>
      <xdr:rowOff>140764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6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157291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4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101437</xdr:rowOff>
    </xdr:from>
    <xdr:to>
      <xdr:col>10</xdr:col>
      <xdr:colOff>114300</xdr:colOff>
      <xdr:row>98</xdr:row>
      <xdr:rowOff>124613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903537"/>
          <a:ext cx="889000" cy="2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50256</xdr:rowOff>
    </xdr:from>
    <xdr:to>
      <xdr:col>10</xdr:col>
      <xdr:colOff>165100</xdr:colOff>
      <xdr:row>97</xdr:row>
      <xdr:rowOff>151856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168383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51322</xdr:rowOff>
    </xdr:from>
    <xdr:to>
      <xdr:col>6</xdr:col>
      <xdr:colOff>38100</xdr:colOff>
      <xdr:row>97</xdr:row>
      <xdr:rowOff>152922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137156</xdr:rowOff>
    </xdr:from>
    <xdr:to>
      <xdr:col>24</xdr:col>
      <xdr:colOff>114300</xdr:colOff>
      <xdr:row>97</xdr:row>
      <xdr:rowOff>67306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115583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18306</xdr:rowOff>
    </xdr:from>
    <xdr:to>
      <xdr:col>20</xdr:col>
      <xdr:colOff>38100</xdr:colOff>
      <xdr:row>98</xdr:row>
      <xdr:rowOff>119906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2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111033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1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49885</xdr:rowOff>
    </xdr:from>
    <xdr:to>
      <xdr:col>15</xdr:col>
      <xdr:colOff>101600</xdr:colOff>
      <xdr:row>98</xdr:row>
      <xdr:rowOff>151485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5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142612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4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50637</xdr:rowOff>
    </xdr:from>
    <xdr:to>
      <xdr:col>10</xdr:col>
      <xdr:colOff>165100</xdr:colOff>
      <xdr:row>98</xdr:row>
      <xdr:rowOff>152237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5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143364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73813</xdr:rowOff>
    </xdr:from>
    <xdr:to>
      <xdr:col>6</xdr:col>
      <xdr:colOff>38100</xdr:colOff>
      <xdr:row>99</xdr:row>
      <xdr:rowOff>3963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166540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159419</xdr:rowOff>
    </xdr:from>
    <xdr:to>
      <xdr:col>55</xdr:col>
      <xdr:colOff>0</xdr:colOff>
      <xdr:row>36</xdr:row>
      <xdr:rowOff>118591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817269"/>
          <a:ext cx="838200" cy="47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159419</xdr:rowOff>
    </xdr:from>
    <xdr:to>
      <xdr:col>50</xdr:col>
      <xdr:colOff>114300</xdr:colOff>
      <xdr:row>37</xdr:row>
      <xdr:rowOff>17646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817269"/>
          <a:ext cx="889000" cy="54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17646</xdr:rowOff>
    </xdr:from>
    <xdr:to>
      <xdr:col>45</xdr:col>
      <xdr:colOff>177800</xdr:colOff>
      <xdr:row>37</xdr:row>
      <xdr:rowOff>93070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61296"/>
          <a:ext cx="889000" cy="7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26100</xdr:rowOff>
    </xdr:from>
    <xdr:to>
      <xdr:col>41</xdr:col>
      <xdr:colOff>50800</xdr:colOff>
      <xdr:row>37</xdr:row>
      <xdr:rowOff>93070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69750"/>
          <a:ext cx="889000" cy="6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67791</xdr:rowOff>
    </xdr:from>
    <xdr:to>
      <xdr:col>55</xdr:col>
      <xdr:colOff>50800</xdr:colOff>
      <xdr:row>36</xdr:row>
      <xdr:rowOff>169391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46218</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1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108619</xdr:rowOff>
    </xdr:from>
    <xdr:to>
      <xdr:col>50</xdr:col>
      <xdr:colOff>165100</xdr:colOff>
      <xdr:row>34</xdr:row>
      <xdr:rowOff>38769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6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29896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5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138296</xdr:rowOff>
    </xdr:from>
    <xdr:to>
      <xdr:col>46</xdr:col>
      <xdr:colOff>38100</xdr:colOff>
      <xdr:row>37</xdr:row>
      <xdr:rowOff>68446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59573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42270</xdr:rowOff>
    </xdr:from>
    <xdr:to>
      <xdr:col>41</xdr:col>
      <xdr:colOff>101600</xdr:colOff>
      <xdr:row>37</xdr:row>
      <xdr:rowOff>143870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134997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7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146750</xdr:rowOff>
    </xdr:from>
    <xdr:to>
      <xdr:col>36</xdr:col>
      <xdr:colOff>165100</xdr:colOff>
      <xdr:row>37</xdr:row>
      <xdr:rowOff>76900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1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68027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1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156365</xdr:rowOff>
    </xdr:from>
    <xdr:to>
      <xdr:col>55</xdr:col>
      <xdr:colOff>0</xdr:colOff>
      <xdr:row>59</xdr:row>
      <xdr:rowOff>5077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00465"/>
          <a:ext cx="838200" cy="2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93016</xdr:rowOff>
    </xdr:from>
    <xdr:to>
      <xdr:col>50</xdr:col>
      <xdr:colOff>114300</xdr:colOff>
      <xdr:row>59</xdr:row>
      <xdr:rowOff>5077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37116"/>
          <a:ext cx="889000" cy="8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146827</xdr:rowOff>
    </xdr:from>
    <xdr:to>
      <xdr:col>50</xdr:col>
      <xdr:colOff>165100</xdr:colOff>
      <xdr:row>57</xdr:row>
      <xdr:rowOff>76977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4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93504</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2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93016</xdr:rowOff>
    </xdr:from>
    <xdr:to>
      <xdr:col>45</xdr:col>
      <xdr:colOff>177800</xdr:colOff>
      <xdr:row>58</xdr:row>
      <xdr:rowOff>171430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37116"/>
          <a:ext cx="889000" cy="7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151795</xdr:rowOff>
    </xdr:from>
    <xdr:to>
      <xdr:col>46</xdr:col>
      <xdr:colOff>38100</xdr:colOff>
      <xdr:row>57</xdr:row>
      <xdr:rowOff>81945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5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98472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2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152616</xdr:rowOff>
    </xdr:from>
    <xdr:to>
      <xdr:col>41</xdr:col>
      <xdr:colOff>50800</xdr:colOff>
      <xdr:row>58</xdr:row>
      <xdr:rowOff>171430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96716"/>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95560</xdr:rowOff>
    </xdr:from>
    <xdr:to>
      <xdr:col>41</xdr:col>
      <xdr:colOff>101600</xdr:colOff>
      <xdr:row>57</xdr:row>
      <xdr:rowOff>25710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9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42237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47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20347</xdr:rowOff>
    </xdr:from>
    <xdr:to>
      <xdr:col>36</xdr:col>
      <xdr:colOff>165100</xdr:colOff>
      <xdr:row>57</xdr:row>
      <xdr:rowOff>121947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9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138474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6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105565</xdr:rowOff>
    </xdr:from>
    <xdr:to>
      <xdr:col>55</xdr:col>
      <xdr:colOff>50800</xdr:colOff>
      <xdr:row>59</xdr:row>
      <xdr:rowOff>35715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4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20492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125727</xdr:rowOff>
    </xdr:from>
    <xdr:to>
      <xdr:col>50</xdr:col>
      <xdr:colOff>165100</xdr:colOff>
      <xdr:row>59</xdr:row>
      <xdr:rowOff>55877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6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47004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6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42216</xdr:rowOff>
    </xdr:from>
    <xdr:to>
      <xdr:col>46</xdr:col>
      <xdr:colOff>38100</xdr:colOff>
      <xdr:row>58</xdr:row>
      <xdr:rowOff>143816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134943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120630</xdr:rowOff>
    </xdr:from>
    <xdr:to>
      <xdr:col>41</xdr:col>
      <xdr:colOff>101600</xdr:colOff>
      <xdr:row>59</xdr:row>
      <xdr:rowOff>50780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41907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5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101816</xdr:rowOff>
    </xdr:from>
    <xdr:to>
      <xdr:col>36</xdr:col>
      <xdr:colOff>165100</xdr:colOff>
      <xdr:row>59</xdr:row>
      <xdr:rowOff>31966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23093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3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116086</xdr:rowOff>
    </xdr:from>
    <xdr:to>
      <xdr:col>55</xdr:col>
      <xdr:colOff>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89186"/>
          <a:ext cx="8382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91168</xdr:rowOff>
    </xdr:from>
    <xdr:to>
      <xdr:col>50</xdr:col>
      <xdr:colOff>114300</xdr:colOff>
      <xdr:row>78</xdr:row>
      <xdr:rowOff>116086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64268"/>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121841</xdr:rowOff>
    </xdr:from>
    <xdr:to>
      <xdr:col>50</xdr:col>
      <xdr:colOff>165100</xdr:colOff>
      <xdr:row>78</xdr:row>
      <xdr:rowOff>51991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68518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91168</xdr:rowOff>
    </xdr:from>
    <xdr:to>
      <xdr:col>45</xdr:col>
      <xdr:colOff>177800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64268"/>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118188</xdr:rowOff>
    </xdr:from>
    <xdr:to>
      <xdr:col>46</xdr:col>
      <xdr:colOff>38100</xdr:colOff>
      <xdr:row>78</xdr:row>
      <xdr:rowOff>48338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64865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111362</xdr:rowOff>
    </xdr:from>
    <xdr:to>
      <xdr:col>41</xdr:col>
      <xdr:colOff>101600</xdr:colOff>
      <xdr:row>78</xdr:row>
      <xdr:rowOff>41512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58039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153901</xdr:rowOff>
    </xdr:from>
    <xdr:to>
      <xdr:col>36</xdr:col>
      <xdr:colOff>165100</xdr:colOff>
      <xdr:row>78</xdr:row>
      <xdr:rowOff>84051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100578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65286</xdr:rowOff>
    </xdr:from>
    <xdr:to>
      <xdr:col>50</xdr:col>
      <xdr:colOff>165100</xdr:colOff>
      <xdr:row>78</xdr:row>
      <xdr:rowOff>166886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158013</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40368</xdr:rowOff>
    </xdr:from>
    <xdr:to>
      <xdr:col>46</xdr:col>
      <xdr:colOff>38100</xdr:colOff>
      <xdr:row>78</xdr:row>
      <xdr:rowOff>141968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133095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0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96845</xdr:rowOff>
    </xdr:from>
    <xdr:to>
      <xdr:col>55</xdr:col>
      <xdr:colOff>0</xdr:colOff>
      <xdr:row>99</xdr:row>
      <xdr:rowOff>5420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98945"/>
          <a:ext cx="838200" cy="8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163185</xdr:rowOff>
    </xdr:from>
    <xdr:to>
      <xdr:col>50</xdr:col>
      <xdr:colOff>114300</xdr:colOff>
      <xdr:row>99</xdr:row>
      <xdr:rowOff>5420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965285"/>
          <a:ext cx="889000" cy="1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100482</xdr:rowOff>
    </xdr:from>
    <xdr:to>
      <xdr:col>50</xdr:col>
      <xdr:colOff>165100</xdr:colOff>
      <xdr:row>97</xdr:row>
      <xdr:rowOff>30632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5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47159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3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129451</xdr:rowOff>
    </xdr:from>
    <xdr:to>
      <xdr:col>45</xdr:col>
      <xdr:colOff>177800</xdr:colOff>
      <xdr:row>98</xdr:row>
      <xdr:rowOff>163185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931551"/>
          <a:ext cx="8890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115616</xdr:rowOff>
    </xdr:from>
    <xdr:to>
      <xdr:col>46</xdr:col>
      <xdr:colOff>38100</xdr:colOff>
      <xdr:row>97</xdr:row>
      <xdr:rowOff>45766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62293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90498</xdr:rowOff>
    </xdr:from>
    <xdr:to>
      <xdr:col>41</xdr:col>
      <xdr:colOff>50800</xdr:colOff>
      <xdr:row>98</xdr:row>
      <xdr:rowOff>129451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92598"/>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22241</xdr:rowOff>
    </xdr:from>
    <xdr:to>
      <xdr:col>41</xdr:col>
      <xdr:colOff>101600</xdr:colOff>
      <xdr:row>96</xdr:row>
      <xdr:rowOff>123841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48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140368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25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136120</xdr:rowOff>
    </xdr:from>
    <xdr:to>
      <xdr:col>36</xdr:col>
      <xdr:colOff>165100</xdr:colOff>
      <xdr:row>97</xdr:row>
      <xdr:rowOff>66270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82797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46045</xdr:rowOff>
    </xdr:from>
    <xdr:to>
      <xdr:col>55</xdr:col>
      <xdr:colOff>50800</xdr:colOff>
      <xdr:row>98</xdr:row>
      <xdr:rowOff>147645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132422</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126070</xdr:rowOff>
    </xdr:from>
    <xdr:to>
      <xdr:col>50</xdr:col>
      <xdr:colOff>165100</xdr:colOff>
      <xdr:row>99</xdr:row>
      <xdr:rowOff>56220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2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47347</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04428" y="17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112385</xdr:rowOff>
    </xdr:from>
    <xdr:to>
      <xdr:col>46</xdr:col>
      <xdr:colOff>38100</xdr:colOff>
      <xdr:row>99</xdr:row>
      <xdr:rowOff>42535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33662</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15428" y="1700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78651</xdr:rowOff>
    </xdr:from>
    <xdr:to>
      <xdr:col>41</xdr:col>
      <xdr:colOff>101600</xdr:colOff>
      <xdr:row>99</xdr:row>
      <xdr:rowOff>8801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8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171378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7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39698</xdr:rowOff>
    </xdr:from>
    <xdr:to>
      <xdr:col>36</xdr:col>
      <xdr:colOff>165100</xdr:colOff>
      <xdr:row>98</xdr:row>
      <xdr:rowOff>141298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132425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3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31858</xdr:rowOff>
    </xdr:from>
    <xdr:to>
      <xdr:col>85</xdr:col>
      <xdr:colOff>127000</xdr:colOff>
      <xdr:row>38</xdr:row>
      <xdr:rowOff>111506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46958"/>
          <a:ext cx="838200" cy="7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11854</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6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111506</xdr:rowOff>
    </xdr:from>
    <xdr:to>
      <xdr:col>81</xdr:col>
      <xdr:colOff>50800</xdr:colOff>
      <xdr:row>39</xdr:row>
      <xdr:rowOff>38354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2660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38341</xdr:rowOff>
    </xdr:from>
    <xdr:to>
      <xdr:col>81</xdr:col>
      <xdr:colOff>101600</xdr:colOff>
      <xdr:row>37</xdr:row>
      <xdr:rowOff>139941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38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156468</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38354</xdr:rowOff>
    </xdr:from>
    <xdr:to>
      <xdr:col>76</xdr:col>
      <xdr:colOff>114300</xdr:colOff>
      <xdr:row>39</xdr:row>
      <xdr:rowOff>42469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2490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78918</xdr:rowOff>
    </xdr:from>
    <xdr:to>
      <xdr:col>76</xdr:col>
      <xdr:colOff>165100</xdr:colOff>
      <xdr:row>38</xdr:row>
      <xdr:rowOff>9068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25595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42469</xdr:rowOff>
    </xdr:from>
    <xdr:to>
      <xdr:col>71</xdr:col>
      <xdr:colOff>177800</xdr:colOff>
      <xdr:row>39</xdr:row>
      <xdr:rowOff>44107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2901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160300</xdr:rowOff>
    </xdr:from>
    <xdr:to>
      <xdr:col>72</xdr:col>
      <xdr:colOff>38100</xdr:colOff>
      <xdr:row>38</xdr:row>
      <xdr:rowOff>90450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106977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73355</xdr:rowOff>
    </xdr:from>
    <xdr:to>
      <xdr:col>67</xdr:col>
      <xdr:colOff>101600</xdr:colOff>
      <xdr:row>39</xdr:row>
      <xdr:rowOff>3505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20032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152508</xdr:rowOff>
    </xdr:from>
    <xdr:to>
      <xdr:col>85</xdr:col>
      <xdr:colOff>177800</xdr:colOff>
      <xdr:row>38</xdr:row>
      <xdr:rowOff>82659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96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3935</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4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60706</xdr:rowOff>
    </xdr:from>
    <xdr:to>
      <xdr:col>81</xdr:col>
      <xdr:colOff>101600</xdr:colOff>
      <xdr:row>38</xdr:row>
      <xdr:rowOff>162306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153433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6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159004</xdr:rowOff>
    </xdr:from>
    <xdr:to>
      <xdr:col>76</xdr:col>
      <xdr:colOff>165100</xdr:colOff>
      <xdr:row>39</xdr:row>
      <xdr:rowOff>89154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80281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76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163119</xdr:rowOff>
    </xdr:from>
    <xdr:to>
      <xdr:col>72</xdr:col>
      <xdr:colOff>38100</xdr:colOff>
      <xdr:row>39</xdr:row>
      <xdr:rowOff>93269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84396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770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164757</xdr:rowOff>
    </xdr:from>
    <xdr:to>
      <xdr:col>67</xdr:col>
      <xdr:colOff>101600</xdr:colOff>
      <xdr:row>39</xdr:row>
      <xdr:rowOff>94907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86034</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57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79963</xdr:rowOff>
    </xdr:from>
    <xdr:to>
      <xdr:col>85</xdr:col>
      <xdr:colOff>127000</xdr:colOff>
      <xdr:row>76</xdr:row>
      <xdr:rowOff>81452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110163"/>
          <a:ext cx="838200" cy="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47930</xdr:rowOff>
    </xdr:from>
    <xdr:to>
      <xdr:col>81</xdr:col>
      <xdr:colOff>50800</xdr:colOff>
      <xdr:row>76</xdr:row>
      <xdr:rowOff>79963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078130"/>
          <a:ext cx="889000" cy="3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67759</xdr:rowOff>
    </xdr:from>
    <xdr:to>
      <xdr:col>81</xdr:col>
      <xdr:colOff>101600</xdr:colOff>
      <xdr:row>75</xdr:row>
      <xdr:rowOff>169360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26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14436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70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37196</xdr:rowOff>
    </xdr:from>
    <xdr:to>
      <xdr:col>76</xdr:col>
      <xdr:colOff>114300</xdr:colOff>
      <xdr:row>76</xdr:row>
      <xdr:rowOff>47930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067396"/>
          <a:ext cx="889000" cy="1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53229</xdr:rowOff>
    </xdr:from>
    <xdr:to>
      <xdr:col>76</xdr:col>
      <xdr:colOff>165100</xdr:colOff>
      <xdr:row>75</xdr:row>
      <xdr:rowOff>154829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1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171356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8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37196</xdr:rowOff>
    </xdr:from>
    <xdr:to>
      <xdr:col>71</xdr:col>
      <xdr:colOff>177800</xdr:colOff>
      <xdr:row>76</xdr:row>
      <xdr:rowOff>76927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67396"/>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86715</xdr:rowOff>
    </xdr:from>
    <xdr:to>
      <xdr:col>72</xdr:col>
      <xdr:colOff>38100</xdr:colOff>
      <xdr:row>76</xdr:row>
      <xdr:rowOff>16864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454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33392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7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71682</xdr:rowOff>
    </xdr:from>
    <xdr:to>
      <xdr:col>67</xdr:col>
      <xdr:colOff>101600</xdr:colOff>
      <xdr:row>76</xdr:row>
      <xdr:rowOff>1832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3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18359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30652</xdr:rowOff>
    </xdr:from>
    <xdr:to>
      <xdr:col>85</xdr:col>
      <xdr:colOff>177800</xdr:colOff>
      <xdr:row>76</xdr:row>
      <xdr:rowOff>132252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6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9079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3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29163</xdr:rowOff>
    </xdr:from>
    <xdr:to>
      <xdr:col>81</xdr:col>
      <xdr:colOff>101600</xdr:colOff>
      <xdr:row>76</xdr:row>
      <xdr:rowOff>130763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121890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5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168580</xdr:rowOff>
    </xdr:from>
    <xdr:to>
      <xdr:col>76</xdr:col>
      <xdr:colOff>165100</xdr:colOff>
      <xdr:row>76</xdr:row>
      <xdr:rowOff>98730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89857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1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157846</xdr:rowOff>
    </xdr:from>
    <xdr:to>
      <xdr:col>72</xdr:col>
      <xdr:colOff>38100</xdr:colOff>
      <xdr:row>76</xdr:row>
      <xdr:rowOff>87996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1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79123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10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26127</xdr:rowOff>
    </xdr:from>
    <xdr:to>
      <xdr:col>67</xdr:col>
      <xdr:colOff>101600</xdr:colOff>
      <xdr:row>76</xdr:row>
      <xdr:rowOff>127727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5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118854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14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89401</xdr:rowOff>
    </xdr:from>
    <xdr:to>
      <xdr:col>85</xdr:col>
      <xdr:colOff>127000</xdr:colOff>
      <xdr:row>97</xdr:row>
      <xdr:rowOff>81437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548601"/>
          <a:ext cx="838200" cy="1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81437</xdr:rowOff>
    </xdr:from>
    <xdr:to>
      <xdr:col>81</xdr:col>
      <xdr:colOff>50800</xdr:colOff>
      <xdr:row>98</xdr:row>
      <xdr:rowOff>37309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712087"/>
          <a:ext cx="889000" cy="12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92664</xdr:rowOff>
    </xdr:from>
    <xdr:to>
      <xdr:col>81</xdr:col>
      <xdr:colOff>101600</xdr:colOff>
      <xdr:row>98</xdr:row>
      <xdr:rowOff>22814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7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13941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8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16173</xdr:rowOff>
    </xdr:from>
    <xdr:to>
      <xdr:col>76</xdr:col>
      <xdr:colOff>114300</xdr:colOff>
      <xdr:row>98</xdr:row>
      <xdr:rowOff>37309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18273"/>
          <a:ext cx="889000" cy="2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128135</xdr:rowOff>
    </xdr:from>
    <xdr:to>
      <xdr:col>76</xdr:col>
      <xdr:colOff>165100</xdr:colOff>
      <xdr:row>98</xdr:row>
      <xdr:rowOff>58285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74812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16173</xdr:rowOff>
    </xdr:from>
    <xdr:to>
      <xdr:col>71</xdr:col>
      <xdr:colOff>177800</xdr:colOff>
      <xdr:row>98</xdr:row>
      <xdr:rowOff>121518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18273"/>
          <a:ext cx="889000" cy="10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143193</xdr:rowOff>
    </xdr:from>
    <xdr:to>
      <xdr:col>72</xdr:col>
      <xdr:colOff>38100</xdr:colOff>
      <xdr:row>98</xdr:row>
      <xdr:rowOff>73343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64470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152268</xdr:rowOff>
    </xdr:from>
    <xdr:to>
      <xdr:col>67</xdr:col>
      <xdr:colOff>101600</xdr:colOff>
      <xdr:row>98</xdr:row>
      <xdr:rowOff>82418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98945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38601</xdr:rowOff>
    </xdr:from>
    <xdr:to>
      <xdr:col>85</xdr:col>
      <xdr:colOff>177800</xdr:colOff>
      <xdr:row>96</xdr:row>
      <xdr:rowOff>140201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4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61478</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34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30637</xdr:rowOff>
    </xdr:from>
    <xdr:to>
      <xdr:col>81</xdr:col>
      <xdr:colOff>101600</xdr:colOff>
      <xdr:row>97</xdr:row>
      <xdr:rowOff>132237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6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148764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43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157959</xdr:rowOff>
    </xdr:from>
    <xdr:to>
      <xdr:col>76</xdr:col>
      <xdr:colOff>165100</xdr:colOff>
      <xdr:row>98</xdr:row>
      <xdr:rowOff>88109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79236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136823</xdr:rowOff>
    </xdr:from>
    <xdr:to>
      <xdr:col>72</xdr:col>
      <xdr:colOff>38100</xdr:colOff>
      <xdr:row>98</xdr:row>
      <xdr:rowOff>66973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83500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54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70718</xdr:rowOff>
    </xdr:from>
    <xdr:to>
      <xdr:col>67</xdr:col>
      <xdr:colOff>101600</xdr:colOff>
      <xdr:row>99</xdr:row>
      <xdr:rowOff>868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7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163445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9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71481</xdr:rowOff>
    </xdr:from>
    <xdr:to>
      <xdr:col>112</xdr:col>
      <xdr:colOff>38100</xdr:colOff>
      <xdr:row>38</xdr:row>
      <xdr:rowOff>1631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4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18158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19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109611</xdr:rowOff>
    </xdr:from>
    <xdr:to>
      <xdr:col>107</xdr:col>
      <xdr:colOff>101600</xdr:colOff>
      <xdr:row>38</xdr:row>
      <xdr:rowOff>39761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5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56288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150165</xdr:rowOff>
    </xdr:from>
    <xdr:to>
      <xdr:col>102</xdr:col>
      <xdr:colOff>165100</xdr:colOff>
      <xdr:row>38</xdr:row>
      <xdr:rowOff>80314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93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96842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160726</xdr:rowOff>
    </xdr:from>
    <xdr:to>
      <xdr:col>98</xdr:col>
      <xdr:colOff>38100</xdr:colOff>
      <xdr:row>38</xdr:row>
      <xdr:rowOff>90876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107403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27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118734</xdr:rowOff>
    </xdr:from>
    <xdr:to>
      <xdr:col>116</xdr:col>
      <xdr:colOff>63500</xdr:colOff>
      <xdr:row>58</xdr:row>
      <xdr:rowOff>120171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62834"/>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104295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04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120171</xdr:rowOff>
    </xdr:from>
    <xdr:to>
      <xdr:col>111</xdr:col>
      <xdr:colOff>177800</xdr:colOff>
      <xdr:row>58</xdr:row>
      <xdr:rowOff>121967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064271"/>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68065</xdr:rowOff>
    </xdr:from>
    <xdr:to>
      <xdr:col>112</xdr:col>
      <xdr:colOff>38100</xdr:colOff>
      <xdr:row>58</xdr:row>
      <xdr:rowOff>169665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14742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8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121967</xdr:rowOff>
    </xdr:from>
    <xdr:to>
      <xdr:col>107</xdr:col>
      <xdr:colOff>50800</xdr:colOff>
      <xdr:row>58</xdr:row>
      <xdr:rowOff>122359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66067"/>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63036</xdr:rowOff>
    </xdr:from>
    <xdr:to>
      <xdr:col>107</xdr:col>
      <xdr:colOff>101600</xdr:colOff>
      <xdr:row>58</xdr:row>
      <xdr:rowOff>164636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9713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122359</xdr:rowOff>
    </xdr:from>
    <xdr:to>
      <xdr:col>102</xdr:col>
      <xdr:colOff>114300</xdr:colOff>
      <xdr:row>58</xdr:row>
      <xdr:rowOff>124155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66459"/>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69012</xdr:rowOff>
    </xdr:from>
    <xdr:to>
      <xdr:col>102</xdr:col>
      <xdr:colOff>165100</xdr:colOff>
      <xdr:row>58</xdr:row>
      <xdr:rowOff>170612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15689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42037</xdr:rowOff>
    </xdr:from>
    <xdr:to>
      <xdr:col>98</xdr:col>
      <xdr:colOff>38100</xdr:colOff>
      <xdr:row>58</xdr:row>
      <xdr:rowOff>143637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160164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67934</xdr:rowOff>
    </xdr:from>
    <xdr:to>
      <xdr:col>116</xdr:col>
      <xdr:colOff>114300</xdr:colOff>
      <xdr:row>58</xdr:row>
      <xdr:rowOff>169534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90811</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86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69371</xdr:rowOff>
    </xdr:from>
    <xdr:to>
      <xdr:col>112</xdr:col>
      <xdr:colOff>38100</xdr:colOff>
      <xdr:row>58</xdr:row>
      <xdr:rowOff>170971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162098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10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71167</xdr:rowOff>
    </xdr:from>
    <xdr:to>
      <xdr:col>107</xdr:col>
      <xdr:colOff>101600</xdr:colOff>
      <xdr:row>59</xdr:row>
      <xdr:rowOff>1317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1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163894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10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71559</xdr:rowOff>
    </xdr:from>
    <xdr:to>
      <xdr:col>102</xdr:col>
      <xdr:colOff>165100</xdr:colOff>
      <xdr:row>59</xdr:row>
      <xdr:rowOff>1709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164286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10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73355</xdr:rowOff>
    </xdr:from>
    <xdr:to>
      <xdr:col>98</xdr:col>
      <xdr:colOff>38100</xdr:colOff>
      <xdr:row>59</xdr:row>
      <xdr:rowOff>3505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166082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11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166556</xdr:rowOff>
    </xdr:from>
    <xdr:to>
      <xdr:col>116</xdr:col>
      <xdr:colOff>63500</xdr:colOff>
      <xdr:row>77</xdr:row>
      <xdr:rowOff>10280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96756"/>
          <a:ext cx="838200" cy="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58122</xdr:rowOff>
    </xdr:from>
    <xdr:to>
      <xdr:col>111</xdr:col>
      <xdr:colOff>177800</xdr:colOff>
      <xdr:row>76</xdr:row>
      <xdr:rowOff>166556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088322"/>
          <a:ext cx="889000" cy="10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80986</xdr:rowOff>
    </xdr:from>
    <xdr:to>
      <xdr:col>112</xdr:col>
      <xdr:colOff>38100</xdr:colOff>
      <xdr:row>76</xdr:row>
      <xdr:rowOff>11136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27663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58122</xdr:rowOff>
    </xdr:from>
    <xdr:to>
      <xdr:col>107</xdr:col>
      <xdr:colOff>50800</xdr:colOff>
      <xdr:row>76</xdr:row>
      <xdr:rowOff>62204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88322"/>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51181</xdr:rowOff>
    </xdr:from>
    <xdr:to>
      <xdr:col>107</xdr:col>
      <xdr:colOff>101600</xdr:colOff>
      <xdr:row>75</xdr:row>
      <xdr:rowOff>152781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169308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62204</xdr:rowOff>
    </xdr:from>
    <xdr:to>
      <xdr:col>102</xdr:col>
      <xdr:colOff>114300</xdr:colOff>
      <xdr:row>76</xdr:row>
      <xdr:rowOff>71872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92404"/>
          <a:ext cx="889000" cy="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52825</xdr:rowOff>
    </xdr:from>
    <xdr:to>
      <xdr:col>102</xdr:col>
      <xdr:colOff>165100</xdr:colOff>
      <xdr:row>75</xdr:row>
      <xdr:rowOff>154425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1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170952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65768</xdr:rowOff>
    </xdr:from>
    <xdr:to>
      <xdr:col>98</xdr:col>
      <xdr:colOff>38100</xdr:colOff>
      <xdr:row>75</xdr:row>
      <xdr:rowOff>167368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2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12445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9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130930</xdr:rowOff>
    </xdr:from>
    <xdr:to>
      <xdr:col>116</xdr:col>
      <xdr:colOff>114300</xdr:colOff>
      <xdr:row>77</xdr:row>
      <xdr:rowOff>61080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109357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115756</xdr:rowOff>
    </xdr:from>
    <xdr:to>
      <xdr:col>112</xdr:col>
      <xdr:colOff>38100</xdr:colOff>
      <xdr:row>77</xdr:row>
      <xdr:rowOff>45906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4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37033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3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7322</xdr:rowOff>
    </xdr:from>
    <xdr:to>
      <xdr:col>107</xdr:col>
      <xdr:colOff>101600</xdr:colOff>
      <xdr:row>76</xdr:row>
      <xdr:rowOff>108922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100049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11404</xdr:rowOff>
    </xdr:from>
    <xdr:to>
      <xdr:col>102</xdr:col>
      <xdr:colOff>165100</xdr:colOff>
      <xdr:row>76</xdr:row>
      <xdr:rowOff>113004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104131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1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21072</xdr:rowOff>
    </xdr:from>
    <xdr:to>
      <xdr:col>98</xdr:col>
      <xdr:colOff>38100</xdr:colOff>
      <xdr:row>76</xdr:row>
      <xdr:rowOff>122672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113799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1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４８１千円と前年度と比較し、４２．６千円減額となっている。人件費は、住民一人当たり６９．６千円となっており、類似団体内平均値と比較し３７．４千円下回っている。類似団体、全国及び山形県平均を大幅に下回る状態で推移している。これは、平成１８年度からの行財政改革の取組みにより、職員数の削減等（新規採用抑制）や給与独自削減が主な要因である。扶助費は、住民一人当たり６９．１千円となっており、増加傾向が続いている。全国及び山形県の平均を大幅に下回っているが、これは町直営施設がないことなどが大きな要因と考えられる。公債費は、住民一人当たり４３．９千円となっており、平成３０年度までは山辺中学校改築事業による多額の起債発行などに伴う元金償還等により増額となっているが、以降は新規発行抑制効果等により下降傾向となっている。普通建設事業費は住民一人当たり１５．６千円と投資的経費の抑制により、類似団体と比較して一人当たりコストが大幅に低い状況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類似団体平均値を大きく下回るものの増加傾向にあり、補助費等は、令和２年度に新型コロナウイルス感染症に伴う緊急経済対策として、特別定額給付金を交付したことにより大幅に増加したが、令和３年度は、特別定額給付金の終了に伴い対前年度との比較では減少しているが、例年と比較すると増加傾向となっている。積立金は増加傾向にあり、類似団体、全国及び山形県平均と比較し、低水準で推移していたが、平成３０年度では事業の精査等の効果により増額し、令和３年度は大きく類似団体平均値を上回る結果となっている。今後も当該数値を参照しながら、他の自治体の動向も踏まえ、人口減少や少子高齢化対策</a:t>
          </a:r>
          <a:r>
            <a:rPr kumimoji="1" lang="ja-JP" altLang="en-US" sz="1300">
              <a:solidFill>
                <a:schemeClr val="tx1"/>
              </a:solidFill>
              <a:latin typeface="ＭＳ Ｐゴシック" panose="020B0600070205080204" pitchFamily="50" charset="-128"/>
              <a:ea typeface="ＭＳ Ｐゴシック" panose="020B0600070205080204" pitchFamily="50" charset="-128"/>
            </a:rPr>
            <a:t>を始め、公共施設の老朽化対策など、後年度に向けた持続可能な自治体構築に向け、継続的なバランスのとれた財政運営可能な自治体の確立に努める。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13,895
13,847
61.45
6,914,490
6,683,499
219,991
3,981,921
5,135,760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7112</xdr:rowOff>
    </xdr:from>
    <xdr:to>
      <xdr:col>24</xdr:col>
      <xdr:colOff>63500</xdr:colOff>
      <xdr:row>36</xdr:row>
      <xdr:rowOff>95580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79312"/>
          <a:ext cx="8382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5283</xdr:rowOff>
    </xdr:from>
    <xdr:to>
      <xdr:col>19</xdr:col>
      <xdr:colOff>177800</xdr:colOff>
      <xdr:row>36</xdr:row>
      <xdr:rowOff>7112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7748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24435</xdr:rowOff>
    </xdr:from>
    <xdr:to>
      <xdr:col>20</xdr:col>
      <xdr:colOff>38100</xdr:colOff>
      <xdr:row>35</xdr:row>
      <xdr:rowOff>126035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142562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5283</xdr:rowOff>
    </xdr:from>
    <xdr:to>
      <xdr:col>15</xdr:col>
      <xdr:colOff>50800</xdr:colOff>
      <xdr:row>36</xdr:row>
      <xdr:rowOff>82779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77483"/>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120904</xdr:rowOff>
    </xdr:from>
    <xdr:to>
      <xdr:col>15</xdr:col>
      <xdr:colOff>101600</xdr:colOff>
      <xdr:row>35</xdr:row>
      <xdr:rowOff>51054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5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67581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82779</xdr:rowOff>
    </xdr:from>
    <xdr:to>
      <xdr:col>10</xdr:col>
      <xdr:colOff>114300</xdr:colOff>
      <xdr:row>36</xdr:row>
      <xdr:rowOff>98781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5497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158394</xdr:rowOff>
    </xdr:from>
    <xdr:to>
      <xdr:col>10</xdr:col>
      <xdr:colOff>165100</xdr:colOff>
      <xdr:row>35</xdr:row>
      <xdr:rowOff>88544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105071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6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7975</xdr:rowOff>
    </xdr:from>
    <xdr:to>
      <xdr:col>6</xdr:col>
      <xdr:colOff>38100</xdr:colOff>
      <xdr:row>35</xdr:row>
      <xdr:rowOff>109575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126102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44780</xdr:rowOff>
    </xdr:from>
    <xdr:to>
      <xdr:col>24</xdr:col>
      <xdr:colOff>114300</xdr:colOff>
      <xdr:row>36</xdr:row>
      <xdr:rowOff>146380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23207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9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127762</xdr:rowOff>
    </xdr:from>
    <xdr:to>
      <xdr:col>20</xdr:col>
      <xdr:colOff>38100</xdr:colOff>
      <xdr:row>36</xdr:row>
      <xdr:rowOff>57912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49039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2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125933</xdr:rowOff>
    </xdr:from>
    <xdr:to>
      <xdr:col>15</xdr:col>
      <xdr:colOff>101600</xdr:colOff>
      <xdr:row>36</xdr:row>
      <xdr:rowOff>56083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31979</xdr:rowOff>
    </xdr:from>
    <xdr:to>
      <xdr:col>10</xdr:col>
      <xdr:colOff>165100</xdr:colOff>
      <xdr:row>36</xdr:row>
      <xdr:rowOff>133579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124706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47981</xdr:rowOff>
    </xdr:from>
    <xdr:to>
      <xdr:col>6</xdr:col>
      <xdr:colOff>38100</xdr:colOff>
      <xdr:row>36</xdr:row>
      <xdr:rowOff>149581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140708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1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149526</xdr:rowOff>
    </xdr:from>
    <xdr:to>
      <xdr:col>24</xdr:col>
      <xdr:colOff>63500</xdr:colOff>
      <xdr:row>56</xdr:row>
      <xdr:rowOff>160076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07826"/>
          <a:ext cx="838200" cy="35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149526</xdr:rowOff>
    </xdr:from>
    <xdr:to>
      <xdr:col>19</xdr:col>
      <xdr:colOff>177800</xdr:colOff>
      <xdr:row>57</xdr:row>
      <xdr:rowOff>61816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07826"/>
          <a:ext cx="889000" cy="42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61816</xdr:rowOff>
    </xdr:from>
    <xdr:to>
      <xdr:col>15</xdr:col>
      <xdr:colOff>50800</xdr:colOff>
      <xdr:row>57</xdr:row>
      <xdr:rowOff>99432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34466"/>
          <a:ext cx="889000" cy="3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99432</xdr:rowOff>
    </xdr:from>
    <xdr:to>
      <xdr:col>10</xdr:col>
      <xdr:colOff>114300</xdr:colOff>
      <xdr:row>57</xdr:row>
      <xdr:rowOff>128677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72082"/>
          <a:ext cx="889000" cy="2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109276</xdr:rowOff>
    </xdr:from>
    <xdr:to>
      <xdr:col>24</xdr:col>
      <xdr:colOff>114300</xdr:colOff>
      <xdr:row>57</xdr:row>
      <xdr:rowOff>39426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1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87703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98726</xdr:rowOff>
    </xdr:from>
    <xdr:to>
      <xdr:col>20</xdr:col>
      <xdr:colOff>38100</xdr:colOff>
      <xdr:row>55</xdr:row>
      <xdr:rowOff>28876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20003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4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11016</xdr:rowOff>
    </xdr:from>
    <xdr:to>
      <xdr:col>15</xdr:col>
      <xdr:colOff>101600</xdr:colOff>
      <xdr:row>57</xdr:row>
      <xdr:rowOff>112616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8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103743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7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48632</xdr:rowOff>
    </xdr:from>
    <xdr:to>
      <xdr:col>10</xdr:col>
      <xdr:colOff>165100</xdr:colOff>
      <xdr:row>57</xdr:row>
      <xdr:rowOff>150232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141359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1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77877</xdr:rowOff>
    </xdr:from>
    <xdr:to>
      <xdr:col>6</xdr:col>
      <xdr:colOff>38100</xdr:colOff>
      <xdr:row>58</xdr:row>
      <xdr:rowOff>8027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170604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116748</xdr:rowOff>
    </xdr:from>
    <xdr:to>
      <xdr:col>24</xdr:col>
      <xdr:colOff>63500</xdr:colOff>
      <xdr:row>78</xdr:row>
      <xdr:rowOff>31668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318398"/>
          <a:ext cx="838200" cy="8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23613</xdr:rowOff>
    </xdr:from>
    <xdr:to>
      <xdr:col>19</xdr:col>
      <xdr:colOff>177800</xdr:colOff>
      <xdr:row>78</xdr:row>
      <xdr:rowOff>31668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396713"/>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23763</xdr:rowOff>
    </xdr:from>
    <xdr:to>
      <xdr:col>20</xdr:col>
      <xdr:colOff>38100</xdr:colOff>
      <xdr:row>77</xdr:row>
      <xdr:rowOff>125363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141890</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0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23613</xdr:rowOff>
    </xdr:from>
    <xdr:to>
      <xdr:col>15</xdr:col>
      <xdr:colOff>50800</xdr:colOff>
      <xdr:row>78</xdr:row>
      <xdr:rowOff>123841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96713"/>
          <a:ext cx="889000" cy="10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29573</xdr:rowOff>
    </xdr:from>
    <xdr:to>
      <xdr:col>15</xdr:col>
      <xdr:colOff>101600</xdr:colOff>
      <xdr:row>77</xdr:row>
      <xdr:rowOff>131173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3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147700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00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123841</xdr:rowOff>
    </xdr:from>
    <xdr:to>
      <xdr:col>10</xdr:col>
      <xdr:colOff>114300</xdr:colOff>
      <xdr:row>78</xdr:row>
      <xdr:rowOff>127974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96941"/>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50285</xdr:rowOff>
    </xdr:from>
    <xdr:to>
      <xdr:col>10</xdr:col>
      <xdr:colOff>165100</xdr:colOff>
      <xdr:row>77</xdr:row>
      <xdr:rowOff>151885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168412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2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46134</xdr:rowOff>
    </xdr:from>
    <xdr:to>
      <xdr:col>6</xdr:col>
      <xdr:colOff>38100</xdr:colOff>
      <xdr:row>77</xdr:row>
      <xdr:rowOff>147734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164261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2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65948</xdr:rowOff>
    </xdr:from>
    <xdr:to>
      <xdr:col>24</xdr:col>
      <xdr:colOff>114300</xdr:colOff>
      <xdr:row>77</xdr:row>
      <xdr:rowOff>167548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6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152325</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152318</xdr:rowOff>
    </xdr:from>
    <xdr:to>
      <xdr:col>20</xdr:col>
      <xdr:colOff>38100</xdr:colOff>
      <xdr:row>78</xdr:row>
      <xdr:rowOff>82468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73595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4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144263</xdr:rowOff>
    </xdr:from>
    <xdr:to>
      <xdr:col>15</xdr:col>
      <xdr:colOff>101600</xdr:colOff>
      <xdr:row>78</xdr:row>
      <xdr:rowOff>74413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4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65540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3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73041</xdr:rowOff>
    </xdr:from>
    <xdr:to>
      <xdr:col>10</xdr:col>
      <xdr:colOff>165100</xdr:colOff>
      <xdr:row>79</xdr:row>
      <xdr:rowOff>3191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4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165768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3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77174</xdr:rowOff>
    </xdr:from>
    <xdr:to>
      <xdr:col>6</xdr:col>
      <xdr:colOff>38100</xdr:colOff>
      <xdr:row>79</xdr:row>
      <xdr:rowOff>7324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169901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54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160240</xdr:rowOff>
    </xdr:from>
    <xdr:to>
      <xdr:col>24</xdr:col>
      <xdr:colOff>63500</xdr:colOff>
      <xdr:row>97</xdr:row>
      <xdr:rowOff>51597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619440"/>
          <a:ext cx="838200" cy="6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51597</xdr:rowOff>
    </xdr:from>
    <xdr:to>
      <xdr:col>19</xdr:col>
      <xdr:colOff>177800</xdr:colOff>
      <xdr:row>97</xdr:row>
      <xdr:rowOff>61891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682247"/>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23115</xdr:rowOff>
    </xdr:from>
    <xdr:to>
      <xdr:col>20</xdr:col>
      <xdr:colOff>38100</xdr:colOff>
      <xdr:row>96</xdr:row>
      <xdr:rowOff>124715</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141242</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59953</xdr:rowOff>
    </xdr:from>
    <xdr:to>
      <xdr:col>15</xdr:col>
      <xdr:colOff>50800</xdr:colOff>
      <xdr:row>97</xdr:row>
      <xdr:rowOff>61891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019300" y="16690603"/>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36590</xdr:rowOff>
    </xdr:from>
    <xdr:to>
      <xdr:col>15</xdr:col>
      <xdr:colOff>101600</xdr:colOff>
      <xdr:row>96</xdr:row>
      <xdr:rowOff>138190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154717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7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59953</xdr:rowOff>
    </xdr:from>
    <xdr:to>
      <xdr:col>10</xdr:col>
      <xdr:colOff>114300</xdr:colOff>
      <xdr:row>97</xdr:row>
      <xdr:rowOff>60708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6690603"/>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49952</xdr:rowOff>
    </xdr:from>
    <xdr:to>
      <xdr:col>10</xdr:col>
      <xdr:colOff>165100</xdr:colOff>
      <xdr:row>96</xdr:row>
      <xdr:rowOff>151552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50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168079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8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51043</xdr:rowOff>
    </xdr:from>
    <xdr:to>
      <xdr:col>6</xdr:col>
      <xdr:colOff>38100</xdr:colOff>
      <xdr:row>96</xdr:row>
      <xdr:rowOff>152643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51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169170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8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109440</xdr:rowOff>
    </xdr:from>
    <xdr:to>
      <xdr:col>24</xdr:col>
      <xdr:colOff>114300</xdr:colOff>
      <xdr:row>97</xdr:row>
      <xdr:rowOff>39590</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56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24367</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8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797</xdr:rowOff>
    </xdr:from>
    <xdr:to>
      <xdr:col>20</xdr:col>
      <xdr:colOff>38100</xdr:colOff>
      <xdr:row>97</xdr:row>
      <xdr:rowOff>102397</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6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93524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72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11091</xdr:rowOff>
    </xdr:from>
    <xdr:to>
      <xdr:col>15</xdr:col>
      <xdr:colOff>101600</xdr:colOff>
      <xdr:row>97</xdr:row>
      <xdr:rowOff>112691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64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103818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73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9153</xdr:rowOff>
    </xdr:from>
    <xdr:to>
      <xdr:col>10</xdr:col>
      <xdr:colOff>165100</xdr:colOff>
      <xdr:row>97</xdr:row>
      <xdr:rowOff>110753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63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101880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73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9908</xdr:rowOff>
    </xdr:from>
    <xdr:to>
      <xdr:col>6</xdr:col>
      <xdr:colOff>38100</xdr:colOff>
      <xdr:row>97</xdr:row>
      <xdr:rowOff>111508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6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102635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7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111506</xdr:rowOff>
    </xdr:from>
    <xdr:to>
      <xdr:col>55</xdr:col>
      <xdr:colOff>0</xdr:colOff>
      <xdr:row>38</xdr:row>
      <xdr:rowOff>111633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9639300" y="6626606"/>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99949</xdr:rowOff>
    </xdr:from>
    <xdr:to>
      <xdr:col>50</xdr:col>
      <xdr:colOff>114300</xdr:colOff>
      <xdr:row>38</xdr:row>
      <xdr:rowOff>111633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615049"/>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76073</xdr:rowOff>
    </xdr:from>
    <xdr:to>
      <xdr:col>50</xdr:col>
      <xdr:colOff>165100</xdr:colOff>
      <xdr:row>39</xdr:row>
      <xdr:rowOff>6223</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59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168800</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68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93599</xdr:rowOff>
    </xdr:from>
    <xdr:to>
      <xdr:col>45</xdr:col>
      <xdr:colOff>177800</xdr:colOff>
      <xdr:row>38</xdr:row>
      <xdr:rowOff>99949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60869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73152</xdr:rowOff>
    </xdr:from>
    <xdr:to>
      <xdr:col>46</xdr:col>
      <xdr:colOff>38100</xdr:colOff>
      <xdr:row>39</xdr:row>
      <xdr:rowOff>3302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58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165879</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680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93345</xdr:rowOff>
    </xdr:from>
    <xdr:to>
      <xdr:col>41</xdr:col>
      <xdr:colOff>50800</xdr:colOff>
      <xdr:row>38</xdr:row>
      <xdr:rowOff>93599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60844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75057</xdr:rowOff>
    </xdr:from>
    <xdr:to>
      <xdr:col>41</xdr:col>
      <xdr:colOff>101600</xdr:colOff>
      <xdr:row>39</xdr:row>
      <xdr:rowOff>5207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167784</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6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95885</xdr:rowOff>
    </xdr:from>
    <xdr:to>
      <xdr:col>36</xdr:col>
      <xdr:colOff>165100</xdr:colOff>
      <xdr:row>39</xdr:row>
      <xdr:rowOff>26035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17162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703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60706</xdr:rowOff>
    </xdr:from>
    <xdr:to>
      <xdr:col>55</xdr:col>
      <xdr:colOff>50800</xdr:colOff>
      <xdr:row>38</xdr:row>
      <xdr:rowOff>162306</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20083</xdr:rowOff>
    </xdr:from>
    <xdr:ext cx="378565"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36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60833</xdr:rowOff>
    </xdr:from>
    <xdr:to>
      <xdr:col>50</xdr:col>
      <xdr:colOff>165100</xdr:colOff>
      <xdr:row>38</xdr:row>
      <xdr:rowOff>162433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5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7510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351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49149</xdr:rowOff>
    </xdr:from>
    <xdr:to>
      <xdr:col>46</xdr:col>
      <xdr:colOff>38100</xdr:colOff>
      <xdr:row>38</xdr:row>
      <xdr:rowOff>150749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5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167276</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339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42799</xdr:rowOff>
    </xdr:from>
    <xdr:to>
      <xdr:col>41</xdr:col>
      <xdr:colOff>101600</xdr:colOff>
      <xdr:row>38</xdr:row>
      <xdr:rowOff>144399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160926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33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42545</xdr:rowOff>
    </xdr:from>
    <xdr:to>
      <xdr:col>36</xdr:col>
      <xdr:colOff>165100</xdr:colOff>
      <xdr:row>38</xdr:row>
      <xdr:rowOff>144145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160672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332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111346</xdr:rowOff>
    </xdr:from>
    <xdr:to>
      <xdr:col>55</xdr:col>
      <xdr:colOff>0</xdr:colOff>
      <xdr:row>58</xdr:row>
      <xdr:rowOff>117839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55446"/>
          <a:ext cx="8382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117839</xdr:rowOff>
    </xdr:from>
    <xdr:to>
      <xdr:col>50</xdr:col>
      <xdr:colOff>114300</xdr:colOff>
      <xdr:row>58</xdr:row>
      <xdr:rowOff>131592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61939"/>
          <a:ext cx="889000" cy="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57810</xdr:rowOff>
    </xdr:from>
    <xdr:to>
      <xdr:col>50</xdr:col>
      <xdr:colOff>165100</xdr:colOff>
      <xdr:row>57</xdr:row>
      <xdr:rowOff>159410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4487</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113457</xdr:rowOff>
    </xdr:from>
    <xdr:to>
      <xdr:col>45</xdr:col>
      <xdr:colOff>177800</xdr:colOff>
      <xdr:row>58</xdr:row>
      <xdr:rowOff>131592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57557"/>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46807</xdr:rowOff>
    </xdr:from>
    <xdr:to>
      <xdr:col>46</xdr:col>
      <xdr:colOff>38100</xdr:colOff>
      <xdr:row>57</xdr:row>
      <xdr:rowOff>148407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164934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5100</xdr:rowOff>
    </xdr:from>
    <xdr:to>
      <xdr:col>41</xdr:col>
      <xdr:colOff>50800</xdr:colOff>
      <xdr:row>58</xdr:row>
      <xdr:rowOff>113457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49200"/>
          <a:ext cx="889000" cy="10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44979</xdr:rowOff>
    </xdr:from>
    <xdr:to>
      <xdr:col>41</xdr:col>
      <xdr:colOff>101600</xdr:colOff>
      <xdr:row>57</xdr:row>
      <xdr:rowOff>146579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163106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74368</xdr:rowOff>
    </xdr:from>
    <xdr:to>
      <xdr:col>36</xdr:col>
      <xdr:colOff>165100</xdr:colOff>
      <xdr:row>58</xdr:row>
      <xdr:rowOff>4518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21045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60546</xdr:rowOff>
    </xdr:from>
    <xdr:to>
      <xdr:col>55</xdr:col>
      <xdr:colOff>50800</xdr:colOff>
      <xdr:row>58</xdr:row>
      <xdr:rowOff>162146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0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146923</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1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67039</xdr:rowOff>
    </xdr:from>
    <xdr:to>
      <xdr:col>50</xdr:col>
      <xdr:colOff>165100</xdr:colOff>
      <xdr:row>58</xdr:row>
      <xdr:rowOff>168639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159766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10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80792</xdr:rowOff>
    </xdr:from>
    <xdr:to>
      <xdr:col>46</xdr:col>
      <xdr:colOff>38100</xdr:colOff>
      <xdr:row>59</xdr:row>
      <xdr:rowOff>10942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62657</xdr:rowOff>
    </xdr:from>
    <xdr:to>
      <xdr:col>41</xdr:col>
      <xdr:colOff>101600</xdr:colOff>
      <xdr:row>58</xdr:row>
      <xdr:rowOff>164257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155384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125750</xdr:rowOff>
    </xdr:from>
    <xdr:to>
      <xdr:col>36</xdr:col>
      <xdr:colOff>165100</xdr:colOff>
      <xdr:row>58</xdr:row>
      <xdr:rowOff>55900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47027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99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82169</xdr:rowOff>
    </xdr:from>
    <xdr:to>
      <xdr:col>55</xdr:col>
      <xdr:colOff>0</xdr:colOff>
      <xdr:row>78</xdr:row>
      <xdr:rowOff>148746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55269"/>
          <a:ext cx="838200" cy="6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82169</xdr:rowOff>
    </xdr:from>
    <xdr:to>
      <xdr:col>50</xdr:col>
      <xdr:colOff>114300</xdr:colOff>
      <xdr:row>79</xdr:row>
      <xdr:rowOff>12326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55269"/>
          <a:ext cx="889000" cy="10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51301</xdr:rowOff>
    </xdr:from>
    <xdr:to>
      <xdr:col>50</xdr:col>
      <xdr:colOff>165100</xdr:colOff>
      <xdr:row>77</xdr:row>
      <xdr:rowOff>152901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169428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12326</xdr:rowOff>
    </xdr:from>
    <xdr:to>
      <xdr:col>45</xdr:col>
      <xdr:colOff>177800</xdr:colOff>
      <xdr:row>79</xdr:row>
      <xdr:rowOff>21318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56876"/>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6583</xdr:rowOff>
    </xdr:from>
    <xdr:to>
      <xdr:col>46</xdr:col>
      <xdr:colOff>38100</xdr:colOff>
      <xdr:row>78</xdr:row>
      <xdr:rowOff>108183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124710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17759</xdr:rowOff>
    </xdr:from>
    <xdr:to>
      <xdr:col>41</xdr:col>
      <xdr:colOff>50800</xdr:colOff>
      <xdr:row>79</xdr:row>
      <xdr:rowOff>21318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62309"/>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31576</xdr:rowOff>
    </xdr:from>
    <xdr:to>
      <xdr:col>41</xdr:col>
      <xdr:colOff>101600</xdr:colOff>
      <xdr:row>78</xdr:row>
      <xdr:rowOff>133176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149703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15780</xdr:rowOff>
    </xdr:from>
    <xdr:to>
      <xdr:col>36</xdr:col>
      <xdr:colOff>165100</xdr:colOff>
      <xdr:row>78</xdr:row>
      <xdr:rowOff>117380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133907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97946</xdr:rowOff>
    </xdr:from>
    <xdr:to>
      <xdr:col>55</xdr:col>
      <xdr:colOff>50800</xdr:colOff>
      <xdr:row>79</xdr:row>
      <xdr:rowOff>28096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7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12873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31369</xdr:rowOff>
    </xdr:from>
    <xdr:to>
      <xdr:col>50</xdr:col>
      <xdr:colOff>165100</xdr:colOff>
      <xdr:row>78</xdr:row>
      <xdr:rowOff>132969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124096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9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132976</xdr:rowOff>
    </xdr:from>
    <xdr:to>
      <xdr:col>46</xdr:col>
      <xdr:colOff>38100</xdr:colOff>
      <xdr:row>79</xdr:row>
      <xdr:rowOff>63126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54253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9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141968</xdr:rowOff>
    </xdr:from>
    <xdr:to>
      <xdr:col>41</xdr:col>
      <xdr:colOff>101600</xdr:colOff>
      <xdr:row>79</xdr:row>
      <xdr:rowOff>72118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63245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0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138409</xdr:rowOff>
    </xdr:from>
    <xdr:to>
      <xdr:col>36</xdr:col>
      <xdr:colOff>165100</xdr:colOff>
      <xdr:row>79</xdr:row>
      <xdr:rowOff>68559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59686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0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74107</xdr:rowOff>
    </xdr:from>
    <xdr:to>
      <xdr:col>55</xdr:col>
      <xdr:colOff>0</xdr:colOff>
      <xdr:row>97</xdr:row>
      <xdr:rowOff>141033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04757"/>
          <a:ext cx="838200" cy="6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141033</xdr:rowOff>
    </xdr:from>
    <xdr:to>
      <xdr:col>50</xdr:col>
      <xdr:colOff>114300</xdr:colOff>
      <xdr:row>97</xdr:row>
      <xdr:rowOff>166058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71683"/>
          <a:ext cx="889000" cy="2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164857</xdr:rowOff>
    </xdr:from>
    <xdr:to>
      <xdr:col>50</xdr:col>
      <xdr:colOff>165100</xdr:colOff>
      <xdr:row>96</xdr:row>
      <xdr:rowOff>95007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111534</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151389</xdr:rowOff>
    </xdr:from>
    <xdr:to>
      <xdr:col>45</xdr:col>
      <xdr:colOff>177800</xdr:colOff>
      <xdr:row>97</xdr:row>
      <xdr:rowOff>166058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82039"/>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118740</xdr:rowOff>
    </xdr:from>
    <xdr:to>
      <xdr:col>46</xdr:col>
      <xdr:colOff>38100</xdr:colOff>
      <xdr:row>96</xdr:row>
      <xdr:rowOff>48890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65417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70571</xdr:rowOff>
    </xdr:from>
    <xdr:to>
      <xdr:col>41</xdr:col>
      <xdr:colOff>50800</xdr:colOff>
      <xdr:row>97</xdr:row>
      <xdr:rowOff>151389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01221"/>
          <a:ext cx="889000" cy="8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36672</xdr:rowOff>
    </xdr:from>
    <xdr:to>
      <xdr:col>41</xdr:col>
      <xdr:colOff>101600</xdr:colOff>
      <xdr:row>95</xdr:row>
      <xdr:rowOff>138272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154799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0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26988</xdr:rowOff>
    </xdr:from>
    <xdr:to>
      <xdr:col>36</xdr:col>
      <xdr:colOff>165100</xdr:colOff>
      <xdr:row>96</xdr:row>
      <xdr:rowOff>128588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8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145115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2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23307</xdr:rowOff>
    </xdr:from>
    <xdr:to>
      <xdr:col>55</xdr:col>
      <xdr:colOff>50800</xdr:colOff>
      <xdr:row>97</xdr:row>
      <xdr:rowOff>124907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1734</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90233</xdr:rowOff>
    </xdr:from>
    <xdr:to>
      <xdr:col>50</xdr:col>
      <xdr:colOff>165100</xdr:colOff>
      <xdr:row>98</xdr:row>
      <xdr:rowOff>20383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1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115258</xdr:rowOff>
    </xdr:from>
    <xdr:to>
      <xdr:col>46</xdr:col>
      <xdr:colOff>38100</xdr:colOff>
      <xdr:row>98</xdr:row>
      <xdr:rowOff>45408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36535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3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100589</xdr:rowOff>
    </xdr:from>
    <xdr:to>
      <xdr:col>41</xdr:col>
      <xdr:colOff>101600</xdr:colOff>
      <xdr:row>98</xdr:row>
      <xdr:rowOff>30739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21866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2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19771</xdr:rowOff>
    </xdr:from>
    <xdr:to>
      <xdr:col>36</xdr:col>
      <xdr:colOff>165100</xdr:colOff>
      <xdr:row>97</xdr:row>
      <xdr:rowOff>121371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5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112498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4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83448</xdr:rowOff>
    </xdr:from>
    <xdr:to>
      <xdr:col>85</xdr:col>
      <xdr:colOff>127000</xdr:colOff>
      <xdr:row>37</xdr:row>
      <xdr:rowOff>87040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27098"/>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77717</xdr:rowOff>
    </xdr:from>
    <xdr:to>
      <xdr:col>81</xdr:col>
      <xdr:colOff>50800</xdr:colOff>
      <xdr:row>37</xdr:row>
      <xdr:rowOff>87040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21367"/>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61289</xdr:rowOff>
    </xdr:from>
    <xdr:to>
      <xdr:col>81</xdr:col>
      <xdr:colOff>101600</xdr:colOff>
      <xdr:row>36</xdr:row>
      <xdr:rowOff>162889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7966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77717</xdr:rowOff>
    </xdr:from>
    <xdr:to>
      <xdr:col>76</xdr:col>
      <xdr:colOff>114300</xdr:colOff>
      <xdr:row>37</xdr:row>
      <xdr:rowOff>105198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21367"/>
          <a:ext cx="889000" cy="2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81242</xdr:rowOff>
    </xdr:from>
    <xdr:to>
      <xdr:col>76</xdr:col>
      <xdr:colOff>165100</xdr:colOff>
      <xdr:row>37</xdr:row>
      <xdr:rowOff>11392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5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27919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103663</xdr:rowOff>
    </xdr:from>
    <xdr:to>
      <xdr:col>71</xdr:col>
      <xdr:colOff>177800</xdr:colOff>
      <xdr:row>37</xdr:row>
      <xdr:rowOff>105198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47313"/>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154427</xdr:rowOff>
    </xdr:from>
    <xdr:to>
      <xdr:col>72</xdr:col>
      <xdr:colOff>38100</xdr:colOff>
      <xdr:row>37</xdr:row>
      <xdr:rowOff>84577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101104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129672</xdr:rowOff>
    </xdr:from>
    <xdr:to>
      <xdr:col>67</xdr:col>
      <xdr:colOff>101600</xdr:colOff>
      <xdr:row>37</xdr:row>
      <xdr:rowOff>59822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76349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32648</xdr:rowOff>
    </xdr:from>
    <xdr:to>
      <xdr:col>85</xdr:col>
      <xdr:colOff>177800</xdr:colOff>
      <xdr:row>37</xdr:row>
      <xdr:rowOff>134248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11075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36240</xdr:rowOff>
    </xdr:from>
    <xdr:to>
      <xdr:col>81</xdr:col>
      <xdr:colOff>101600</xdr:colOff>
      <xdr:row>37</xdr:row>
      <xdr:rowOff>137840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128967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26917</xdr:rowOff>
    </xdr:from>
    <xdr:to>
      <xdr:col>76</xdr:col>
      <xdr:colOff>165100</xdr:colOff>
      <xdr:row>37</xdr:row>
      <xdr:rowOff>128517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119644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54398</xdr:rowOff>
    </xdr:from>
    <xdr:to>
      <xdr:col>72</xdr:col>
      <xdr:colOff>38100</xdr:colOff>
      <xdr:row>37</xdr:row>
      <xdr:rowOff>155998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9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147124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9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52863</xdr:rowOff>
    </xdr:from>
    <xdr:to>
      <xdr:col>67</xdr:col>
      <xdr:colOff>101600</xdr:colOff>
      <xdr:row>37</xdr:row>
      <xdr:rowOff>154463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9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145590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8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85137</xdr:rowOff>
    </xdr:from>
    <xdr:to>
      <xdr:col>85</xdr:col>
      <xdr:colOff>127000</xdr:colOff>
      <xdr:row>57</xdr:row>
      <xdr:rowOff>144245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57787"/>
          <a:ext cx="838200" cy="5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117224</xdr:rowOff>
    </xdr:from>
    <xdr:to>
      <xdr:col>81</xdr:col>
      <xdr:colOff>50800</xdr:colOff>
      <xdr:row>57</xdr:row>
      <xdr:rowOff>144245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89874"/>
          <a:ext cx="8890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102580</xdr:rowOff>
    </xdr:from>
    <xdr:to>
      <xdr:col>81</xdr:col>
      <xdr:colOff>101600</xdr:colOff>
      <xdr:row>57</xdr:row>
      <xdr:rowOff>32730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49257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117224</xdr:rowOff>
    </xdr:from>
    <xdr:to>
      <xdr:col>76</xdr:col>
      <xdr:colOff>114300</xdr:colOff>
      <xdr:row>57</xdr:row>
      <xdr:rowOff>149361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89874"/>
          <a:ext cx="889000" cy="3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149314</xdr:rowOff>
    </xdr:from>
    <xdr:to>
      <xdr:col>76</xdr:col>
      <xdr:colOff>165100</xdr:colOff>
      <xdr:row>57</xdr:row>
      <xdr:rowOff>79464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95991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148533</xdr:rowOff>
    </xdr:from>
    <xdr:to>
      <xdr:col>71</xdr:col>
      <xdr:colOff>177800</xdr:colOff>
      <xdr:row>57</xdr:row>
      <xdr:rowOff>149361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921183"/>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150151</xdr:rowOff>
    </xdr:from>
    <xdr:to>
      <xdr:col>72</xdr:col>
      <xdr:colOff>38100</xdr:colOff>
      <xdr:row>57</xdr:row>
      <xdr:rowOff>80301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96828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169468</xdr:rowOff>
    </xdr:from>
    <xdr:to>
      <xdr:col>67</xdr:col>
      <xdr:colOff>101600</xdr:colOff>
      <xdr:row>57</xdr:row>
      <xdr:rowOff>99618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7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116145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34337</xdr:rowOff>
    </xdr:from>
    <xdr:to>
      <xdr:col>85</xdr:col>
      <xdr:colOff>177800</xdr:colOff>
      <xdr:row>57</xdr:row>
      <xdr:rowOff>135937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0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120714</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2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93445</xdr:rowOff>
    </xdr:from>
    <xdr:to>
      <xdr:col>81</xdr:col>
      <xdr:colOff>101600</xdr:colOff>
      <xdr:row>58</xdr:row>
      <xdr:rowOff>23595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14722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5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66424</xdr:rowOff>
    </xdr:from>
    <xdr:to>
      <xdr:col>76</xdr:col>
      <xdr:colOff>165100</xdr:colOff>
      <xdr:row>57</xdr:row>
      <xdr:rowOff>168024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3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159151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3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98561</xdr:rowOff>
    </xdr:from>
    <xdr:to>
      <xdr:col>72</xdr:col>
      <xdr:colOff>38100</xdr:colOff>
      <xdr:row>58</xdr:row>
      <xdr:rowOff>28711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7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19838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97733</xdr:rowOff>
    </xdr:from>
    <xdr:to>
      <xdr:col>67</xdr:col>
      <xdr:colOff>101600</xdr:colOff>
      <xdr:row>58</xdr:row>
      <xdr:rowOff>27883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7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19010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31859</xdr:rowOff>
    </xdr:from>
    <xdr:to>
      <xdr:col>85</xdr:col>
      <xdr:colOff>127000</xdr:colOff>
      <xdr:row>78</xdr:row>
      <xdr:rowOff>111506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04959"/>
          <a:ext cx="838200" cy="7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11834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84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111506</xdr:rowOff>
    </xdr:from>
    <xdr:to>
      <xdr:col>81</xdr:col>
      <xdr:colOff>50800</xdr:colOff>
      <xdr:row>79</xdr:row>
      <xdr:rowOff>38354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8460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38018</xdr:rowOff>
    </xdr:from>
    <xdr:to>
      <xdr:col>81</xdr:col>
      <xdr:colOff>101600</xdr:colOff>
      <xdr:row>77</xdr:row>
      <xdr:rowOff>139618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23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156145</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01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38354</xdr:rowOff>
    </xdr:from>
    <xdr:to>
      <xdr:col>76</xdr:col>
      <xdr:colOff>114300</xdr:colOff>
      <xdr:row>79</xdr:row>
      <xdr:rowOff>42469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8290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78880</xdr:rowOff>
    </xdr:from>
    <xdr:to>
      <xdr:col>76</xdr:col>
      <xdr:colOff>165100</xdr:colOff>
      <xdr:row>78</xdr:row>
      <xdr:rowOff>9030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25557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0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42469</xdr:rowOff>
    </xdr:from>
    <xdr:to>
      <xdr:col>71</xdr:col>
      <xdr:colOff>177800</xdr:colOff>
      <xdr:row>79</xdr:row>
      <xdr:rowOff>44107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8701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160299</xdr:rowOff>
    </xdr:from>
    <xdr:to>
      <xdr:col>72</xdr:col>
      <xdr:colOff>38100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73355</xdr:rowOff>
    </xdr:from>
    <xdr:to>
      <xdr:col>67</xdr:col>
      <xdr:colOff>101600</xdr:colOff>
      <xdr:row>79</xdr:row>
      <xdr:rowOff>3505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20032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152509</xdr:rowOff>
    </xdr:from>
    <xdr:to>
      <xdr:col>85</xdr:col>
      <xdr:colOff>177800</xdr:colOff>
      <xdr:row>78</xdr:row>
      <xdr:rowOff>82659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3936</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0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60706</xdr:rowOff>
    </xdr:from>
    <xdr:to>
      <xdr:col>81</xdr:col>
      <xdr:colOff>101600</xdr:colOff>
      <xdr:row>78</xdr:row>
      <xdr:rowOff>162306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153433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2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159004</xdr:rowOff>
    </xdr:from>
    <xdr:to>
      <xdr:col>76</xdr:col>
      <xdr:colOff>165100</xdr:colOff>
      <xdr:row>79</xdr:row>
      <xdr:rowOff>89154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80281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2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163119</xdr:rowOff>
    </xdr:from>
    <xdr:to>
      <xdr:col>72</xdr:col>
      <xdr:colOff>38100</xdr:colOff>
      <xdr:row>79</xdr:row>
      <xdr:rowOff>93269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84396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8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164757</xdr:rowOff>
    </xdr:from>
    <xdr:to>
      <xdr:col>67</xdr:col>
      <xdr:colOff>101600</xdr:colOff>
      <xdr:row>79</xdr:row>
      <xdr:rowOff>94907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86034</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57333" y="1363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79963</xdr:rowOff>
    </xdr:from>
    <xdr:to>
      <xdr:col>85</xdr:col>
      <xdr:colOff>127000</xdr:colOff>
      <xdr:row>96</xdr:row>
      <xdr:rowOff>81452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539163"/>
          <a:ext cx="838200" cy="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47930</xdr:rowOff>
    </xdr:from>
    <xdr:to>
      <xdr:col>81</xdr:col>
      <xdr:colOff>50800</xdr:colOff>
      <xdr:row>96</xdr:row>
      <xdr:rowOff>79963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507130"/>
          <a:ext cx="889000" cy="3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67759</xdr:rowOff>
    </xdr:from>
    <xdr:to>
      <xdr:col>81</xdr:col>
      <xdr:colOff>101600</xdr:colOff>
      <xdr:row>95</xdr:row>
      <xdr:rowOff>169359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5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14436</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3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37196</xdr:rowOff>
    </xdr:from>
    <xdr:to>
      <xdr:col>76</xdr:col>
      <xdr:colOff>114300</xdr:colOff>
      <xdr:row>96</xdr:row>
      <xdr:rowOff>47930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496396"/>
          <a:ext cx="889000" cy="1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53220</xdr:rowOff>
    </xdr:from>
    <xdr:to>
      <xdr:col>76</xdr:col>
      <xdr:colOff>165100</xdr:colOff>
      <xdr:row>95</xdr:row>
      <xdr:rowOff>154820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171347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1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37196</xdr:rowOff>
    </xdr:from>
    <xdr:to>
      <xdr:col>71</xdr:col>
      <xdr:colOff>177800</xdr:colOff>
      <xdr:row>96</xdr:row>
      <xdr:rowOff>76927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496396"/>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86697</xdr:rowOff>
    </xdr:from>
    <xdr:to>
      <xdr:col>72</xdr:col>
      <xdr:colOff>38100</xdr:colOff>
      <xdr:row>96</xdr:row>
      <xdr:rowOff>16847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3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33374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4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71673</xdr:rowOff>
    </xdr:from>
    <xdr:to>
      <xdr:col>67</xdr:col>
      <xdr:colOff>101600</xdr:colOff>
      <xdr:row>96</xdr:row>
      <xdr:rowOff>1823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3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18350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30652</xdr:rowOff>
    </xdr:from>
    <xdr:to>
      <xdr:col>85</xdr:col>
      <xdr:colOff>177800</xdr:colOff>
      <xdr:row>96</xdr:row>
      <xdr:rowOff>132252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8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9079</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46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29163</xdr:rowOff>
    </xdr:from>
    <xdr:to>
      <xdr:col>81</xdr:col>
      <xdr:colOff>101600</xdr:colOff>
      <xdr:row>96</xdr:row>
      <xdr:rowOff>130763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4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121890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58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168580</xdr:rowOff>
    </xdr:from>
    <xdr:to>
      <xdr:col>76</xdr:col>
      <xdr:colOff>165100</xdr:colOff>
      <xdr:row>96</xdr:row>
      <xdr:rowOff>98730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4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89857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5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157846</xdr:rowOff>
    </xdr:from>
    <xdr:to>
      <xdr:col>72</xdr:col>
      <xdr:colOff>38100</xdr:colOff>
      <xdr:row>96</xdr:row>
      <xdr:rowOff>87996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4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79123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26127</xdr:rowOff>
    </xdr:from>
    <xdr:to>
      <xdr:col>67</xdr:col>
      <xdr:colOff>101600</xdr:colOff>
      <xdr:row>96</xdr:row>
      <xdr:rowOff>127727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4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118854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57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132987</xdr:rowOff>
    </xdr:from>
    <xdr:to>
      <xdr:col>112</xdr:col>
      <xdr:colOff>38100</xdr:colOff>
      <xdr:row>39</xdr:row>
      <xdr:rowOff>63137</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4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79664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2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47752</xdr:rowOff>
    </xdr:from>
    <xdr:to>
      <xdr:col>107</xdr:col>
      <xdr:colOff>101600</xdr:colOff>
      <xdr:row>39</xdr:row>
      <xdr:rowOff>149352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7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165879</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309650" y="6509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47752</xdr:rowOff>
    </xdr:from>
    <xdr:to>
      <xdr:col>102</xdr:col>
      <xdr:colOff>165100</xdr:colOff>
      <xdr:row>39</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165879</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420650" y="6509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47099</xdr:rowOff>
    </xdr:from>
    <xdr:to>
      <xdr:col>98</xdr:col>
      <xdr:colOff>38100</xdr:colOff>
      <xdr:row>39</xdr:row>
      <xdr:rowOff>148699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165226</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650" y="6508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令和２年度に特別定額給付金などにより大きく上昇しているが、例年と比較すると増加傾向にある。民生費の令和元年度における急激な上昇は、私立幼稚園の認定こども園化に対する施設整備補助が主な要因になっているものの、一時的なものである。また、民生費が、類似団体、全国平均及び山形県平均より一貫して低いのは、町直営施設がないことなどが主な要因となっているが、毎年度の実績に加え、今後も増加傾向が見込まれることから、民生費のさらなる歳出等が危惧される。消防費は、住民一人当たり２１．９千円と上昇傾向にある。近年、全国でさまざまな災害が多発していることもあり、特に安全・安心確保のための事業強化に取り組んできたことや消防事務委託の増額に伴い、増加することが予想されることから注視していく必要がある。公債費は、住民一人当たり４３．９千円となっており、平成３０年度までは山辺中学校改築事業による多額の起債発行などに伴う元利償還等により、増加傾向が続いていたものの、令和元年度には減少に転じている。総じて、類似団体内平均値を下回る状況が続いているものの、後年度に向けた持続可能な自治体構築に向け、継続的なバランスのとれた財政運営可能な自治体の確立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基金残高については、事業実施に伴う取崩しにより減少していたが、平成３０年度は土地開発公社の解散に伴う清算金、ふるさと応援寄付金の増加及び事業精査などにより、実質単年度収支がプラスになると同時に、基金残高も増額となっている。令和元年度において、実質単年度収支がマイナスとはなっているものの、令和２年度、３年度では、事業改善効果等により、実質単年度収支もプラスとなっている。今後も様々な施策の展開を図りながら、後年度における安定した財政運営可能な自治体の確立が急務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平成２５年度以降、山辺中学校建設事業等の大規模事業の実施に伴い、歳出が増加したものの、基金の活用も含めた調整の結果、平成２５年度から平成２７年度まで実質収支額が２００百万円台であったため、６～７％で推移していたが、平成２８年度及び平成２９年度に１００万円台となっていることなどから、平成２９年度には４．５３％に低下し、平成３０年度においては４．００％を切る３．７７％と低下に歯止めが係らない状態が続いていた。</a:t>
          </a:r>
        </a:p>
        <a:p>
          <a:r>
            <a:rPr kumimoji="1" lang="ja-JP" altLang="en-US" sz="1400">
              <a:latin typeface="ＭＳ ゴシック" pitchFamily="49" charset="-128"/>
              <a:ea typeface="ＭＳ ゴシック" pitchFamily="49" charset="-128"/>
            </a:rPr>
            <a:t>　しかしながら、令和元年度にはこれまでの事業精査、給与の独自削減並びに地方債発行の抑制等の様々な施策の効果により、５．３１％と数値が上昇し、令和２年度においても４．４９％、令和３年度は５．５２％となっている。</a:t>
          </a:r>
        </a:p>
        <a:p>
          <a:r>
            <a:rPr kumimoji="1" lang="ja-JP" altLang="en-US" sz="1400">
              <a:latin typeface="ＭＳ ゴシック" pitchFamily="49" charset="-128"/>
              <a:ea typeface="ＭＳ ゴシック" pitchFamily="49" charset="-128"/>
            </a:rPr>
            <a:t>　その他特別会計については、年度毎に多少の増減はあるもの、一般会計からの繰入金が増加傾向で高い水準にある。令和２年度から法適化となった公営企業（公共下水道事業、簡易水道等事業）の独立採算制の原則、保険料や使用料金等の定期的な見直しによる料金体制の適正化を図り、一般会計の負担軽減に努める必要がある。また、令和元年度にその他会計において生じた赤字については令和２年度において解消さ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79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80</v>
      </c>
      <c r="C2" s="173"/>
      <c r="D2" s="174"/>
    </row>
    <row r="3" spans="1:119" ht="18.75" customHeight="1" thickBot="1" x14ac:dyDescent="0.2">
      <c r="A3" s="172"/>
      <c r="B3" s="602" t="s">
        <v>81</v>
      </c>
      <c r="C3" s="603"/>
      <c r="D3" s="603"/>
      <c r="E3" s="604"/>
      <c r="F3" s="604"/>
      <c r="G3" s="604"/>
      <c r="H3" s="604"/>
      <c r="I3" s="604"/>
      <c r="J3" s="604"/>
      <c r="K3" s="604"/>
      <c r="L3" s="604" t="s">
        <v>82</v>
      </c>
      <c r="M3" s="604"/>
      <c r="N3" s="604"/>
      <c r="O3" s="604"/>
      <c r="P3" s="604"/>
      <c r="Q3" s="604"/>
      <c r="R3" s="607"/>
      <c r="S3" s="607"/>
      <c r="T3" s="607"/>
      <c r="U3" s="607"/>
      <c r="V3" s="608"/>
      <c r="W3" s="498" t="s">
        <v>83</v>
      </c>
      <c r="X3" s="499"/>
      <c r="Y3" s="499"/>
      <c r="Z3" s="499"/>
      <c r="AA3" s="499"/>
      <c r="AB3" s="603"/>
      <c r="AC3" s="607" t="s">
        <v>84</v>
      </c>
      <c r="AD3" s="499"/>
      <c r="AE3" s="499"/>
      <c r="AF3" s="499"/>
      <c r="AG3" s="499"/>
      <c r="AH3" s="499"/>
      <c r="AI3" s="499"/>
      <c r="AJ3" s="499"/>
      <c r="AK3" s="499"/>
      <c r="AL3" s="569"/>
      <c r="AM3" s="498" t="s">
        <v>85</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86</v>
      </c>
      <c r="BO3" s="499"/>
      <c r="BP3" s="499"/>
      <c r="BQ3" s="499"/>
      <c r="BR3" s="499"/>
      <c r="BS3" s="499"/>
      <c r="BT3" s="499"/>
      <c r="BU3" s="569"/>
      <c r="BV3" s="498" t="s">
        <v>87</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88</v>
      </c>
      <c r="CU3" s="499"/>
      <c r="CV3" s="499"/>
      <c r="CW3" s="499"/>
      <c r="CX3" s="499"/>
      <c r="CY3" s="499"/>
      <c r="CZ3" s="499"/>
      <c r="DA3" s="569"/>
      <c r="DB3" s="498" t="s">
        <v>89</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90</v>
      </c>
      <c r="AZ4" s="456"/>
      <c r="BA4" s="456"/>
      <c r="BB4" s="456"/>
      <c r="BC4" s="456"/>
      <c r="BD4" s="456"/>
      <c r="BE4" s="456"/>
      <c r="BF4" s="456"/>
      <c r="BG4" s="456"/>
      <c r="BH4" s="456"/>
      <c r="BI4" s="456"/>
      <c r="BJ4" s="456"/>
      <c r="BK4" s="456"/>
      <c r="BL4" s="456"/>
      <c r="BM4" s="457"/>
      <c r="BN4" s="458">
        <v>6914490</v>
      </c>
      <c r="BO4" s="459"/>
      <c r="BP4" s="459"/>
      <c r="BQ4" s="459"/>
      <c r="BR4" s="459"/>
      <c r="BS4" s="459"/>
      <c r="BT4" s="459"/>
      <c r="BU4" s="460"/>
      <c r="BV4" s="458">
        <v>7545402</v>
      </c>
      <c r="BW4" s="459"/>
      <c r="BX4" s="459"/>
      <c r="BY4" s="459"/>
      <c r="BZ4" s="459"/>
      <c r="CA4" s="459"/>
      <c r="CB4" s="459"/>
      <c r="CC4" s="460"/>
      <c r="CD4" s="595" t="s">
        <v>91</v>
      </c>
      <c r="CE4" s="596"/>
      <c r="CF4" s="596"/>
      <c r="CG4" s="596"/>
      <c r="CH4" s="596"/>
      <c r="CI4" s="596"/>
      <c r="CJ4" s="596"/>
      <c r="CK4" s="596"/>
      <c r="CL4" s="596"/>
      <c r="CM4" s="596"/>
      <c r="CN4" s="596"/>
      <c r="CO4" s="596"/>
      <c r="CP4" s="596"/>
      <c r="CQ4" s="596"/>
      <c r="CR4" s="596"/>
      <c r="CS4" s="597"/>
      <c r="CT4" s="598">
        <v>5.5</v>
      </c>
      <c r="CU4" s="599"/>
      <c r="CV4" s="599"/>
      <c r="CW4" s="599"/>
      <c r="CX4" s="599"/>
      <c r="CY4" s="599"/>
      <c r="CZ4" s="599"/>
      <c r="DA4" s="600"/>
      <c r="DB4" s="598">
        <v>4.5</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92</v>
      </c>
      <c r="AN5" s="386"/>
      <c r="AO5" s="386"/>
      <c r="AP5" s="386"/>
      <c r="AQ5" s="386"/>
      <c r="AR5" s="386"/>
      <c r="AS5" s="386"/>
      <c r="AT5" s="387"/>
      <c r="AU5" s="487" t="s">
        <v>93</v>
      </c>
      <c r="AV5" s="488"/>
      <c r="AW5" s="488"/>
      <c r="AX5" s="488"/>
      <c r="AY5" s="443" t="s">
        <v>94</v>
      </c>
      <c r="AZ5" s="444"/>
      <c r="BA5" s="444"/>
      <c r="BB5" s="444"/>
      <c r="BC5" s="444"/>
      <c r="BD5" s="444"/>
      <c r="BE5" s="444"/>
      <c r="BF5" s="444"/>
      <c r="BG5" s="444"/>
      <c r="BH5" s="444"/>
      <c r="BI5" s="444"/>
      <c r="BJ5" s="444"/>
      <c r="BK5" s="444"/>
      <c r="BL5" s="444"/>
      <c r="BM5" s="445"/>
      <c r="BN5" s="429">
        <v>6683499</v>
      </c>
      <c r="BO5" s="430"/>
      <c r="BP5" s="430"/>
      <c r="BQ5" s="430"/>
      <c r="BR5" s="430"/>
      <c r="BS5" s="430"/>
      <c r="BT5" s="430"/>
      <c r="BU5" s="431"/>
      <c r="BV5" s="429">
        <v>7345435</v>
      </c>
      <c r="BW5" s="430"/>
      <c r="BX5" s="430"/>
      <c r="BY5" s="430"/>
      <c r="BZ5" s="430"/>
      <c r="CA5" s="430"/>
      <c r="CB5" s="430"/>
      <c r="CC5" s="431"/>
      <c r="CD5" s="469" t="s">
        <v>95</v>
      </c>
      <c r="CE5" s="389"/>
      <c r="CF5" s="389"/>
      <c r="CG5" s="389"/>
      <c r="CH5" s="389"/>
      <c r="CI5" s="389"/>
      <c r="CJ5" s="389"/>
      <c r="CK5" s="389"/>
      <c r="CL5" s="389"/>
      <c r="CM5" s="389"/>
      <c r="CN5" s="389"/>
      <c r="CO5" s="389"/>
      <c r="CP5" s="389"/>
      <c r="CQ5" s="389"/>
      <c r="CR5" s="389"/>
      <c r="CS5" s="470"/>
      <c r="CT5" s="426">
        <v>82.4</v>
      </c>
      <c r="CU5" s="427"/>
      <c r="CV5" s="427"/>
      <c r="CW5" s="427"/>
      <c r="CX5" s="427"/>
      <c r="CY5" s="427"/>
      <c r="CZ5" s="427"/>
      <c r="DA5" s="428"/>
      <c r="DB5" s="426">
        <v>91</v>
      </c>
      <c r="DC5" s="427"/>
      <c r="DD5" s="427"/>
      <c r="DE5" s="427"/>
      <c r="DF5" s="427"/>
      <c r="DG5" s="427"/>
      <c r="DH5" s="427"/>
      <c r="DI5" s="428"/>
    </row>
    <row r="6" spans="1:119" ht="18.75" customHeight="1" x14ac:dyDescent="0.15">
      <c r="A6" s="172"/>
      <c r="B6" s="575" t="s">
        <v>96</v>
      </c>
      <c r="C6" s="416"/>
      <c r="D6" s="416"/>
      <c r="E6" s="576"/>
      <c r="F6" s="576"/>
      <c r="G6" s="576"/>
      <c r="H6" s="576"/>
      <c r="I6" s="576"/>
      <c r="J6" s="576"/>
      <c r="K6" s="576"/>
      <c r="L6" s="576" t="s">
        <v>97</v>
      </c>
      <c r="M6" s="576"/>
      <c r="N6" s="576"/>
      <c r="O6" s="576"/>
      <c r="P6" s="576"/>
      <c r="Q6" s="576"/>
      <c r="R6" s="414"/>
      <c r="S6" s="414"/>
      <c r="T6" s="414"/>
      <c r="U6" s="414"/>
      <c r="V6" s="582"/>
      <c r="W6" s="519" t="s">
        <v>98</v>
      </c>
      <c r="X6" s="415"/>
      <c r="Y6" s="415"/>
      <c r="Z6" s="415"/>
      <c r="AA6" s="415"/>
      <c r="AB6" s="416"/>
      <c r="AC6" s="587" t="s">
        <v>99</v>
      </c>
      <c r="AD6" s="588"/>
      <c r="AE6" s="588"/>
      <c r="AF6" s="588"/>
      <c r="AG6" s="588"/>
      <c r="AH6" s="588"/>
      <c r="AI6" s="588"/>
      <c r="AJ6" s="588"/>
      <c r="AK6" s="588"/>
      <c r="AL6" s="589"/>
      <c r="AM6" s="486" t="s">
        <v>100</v>
      </c>
      <c r="AN6" s="386"/>
      <c r="AO6" s="386"/>
      <c r="AP6" s="386"/>
      <c r="AQ6" s="386"/>
      <c r="AR6" s="386"/>
      <c r="AS6" s="386"/>
      <c r="AT6" s="387"/>
      <c r="AU6" s="487" t="s">
        <v>101</v>
      </c>
      <c r="AV6" s="488"/>
      <c r="AW6" s="488"/>
      <c r="AX6" s="488"/>
      <c r="AY6" s="443" t="s">
        <v>102</v>
      </c>
      <c r="AZ6" s="444"/>
      <c r="BA6" s="444"/>
      <c r="BB6" s="444"/>
      <c r="BC6" s="444"/>
      <c r="BD6" s="444"/>
      <c r="BE6" s="444"/>
      <c r="BF6" s="444"/>
      <c r="BG6" s="444"/>
      <c r="BH6" s="444"/>
      <c r="BI6" s="444"/>
      <c r="BJ6" s="444"/>
      <c r="BK6" s="444"/>
      <c r="BL6" s="444"/>
      <c r="BM6" s="445"/>
      <c r="BN6" s="429">
        <v>230991</v>
      </c>
      <c r="BO6" s="430"/>
      <c r="BP6" s="430"/>
      <c r="BQ6" s="430"/>
      <c r="BR6" s="430"/>
      <c r="BS6" s="430"/>
      <c r="BT6" s="430"/>
      <c r="BU6" s="431"/>
      <c r="BV6" s="429">
        <v>199967</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86.2</v>
      </c>
      <c r="CU6" s="573"/>
      <c r="CV6" s="573"/>
      <c r="CW6" s="573"/>
      <c r="CX6" s="573"/>
      <c r="CY6" s="573"/>
      <c r="CZ6" s="573"/>
      <c r="DA6" s="574"/>
      <c r="DB6" s="572">
        <v>94.5</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105</v>
      </c>
      <c r="AV7" s="488"/>
      <c r="AW7" s="488"/>
      <c r="AX7" s="488"/>
      <c r="AY7" s="443" t="s">
        <v>106</v>
      </c>
      <c r="AZ7" s="444"/>
      <c r="BA7" s="444"/>
      <c r="BB7" s="444"/>
      <c r="BC7" s="444"/>
      <c r="BD7" s="444"/>
      <c r="BE7" s="444"/>
      <c r="BF7" s="444"/>
      <c r="BG7" s="444"/>
      <c r="BH7" s="444"/>
      <c r="BI7" s="444"/>
      <c r="BJ7" s="444"/>
      <c r="BK7" s="444"/>
      <c r="BL7" s="444"/>
      <c r="BM7" s="445"/>
      <c r="BN7" s="429">
        <v>11000</v>
      </c>
      <c r="BO7" s="430"/>
      <c r="BP7" s="430"/>
      <c r="BQ7" s="430"/>
      <c r="BR7" s="430"/>
      <c r="BS7" s="430"/>
      <c r="BT7" s="430"/>
      <c r="BU7" s="431"/>
      <c r="BV7" s="429">
        <v>31251</v>
      </c>
      <c r="BW7" s="430"/>
      <c r="BX7" s="430"/>
      <c r="BY7" s="430"/>
      <c r="BZ7" s="430"/>
      <c r="CA7" s="430"/>
      <c r="CB7" s="430"/>
      <c r="CC7" s="431"/>
      <c r="CD7" s="469" t="s">
        <v>107</v>
      </c>
      <c r="CE7" s="389"/>
      <c r="CF7" s="389"/>
      <c r="CG7" s="389"/>
      <c r="CH7" s="389"/>
      <c r="CI7" s="389"/>
      <c r="CJ7" s="389"/>
      <c r="CK7" s="389"/>
      <c r="CL7" s="389"/>
      <c r="CM7" s="389"/>
      <c r="CN7" s="389"/>
      <c r="CO7" s="389"/>
      <c r="CP7" s="389"/>
      <c r="CQ7" s="389"/>
      <c r="CR7" s="389"/>
      <c r="CS7" s="470"/>
      <c r="CT7" s="429">
        <v>3981921</v>
      </c>
      <c r="CU7" s="430"/>
      <c r="CV7" s="430"/>
      <c r="CW7" s="430"/>
      <c r="CX7" s="430"/>
      <c r="CY7" s="430"/>
      <c r="CZ7" s="430"/>
      <c r="DA7" s="431"/>
      <c r="DB7" s="429">
        <v>3750559</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108</v>
      </c>
      <c r="AN8" s="386"/>
      <c r="AO8" s="386"/>
      <c r="AP8" s="386"/>
      <c r="AQ8" s="386"/>
      <c r="AR8" s="386"/>
      <c r="AS8" s="386"/>
      <c r="AT8" s="387"/>
      <c r="AU8" s="487" t="s">
        <v>109</v>
      </c>
      <c r="AV8" s="488"/>
      <c r="AW8" s="488"/>
      <c r="AX8" s="488"/>
      <c r="AY8" s="443" t="s">
        <v>110</v>
      </c>
      <c r="AZ8" s="444"/>
      <c r="BA8" s="444"/>
      <c r="BB8" s="444"/>
      <c r="BC8" s="444"/>
      <c r="BD8" s="444"/>
      <c r="BE8" s="444"/>
      <c r="BF8" s="444"/>
      <c r="BG8" s="444"/>
      <c r="BH8" s="444"/>
      <c r="BI8" s="444"/>
      <c r="BJ8" s="444"/>
      <c r="BK8" s="444"/>
      <c r="BL8" s="444"/>
      <c r="BM8" s="445"/>
      <c r="BN8" s="429">
        <v>219991</v>
      </c>
      <c r="BO8" s="430"/>
      <c r="BP8" s="430"/>
      <c r="BQ8" s="430"/>
      <c r="BR8" s="430"/>
      <c r="BS8" s="430"/>
      <c r="BT8" s="430"/>
      <c r="BU8" s="431"/>
      <c r="BV8" s="429">
        <v>168716</v>
      </c>
      <c r="BW8" s="430"/>
      <c r="BX8" s="430"/>
      <c r="BY8" s="430"/>
      <c r="BZ8" s="430"/>
      <c r="CA8" s="430"/>
      <c r="CB8" s="430"/>
      <c r="CC8" s="431"/>
      <c r="CD8" s="469" t="s">
        <v>111</v>
      </c>
      <c r="CE8" s="389"/>
      <c r="CF8" s="389"/>
      <c r="CG8" s="389"/>
      <c r="CH8" s="389"/>
      <c r="CI8" s="389"/>
      <c r="CJ8" s="389"/>
      <c r="CK8" s="389"/>
      <c r="CL8" s="389"/>
      <c r="CM8" s="389"/>
      <c r="CN8" s="389"/>
      <c r="CO8" s="389"/>
      <c r="CP8" s="389"/>
      <c r="CQ8" s="389"/>
      <c r="CR8" s="389"/>
      <c r="CS8" s="470"/>
      <c r="CT8" s="532">
        <v>0.38</v>
      </c>
      <c r="CU8" s="533"/>
      <c r="CV8" s="533"/>
      <c r="CW8" s="533"/>
      <c r="CX8" s="533"/>
      <c r="CY8" s="533"/>
      <c r="CZ8" s="533"/>
      <c r="DA8" s="534"/>
      <c r="DB8" s="532">
        <v>0.39</v>
      </c>
      <c r="DC8" s="533"/>
      <c r="DD8" s="533"/>
      <c r="DE8" s="533"/>
      <c r="DF8" s="533"/>
      <c r="DG8" s="533"/>
      <c r="DH8" s="533"/>
      <c r="DI8" s="534"/>
    </row>
    <row r="9" spans="1:119" ht="18.75" customHeight="1" thickBot="1" x14ac:dyDescent="0.2">
      <c r="A9" s="172"/>
      <c r="B9" s="561" t="s">
        <v>112</v>
      </c>
      <c r="C9" s="562"/>
      <c r="D9" s="562"/>
      <c r="E9" s="562"/>
      <c r="F9" s="562"/>
      <c r="G9" s="562"/>
      <c r="H9" s="562"/>
      <c r="I9" s="562"/>
      <c r="J9" s="562"/>
      <c r="K9" s="480"/>
      <c r="L9" s="563" t="s">
        <v>113</v>
      </c>
      <c r="M9" s="564"/>
      <c r="N9" s="564"/>
      <c r="O9" s="564"/>
      <c r="P9" s="564"/>
      <c r="Q9" s="565"/>
      <c r="R9" s="566">
        <v>13725</v>
      </c>
      <c r="S9" s="567"/>
      <c r="T9" s="567"/>
      <c r="U9" s="567"/>
      <c r="V9" s="568"/>
      <c r="W9" s="498" t="s">
        <v>114</v>
      </c>
      <c r="X9" s="499"/>
      <c r="Y9" s="499"/>
      <c r="Z9" s="499"/>
      <c r="AA9" s="499"/>
      <c r="AB9" s="499"/>
      <c r="AC9" s="499"/>
      <c r="AD9" s="499"/>
      <c r="AE9" s="499"/>
      <c r="AF9" s="499"/>
      <c r="AG9" s="499"/>
      <c r="AH9" s="499"/>
      <c r="AI9" s="499"/>
      <c r="AJ9" s="499"/>
      <c r="AK9" s="499"/>
      <c r="AL9" s="569"/>
      <c r="AM9" s="486" t="s">
        <v>115</v>
      </c>
      <c r="AN9" s="386"/>
      <c r="AO9" s="386"/>
      <c r="AP9" s="386"/>
      <c r="AQ9" s="386"/>
      <c r="AR9" s="386"/>
      <c r="AS9" s="386"/>
      <c r="AT9" s="387"/>
      <c r="AU9" s="487" t="s">
        <v>109</v>
      </c>
      <c r="AV9" s="488"/>
      <c r="AW9" s="488"/>
      <c r="AX9" s="488"/>
      <c r="AY9" s="443" t="s">
        <v>116</v>
      </c>
      <c r="AZ9" s="444"/>
      <c r="BA9" s="444"/>
      <c r="BB9" s="444"/>
      <c r="BC9" s="444"/>
      <c r="BD9" s="444"/>
      <c r="BE9" s="444"/>
      <c r="BF9" s="444"/>
      <c r="BG9" s="444"/>
      <c r="BH9" s="444"/>
      <c r="BI9" s="444"/>
      <c r="BJ9" s="444"/>
      <c r="BK9" s="444"/>
      <c r="BL9" s="444"/>
      <c r="BM9" s="445"/>
      <c r="BN9" s="429">
        <v>51275</v>
      </c>
      <c r="BO9" s="430"/>
      <c r="BP9" s="430"/>
      <c r="BQ9" s="430"/>
      <c r="BR9" s="430"/>
      <c r="BS9" s="430"/>
      <c r="BT9" s="430"/>
      <c r="BU9" s="431"/>
      <c r="BV9" s="429">
        <v>-24222</v>
      </c>
      <c r="BW9" s="430"/>
      <c r="BX9" s="430"/>
      <c r="BY9" s="430"/>
      <c r="BZ9" s="430"/>
      <c r="CA9" s="430"/>
      <c r="CB9" s="430"/>
      <c r="CC9" s="431"/>
      <c r="CD9" s="469" t="s">
        <v>117</v>
      </c>
      <c r="CE9" s="389"/>
      <c r="CF9" s="389"/>
      <c r="CG9" s="389"/>
      <c r="CH9" s="389"/>
      <c r="CI9" s="389"/>
      <c r="CJ9" s="389"/>
      <c r="CK9" s="389"/>
      <c r="CL9" s="389"/>
      <c r="CM9" s="389"/>
      <c r="CN9" s="389"/>
      <c r="CO9" s="389"/>
      <c r="CP9" s="389"/>
      <c r="CQ9" s="389"/>
      <c r="CR9" s="389"/>
      <c r="CS9" s="470"/>
      <c r="CT9" s="426">
        <v>13.1</v>
      </c>
      <c r="CU9" s="427"/>
      <c r="CV9" s="427"/>
      <c r="CW9" s="427"/>
      <c r="CX9" s="427"/>
      <c r="CY9" s="427"/>
      <c r="CZ9" s="427"/>
      <c r="DA9" s="428"/>
      <c r="DB9" s="426">
        <v>13.8</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118</v>
      </c>
      <c r="M10" s="386"/>
      <c r="N10" s="386"/>
      <c r="O10" s="386"/>
      <c r="P10" s="386"/>
      <c r="Q10" s="387"/>
      <c r="R10" s="382">
        <v>14369</v>
      </c>
      <c r="S10" s="383"/>
      <c r="T10" s="383"/>
      <c r="U10" s="383"/>
      <c r="V10" s="442"/>
      <c r="W10" s="570"/>
      <c r="X10" s="380"/>
      <c r="Y10" s="380"/>
      <c r="Z10" s="380"/>
      <c r="AA10" s="380"/>
      <c r="AB10" s="380"/>
      <c r="AC10" s="380"/>
      <c r="AD10" s="380"/>
      <c r="AE10" s="380"/>
      <c r="AF10" s="380"/>
      <c r="AG10" s="380"/>
      <c r="AH10" s="380"/>
      <c r="AI10" s="380"/>
      <c r="AJ10" s="380"/>
      <c r="AK10" s="380"/>
      <c r="AL10" s="571"/>
      <c r="AM10" s="486" t="s">
        <v>119</v>
      </c>
      <c r="AN10" s="386"/>
      <c r="AO10" s="386"/>
      <c r="AP10" s="386"/>
      <c r="AQ10" s="386"/>
      <c r="AR10" s="386"/>
      <c r="AS10" s="386"/>
      <c r="AT10" s="387"/>
      <c r="AU10" s="487" t="s">
        <v>120</v>
      </c>
      <c r="AV10" s="488"/>
      <c r="AW10" s="488"/>
      <c r="AX10" s="488"/>
      <c r="AY10" s="443" t="s">
        <v>121</v>
      </c>
      <c r="AZ10" s="444"/>
      <c r="BA10" s="444"/>
      <c r="BB10" s="444"/>
      <c r="BC10" s="444"/>
      <c r="BD10" s="444"/>
      <c r="BE10" s="444"/>
      <c r="BF10" s="444"/>
      <c r="BG10" s="444"/>
      <c r="BH10" s="444"/>
      <c r="BI10" s="444"/>
      <c r="BJ10" s="444"/>
      <c r="BK10" s="444"/>
      <c r="BL10" s="444"/>
      <c r="BM10" s="445"/>
      <c r="BN10" s="429">
        <v>70061</v>
      </c>
      <c r="BO10" s="430"/>
      <c r="BP10" s="430"/>
      <c r="BQ10" s="430"/>
      <c r="BR10" s="430"/>
      <c r="BS10" s="430"/>
      <c r="BT10" s="430"/>
      <c r="BU10" s="431"/>
      <c r="BV10" s="429">
        <v>150081</v>
      </c>
      <c r="BW10" s="430"/>
      <c r="BX10" s="430"/>
      <c r="BY10" s="430"/>
      <c r="BZ10" s="430"/>
      <c r="CA10" s="430"/>
      <c r="CB10" s="430"/>
      <c r="CC10" s="431"/>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61"/>
      <c r="C11" s="562"/>
      <c r="D11" s="562"/>
      <c r="E11" s="562"/>
      <c r="F11" s="562"/>
      <c r="G11" s="562"/>
      <c r="H11" s="562"/>
      <c r="I11" s="562"/>
      <c r="J11" s="562"/>
      <c r="K11" s="480"/>
      <c r="L11" s="390" t="s">
        <v>123</v>
      </c>
      <c r="M11" s="391"/>
      <c r="N11" s="391"/>
      <c r="O11" s="391"/>
      <c r="P11" s="391"/>
      <c r="Q11" s="392"/>
      <c r="R11" s="558" t="s">
        <v>124</v>
      </c>
      <c r="S11" s="559"/>
      <c r="T11" s="559"/>
      <c r="U11" s="559"/>
      <c r="V11" s="560"/>
      <c r="W11" s="570"/>
      <c r="X11" s="380"/>
      <c r="Y11" s="380"/>
      <c r="Z11" s="380"/>
      <c r="AA11" s="380"/>
      <c r="AB11" s="380"/>
      <c r="AC11" s="380"/>
      <c r="AD11" s="380"/>
      <c r="AE11" s="380"/>
      <c r="AF11" s="380"/>
      <c r="AG11" s="380"/>
      <c r="AH11" s="380"/>
      <c r="AI11" s="380"/>
      <c r="AJ11" s="380"/>
      <c r="AK11" s="380"/>
      <c r="AL11" s="571"/>
      <c r="AM11" s="486" t="s">
        <v>125</v>
      </c>
      <c r="AN11" s="386"/>
      <c r="AO11" s="386"/>
      <c r="AP11" s="386"/>
      <c r="AQ11" s="386"/>
      <c r="AR11" s="386"/>
      <c r="AS11" s="386"/>
      <c r="AT11" s="387"/>
      <c r="AU11" s="487" t="s">
        <v>109</v>
      </c>
      <c r="AV11" s="488"/>
      <c r="AW11" s="488"/>
      <c r="AX11" s="488"/>
      <c r="AY11" s="443" t="s">
        <v>126</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127</v>
      </c>
      <c r="CE11" s="389"/>
      <c r="CF11" s="389"/>
      <c r="CG11" s="389"/>
      <c r="CH11" s="389"/>
      <c r="CI11" s="389"/>
      <c r="CJ11" s="389"/>
      <c r="CK11" s="389"/>
      <c r="CL11" s="389"/>
      <c r="CM11" s="389"/>
      <c r="CN11" s="389"/>
      <c r="CO11" s="389"/>
      <c r="CP11" s="389"/>
      <c r="CQ11" s="389"/>
      <c r="CR11" s="389"/>
      <c r="CS11" s="470"/>
      <c r="CT11" s="532" t="s">
        <v>128</v>
      </c>
      <c r="CU11" s="533"/>
      <c r="CV11" s="533"/>
      <c r="CW11" s="533"/>
      <c r="CX11" s="533"/>
      <c r="CY11" s="533"/>
      <c r="CZ11" s="533"/>
      <c r="DA11" s="534"/>
      <c r="DB11" s="532" t="s">
        <v>129</v>
      </c>
      <c r="DC11" s="533"/>
      <c r="DD11" s="533"/>
      <c r="DE11" s="533"/>
      <c r="DF11" s="533"/>
      <c r="DG11" s="533"/>
      <c r="DH11" s="533"/>
      <c r="DI11" s="534"/>
    </row>
    <row r="12" spans="1:119" ht="18.75" customHeight="1" x14ac:dyDescent="0.15">
      <c r="A12" s="172"/>
      <c r="B12" s="535" t="s">
        <v>130</v>
      </c>
      <c r="C12" s="536"/>
      <c r="D12" s="536"/>
      <c r="E12" s="536"/>
      <c r="F12" s="536"/>
      <c r="G12" s="536"/>
      <c r="H12" s="536"/>
      <c r="I12" s="536"/>
      <c r="J12" s="536"/>
      <c r="K12" s="537"/>
      <c r="L12" s="544" t="s">
        <v>131</v>
      </c>
      <c r="M12" s="545"/>
      <c r="N12" s="545"/>
      <c r="O12" s="545"/>
      <c r="P12" s="545"/>
      <c r="Q12" s="546"/>
      <c r="R12" s="547">
        <v>13895</v>
      </c>
      <c r="S12" s="548"/>
      <c r="T12" s="548"/>
      <c r="U12" s="548"/>
      <c r="V12" s="549"/>
      <c r="W12" s="550" t="s">
        <v>1</v>
      </c>
      <c r="X12" s="488"/>
      <c r="Y12" s="488"/>
      <c r="Z12" s="488"/>
      <c r="AA12" s="488"/>
      <c r="AB12" s="551"/>
      <c r="AC12" s="552" t="s">
        <v>132</v>
      </c>
      <c r="AD12" s="553"/>
      <c r="AE12" s="553"/>
      <c r="AF12" s="553"/>
      <c r="AG12" s="554"/>
      <c r="AH12" s="552" t="s">
        <v>133</v>
      </c>
      <c r="AI12" s="553"/>
      <c r="AJ12" s="553"/>
      <c r="AK12" s="553"/>
      <c r="AL12" s="555"/>
      <c r="AM12" s="486" t="s">
        <v>134</v>
      </c>
      <c r="AN12" s="386"/>
      <c r="AO12" s="386"/>
      <c r="AP12" s="386"/>
      <c r="AQ12" s="386"/>
      <c r="AR12" s="386"/>
      <c r="AS12" s="386"/>
      <c r="AT12" s="387"/>
      <c r="AU12" s="487" t="s">
        <v>135</v>
      </c>
      <c r="AV12" s="488"/>
      <c r="AW12" s="488"/>
      <c r="AX12" s="488"/>
      <c r="AY12" s="443" t="s">
        <v>136</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0</v>
      </c>
      <c r="BW12" s="430"/>
      <c r="BX12" s="430"/>
      <c r="BY12" s="430"/>
      <c r="BZ12" s="430"/>
      <c r="CA12" s="430"/>
      <c r="CB12" s="430"/>
      <c r="CC12" s="431"/>
      <c r="CD12" s="469" t="s">
        <v>137</v>
      </c>
      <c r="CE12" s="389"/>
      <c r="CF12" s="389"/>
      <c r="CG12" s="389"/>
      <c r="CH12" s="389"/>
      <c r="CI12" s="389"/>
      <c r="CJ12" s="389"/>
      <c r="CK12" s="389"/>
      <c r="CL12" s="389"/>
      <c r="CM12" s="389"/>
      <c r="CN12" s="389"/>
      <c r="CO12" s="389"/>
      <c r="CP12" s="389"/>
      <c r="CQ12" s="389"/>
      <c r="CR12" s="389"/>
      <c r="CS12" s="470"/>
      <c r="CT12" s="532" t="s">
        <v>129</v>
      </c>
      <c r="CU12" s="533"/>
      <c r="CV12" s="533"/>
      <c r="CW12" s="533"/>
      <c r="CX12" s="533"/>
      <c r="CY12" s="533"/>
      <c r="CZ12" s="533"/>
      <c r="DA12" s="534"/>
      <c r="DB12" s="532" t="s">
        <v>138</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7"/>
      <c r="M13" s="513" t="s">
        <v>139</v>
      </c>
      <c r="N13" s="514"/>
      <c r="O13" s="514"/>
      <c r="P13" s="514"/>
      <c r="Q13" s="515"/>
      <c r="R13" s="516">
        <v>13847</v>
      </c>
      <c r="S13" s="517"/>
      <c r="T13" s="517"/>
      <c r="U13" s="517"/>
      <c r="V13" s="518"/>
      <c r="W13" s="519" t="s">
        <v>140</v>
      </c>
      <c r="X13" s="415"/>
      <c r="Y13" s="415"/>
      <c r="Z13" s="415"/>
      <c r="AA13" s="415"/>
      <c r="AB13" s="416"/>
      <c r="AC13" s="382">
        <v>393</v>
      </c>
      <c r="AD13" s="383"/>
      <c r="AE13" s="383"/>
      <c r="AF13" s="383"/>
      <c r="AG13" s="384"/>
      <c r="AH13" s="382">
        <v>435</v>
      </c>
      <c r="AI13" s="383"/>
      <c r="AJ13" s="383"/>
      <c r="AK13" s="383"/>
      <c r="AL13" s="442"/>
      <c r="AM13" s="486" t="s">
        <v>141</v>
      </c>
      <c r="AN13" s="386"/>
      <c r="AO13" s="386"/>
      <c r="AP13" s="386"/>
      <c r="AQ13" s="386"/>
      <c r="AR13" s="386"/>
      <c r="AS13" s="386"/>
      <c r="AT13" s="387"/>
      <c r="AU13" s="487" t="s">
        <v>142</v>
      </c>
      <c r="AV13" s="488"/>
      <c r="AW13" s="488"/>
      <c r="AX13" s="488"/>
      <c r="AY13" s="443" t="s">
        <v>143</v>
      </c>
      <c r="AZ13" s="444"/>
      <c r="BA13" s="444"/>
      <c r="BB13" s="444"/>
      <c r="BC13" s="444"/>
      <c r="BD13" s="444"/>
      <c r="BE13" s="444"/>
      <c r="BF13" s="444"/>
      <c r="BG13" s="444"/>
      <c r="BH13" s="444"/>
      <c r="BI13" s="444"/>
      <c r="BJ13" s="444"/>
      <c r="BK13" s="444"/>
      <c r="BL13" s="444"/>
      <c r="BM13" s="445"/>
      <c r="BN13" s="429">
        <v>121336</v>
      </c>
      <c r="BO13" s="430"/>
      <c r="BP13" s="430"/>
      <c r="BQ13" s="430"/>
      <c r="BR13" s="430"/>
      <c r="BS13" s="430"/>
      <c r="BT13" s="430"/>
      <c r="BU13" s="431"/>
      <c r="BV13" s="429">
        <v>125859</v>
      </c>
      <c r="BW13" s="430"/>
      <c r="BX13" s="430"/>
      <c r="BY13" s="430"/>
      <c r="BZ13" s="430"/>
      <c r="CA13" s="430"/>
      <c r="CB13" s="430"/>
      <c r="CC13" s="431"/>
      <c r="CD13" s="469" t="s">
        <v>144</v>
      </c>
      <c r="CE13" s="389"/>
      <c r="CF13" s="389"/>
      <c r="CG13" s="389"/>
      <c r="CH13" s="389"/>
      <c r="CI13" s="389"/>
      <c r="CJ13" s="389"/>
      <c r="CK13" s="389"/>
      <c r="CL13" s="389"/>
      <c r="CM13" s="389"/>
      <c r="CN13" s="389"/>
      <c r="CO13" s="389"/>
      <c r="CP13" s="389"/>
      <c r="CQ13" s="389"/>
      <c r="CR13" s="389"/>
      <c r="CS13" s="470"/>
      <c r="CT13" s="426">
        <v>10.5</v>
      </c>
      <c r="CU13" s="427"/>
      <c r="CV13" s="427"/>
      <c r="CW13" s="427"/>
      <c r="CX13" s="427"/>
      <c r="CY13" s="427"/>
      <c r="CZ13" s="427"/>
      <c r="DA13" s="428"/>
      <c r="DB13" s="426">
        <v>11.3</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145</v>
      </c>
      <c r="M14" s="556"/>
      <c r="N14" s="556"/>
      <c r="O14" s="556"/>
      <c r="P14" s="556"/>
      <c r="Q14" s="557"/>
      <c r="R14" s="516">
        <v>14029</v>
      </c>
      <c r="S14" s="517"/>
      <c r="T14" s="517"/>
      <c r="U14" s="517"/>
      <c r="V14" s="518"/>
      <c r="W14" s="520"/>
      <c r="X14" s="418"/>
      <c r="Y14" s="418"/>
      <c r="Z14" s="418"/>
      <c r="AA14" s="418"/>
      <c r="AB14" s="419"/>
      <c r="AC14" s="509">
        <v>5.8</v>
      </c>
      <c r="AD14" s="510"/>
      <c r="AE14" s="510"/>
      <c r="AF14" s="510"/>
      <c r="AG14" s="511"/>
      <c r="AH14" s="509">
        <v>6.3</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146</v>
      </c>
      <c r="CE14" s="467"/>
      <c r="CF14" s="467"/>
      <c r="CG14" s="467"/>
      <c r="CH14" s="467"/>
      <c r="CI14" s="467"/>
      <c r="CJ14" s="467"/>
      <c r="CK14" s="467"/>
      <c r="CL14" s="467"/>
      <c r="CM14" s="467"/>
      <c r="CN14" s="467"/>
      <c r="CO14" s="467"/>
      <c r="CP14" s="467"/>
      <c r="CQ14" s="467"/>
      <c r="CR14" s="467"/>
      <c r="CS14" s="468"/>
      <c r="CT14" s="526">
        <v>3.2</v>
      </c>
      <c r="CU14" s="527"/>
      <c r="CV14" s="527"/>
      <c r="CW14" s="527"/>
      <c r="CX14" s="527"/>
      <c r="CY14" s="527"/>
      <c r="CZ14" s="527"/>
      <c r="DA14" s="528"/>
      <c r="DB14" s="526">
        <v>32.700000000000003</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7"/>
      <c r="M15" s="513" t="s">
        <v>147</v>
      </c>
      <c r="N15" s="514"/>
      <c r="O15" s="514"/>
      <c r="P15" s="514"/>
      <c r="Q15" s="515"/>
      <c r="R15" s="516">
        <v>13982</v>
      </c>
      <c r="S15" s="517"/>
      <c r="T15" s="517"/>
      <c r="U15" s="517"/>
      <c r="V15" s="518"/>
      <c r="W15" s="519" t="s">
        <v>148</v>
      </c>
      <c r="X15" s="415"/>
      <c r="Y15" s="415"/>
      <c r="Z15" s="415"/>
      <c r="AA15" s="415"/>
      <c r="AB15" s="416"/>
      <c r="AC15" s="382">
        <v>2036</v>
      </c>
      <c r="AD15" s="383"/>
      <c r="AE15" s="383"/>
      <c r="AF15" s="383"/>
      <c r="AG15" s="384"/>
      <c r="AH15" s="382">
        <v>2202</v>
      </c>
      <c r="AI15" s="383"/>
      <c r="AJ15" s="383"/>
      <c r="AK15" s="383"/>
      <c r="AL15" s="442"/>
      <c r="AM15" s="486"/>
      <c r="AN15" s="386"/>
      <c r="AO15" s="386"/>
      <c r="AP15" s="386"/>
      <c r="AQ15" s="386"/>
      <c r="AR15" s="386"/>
      <c r="AS15" s="386"/>
      <c r="AT15" s="387"/>
      <c r="AU15" s="487"/>
      <c r="AV15" s="488"/>
      <c r="AW15" s="488"/>
      <c r="AX15" s="488"/>
      <c r="AY15" s="455" t="s">
        <v>149</v>
      </c>
      <c r="AZ15" s="456"/>
      <c r="BA15" s="456"/>
      <c r="BB15" s="456"/>
      <c r="BC15" s="456"/>
      <c r="BD15" s="456"/>
      <c r="BE15" s="456"/>
      <c r="BF15" s="456"/>
      <c r="BG15" s="456"/>
      <c r="BH15" s="456"/>
      <c r="BI15" s="456"/>
      <c r="BJ15" s="456"/>
      <c r="BK15" s="456"/>
      <c r="BL15" s="456"/>
      <c r="BM15" s="457"/>
      <c r="BN15" s="458">
        <v>1265290</v>
      </c>
      <c r="BO15" s="459"/>
      <c r="BP15" s="459"/>
      <c r="BQ15" s="459"/>
      <c r="BR15" s="459"/>
      <c r="BS15" s="459"/>
      <c r="BT15" s="459"/>
      <c r="BU15" s="460"/>
      <c r="BV15" s="458">
        <v>1303516</v>
      </c>
      <c r="BW15" s="459"/>
      <c r="BX15" s="459"/>
      <c r="BY15" s="459"/>
      <c r="BZ15" s="459"/>
      <c r="CA15" s="459"/>
      <c r="CB15" s="459"/>
      <c r="CC15" s="460"/>
      <c r="CD15" s="529" t="s">
        <v>150</v>
      </c>
      <c r="CE15" s="530"/>
      <c r="CF15" s="530"/>
      <c r="CG15" s="530"/>
      <c r="CH15" s="530"/>
      <c r="CI15" s="530"/>
      <c r="CJ15" s="530"/>
      <c r="CK15" s="530"/>
      <c r="CL15" s="530"/>
      <c r="CM15" s="530"/>
      <c r="CN15" s="530"/>
      <c r="CO15" s="530"/>
      <c r="CP15" s="530"/>
      <c r="CQ15" s="530"/>
      <c r="CR15" s="530"/>
      <c r="CS15" s="53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38"/>
      <c r="C16" s="539"/>
      <c r="D16" s="539"/>
      <c r="E16" s="539"/>
      <c r="F16" s="539"/>
      <c r="G16" s="539"/>
      <c r="H16" s="539"/>
      <c r="I16" s="539"/>
      <c r="J16" s="539"/>
      <c r="K16" s="540"/>
      <c r="L16" s="503" t="s">
        <v>151</v>
      </c>
      <c r="M16" s="504"/>
      <c r="N16" s="504"/>
      <c r="O16" s="504"/>
      <c r="P16" s="504"/>
      <c r="Q16" s="505"/>
      <c r="R16" s="506" t="s">
        <v>152</v>
      </c>
      <c r="S16" s="507"/>
      <c r="T16" s="507"/>
      <c r="U16" s="507"/>
      <c r="V16" s="508"/>
      <c r="W16" s="520"/>
      <c r="X16" s="418"/>
      <c r="Y16" s="418"/>
      <c r="Z16" s="418"/>
      <c r="AA16" s="418"/>
      <c r="AB16" s="419"/>
      <c r="AC16" s="509">
        <v>30.2</v>
      </c>
      <c r="AD16" s="510"/>
      <c r="AE16" s="510"/>
      <c r="AF16" s="510"/>
      <c r="AG16" s="511"/>
      <c r="AH16" s="509">
        <v>32</v>
      </c>
      <c r="AI16" s="510"/>
      <c r="AJ16" s="510"/>
      <c r="AK16" s="510"/>
      <c r="AL16" s="512"/>
      <c r="AM16" s="486"/>
      <c r="AN16" s="386"/>
      <c r="AO16" s="386"/>
      <c r="AP16" s="386"/>
      <c r="AQ16" s="386"/>
      <c r="AR16" s="386"/>
      <c r="AS16" s="386"/>
      <c r="AT16" s="387"/>
      <c r="AU16" s="487"/>
      <c r="AV16" s="488"/>
      <c r="AW16" s="488"/>
      <c r="AX16" s="488"/>
      <c r="AY16" s="443" t="s">
        <v>153</v>
      </c>
      <c r="AZ16" s="444"/>
      <c r="BA16" s="444"/>
      <c r="BB16" s="444"/>
      <c r="BC16" s="444"/>
      <c r="BD16" s="444"/>
      <c r="BE16" s="444"/>
      <c r="BF16" s="444"/>
      <c r="BG16" s="444"/>
      <c r="BH16" s="444"/>
      <c r="BI16" s="444"/>
      <c r="BJ16" s="444"/>
      <c r="BK16" s="444"/>
      <c r="BL16" s="444"/>
      <c r="BM16" s="445"/>
      <c r="BN16" s="429">
        <v>3510783</v>
      </c>
      <c r="BO16" s="430"/>
      <c r="BP16" s="430"/>
      <c r="BQ16" s="430"/>
      <c r="BR16" s="430"/>
      <c r="BS16" s="430"/>
      <c r="BT16" s="430"/>
      <c r="BU16" s="431"/>
      <c r="BV16" s="429">
        <v>3312685</v>
      </c>
      <c r="BW16" s="430"/>
      <c r="BX16" s="430"/>
      <c r="BY16" s="430"/>
      <c r="BZ16" s="430"/>
      <c r="CA16" s="430"/>
      <c r="CB16" s="430"/>
      <c r="CC16" s="431"/>
      <c r="CD16" s="181"/>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91"/>
      <c r="M17" s="522" t="s">
        <v>154</v>
      </c>
      <c r="N17" s="523"/>
      <c r="O17" s="523"/>
      <c r="P17" s="523"/>
      <c r="Q17" s="524"/>
      <c r="R17" s="506" t="s">
        <v>152</v>
      </c>
      <c r="S17" s="507"/>
      <c r="T17" s="507"/>
      <c r="U17" s="507"/>
      <c r="V17" s="508"/>
      <c r="W17" s="519" t="s">
        <v>155</v>
      </c>
      <c r="X17" s="415"/>
      <c r="Y17" s="415"/>
      <c r="Z17" s="415"/>
      <c r="AA17" s="415"/>
      <c r="AB17" s="416"/>
      <c r="AC17" s="382">
        <v>4317</v>
      </c>
      <c r="AD17" s="383"/>
      <c r="AE17" s="383"/>
      <c r="AF17" s="383"/>
      <c r="AG17" s="384"/>
      <c r="AH17" s="382">
        <v>4240</v>
      </c>
      <c r="AI17" s="383"/>
      <c r="AJ17" s="383"/>
      <c r="AK17" s="383"/>
      <c r="AL17" s="442"/>
      <c r="AM17" s="486"/>
      <c r="AN17" s="386"/>
      <c r="AO17" s="386"/>
      <c r="AP17" s="386"/>
      <c r="AQ17" s="386"/>
      <c r="AR17" s="386"/>
      <c r="AS17" s="386"/>
      <c r="AT17" s="387"/>
      <c r="AU17" s="487"/>
      <c r="AV17" s="488"/>
      <c r="AW17" s="488"/>
      <c r="AX17" s="488"/>
      <c r="AY17" s="443" t="s">
        <v>156</v>
      </c>
      <c r="AZ17" s="444"/>
      <c r="BA17" s="444"/>
      <c r="BB17" s="444"/>
      <c r="BC17" s="444"/>
      <c r="BD17" s="444"/>
      <c r="BE17" s="444"/>
      <c r="BF17" s="444"/>
      <c r="BG17" s="444"/>
      <c r="BH17" s="444"/>
      <c r="BI17" s="444"/>
      <c r="BJ17" s="444"/>
      <c r="BK17" s="444"/>
      <c r="BL17" s="444"/>
      <c r="BM17" s="445"/>
      <c r="BN17" s="429">
        <v>1558643</v>
      </c>
      <c r="BO17" s="430"/>
      <c r="BP17" s="430"/>
      <c r="BQ17" s="430"/>
      <c r="BR17" s="430"/>
      <c r="BS17" s="430"/>
      <c r="BT17" s="430"/>
      <c r="BU17" s="431"/>
      <c r="BV17" s="429">
        <v>1608992</v>
      </c>
      <c r="BW17" s="430"/>
      <c r="BX17" s="430"/>
      <c r="BY17" s="430"/>
      <c r="BZ17" s="430"/>
      <c r="CA17" s="430"/>
      <c r="CB17" s="430"/>
      <c r="CC17" s="431"/>
      <c r="CD17" s="181"/>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157</v>
      </c>
      <c r="C18" s="480"/>
      <c r="D18" s="480"/>
      <c r="E18" s="481"/>
      <c r="F18" s="481"/>
      <c r="G18" s="481"/>
      <c r="H18" s="481"/>
      <c r="I18" s="481"/>
      <c r="J18" s="481"/>
      <c r="K18" s="481"/>
      <c r="L18" s="482">
        <v>61.45</v>
      </c>
      <c r="M18" s="482"/>
      <c r="N18" s="482"/>
      <c r="O18" s="482"/>
      <c r="P18" s="482"/>
      <c r="Q18" s="482"/>
      <c r="R18" s="483"/>
      <c r="S18" s="483"/>
      <c r="T18" s="483"/>
      <c r="U18" s="483"/>
      <c r="V18" s="484"/>
      <c r="W18" s="500"/>
      <c r="X18" s="501"/>
      <c r="Y18" s="501"/>
      <c r="Z18" s="501"/>
      <c r="AA18" s="501"/>
      <c r="AB18" s="525"/>
      <c r="AC18" s="399">
        <v>64</v>
      </c>
      <c r="AD18" s="400"/>
      <c r="AE18" s="400"/>
      <c r="AF18" s="400"/>
      <c r="AG18" s="485"/>
      <c r="AH18" s="399">
        <v>61.7</v>
      </c>
      <c r="AI18" s="400"/>
      <c r="AJ18" s="400"/>
      <c r="AK18" s="400"/>
      <c r="AL18" s="401"/>
      <c r="AM18" s="486"/>
      <c r="AN18" s="386"/>
      <c r="AO18" s="386"/>
      <c r="AP18" s="386"/>
      <c r="AQ18" s="386"/>
      <c r="AR18" s="386"/>
      <c r="AS18" s="386"/>
      <c r="AT18" s="387"/>
      <c r="AU18" s="487"/>
      <c r="AV18" s="488"/>
      <c r="AW18" s="488"/>
      <c r="AX18" s="488"/>
      <c r="AY18" s="443" t="s">
        <v>158</v>
      </c>
      <c r="AZ18" s="444"/>
      <c r="BA18" s="444"/>
      <c r="BB18" s="444"/>
      <c r="BC18" s="444"/>
      <c r="BD18" s="444"/>
      <c r="BE18" s="444"/>
      <c r="BF18" s="444"/>
      <c r="BG18" s="444"/>
      <c r="BH18" s="444"/>
      <c r="BI18" s="444"/>
      <c r="BJ18" s="444"/>
      <c r="BK18" s="444"/>
      <c r="BL18" s="444"/>
      <c r="BM18" s="445"/>
      <c r="BN18" s="429">
        <v>3354134</v>
      </c>
      <c r="BO18" s="430"/>
      <c r="BP18" s="430"/>
      <c r="BQ18" s="430"/>
      <c r="BR18" s="430"/>
      <c r="BS18" s="430"/>
      <c r="BT18" s="430"/>
      <c r="BU18" s="431"/>
      <c r="BV18" s="429">
        <v>3449705</v>
      </c>
      <c r="BW18" s="430"/>
      <c r="BX18" s="430"/>
      <c r="BY18" s="430"/>
      <c r="BZ18" s="430"/>
      <c r="CA18" s="430"/>
      <c r="CB18" s="430"/>
      <c r="CC18" s="431"/>
      <c r="CD18" s="181"/>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159</v>
      </c>
      <c r="C19" s="480"/>
      <c r="D19" s="480"/>
      <c r="E19" s="481"/>
      <c r="F19" s="481"/>
      <c r="G19" s="481"/>
      <c r="H19" s="481"/>
      <c r="I19" s="481"/>
      <c r="J19" s="481"/>
      <c r="K19" s="481"/>
      <c r="L19" s="489">
        <v>223</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160</v>
      </c>
      <c r="AZ19" s="444"/>
      <c r="BA19" s="444"/>
      <c r="BB19" s="444"/>
      <c r="BC19" s="444"/>
      <c r="BD19" s="444"/>
      <c r="BE19" s="444"/>
      <c r="BF19" s="444"/>
      <c r="BG19" s="444"/>
      <c r="BH19" s="444"/>
      <c r="BI19" s="444"/>
      <c r="BJ19" s="444"/>
      <c r="BK19" s="444"/>
      <c r="BL19" s="444"/>
      <c r="BM19" s="445"/>
      <c r="BN19" s="429">
        <v>4603358</v>
      </c>
      <c r="BO19" s="430"/>
      <c r="BP19" s="430"/>
      <c r="BQ19" s="430"/>
      <c r="BR19" s="430"/>
      <c r="BS19" s="430"/>
      <c r="BT19" s="430"/>
      <c r="BU19" s="431"/>
      <c r="BV19" s="429">
        <v>4457564</v>
      </c>
      <c r="BW19" s="430"/>
      <c r="BX19" s="430"/>
      <c r="BY19" s="430"/>
      <c r="BZ19" s="430"/>
      <c r="CA19" s="430"/>
      <c r="CB19" s="430"/>
      <c r="CC19" s="431"/>
      <c r="CD19" s="181"/>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161</v>
      </c>
      <c r="C20" s="480"/>
      <c r="D20" s="480"/>
      <c r="E20" s="481"/>
      <c r="F20" s="481"/>
      <c r="G20" s="481"/>
      <c r="H20" s="481"/>
      <c r="I20" s="481"/>
      <c r="J20" s="481"/>
      <c r="K20" s="481"/>
      <c r="L20" s="489">
        <v>4551</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1"/>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162</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1"/>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163</v>
      </c>
      <c r="C22" s="406"/>
      <c r="D22" s="407"/>
      <c r="E22" s="414" t="s">
        <v>1</v>
      </c>
      <c r="F22" s="415"/>
      <c r="G22" s="415"/>
      <c r="H22" s="415"/>
      <c r="I22" s="415"/>
      <c r="J22" s="415"/>
      <c r="K22" s="416"/>
      <c r="L22" s="414" t="s">
        <v>164</v>
      </c>
      <c r="M22" s="415"/>
      <c r="N22" s="415"/>
      <c r="O22" s="415"/>
      <c r="P22" s="416"/>
      <c r="Q22" s="420" t="s">
        <v>165</v>
      </c>
      <c r="R22" s="421"/>
      <c r="S22" s="421"/>
      <c r="T22" s="421"/>
      <c r="U22" s="421"/>
      <c r="V22" s="422"/>
      <c r="W22" s="471" t="s">
        <v>166</v>
      </c>
      <c r="X22" s="406"/>
      <c r="Y22" s="407"/>
      <c r="Z22" s="414" t="s">
        <v>1</v>
      </c>
      <c r="AA22" s="415"/>
      <c r="AB22" s="415"/>
      <c r="AC22" s="415"/>
      <c r="AD22" s="415"/>
      <c r="AE22" s="415"/>
      <c r="AF22" s="415"/>
      <c r="AG22" s="416"/>
      <c r="AH22" s="432" t="s">
        <v>167</v>
      </c>
      <c r="AI22" s="415"/>
      <c r="AJ22" s="415"/>
      <c r="AK22" s="415"/>
      <c r="AL22" s="416"/>
      <c r="AM22" s="432" t="s">
        <v>168</v>
      </c>
      <c r="AN22" s="433"/>
      <c r="AO22" s="433"/>
      <c r="AP22" s="433"/>
      <c r="AQ22" s="433"/>
      <c r="AR22" s="434"/>
      <c r="AS22" s="420" t="s">
        <v>165</v>
      </c>
      <c r="AT22" s="421"/>
      <c r="AU22" s="421"/>
      <c r="AV22" s="421"/>
      <c r="AW22" s="421"/>
      <c r="AX22" s="438"/>
      <c r="AY22" s="455" t="s">
        <v>169</v>
      </c>
      <c r="AZ22" s="456"/>
      <c r="BA22" s="456"/>
      <c r="BB22" s="456"/>
      <c r="BC22" s="456"/>
      <c r="BD22" s="456"/>
      <c r="BE22" s="456"/>
      <c r="BF22" s="456"/>
      <c r="BG22" s="456"/>
      <c r="BH22" s="456"/>
      <c r="BI22" s="456"/>
      <c r="BJ22" s="456"/>
      <c r="BK22" s="456"/>
      <c r="BL22" s="456"/>
      <c r="BM22" s="457"/>
      <c r="BN22" s="458">
        <v>5135760</v>
      </c>
      <c r="BO22" s="459"/>
      <c r="BP22" s="459"/>
      <c r="BQ22" s="459"/>
      <c r="BR22" s="459"/>
      <c r="BS22" s="459"/>
      <c r="BT22" s="459"/>
      <c r="BU22" s="460"/>
      <c r="BV22" s="458">
        <v>5421070</v>
      </c>
      <c r="BW22" s="459"/>
      <c r="BX22" s="459"/>
      <c r="BY22" s="459"/>
      <c r="BZ22" s="459"/>
      <c r="CA22" s="459"/>
      <c r="CB22" s="459"/>
      <c r="CC22" s="460"/>
      <c r="CD22" s="181"/>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170</v>
      </c>
      <c r="AZ23" s="444"/>
      <c r="BA23" s="444"/>
      <c r="BB23" s="444"/>
      <c r="BC23" s="444"/>
      <c r="BD23" s="444"/>
      <c r="BE23" s="444"/>
      <c r="BF23" s="444"/>
      <c r="BG23" s="444"/>
      <c r="BH23" s="444"/>
      <c r="BI23" s="444"/>
      <c r="BJ23" s="444"/>
      <c r="BK23" s="444"/>
      <c r="BL23" s="444"/>
      <c r="BM23" s="445"/>
      <c r="BN23" s="429">
        <v>2403626</v>
      </c>
      <c r="BO23" s="430"/>
      <c r="BP23" s="430"/>
      <c r="BQ23" s="430"/>
      <c r="BR23" s="430"/>
      <c r="BS23" s="430"/>
      <c r="BT23" s="430"/>
      <c r="BU23" s="431"/>
      <c r="BV23" s="429">
        <v>2423656</v>
      </c>
      <c r="BW23" s="430"/>
      <c r="BX23" s="430"/>
      <c r="BY23" s="430"/>
      <c r="BZ23" s="430"/>
      <c r="CA23" s="430"/>
      <c r="CB23" s="430"/>
      <c r="CC23" s="431"/>
      <c r="CD23" s="181"/>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171</v>
      </c>
      <c r="F24" s="386"/>
      <c r="G24" s="386"/>
      <c r="H24" s="386"/>
      <c r="I24" s="386"/>
      <c r="J24" s="386"/>
      <c r="K24" s="387"/>
      <c r="L24" s="382">
        <v>1</v>
      </c>
      <c r="M24" s="383"/>
      <c r="N24" s="383"/>
      <c r="O24" s="383"/>
      <c r="P24" s="384"/>
      <c r="Q24" s="382">
        <v>7380</v>
      </c>
      <c r="R24" s="383"/>
      <c r="S24" s="383"/>
      <c r="T24" s="383"/>
      <c r="U24" s="383"/>
      <c r="V24" s="384"/>
      <c r="W24" s="472"/>
      <c r="X24" s="409"/>
      <c r="Y24" s="410"/>
      <c r="Z24" s="385" t="s">
        <v>172</v>
      </c>
      <c r="AA24" s="386"/>
      <c r="AB24" s="386"/>
      <c r="AC24" s="386"/>
      <c r="AD24" s="386"/>
      <c r="AE24" s="386"/>
      <c r="AF24" s="386"/>
      <c r="AG24" s="387"/>
      <c r="AH24" s="382">
        <v>102</v>
      </c>
      <c r="AI24" s="383"/>
      <c r="AJ24" s="383"/>
      <c r="AK24" s="383"/>
      <c r="AL24" s="384"/>
      <c r="AM24" s="382">
        <v>313752</v>
      </c>
      <c r="AN24" s="383"/>
      <c r="AO24" s="383"/>
      <c r="AP24" s="383"/>
      <c r="AQ24" s="383"/>
      <c r="AR24" s="384"/>
      <c r="AS24" s="382">
        <v>3076</v>
      </c>
      <c r="AT24" s="383"/>
      <c r="AU24" s="383"/>
      <c r="AV24" s="383"/>
      <c r="AW24" s="383"/>
      <c r="AX24" s="442"/>
      <c r="AY24" s="402" t="s">
        <v>173</v>
      </c>
      <c r="AZ24" s="403"/>
      <c r="BA24" s="403"/>
      <c r="BB24" s="403"/>
      <c r="BC24" s="403"/>
      <c r="BD24" s="403"/>
      <c r="BE24" s="403"/>
      <c r="BF24" s="403"/>
      <c r="BG24" s="403"/>
      <c r="BH24" s="403"/>
      <c r="BI24" s="403"/>
      <c r="BJ24" s="403"/>
      <c r="BK24" s="403"/>
      <c r="BL24" s="403"/>
      <c r="BM24" s="404"/>
      <c r="BN24" s="429">
        <v>2622968</v>
      </c>
      <c r="BO24" s="430"/>
      <c r="BP24" s="430"/>
      <c r="BQ24" s="430"/>
      <c r="BR24" s="430"/>
      <c r="BS24" s="430"/>
      <c r="BT24" s="430"/>
      <c r="BU24" s="431"/>
      <c r="BV24" s="429">
        <v>2844939</v>
      </c>
      <c r="BW24" s="430"/>
      <c r="BX24" s="430"/>
      <c r="BY24" s="430"/>
      <c r="BZ24" s="430"/>
      <c r="CA24" s="430"/>
      <c r="CB24" s="430"/>
      <c r="CC24" s="431"/>
      <c r="CD24" s="181"/>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174</v>
      </c>
      <c r="F25" s="386"/>
      <c r="G25" s="386"/>
      <c r="H25" s="386"/>
      <c r="I25" s="386"/>
      <c r="J25" s="386"/>
      <c r="K25" s="387"/>
      <c r="L25" s="382">
        <v>1</v>
      </c>
      <c r="M25" s="383"/>
      <c r="N25" s="383"/>
      <c r="O25" s="383"/>
      <c r="P25" s="384"/>
      <c r="Q25" s="382">
        <v>5842</v>
      </c>
      <c r="R25" s="383"/>
      <c r="S25" s="383"/>
      <c r="T25" s="383"/>
      <c r="U25" s="383"/>
      <c r="V25" s="384"/>
      <c r="W25" s="472"/>
      <c r="X25" s="409"/>
      <c r="Y25" s="410"/>
      <c r="Z25" s="385" t="s">
        <v>175</v>
      </c>
      <c r="AA25" s="386"/>
      <c r="AB25" s="386"/>
      <c r="AC25" s="386"/>
      <c r="AD25" s="386"/>
      <c r="AE25" s="386"/>
      <c r="AF25" s="386"/>
      <c r="AG25" s="387"/>
      <c r="AH25" s="382" t="s">
        <v>138</v>
      </c>
      <c r="AI25" s="383"/>
      <c r="AJ25" s="383"/>
      <c r="AK25" s="383"/>
      <c r="AL25" s="384"/>
      <c r="AM25" s="382" t="s">
        <v>129</v>
      </c>
      <c r="AN25" s="383"/>
      <c r="AO25" s="383"/>
      <c r="AP25" s="383"/>
      <c r="AQ25" s="383"/>
      <c r="AR25" s="384"/>
      <c r="AS25" s="382" t="s">
        <v>138</v>
      </c>
      <c r="AT25" s="383"/>
      <c r="AU25" s="383"/>
      <c r="AV25" s="383"/>
      <c r="AW25" s="383"/>
      <c r="AX25" s="442"/>
      <c r="AY25" s="455" t="s">
        <v>176</v>
      </c>
      <c r="AZ25" s="456"/>
      <c r="BA25" s="456"/>
      <c r="BB25" s="456"/>
      <c r="BC25" s="456"/>
      <c r="BD25" s="456"/>
      <c r="BE25" s="456"/>
      <c r="BF25" s="456"/>
      <c r="BG25" s="456"/>
      <c r="BH25" s="456"/>
      <c r="BI25" s="456"/>
      <c r="BJ25" s="456"/>
      <c r="BK25" s="456"/>
      <c r="BL25" s="456"/>
      <c r="BM25" s="457"/>
      <c r="BN25" s="458">
        <v>552903</v>
      </c>
      <c r="BO25" s="459"/>
      <c r="BP25" s="459"/>
      <c r="BQ25" s="459"/>
      <c r="BR25" s="459"/>
      <c r="BS25" s="459"/>
      <c r="BT25" s="459"/>
      <c r="BU25" s="460"/>
      <c r="BV25" s="458">
        <v>533476</v>
      </c>
      <c r="BW25" s="459"/>
      <c r="BX25" s="459"/>
      <c r="BY25" s="459"/>
      <c r="BZ25" s="459"/>
      <c r="CA25" s="459"/>
      <c r="CB25" s="459"/>
      <c r="CC25" s="460"/>
      <c r="CD25" s="181"/>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177</v>
      </c>
      <c r="F26" s="386"/>
      <c r="G26" s="386"/>
      <c r="H26" s="386"/>
      <c r="I26" s="386"/>
      <c r="J26" s="386"/>
      <c r="K26" s="387"/>
      <c r="L26" s="382">
        <v>1</v>
      </c>
      <c r="M26" s="383"/>
      <c r="N26" s="383"/>
      <c r="O26" s="383"/>
      <c r="P26" s="384"/>
      <c r="Q26" s="382">
        <v>5557</v>
      </c>
      <c r="R26" s="383"/>
      <c r="S26" s="383"/>
      <c r="T26" s="383"/>
      <c r="U26" s="383"/>
      <c r="V26" s="384"/>
      <c r="W26" s="472"/>
      <c r="X26" s="409"/>
      <c r="Y26" s="410"/>
      <c r="Z26" s="385" t="s">
        <v>178</v>
      </c>
      <c r="AA26" s="440"/>
      <c r="AB26" s="440"/>
      <c r="AC26" s="440"/>
      <c r="AD26" s="440"/>
      <c r="AE26" s="440"/>
      <c r="AF26" s="440"/>
      <c r="AG26" s="441"/>
      <c r="AH26" s="382">
        <v>9</v>
      </c>
      <c r="AI26" s="383"/>
      <c r="AJ26" s="383"/>
      <c r="AK26" s="383"/>
      <c r="AL26" s="384"/>
      <c r="AM26" s="382">
        <v>32022</v>
      </c>
      <c r="AN26" s="383"/>
      <c r="AO26" s="383"/>
      <c r="AP26" s="383"/>
      <c r="AQ26" s="383"/>
      <c r="AR26" s="384"/>
      <c r="AS26" s="382">
        <v>3558</v>
      </c>
      <c r="AT26" s="383"/>
      <c r="AU26" s="383"/>
      <c r="AV26" s="383"/>
      <c r="AW26" s="383"/>
      <c r="AX26" s="442"/>
      <c r="AY26" s="469" t="s">
        <v>179</v>
      </c>
      <c r="AZ26" s="389"/>
      <c r="BA26" s="389"/>
      <c r="BB26" s="389"/>
      <c r="BC26" s="389"/>
      <c r="BD26" s="389"/>
      <c r="BE26" s="389"/>
      <c r="BF26" s="389"/>
      <c r="BG26" s="389"/>
      <c r="BH26" s="389"/>
      <c r="BI26" s="389"/>
      <c r="BJ26" s="389"/>
      <c r="BK26" s="389"/>
      <c r="BL26" s="389"/>
      <c r="BM26" s="470"/>
      <c r="BN26" s="429" t="s">
        <v>180</v>
      </c>
      <c r="BO26" s="430"/>
      <c r="BP26" s="430"/>
      <c r="BQ26" s="430"/>
      <c r="BR26" s="430"/>
      <c r="BS26" s="430"/>
      <c r="BT26" s="430"/>
      <c r="BU26" s="431"/>
      <c r="BV26" s="429" t="s">
        <v>180</v>
      </c>
      <c r="BW26" s="430"/>
      <c r="BX26" s="430"/>
      <c r="BY26" s="430"/>
      <c r="BZ26" s="430"/>
      <c r="CA26" s="430"/>
      <c r="CB26" s="430"/>
      <c r="CC26" s="431"/>
      <c r="CD26" s="181"/>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181</v>
      </c>
      <c r="F27" s="386"/>
      <c r="G27" s="386"/>
      <c r="H27" s="386"/>
      <c r="I27" s="386"/>
      <c r="J27" s="386"/>
      <c r="K27" s="387"/>
      <c r="L27" s="382">
        <v>1</v>
      </c>
      <c r="M27" s="383"/>
      <c r="N27" s="383"/>
      <c r="O27" s="383"/>
      <c r="P27" s="384"/>
      <c r="Q27" s="382">
        <v>3100</v>
      </c>
      <c r="R27" s="383"/>
      <c r="S27" s="383"/>
      <c r="T27" s="383"/>
      <c r="U27" s="383"/>
      <c r="V27" s="384"/>
      <c r="W27" s="472"/>
      <c r="X27" s="409"/>
      <c r="Y27" s="410"/>
      <c r="Z27" s="385" t="s">
        <v>182</v>
      </c>
      <c r="AA27" s="386"/>
      <c r="AB27" s="386"/>
      <c r="AC27" s="386"/>
      <c r="AD27" s="386"/>
      <c r="AE27" s="386"/>
      <c r="AF27" s="386"/>
      <c r="AG27" s="387"/>
      <c r="AH27" s="382">
        <v>1</v>
      </c>
      <c r="AI27" s="383"/>
      <c r="AJ27" s="383"/>
      <c r="AK27" s="383"/>
      <c r="AL27" s="384"/>
      <c r="AM27" s="382" t="s">
        <v>183</v>
      </c>
      <c r="AN27" s="383"/>
      <c r="AO27" s="383"/>
      <c r="AP27" s="383"/>
      <c r="AQ27" s="383"/>
      <c r="AR27" s="384"/>
      <c r="AS27" s="382" t="s">
        <v>184</v>
      </c>
      <c r="AT27" s="383"/>
      <c r="AU27" s="383"/>
      <c r="AV27" s="383"/>
      <c r="AW27" s="383"/>
      <c r="AX27" s="442"/>
      <c r="AY27" s="466" t="s">
        <v>185</v>
      </c>
      <c r="AZ27" s="467"/>
      <c r="BA27" s="467"/>
      <c r="BB27" s="467"/>
      <c r="BC27" s="467"/>
      <c r="BD27" s="467"/>
      <c r="BE27" s="467"/>
      <c r="BF27" s="467"/>
      <c r="BG27" s="467"/>
      <c r="BH27" s="467"/>
      <c r="BI27" s="467"/>
      <c r="BJ27" s="467"/>
      <c r="BK27" s="467"/>
      <c r="BL27" s="467"/>
      <c r="BM27" s="468"/>
      <c r="BN27" s="463">
        <v>18204</v>
      </c>
      <c r="BO27" s="464"/>
      <c r="BP27" s="464"/>
      <c r="BQ27" s="464"/>
      <c r="BR27" s="464"/>
      <c r="BS27" s="464"/>
      <c r="BT27" s="464"/>
      <c r="BU27" s="465"/>
      <c r="BV27" s="463">
        <v>18204</v>
      </c>
      <c r="BW27" s="464"/>
      <c r="BX27" s="464"/>
      <c r="BY27" s="464"/>
      <c r="BZ27" s="464"/>
      <c r="CA27" s="464"/>
      <c r="CB27" s="464"/>
      <c r="CC27" s="465"/>
      <c r="CD27" s="175"/>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186</v>
      </c>
      <c r="F28" s="386"/>
      <c r="G28" s="386"/>
      <c r="H28" s="386"/>
      <c r="I28" s="386"/>
      <c r="J28" s="386"/>
      <c r="K28" s="387"/>
      <c r="L28" s="382">
        <v>1</v>
      </c>
      <c r="M28" s="383"/>
      <c r="N28" s="383"/>
      <c r="O28" s="383"/>
      <c r="P28" s="384"/>
      <c r="Q28" s="382">
        <v>2550</v>
      </c>
      <c r="R28" s="383"/>
      <c r="S28" s="383"/>
      <c r="T28" s="383"/>
      <c r="U28" s="383"/>
      <c r="V28" s="384"/>
      <c r="W28" s="472"/>
      <c r="X28" s="409"/>
      <c r="Y28" s="410"/>
      <c r="Z28" s="385" t="s">
        <v>187</v>
      </c>
      <c r="AA28" s="386"/>
      <c r="AB28" s="386"/>
      <c r="AC28" s="386"/>
      <c r="AD28" s="386"/>
      <c r="AE28" s="386"/>
      <c r="AF28" s="386"/>
      <c r="AG28" s="387"/>
      <c r="AH28" s="382" t="s">
        <v>188</v>
      </c>
      <c r="AI28" s="383"/>
      <c r="AJ28" s="383"/>
      <c r="AK28" s="383"/>
      <c r="AL28" s="384"/>
      <c r="AM28" s="382" t="s">
        <v>129</v>
      </c>
      <c r="AN28" s="383"/>
      <c r="AO28" s="383"/>
      <c r="AP28" s="383"/>
      <c r="AQ28" s="383"/>
      <c r="AR28" s="384"/>
      <c r="AS28" s="382" t="s">
        <v>180</v>
      </c>
      <c r="AT28" s="383"/>
      <c r="AU28" s="383"/>
      <c r="AV28" s="383"/>
      <c r="AW28" s="383"/>
      <c r="AX28" s="442"/>
      <c r="AY28" s="446" t="s">
        <v>189</v>
      </c>
      <c r="AZ28" s="447"/>
      <c r="BA28" s="447"/>
      <c r="BB28" s="448"/>
      <c r="BC28" s="455" t="s">
        <v>47</v>
      </c>
      <c r="BD28" s="456"/>
      <c r="BE28" s="456"/>
      <c r="BF28" s="456"/>
      <c r="BG28" s="456"/>
      <c r="BH28" s="456"/>
      <c r="BI28" s="456"/>
      <c r="BJ28" s="456"/>
      <c r="BK28" s="456"/>
      <c r="BL28" s="456"/>
      <c r="BM28" s="457"/>
      <c r="BN28" s="458">
        <v>800479</v>
      </c>
      <c r="BO28" s="459"/>
      <c r="BP28" s="459"/>
      <c r="BQ28" s="459"/>
      <c r="BR28" s="459"/>
      <c r="BS28" s="459"/>
      <c r="BT28" s="459"/>
      <c r="BU28" s="460"/>
      <c r="BV28" s="458">
        <v>730418</v>
      </c>
      <c r="BW28" s="459"/>
      <c r="BX28" s="459"/>
      <c r="BY28" s="459"/>
      <c r="BZ28" s="459"/>
      <c r="CA28" s="459"/>
      <c r="CB28" s="459"/>
      <c r="CC28" s="460"/>
      <c r="CD28" s="181"/>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190</v>
      </c>
      <c r="F29" s="386"/>
      <c r="G29" s="386"/>
      <c r="H29" s="386"/>
      <c r="I29" s="386"/>
      <c r="J29" s="386"/>
      <c r="K29" s="387"/>
      <c r="L29" s="382">
        <v>10</v>
      </c>
      <c r="M29" s="383"/>
      <c r="N29" s="383"/>
      <c r="O29" s="383"/>
      <c r="P29" s="384"/>
      <c r="Q29" s="382">
        <v>2400</v>
      </c>
      <c r="R29" s="383"/>
      <c r="S29" s="383"/>
      <c r="T29" s="383"/>
      <c r="U29" s="383"/>
      <c r="V29" s="384"/>
      <c r="W29" s="473"/>
      <c r="X29" s="474"/>
      <c r="Y29" s="475"/>
      <c r="Z29" s="385" t="s">
        <v>191</v>
      </c>
      <c r="AA29" s="386"/>
      <c r="AB29" s="386"/>
      <c r="AC29" s="386"/>
      <c r="AD29" s="386"/>
      <c r="AE29" s="386"/>
      <c r="AF29" s="386"/>
      <c r="AG29" s="387"/>
      <c r="AH29" s="382">
        <v>103</v>
      </c>
      <c r="AI29" s="383"/>
      <c r="AJ29" s="383"/>
      <c r="AK29" s="383"/>
      <c r="AL29" s="384"/>
      <c r="AM29" s="382">
        <v>317938</v>
      </c>
      <c r="AN29" s="383"/>
      <c r="AO29" s="383"/>
      <c r="AP29" s="383"/>
      <c r="AQ29" s="383"/>
      <c r="AR29" s="384"/>
      <c r="AS29" s="382">
        <v>3087</v>
      </c>
      <c r="AT29" s="383"/>
      <c r="AU29" s="383"/>
      <c r="AV29" s="383"/>
      <c r="AW29" s="383"/>
      <c r="AX29" s="442"/>
      <c r="AY29" s="449"/>
      <c r="AZ29" s="450"/>
      <c r="BA29" s="450"/>
      <c r="BB29" s="451"/>
      <c r="BC29" s="443" t="s">
        <v>192</v>
      </c>
      <c r="BD29" s="444"/>
      <c r="BE29" s="444"/>
      <c r="BF29" s="444"/>
      <c r="BG29" s="444"/>
      <c r="BH29" s="444"/>
      <c r="BI29" s="444"/>
      <c r="BJ29" s="444"/>
      <c r="BK29" s="444"/>
      <c r="BL29" s="444"/>
      <c r="BM29" s="445"/>
      <c r="BN29" s="429">
        <v>200559</v>
      </c>
      <c r="BO29" s="430"/>
      <c r="BP29" s="430"/>
      <c r="BQ29" s="430"/>
      <c r="BR29" s="430"/>
      <c r="BS29" s="430"/>
      <c r="BT29" s="430"/>
      <c r="BU29" s="431"/>
      <c r="BV29" s="429">
        <v>150520</v>
      </c>
      <c r="BW29" s="430"/>
      <c r="BX29" s="430"/>
      <c r="BY29" s="430"/>
      <c r="BZ29" s="430"/>
      <c r="CA29" s="430"/>
      <c r="CB29" s="430"/>
      <c r="CC29" s="431"/>
      <c r="CD29" s="175"/>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193</v>
      </c>
      <c r="X30" s="397"/>
      <c r="Y30" s="397"/>
      <c r="Z30" s="397"/>
      <c r="AA30" s="397"/>
      <c r="AB30" s="397"/>
      <c r="AC30" s="397"/>
      <c r="AD30" s="397"/>
      <c r="AE30" s="397"/>
      <c r="AF30" s="397"/>
      <c r="AG30" s="398"/>
      <c r="AH30" s="399">
        <v>96</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49</v>
      </c>
      <c r="BD30" s="403"/>
      <c r="BE30" s="403"/>
      <c r="BF30" s="403"/>
      <c r="BG30" s="403"/>
      <c r="BH30" s="403"/>
      <c r="BI30" s="403"/>
      <c r="BJ30" s="403"/>
      <c r="BK30" s="403"/>
      <c r="BL30" s="403"/>
      <c r="BM30" s="404"/>
      <c r="BN30" s="463">
        <v>1680527</v>
      </c>
      <c r="BO30" s="464"/>
      <c r="BP30" s="464"/>
      <c r="BQ30" s="464"/>
      <c r="BR30" s="464"/>
      <c r="BS30" s="464"/>
      <c r="BT30" s="464"/>
      <c r="BU30" s="465"/>
      <c r="BV30" s="463">
        <v>1200192</v>
      </c>
      <c r="BW30" s="464"/>
      <c r="BX30" s="464"/>
      <c r="BY30" s="464"/>
      <c r="BZ30" s="464"/>
      <c r="CA30" s="464"/>
      <c r="CB30" s="464"/>
      <c r="CC30" s="46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88" t="s">
        <v>194</v>
      </c>
      <c r="D32" s="388"/>
      <c r="E32" s="388"/>
      <c r="F32" s="388"/>
      <c r="G32" s="388"/>
      <c r="H32" s="388"/>
      <c r="I32" s="388"/>
      <c r="J32" s="388"/>
      <c r="K32" s="388"/>
      <c r="L32" s="388"/>
      <c r="M32" s="388"/>
      <c r="N32" s="388"/>
      <c r="O32" s="388"/>
      <c r="P32" s="388"/>
      <c r="Q32" s="388"/>
      <c r="R32" s="388"/>
      <c r="S32" s="388"/>
      <c r="U32" s="389" t="s">
        <v>195</v>
      </c>
      <c r="V32" s="389"/>
      <c r="W32" s="389"/>
      <c r="X32" s="389"/>
      <c r="Y32" s="389"/>
      <c r="Z32" s="389"/>
      <c r="AA32" s="389"/>
      <c r="AB32" s="389"/>
      <c r="AC32" s="389"/>
      <c r="AD32" s="389"/>
      <c r="AE32" s="389"/>
      <c r="AF32" s="389"/>
      <c r="AG32" s="389"/>
      <c r="AH32" s="389"/>
      <c r="AI32" s="389"/>
      <c r="AJ32" s="389"/>
      <c r="AK32" s="389"/>
      <c r="AM32" s="389" t="s">
        <v>196</v>
      </c>
      <c r="AN32" s="389"/>
      <c r="AO32" s="389"/>
      <c r="AP32" s="389"/>
      <c r="AQ32" s="389"/>
      <c r="AR32" s="389"/>
      <c r="AS32" s="389"/>
      <c r="AT32" s="389"/>
      <c r="AU32" s="389"/>
      <c r="AV32" s="389"/>
      <c r="AW32" s="389"/>
      <c r="AX32" s="389"/>
      <c r="AY32" s="389"/>
      <c r="AZ32" s="389"/>
      <c r="BA32" s="389"/>
      <c r="BB32" s="389"/>
      <c r="BC32" s="389"/>
      <c r="BE32" s="389" t="s">
        <v>197</v>
      </c>
      <c r="BF32" s="389"/>
      <c r="BG32" s="389"/>
      <c r="BH32" s="389"/>
      <c r="BI32" s="389"/>
      <c r="BJ32" s="389"/>
      <c r="BK32" s="389"/>
      <c r="BL32" s="389"/>
      <c r="BM32" s="389"/>
      <c r="BN32" s="389"/>
      <c r="BO32" s="389"/>
      <c r="BP32" s="389"/>
      <c r="BQ32" s="389"/>
      <c r="BR32" s="389"/>
      <c r="BS32" s="389"/>
      <c r="BT32" s="389"/>
      <c r="BU32" s="389"/>
      <c r="BW32" s="389" t="s">
        <v>198</v>
      </c>
      <c r="BX32" s="389"/>
      <c r="BY32" s="389"/>
      <c r="BZ32" s="389"/>
      <c r="CA32" s="389"/>
      <c r="CB32" s="389"/>
      <c r="CC32" s="389"/>
      <c r="CD32" s="389"/>
      <c r="CE32" s="389"/>
      <c r="CF32" s="389"/>
      <c r="CG32" s="389"/>
      <c r="CH32" s="389"/>
      <c r="CI32" s="389"/>
      <c r="CJ32" s="389"/>
      <c r="CK32" s="389"/>
      <c r="CL32" s="389"/>
      <c r="CM32" s="389"/>
      <c r="CO32" s="389" t="s">
        <v>199</v>
      </c>
      <c r="CP32" s="389"/>
      <c r="CQ32" s="389"/>
      <c r="CR32" s="389"/>
      <c r="CS32" s="389"/>
      <c r="CT32" s="389"/>
      <c r="CU32" s="389"/>
      <c r="CV32" s="389"/>
      <c r="CW32" s="389"/>
      <c r="CX32" s="389"/>
      <c r="CY32" s="389"/>
      <c r="CZ32" s="389"/>
      <c r="DA32" s="389"/>
      <c r="DB32" s="389"/>
      <c r="DC32" s="389"/>
      <c r="DD32" s="389"/>
      <c r="DE32" s="389"/>
      <c r="DI32" s="198"/>
    </row>
    <row r="33" spans="1:113" ht="13.5" customHeight="1" x14ac:dyDescent="0.15">
      <c r="A33" s="172"/>
      <c r="B33" s="199"/>
      <c r="C33" s="381" t="s">
        <v>200</v>
      </c>
      <c r="D33" s="381"/>
      <c r="E33" s="380" t="s">
        <v>201</v>
      </c>
      <c r="F33" s="380"/>
      <c r="G33" s="380"/>
      <c r="H33" s="380"/>
      <c r="I33" s="380"/>
      <c r="J33" s="380"/>
      <c r="K33" s="380"/>
      <c r="L33" s="380"/>
      <c r="M33" s="380"/>
      <c r="N33" s="380"/>
      <c r="O33" s="380"/>
      <c r="P33" s="380"/>
      <c r="Q33" s="380"/>
      <c r="R33" s="380"/>
      <c r="S33" s="380"/>
      <c r="T33" s="176"/>
      <c r="U33" s="381" t="s">
        <v>202</v>
      </c>
      <c r="V33" s="381"/>
      <c r="W33" s="380" t="s">
        <v>201</v>
      </c>
      <c r="X33" s="380"/>
      <c r="Y33" s="380"/>
      <c r="Z33" s="380"/>
      <c r="AA33" s="380"/>
      <c r="AB33" s="380"/>
      <c r="AC33" s="380"/>
      <c r="AD33" s="380"/>
      <c r="AE33" s="380"/>
      <c r="AF33" s="380"/>
      <c r="AG33" s="380"/>
      <c r="AH33" s="380"/>
      <c r="AI33" s="380"/>
      <c r="AJ33" s="380"/>
      <c r="AK33" s="380"/>
      <c r="AL33" s="176"/>
      <c r="AM33" s="381" t="s">
        <v>203</v>
      </c>
      <c r="AN33" s="381"/>
      <c r="AO33" s="380" t="s">
        <v>204</v>
      </c>
      <c r="AP33" s="380"/>
      <c r="AQ33" s="380"/>
      <c r="AR33" s="380"/>
      <c r="AS33" s="380"/>
      <c r="AT33" s="380"/>
      <c r="AU33" s="380"/>
      <c r="AV33" s="380"/>
      <c r="AW33" s="380"/>
      <c r="AX33" s="380"/>
      <c r="AY33" s="380"/>
      <c r="AZ33" s="380"/>
      <c r="BA33" s="380"/>
      <c r="BB33" s="380"/>
      <c r="BC33" s="380"/>
      <c r="BD33" s="182"/>
      <c r="BE33" s="380" t="s">
        <v>205</v>
      </c>
      <c r="BF33" s="380"/>
      <c r="BG33" s="380" t="s">
        <v>206</v>
      </c>
      <c r="BH33" s="380"/>
      <c r="BI33" s="380"/>
      <c r="BJ33" s="380"/>
      <c r="BK33" s="380"/>
      <c r="BL33" s="380"/>
      <c r="BM33" s="380"/>
      <c r="BN33" s="380"/>
      <c r="BO33" s="380"/>
      <c r="BP33" s="380"/>
      <c r="BQ33" s="380"/>
      <c r="BR33" s="380"/>
      <c r="BS33" s="380"/>
      <c r="BT33" s="380"/>
      <c r="BU33" s="380"/>
      <c r="BV33" s="182"/>
      <c r="BW33" s="381" t="s">
        <v>205</v>
      </c>
      <c r="BX33" s="381"/>
      <c r="BY33" s="380" t="s">
        <v>207</v>
      </c>
      <c r="BZ33" s="380"/>
      <c r="CA33" s="380"/>
      <c r="CB33" s="380"/>
      <c r="CC33" s="380"/>
      <c r="CD33" s="380"/>
      <c r="CE33" s="380"/>
      <c r="CF33" s="380"/>
      <c r="CG33" s="380"/>
      <c r="CH33" s="380"/>
      <c r="CI33" s="380"/>
      <c r="CJ33" s="380"/>
      <c r="CK33" s="380"/>
      <c r="CL33" s="380"/>
      <c r="CM33" s="380"/>
      <c r="CN33" s="176"/>
      <c r="CO33" s="381" t="s">
        <v>208</v>
      </c>
      <c r="CP33" s="381"/>
      <c r="CQ33" s="380" t="s">
        <v>209</v>
      </c>
      <c r="CR33" s="380"/>
      <c r="CS33" s="380"/>
      <c r="CT33" s="380"/>
      <c r="CU33" s="380"/>
      <c r="CV33" s="380"/>
      <c r="CW33" s="380"/>
      <c r="CX33" s="380"/>
      <c r="CY33" s="380"/>
      <c r="CZ33" s="380"/>
      <c r="DA33" s="380"/>
      <c r="DB33" s="380"/>
      <c r="DC33" s="380"/>
      <c r="DD33" s="380"/>
      <c r="DE33" s="380"/>
      <c r="DF33" s="176"/>
      <c r="DG33" s="379" t="s">
        <v>210</v>
      </c>
      <c r="DH33" s="379"/>
      <c r="DI33" s="177"/>
    </row>
    <row r="34" spans="1:113" ht="32.25" customHeight="1" x14ac:dyDescent="0.15">
      <c r="A34" s="172"/>
      <c r="B34" s="199"/>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山辺町国民健康保険特別会計</v>
      </c>
      <c r="X34" s="378"/>
      <c r="Y34" s="378"/>
      <c r="Z34" s="378"/>
      <c r="AA34" s="378"/>
      <c r="AB34" s="378"/>
      <c r="AC34" s="378"/>
      <c r="AD34" s="378"/>
      <c r="AE34" s="378"/>
      <c r="AF34" s="378"/>
      <c r="AG34" s="378"/>
      <c r="AH34" s="378"/>
      <c r="AI34" s="378"/>
      <c r="AJ34" s="378"/>
      <c r="AK34" s="378"/>
      <c r="AL34" s="172"/>
      <c r="AM34" s="377">
        <f>IF(AO34="","",MAX(C34:D43,U34:V43)+1)</f>
        <v>5</v>
      </c>
      <c r="AN34" s="377"/>
      <c r="AO34" s="378" t="str">
        <f>IF('各会計、関係団体の財政状況及び健全化判断比率'!B31="","",'各会計、関係団体の財政状況及び健全化判断比率'!B31)</f>
        <v>山辺町公共下水道事業会計</v>
      </c>
      <c r="AP34" s="378"/>
      <c r="AQ34" s="378"/>
      <c r="AR34" s="378"/>
      <c r="AS34" s="378"/>
      <c r="AT34" s="378"/>
      <c r="AU34" s="378"/>
      <c r="AV34" s="378"/>
      <c r="AW34" s="378"/>
      <c r="AX34" s="378"/>
      <c r="AY34" s="378"/>
      <c r="AZ34" s="378"/>
      <c r="BA34" s="378"/>
      <c r="BB34" s="378"/>
      <c r="BC34" s="378"/>
      <c r="BD34" s="172"/>
      <c r="BE34" s="377" t="str">
        <f>IF(BG34="","",MAX(C34:D43,U34:V43,AM34:AN43)+1)</f>
        <v/>
      </c>
      <c r="BF34" s="377"/>
      <c r="BG34" s="378"/>
      <c r="BH34" s="378"/>
      <c r="BI34" s="378"/>
      <c r="BJ34" s="378"/>
      <c r="BK34" s="378"/>
      <c r="BL34" s="378"/>
      <c r="BM34" s="378"/>
      <c r="BN34" s="378"/>
      <c r="BO34" s="378"/>
      <c r="BP34" s="378"/>
      <c r="BQ34" s="378"/>
      <c r="BR34" s="378"/>
      <c r="BS34" s="378"/>
      <c r="BT34" s="378"/>
      <c r="BU34" s="378"/>
      <c r="BV34" s="172"/>
      <c r="BW34" s="377">
        <f>IF(BY34="","",MAX(C34:D43,U34:V43,AM34:AN43,BE34:BF43)+1)</f>
        <v>7</v>
      </c>
      <c r="BX34" s="377"/>
      <c r="BY34" s="378" t="str">
        <f>IF('各会計、関係団体の財政状況及び健全化判断比率'!B68="","",'各会計、関係団体の財政状況及び健全化判断比率'!B68)</f>
        <v>山形県消防補償等組合</v>
      </c>
      <c r="BZ34" s="378"/>
      <c r="CA34" s="378"/>
      <c r="CB34" s="378"/>
      <c r="CC34" s="378"/>
      <c r="CD34" s="378"/>
      <c r="CE34" s="378"/>
      <c r="CF34" s="378"/>
      <c r="CG34" s="378"/>
      <c r="CH34" s="378"/>
      <c r="CI34" s="378"/>
      <c r="CJ34" s="378"/>
      <c r="CK34" s="378"/>
      <c r="CL34" s="378"/>
      <c r="CM34" s="378"/>
      <c r="CN34" s="172"/>
      <c r="CO34" s="377" t="str">
        <f>IF(CQ34="","",MAX(C34:D43,U34:V43,AM34:AN43,BE34:BF43,BW34:BX43)+1)</f>
        <v/>
      </c>
      <c r="CP34" s="377"/>
      <c r="CQ34" s="378" t="str">
        <f>IF('各会計、関係団体の財政状況及び健全化判断比率'!BS7="","",'各会計、関係団体の財政状況及び健全化判断比率'!BS7)</f>
        <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77"/>
    </row>
    <row r="35" spans="1:113" ht="32.25" customHeight="1" x14ac:dyDescent="0.15">
      <c r="A35" s="172"/>
      <c r="B35" s="199"/>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山辺町介護保険特別会計（保険事業）</v>
      </c>
      <c r="X35" s="378"/>
      <c r="Y35" s="378"/>
      <c r="Z35" s="378"/>
      <c r="AA35" s="378"/>
      <c r="AB35" s="378"/>
      <c r="AC35" s="378"/>
      <c r="AD35" s="378"/>
      <c r="AE35" s="378"/>
      <c r="AF35" s="378"/>
      <c r="AG35" s="378"/>
      <c r="AH35" s="378"/>
      <c r="AI35" s="378"/>
      <c r="AJ35" s="378"/>
      <c r="AK35" s="378"/>
      <c r="AL35" s="172"/>
      <c r="AM35" s="377">
        <f t="shared" ref="AM35:AM43" si="0">IF(AO35="","",AM34+1)</f>
        <v>6</v>
      </c>
      <c r="AN35" s="377"/>
      <c r="AO35" s="378" t="str">
        <f>IF('各会計、関係団体の財政状況及び健全化判断比率'!B32="","",'各会計、関係団体の財政状況及び健全化判断比率'!B32)</f>
        <v>山辺町簡易水道事業会計</v>
      </c>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8</v>
      </c>
      <c r="BX35" s="377"/>
      <c r="BY35" s="378" t="str">
        <f>IF('各会計、関係団体の財政状況及び健全化判断比率'!B69="","",'各会計、関係団体の財政状況及び健全化判断比率'!B69)</f>
        <v>山形県自治会館管理組合</v>
      </c>
      <c r="BZ35" s="378"/>
      <c r="CA35" s="378"/>
      <c r="CB35" s="378"/>
      <c r="CC35" s="378"/>
      <c r="CD35" s="378"/>
      <c r="CE35" s="378"/>
      <c r="CF35" s="378"/>
      <c r="CG35" s="378"/>
      <c r="CH35" s="378"/>
      <c r="CI35" s="378"/>
      <c r="CJ35" s="378"/>
      <c r="CK35" s="378"/>
      <c r="CL35" s="378"/>
      <c r="CM35" s="378"/>
      <c r="CN35" s="172"/>
      <c r="CO35" s="377" t="str">
        <f t="shared" ref="CO35:CO43" si="3">IF(CQ35="","",CO34+1)</f>
        <v/>
      </c>
      <c r="CP35" s="377"/>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77"/>
    </row>
    <row r="36" spans="1:113" ht="32.25" customHeight="1" x14ac:dyDescent="0.15">
      <c r="A36" s="172"/>
      <c r="B36" s="199"/>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4</v>
      </c>
      <c r="V36" s="377"/>
      <c r="W36" s="378" t="str">
        <f>IF('各会計、関係団体の財政状況及び健全化判断比率'!B30="","",'各会計、関係団体の財政状況及び健全化判断比率'!B30)</f>
        <v>山辺町後期高齢者医療特別会計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9</v>
      </c>
      <c r="BX36" s="377"/>
      <c r="BY36" s="378" t="str">
        <f>IF('各会計、関係団体の財政状況及び健全化判断比率'!B70="","",'各会計、関係団体の財政状況及び健全化判断比率'!B70)</f>
        <v>山形県市町村職員退職手当組合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77"/>
    </row>
    <row r="37" spans="1:113" ht="32.25" customHeight="1" x14ac:dyDescent="0.15">
      <c r="A37" s="172"/>
      <c r="B37" s="199"/>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10</v>
      </c>
      <c r="BX37" s="377"/>
      <c r="BY37" s="378" t="str">
        <f>IF('各会計、関係団体の財政状況及び健全化判断比率'!B71="","",'各会計、関係団体の財政状況及び健全化判断比率'!B71)</f>
        <v>山形広域環境事務組合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77"/>
    </row>
    <row r="38" spans="1:113" ht="32.25" customHeight="1" x14ac:dyDescent="0.15">
      <c r="A38" s="172"/>
      <c r="B38" s="199"/>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11</v>
      </c>
      <c r="BX38" s="377"/>
      <c r="BY38" s="378" t="str">
        <f>IF('各会計、関係団体の財政状況及び健全化判断比率'!B72="","",'各会計、関係団体の財政状況及び健全化判断比率'!B72)</f>
        <v>山形県市町村交通災害共済組合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77"/>
    </row>
    <row r="39" spans="1:113" ht="32.25" customHeight="1" x14ac:dyDescent="0.15">
      <c r="A39" s="172"/>
      <c r="B39" s="199"/>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12</v>
      </c>
      <c r="BX39" s="377"/>
      <c r="BY39" s="378" t="str">
        <f>IF('各会計、関係団体の財政状況及び健全化判断比率'!B73="","",'各会計、関係団体の財政状況及び健全化判断比率'!B73)</f>
        <v>山形県後期高齢者医療広域連合（普通会計分）</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77"/>
    </row>
    <row r="40" spans="1:113" ht="32.25" customHeight="1" x14ac:dyDescent="0.15">
      <c r="A40" s="172"/>
      <c r="B40" s="199"/>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13</v>
      </c>
      <c r="BX40" s="377"/>
      <c r="BY40" s="378" t="str">
        <f>IF('各会計、関係団体の財政状況及び健全化判断比率'!B74="","",'各会計、関係団体の財政状況及び健全化判断比率'!B74)</f>
        <v>山形県後期高齢者医療広域連合（事業会計分）</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77"/>
    </row>
    <row r="41" spans="1:113" ht="32.25" customHeight="1" x14ac:dyDescent="0.15">
      <c r="A41" s="172"/>
      <c r="B41" s="199"/>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14</v>
      </c>
      <c r="BX41" s="377"/>
      <c r="BY41" s="378" t="str">
        <f>IF('各会計、関係団体の財政状況及び健全化判断比率'!B75="","",'各会計、関係団体の財政状況及び健全化判断比率'!B75)</f>
        <v>最上川中部水道企業団</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77"/>
    </row>
    <row r="42" spans="1:113" ht="32.25" customHeight="1" x14ac:dyDescent="0.15">
      <c r="B42" s="199"/>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77"/>
    </row>
    <row r="43" spans="1:113" ht="32.25" customHeight="1" x14ac:dyDescent="0.15">
      <c r="B43" s="199"/>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211</v>
      </c>
      <c r="E46" s="374" t="s">
        <v>212</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213</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214</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215</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216</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217</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218</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row r="54" spans="5:113" x14ac:dyDescent="0.15"/>
    <row r="55" spans="5:113" x14ac:dyDescent="0.15"/>
    <row r="56" spans="5:113" x14ac:dyDescent="0.15"/>
  </sheetData>
  <sheetProtection algorithmName="SHA-512" hashValue="iC2+/EH+mSQvHW9CX+Av1+7o7K4NgeV9SIDtXjrdVgrKnYUdU3vicSXWetl67nfRwrSCrvi81EAjpC5JlTBlJQ==" saltValue="8/dFQbkRGC/UWzsdF3oua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8" t="s">
        <v>564</v>
      </c>
      <c r="D34" s="1158"/>
      <c r="E34" s="1159"/>
      <c r="F34" s="32">
        <v>4.53</v>
      </c>
      <c r="G34" s="33">
        <v>3.77</v>
      </c>
      <c r="H34" s="33">
        <v>5.31</v>
      </c>
      <c r="I34" s="33">
        <v>4.49</v>
      </c>
      <c r="J34" s="34">
        <v>5.52</v>
      </c>
      <c r="K34" s="22"/>
      <c r="L34" s="22"/>
      <c r="M34" s="22"/>
      <c r="N34" s="22"/>
      <c r="O34" s="22"/>
      <c r="P34" s="22"/>
    </row>
    <row r="35" spans="1:16" ht="39" customHeight="1" x14ac:dyDescent="0.15">
      <c r="A35" s="22"/>
      <c r="B35" s="35"/>
      <c r="C35" s="1154" t="s">
        <v>565</v>
      </c>
      <c r="D35" s="1154"/>
      <c r="E35" s="1155"/>
      <c r="F35" s="36">
        <v>0.2</v>
      </c>
      <c r="G35" s="37">
        <v>1.1000000000000001</v>
      </c>
      <c r="H35" s="37">
        <v>2.38</v>
      </c>
      <c r="I35" s="37">
        <v>2.99</v>
      </c>
      <c r="J35" s="38">
        <v>4.21</v>
      </c>
      <c r="K35" s="22"/>
      <c r="L35" s="22"/>
      <c r="M35" s="22"/>
      <c r="N35" s="22"/>
      <c r="O35" s="22"/>
      <c r="P35" s="22"/>
    </row>
    <row r="36" spans="1:16" ht="39" customHeight="1" x14ac:dyDescent="0.15">
      <c r="A36" s="22"/>
      <c r="B36" s="35"/>
      <c r="C36" s="1154" t="s">
        <v>566</v>
      </c>
      <c r="D36" s="1154"/>
      <c r="E36" s="1155"/>
      <c r="F36" s="36" t="s">
        <v>515</v>
      </c>
      <c r="G36" s="37" t="s">
        <v>515</v>
      </c>
      <c r="H36" s="37" t="s">
        <v>515</v>
      </c>
      <c r="I36" s="37">
        <v>1.04</v>
      </c>
      <c r="J36" s="38">
        <v>1.1200000000000001</v>
      </c>
      <c r="K36" s="22"/>
      <c r="L36" s="22"/>
      <c r="M36" s="22"/>
      <c r="N36" s="22"/>
      <c r="O36" s="22"/>
      <c r="P36" s="22"/>
    </row>
    <row r="37" spans="1:16" ht="39" customHeight="1" x14ac:dyDescent="0.15">
      <c r="A37" s="22"/>
      <c r="B37" s="35"/>
      <c r="C37" s="1154" t="s">
        <v>567</v>
      </c>
      <c r="D37" s="1154"/>
      <c r="E37" s="1155"/>
      <c r="F37" s="36">
        <v>1.91</v>
      </c>
      <c r="G37" s="37">
        <v>1.79</v>
      </c>
      <c r="H37" s="37">
        <v>0.61</v>
      </c>
      <c r="I37" s="37">
        <v>0.83</v>
      </c>
      <c r="J37" s="38">
        <v>0.84</v>
      </c>
      <c r="K37" s="22"/>
      <c r="L37" s="22"/>
      <c r="M37" s="22"/>
      <c r="N37" s="22"/>
      <c r="O37" s="22"/>
      <c r="P37" s="22"/>
    </row>
    <row r="38" spans="1:16" ht="39" customHeight="1" x14ac:dyDescent="0.15">
      <c r="A38" s="22"/>
      <c r="B38" s="35"/>
      <c r="C38" s="1154" t="s">
        <v>568</v>
      </c>
      <c r="D38" s="1154"/>
      <c r="E38" s="1155"/>
      <c r="F38" s="36" t="s">
        <v>515</v>
      </c>
      <c r="G38" s="37" t="s">
        <v>515</v>
      </c>
      <c r="H38" s="37" t="s">
        <v>515</v>
      </c>
      <c r="I38" s="37">
        <v>0.47</v>
      </c>
      <c r="J38" s="38">
        <v>0.41</v>
      </c>
      <c r="K38" s="22"/>
      <c r="L38" s="22"/>
      <c r="M38" s="22"/>
      <c r="N38" s="22"/>
      <c r="O38" s="22"/>
      <c r="P38" s="22"/>
    </row>
    <row r="39" spans="1:16" ht="39" customHeight="1" x14ac:dyDescent="0.15">
      <c r="A39" s="22"/>
      <c r="B39" s="35"/>
      <c r="C39" s="1154" t="s">
        <v>569</v>
      </c>
      <c r="D39" s="1154"/>
      <c r="E39" s="1155"/>
      <c r="F39" s="36">
        <v>0.4</v>
      </c>
      <c r="G39" s="37" t="s">
        <v>570</v>
      </c>
      <c r="H39" s="37" t="s">
        <v>571</v>
      </c>
      <c r="I39" s="37">
        <v>0.11</v>
      </c>
      <c r="J39" s="38">
        <v>0.04</v>
      </c>
      <c r="K39" s="22"/>
      <c r="L39" s="22"/>
      <c r="M39" s="22"/>
      <c r="N39" s="22"/>
      <c r="O39" s="22"/>
      <c r="P39" s="22"/>
    </row>
    <row r="40" spans="1:16" ht="39" customHeight="1" x14ac:dyDescent="0.15">
      <c r="A40" s="22"/>
      <c r="B40" s="35"/>
      <c r="C40" s="1154"/>
      <c r="D40" s="1154"/>
      <c r="E40" s="1155"/>
      <c r="F40" s="36"/>
      <c r="G40" s="37"/>
      <c r="H40" s="37"/>
      <c r="I40" s="37"/>
      <c r="J40" s="38"/>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572</v>
      </c>
      <c r="D42" s="1154"/>
      <c r="E42" s="1155"/>
      <c r="F42" s="36" t="s">
        <v>515</v>
      </c>
      <c r="G42" s="37" t="s">
        <v>515</v>
      </c>
      <c r="H42" s="37" t="s">
        <v>573</v>
      </c>
      <c r="I42" s="37" t="s">
        <v>515</v>
      </c>
      <c r="J42" s="38" t="s">
        <v>515</v>
      </c>
      <c r="K42" s="22"/>
      <c r="L42" s="22"/>
      <c r="M42" s="22"/>
      <c r="N42" s="22"/>
      <c r="O42" s="22"/>
      <c r="P42" s="22"/>
    </row>
    <row r="43" spans="1:16" ht="39" customHeight="1" thickBot="1" x14ac:dyDescent="0.2">
      <c r="A43" s="22"/>
      <c r="B43" s="40"/>
      <c r="C43" s="1156" t="s">
        <v>574</v>
      </c>
      <c r="D43" s="1156"/>
      <c r="E43" s="1157"/>
      <c r="F43" s="41">
        <v>0.04</v>
      </c>
      <c r="G43" s="42">
        <v>0.01</v>
      </c>
      <c r="H43" s="42">
        <v>7.0000000000000007E-2</v>
      </c>
      <c r="I43" s="42" t="s">
        <v>515</v>
      </c>
      <c r="J43" s="43" t="s">
        <v>515</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iQZMiXhPiSRxU93eGiYCj8aWGaBnm4XV8iFzgf9pKmEYlgvzkn8pAii4V00mOOk2vTxGuxRJw/Bdp1G6eoHDw==" saltValue="BzrYMAS9g98txjZN8jOU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6"/>
  <sheetViews>
    <sheetView showGridLines="0" zoomScale="85" zoomScaleNormal="8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15">
      <c r="A45" s="46"/>
      <c r="B45" s="1178" t="s">
        <v>10</v>
      </c>
      <c r="C45" s="1179"/>
      <c r="D45" s="56"/>
      <c r="E45" s="1184" t="s">
        <v>11</v>
      </c>
      <c r="F45" s="1184"/>
      <c r="G45" s="1184"/>
      <c r="H45" s="1184"/>
      <c r="I45" s="1184"/>
      <c r="J45" s="1185"/>
      <c r="K45" s="57">
        <v>644</v>
      </c>
      <c r="L45" s="58">
        <v>699</v>
      </c>
      <c r="M45" s="58">
        <v>675</v>
      </c>
      <c r="N45" s="58">
        <v>618</v>
      </c>
      <c r="O45" s="59">
        <v>610</v>
      </c>
      <c r="P45" s="46"/>
      <c r="Q45" s="46"/>
      <c r="R45" s="46"/>
      <c r="S45" s="46"/>
      <c r="T45" s="46"/>
      <c r="U45" s="46"/>
    </row>
    <row r="46" spans="1:21" ht="30.75" customHeight="1" x14ac:dyDescent="0.15">
      <c r="A46" s="46"/>
      <c r="B46" s="1180"/>
      <c r="C46" s="1181"/>
      <c r="D46" s="60"/>
      <c r="E46" s="1162" t="s">
        <v>12</v>
      </c>
      <c r="F46" s="1162"/>
      <c r="G46" s="1162"/>
      <c r="H46" s="1162"/>
      <c r="I46" s="1162"/>
      <c r="J46" s="1163"/>
      <c r="K46" s="61" t="s">
        <v>515</v>
      </c>
      <c r="L46" s="62" t="s">
        <v>515</v>
      </c>
      <c r="M46" s="62" t="s">
        <v>515</v>
      </c>
      <c r="N46" s="62" t="s">
        <v>515</v>
      </c>
      <c r="O46" s="63" t="s">
        <v>515</v>
      </c>
      <c r="P46" s="46"/>
      <c r="Q46" s="46"/>
      <c r="R46" s="46"/>
      <c r="S46" s="46"/>
      <c r="T46" s="46"/>
      <c r="U46" s="46"/>
    </row>
    <row r="47" spans="1:21" ht="30.75" customHeight="1" x14ac:dyDescent="0.15">
      <c r="A47" s="46"/>
      <c r="B47" s="1180"/>
      <c r="C47" s="1181"/>
      <c r="D47" s="60"/>
      <c r="E47" s="1162" t="s">
        <v>13</v>
      </c>
      <c r="F47" s="1162"/>
      <c r="G47" s="1162"/>
      <c r="H47" s="1162"/>
      <c r="I47" s="1162"/>
      <c r="J47" s="1163"/>
      <c r="K47" s="61" t="s">
        <v>515</v>
      </c>
      <c r="L47" s="62" t="s">
        <v>515</v>
      </c>
      <c r="M47" s="62" t="s">
        <v>515</v>
      </c>
      <c r="N47" s="62" t="s">
        <v>515</v>
      </c>
      <c r="O47" s="63" t="s">
        <v>515</v>
      </c>
      <c r="P47" s="46"/>
      <c r="Q47" s="46"/>
      <c r="R47" s="46"/>
      <c r="S47" s="46"/>
      <c r="T47" s="46"/>
      <c r="U47" s="46"/>
    </row>
    <row r="48" spans="1:21" ht="30.75" customHeight="1" x14ac:dyDescent="0.15">
      <c r="A48" s="46"/>
      <c r="B48" s="1180"/>
      <c r="C48" s="1181"/>
      <c r="D48" s="60"/>
      <c r="E48" s="1162" t="s">
        <v>14</v>
      </c>
      <c r="F48" s="1162"/>
      <c r="G48" s="1162"/>
      <c r="H48" s="1162"/>
      <c r="I48" s="1162"/>
      <c r="J48" s="1163"/>
      <c r="K48" s="61">
        <v>143</v>
      </c>
      <c r="L48" s="62">
        <v>156</v>
      </c>
      <c r="M48" s="62">
        <v>158</v>
      </c>
      <c r="N48" s="62">
        <v>160</v>
      </c>
      <c r="O48" s="63">
        <v>128</v>
      </c>
      <c r="P48" s="46"/>
      <c r="Q48" s="46"/>
      <c r="R48" s="46"/>
      <c r="S48" s="46"/>
      <c r="T48" s="46"/>
      <c r="U48" s="46"/>
    </row>
    <row r="49" spans="1:21" ht="30.75" customHeight="1" x14ac:dyDescent="0.15">
      <c r="A49" s="46"/>
      <c r="B49" s="1180"/>
      <c r="C49" s="1181"/>
      <c r="D49" s="60"/>
      <c r="E49" s="1162" t="s">
        <v>15</v>
      </c>
      <c r="F49" s="1162"/>
      <c r="G49" s="1162"/>
      <c r="H49" s="1162"/>
      <c r="I49" s="1162"/>
      <c r="J49" s="1163"/>
      <c r="K49" s="61">
        <v>1</v>
      </c>
      <c r="L49" s="62">
        <v>2</v>
      </c>
      <c r="M49" s="62">
        <v>5</v>
      </c>
      <c r="N49" s="62">
        <v>21</v>
      </c>
      <c r="O49" s="63">
        <v>39</v>
      </c>
      <c r="P49" s="46"/>
      <c r="Q49" s="46"/>
      <c r="R49" s="46"/>
      <c r="S49" s="46"/>
      <c r="T49" s="46"/>
      <c r="U49" s="46"/>
    </row>
    <row r="50" spans="1:21" ht="30.75" customHeight="1" x14ac:dyDescent="0.15">
      <c r="A50" s="46"/>
      <c r="B50" s="1180"/>
      <c r="C50" s="1181"/>
      <c r="D50" s="60"/>
      <c r="E50" s="1162" t="s">
        <v>16</v>
      </c>
      <c r="F50" s="1162"/>
      <c r="G50" s="1162"/>
      <c r="H50" s="1162"/>
      <c r="I50" s="1162"/>
      <c r="J50" s="1163"/>
      <c r="K50" s="61" t="s">
        <v>515</v>
      </c>
      <c r="L50" s="62" t="s">
        <v>515</v>
      </c>
      <c r="M50" s="62" t="s">
        <v>515</v>
      </c>
      <c r="N50" s="62" t="s">
        <v>515</v>
      </c>
      <c r="O50" s="63" t="s">
        <v>515</v>
      </c>
      <c r="P50" s="46"/>
      <c r="Q50" s="46"/>
      <c r="R50" s="46"/>
      <c r="S50" s="46"/>
      <c r="T50" s="46"/>
      <c r="U50" s="46"/>
    </row>
    <row r="51" spans="1:21" ht="30.75" customHeight="1" x14ac:dyDescent="0.15">
      <c r="A51" s="46"/>
      <c r="B51" s="1182"/>
      <c r="C51" s="1183"/>
      <c r="D51" s="64"/>
      <c r="E51" s="1162" t="s">
        <v>17</v>
      </c>
      <c r="F51" s="1162"/>
      <c r="G51" s="1162"/>
      <c r="H51" s="1162"/>
      <c r="I51" s="1162"/>
      <c r="J51" s="1163"/>
      <c r="K51" s="61" t="s">
        <v>515</v>
      </c>
      <c r="L51" s="62" t="s">
        <v>515</v>
      </c>
      <c r="M51" s="62" t="s">
        <v>515</v>
      </c>
      <c r="N51" s="62" t="s">
        <v>515</v>
      </c>
      <c r="O51" s="63" t="s">
        <v>515</v>
      </c>
      <c r="P51" s="46"/>
      <c r="Q51" s="46"/>
      <c r="R51" s="46"/>
      <c r="S51" s="46"/>
      <c r="T51" s="46"/>
      <c r="U51" s="46"/>
    </row>
    <row r="52" spans="1:21" ht="30.75" customHeight="1" x14ac:dyDescent="0.15">
      <c r="A52" s="46"/>
      <c r="B52" s="1160" t="s">
        <v>18</v>
      </c>
      <c r="C52" s="1161"/>
      <c r="D52" s="64"/>
      <c r="E52" s="1162" t="s">
        <v>19</v>
      </c>
      <c r="F52" s="1162"/>
      <c r="G52" s="1162"/>
      <c r="H52" s="1162"/>
      <c r="I52" s="1162"/>
      <c r="J52" s="1163"/>
      <c r="K52" s="61">
        <v>468</v>
      </c>
      <c r="L52" s="62">
        <v>486</v>
      </c>
      <c r="M52" s="62">
        <v>472</v>
      </c>
      <c r="N52" s="62">
        <v>448</v>
      </c>
      <c r="O52" s="63">
        <v>443</v>
      </c>
      <c r="P52" s="46"/>
      <c r="Q52" s="46"/>
      <c r="R52" s="46"/>
      <c r="S52" s="46"/>
      <c r="T52" s="46"/>
      <c r="U52" s="46"/>
    </row>
    <row r="53" spans="1:21" ht="30.75" customHeight="1" thickBot="1" x14ac:dyDescent="0.2">
      <c r="A53" s="46"/>
      <c r="B53" s="1164" t="s">
        <v>20</v>
      </c>
      <c r="C53" s="1165"/>
      <c r="D53" s="65"/>
      <c r="E53" s="1166" t="s">
        <v>21</v>
      </c>
      <c r="F53" s="1166"/>
      <c r="G53" s="1166"/>
      <c r="H53" s="1166"/>
      <c r="I53" s="1166"/>
      <c r="J53" s="1167"/>
      <c r="K53" s="66">
        <v>320</v>
      </c>
      <c r="L53" s="67">
        <v>371</v>
      </c>
      <c r="M53" s="67">
        <v>366</v>
      </c>
      <c r="N53" s="67">
        <v>351</v>
      </c>
      <c r="O53" s="68">
        <v>334</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575</v>
      </c>
      <c r="P55" s="46"/>
      <c r="Q55" s="46"/>
      <c r="R55" s="46"/>
      <c r="S55" s="46"/>
      <c r="T55" s="46"/>
      <c r="U55" s="46"/>
    </row>
    <row r="56" spans="1:21" ht="31.5" customHeight="1" thickBot="1" x14ac:dyDescent="0.2">
      <c r="A56" s="46"/>
      <c r="B56" s="74"/>
      <c r="C56" s="75"/>
      <c r="D56" s="75"/>
      <c r="E56" s="76"/>
      <c r="F56" s="76"/>
      <c r="G56" s="76"/>
      <c r="H56" s="76"/>
      <c r="I56" s="76"/>
      <c r="J56" s="77" t="s">
        <v>2</v>
      </c>
      <c r="K56" s="78" t="s">
        <v>576</v>
      </c>
      <c r="L56" s="79" t="s">
        <v>577</v>
      </c>
      <c r="M56" s="79" t="s">
        <v>578</v>
      </c>
      <c r="N56" s="79" t="s">
        <v>579</v>
      </c>
      <c r="O56" s="80" t="s">
        <v>580</v>
      </c>
      <c r="P56" s="46"/>
      <c r="Q56" s="46"/>
      <c r="R56" s="46"/>
      <c r="S56" s="46"/>
      <c r="T56" s="46"/>
      <c r="U56" s="46"/>
    </row>
    <row r="57" spans="1:21" ht="31.5" customHeight="1" x14ac:dyDescent="0.15">
      <c r="B57" s="1168" t="s">
        <v>24</v>
      </c>
      <c r="C57" s="1169"/>
      <c r="D57" s="1172" t="s">
        <v>25</v>
      </c>
      <c r="E57" s="1173"/>
      <c r="F57" s="1173"/>
      <c r="G57" s="1173"/>
      <c r="H57" s="1173"/>
      <c r="I57" s="1173"/>
      <c r="J57" s="1174"/>
      <c r="K57" s="81" t="s">
        <v>515</v>
      </c>
      <c r="L57" s="82" t="s">
        <v>515</v>
      </c>
      <c r="M57" s="82" t="s">
        <v>515</v>
      </c>
      <c r="N57" s="82" t="s">
        <v>515</v>
      </c>
      <c r="O57" s="83" t="s">
        <v>515</v>
      </c>
    </row>
    <row r="58" spans="1:21" ht="31.5" customHeight="1" thickBot="1" x14ac:dyDescent="0.2">
      <c r="B58" s="1170"/>
      <c r="C58" s="1171"/>
      <c r="D58" s="1175" t="s">
        <v>26</v>
      </c>
      <c r="E58" s="1176"/>
      <c r="F58" s="1176"/>
      <c r="G58" s="1176"/>
      <c r="H58" s="1176"/>
      <c r="I58" s="1176"/>
      <c r="J58" s="1177"/>
      <c r="K58" s="84" t="s">
        <v>515</v>
      </c>
      <c r="L58" s="85" t="s">
        <v>515</v>
      </c>
      <c r="M58" s="85" t="s">
        <v>515</v>
      </c>
      <c r="N58" s="85" t="s">
        <v>515</v>
      </c>
      <c r="O58" s="86" t="s">
        <v>515</v>
      </c>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row r="65" s="47" customFormat="1" ht="12.6" hidden="1" customHeight="1" x14ac:dyDescent="0.15"/>
    <row r="66" s="47" customFormat="1" ht="12.6" hidden="1" customHeight="1" x14ac:dyDescent="0.15"/>
  </sheetData>
  <sheetProtection algorithmName="SHA-512" hashValue="974DfyJxTiZY+4h4/qlkighDYbNWBCDo3KG9OZ3dE/gAcp8L/G7HwSnLSX0JF0d2cPW5wp6/ijHV3XmPZS0YdQ==" saltValue="Eba95jMIFWFXNXYOjjpj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557</v>
      </c>
      <c r="J40" s="98" t="s">
        <v>558</v>
      </c>
      <c r="K40" s="98" t="s">
        <v>559</v>
      </c>
      <c r="L40" s="98" t="s">
        <v>560</v>
      </c>
      <c r="M40" s="99" t="s">
        <v>561</v>
      </c>
    </row>
    <row r="41" spans="2:13" ht="27.75" customHeight="1" x14ac:dyDescent="0.15">
      <c r="B41" s="1198" t="s">
        <v>29</v>
      </c>
      <c r="C41" s="1199"/>
      <c r="D41" s="100"/>
      <c r="E41" s="1200" t="s">
        <v>30</v>
      </c>
      <c r="F41" s="1200"/>
      <c r="G41" s="1200"/>
      <c r="H41" s="1201"/>
      <c r="I41" s="339">
        <v>6574</v>
      </c>
      <c r="J41" s="340">
        <v>6141</v>
      </c>
      <c r="K41" s="340">
        <v>5801</v>
      </c>
      <c r="L41" s="340">
        <v>5421</v>
      </c>
      <c r="M41" s="341">
        <v>5136</v>
      </c>
    </row>
    <row r="42" spans="2:13" ht="27.75" customHeight="1" x14ac:dyDescent="0.15">
      <c r="B42" s="1188"/>
      <c r="C42" s="1189"/>
      <c r="D42" s="101"/>
      <c r="E42" s="1192" t="s">
        <v>31</v>
      </c>
      <c r="F42" s="1192"/>
      <c r="G42" s="1192"/>
      <c r="H42" s="1193"/>
      <c r="I42" s="342" t="s">
        <v>515</v>
      </c>
      <c r="J42" s="343" t="s">
        <v>515</v>
      </c>
      <c r="K42" s="343" t="s">
        <v>515</v>
      </c>
      <c r="L42" s="343" t="s">
        <v>515</v>
      </c>
      <c r="M42" s="344" t="s">
        <v>515</v>
      </c>
    </row>
    <row r="43" spans="2:13" ht="27.75" customHeight="1" x14ac:dyDescent="0.15">
      <c r="B43" s="1188"/>
      <c r="C43" s="1189"/>
      <c r="D43" s="101"/>
      <c r="E43" s="1192" t="s">
        <v>32</v>
      </c>
      <c r="F43" s="1192"/>
      <c r="G43" s="1192"/>
      <c r="H43" s="1193"/>
      <c r="I43" s="342">
        <v>2181</v>
      </c>
      <c r="J43" s="343">
        <v>2122</v>
      </c>
      <c r="K43" s="343">
        <v>2010</v>
      </c>
      <c r="L43" s="343">
        <v>2028</v>
      </c>
      <c r="M43" s="344">
        <v>1780</v>
      </c>
    </row>
    <row r="44" spans="2:13" ht="27.75" customHeight="1" x14ac:dyDescent="0.15">
      <c r="B44" s="1188"/>
      <c r="C44" s="1189"/>
      <c r="D44" s="101"/>
      <c r="E44" s="1192" t="s">
        <v>33</v>
      </c>
      <c r="F44" s="1192"/>
      <c r="G44" s="1192"/>
      <c r="H44" s="1193"/>
      <c r="I44" s="342">
        <v>467</v>
      </c>
      <c r="J44" s="343">
        <v>582</v>
      </c>
      <c r="K44" s="343">
        <v>597</v>
      </c>
      <c r="L44" s="343">
        <v>605</v>
      </c>
      <c r="M44" s="344">
        <v>567</v>
      </c>
    </row>
    <row r="45" spans="2:13" ht="27.75" customHeight="1" x14ac:dyDescent="0.15">
      <c r="B45" s="1188"/>
      <c r="C45" s="1189"/>
      <c r="D45" s="101"/>
      <c r="E45" s="1192" t="s">
        <v>34</v>
      </c>
      <c r="F45" s="1192"/>
      <c r="G45" s="1192"/>
      <c r="H45" s="1193"/>
      <c r="I45" s="342">
        <v>839</v>
      </c>
      <c r="J45" s="343">
        <v>754</v>
      </c>
      <c r="K45" s="343">
        <v>727</v>
      </c>
      <c r="L45" s="343">
        <v>715</v>
      </c>
      <c r="M45" s="344">
        <v>701</v>
      </c>
    </row>
    <row r="46" spans="2:13" ht="27.75" customHeight="1" x14ac:dyDescent="0.15">
      <c r="B46" s="1188"/>
      <c r="C46" s="1189"/>
      <c r="D46" s="102"/>
      <c r="E46" s="1192" t="s">
        <v>35</v>
      </c>
      <c r="F46" s="1192"/>
      <c r="G46" s="1192"/>
      <c r="H46" s="1193"/>
      <c r="I46" s="342" t="s">
        <v>515</v>
      </c>
      <c r="J46" s="343" t="s">
        <v>515</v>
      </c>
      <c r="K46" s="343" t="s">
        <v>515</v>
      </c>
      <c r="L46" s="343" t="s">
        <v>515</v>
      </c>
      <c r="M46" s="344" t="s">
        <v>515</v>
      </c>
    </row>
    <row r="47" spans="2:13" ht="27.75" customHeight="1" x14ac:dyDescent="0.15">
      <c r="B47" s="1188"/>
      <c r="C47" s="1189"/>
      <c r="D47" s="103"/>
      <c r="E47" s="1202" t="s">
        <v>36</v>
      </c>
      <c r="F47" s="1203"/>
      <c r="G47" s="1203"/>
      <c r="H47" s="1204"/>
      <c r="I47" s="342" t="s">
        <v>515</v>
      </c>
      <c r="J47" s="343" t="s">
        <v>515</v>
      </c>
      <c r="K47" s="343" t="s">
        <v>515</v>
      </c>
      <c r="L47" s="343" t="s">
        <v>515</v>
      </c>
      <c r="M47" s="344" t="s">
        <v>515</v>
      </c>
    </row>
    <row r="48" spans="2:13" ht="27.75" customHeight="1" x14ac:dyDescent="0.15">
      <c r="B48" s="1188"/>
      <c r="C48" s="1189"/>
      <c r="D48" s="101"/>
      <c r="E48" s="1192" t="s">
        <v>37</v>
      </c>
      <c r="F48" s="1192"/>
      <c r="G48" s="1192"/>
      <c r="H48" s="1193"/>
      <c r="I48" s="342" t="s">
        <v>515</v>
      </c>
      <c r="J48" s="343" t="s">
        <v>515</v>
      </c>
      <c r="K48" s="343" t="s">
        <v>515</v>
      </c>
      <c r="L48" s="343" t="s">
        <v>515</v>
      </c>
      <c r="M48" s="344" t="s">
        <v>515</v>
      </c>
    </row>
    <row r="49" spans="2:13" ht="27.75" customHeight="1" x14ac:dyDescent="0.15">
      <c r="B49" s="1190"/>
      <c r="C49" s="1191"/>
      <c r="D49" s="101"/>
      <c r="E49" s="1192" t="s">
        <v>38</v>
      </c>
      <c r="F49" s="1192"/>
      <c r="G49" s="1192"/>
      <c r="H49" s="1193"/>
      <c r="I49" s="342" t="s">
        <v>515</v>
      </c>
      <c r="J49" s="343" t="s">
        <v>515</v>
      </c>
      <c r="K49" s="343" t="s">
        <v>515</v>
      </c>
      <c r="L49" s="343" t="s">
        <v>515</v>
      </c>
      <c r="M49" s="344" t="s">
        <v>515</v>
      </c>
    </row>
    <row r="50" spans="2:13" ht="27.75" customHeight="1" x14ac:dyDescent="0.15">
      <c r="B50" s="1186" t="s">
        <v>39</v>
      </c>
      <c r="C50" s="1187"/>
      <c r="D50" s="104"/>
      <c r="E50" s="1192" t="s">
        <v>40</v>
      </c>
      <c r="F50" s="1192"/>
      <c r="G50" s="1192"/>
      <c r="H50" s="1193"/>
      <c r="I50" s="342">
        <v>1793</v>
      </c>
      <c r="J50" s="343">
        <v>2024</v>
      </c>
      <c r="K50" s="343">
        <v>2133</v>
      </c>
      <c r="L50" s="343">
        <v>2460</v>
      </c>
      <c r="M50" s="344">
        <v>3077</v>
      </c>
    </row>
    <row r="51" spans="2:13" ht="27.75" customHeight="1" x14ac:dyDescent="0.15">
      <c r="B51" s="1188"/>
      <c r="C51" s="1189"/>
      <c r="D51" s="101"/>
      <c r="E51" s="1192" t="s">
        <v>41</v>
      </c>
      <c r="F51" s="1192"/>
      <c r="G51" s="1192"/>
      <c r="H51" s="1193"/>
      <c r="I51" s="342" t="s">
        <v>515</v>
      </c>
      <c r="J51" s="343" t="s">
        <v>515</v>
      </c>
      <c r="K51" s="343" t="s">
        <v>515</v>
      </c>
      <c r="L51" s="343">
        <v>25</v>
      </c>
      <c r="M51" s="344">
        <v>46</v>
      </c>
    </row>
    <row r="52" spans="2:13" ht="27.75" customHeight="1" x14ac:dyDescent="0.15">
      <c r="B52" s="1190"/>
      <c r="C52" s="1191"/>
      <c r="D52" s="101"/>
      <c r="E52" s="1192" t="s">
        <v>42</v>
      </c>
      <c r="F52" s="1192"/>
      <c r="G52" s="1192"/>
      <c r="H52" s="1193"/>
      <c r="I52" s="342">
        <v>5779</v>
      </c>
      <c r="J52" s="343">
        <v>5640</v>
      </c>
      <c r="K52" s="343">
        <v>5399</v>
      </c>
      <c r="L52" s="343">
        <v>5201</v>
      </c>
      <c r="M52" s="344">
        <v>4945</v>
      </c>
    </row>
    <row r="53" spans="2:13" ht="27.75" customHeight="1" thickBot="1" x14ac:dyDescent="0.2">
      <c r="B53" s="1194" t="s">
        <v>43</v>
      </c>
      <c r="C53" s="1195"/>
      <c r="D53" s="105"/>
      <c r="E53" s="1196" t="s">
        <v>44</v>
      </c>
      <c r="F53" s="1196"/>
      <c r="G53" s="1196"/>
      <c r="H53" s="1197"/>
      <c r="I53" s="345">
        <v>2489</v>
      </c>
      <c r="J53" s="346">
        <v>1935</v>
      </c>
      <c r="K53" s="346">
        <v>1604</v>
      </c>
      <c r="L53" s="346">
        <v>1084</v>
      </c>
      <c r="M53" s="347">
        <v>116</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ex1z0qVzbrBaZXPBE8SX8Paqjay+v1qNNRDcEXjhjHlYO8hjs8ED/pOfRGWYSsyGAXWtcG687xfR6x469oQOQQ==" saltValue="3sBTxiU6BGLPFsOa4KWX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559</v>
      </c>
      <c r="G54" s="114" t="s">
        <v>560</v>
      </c>
      <c r="H54" s="115" t="s">
        <v>561</v>
      </c>
    </row>
    <row r="55" spans="2:8" ht="52.5" customHeight="1" x14ac:dyDescent="0.15">
      <c r="B55" s="116"/>
      <c r="C55" s="1213" t="s">
        <v>47</v>
      </c>
      <c r="D55" s="1213"/>
      <c r="E55" s="1214"/>
      <c r="F55" s="117">
        <v>580</v>
      </c>
      <c r="G55" s="117">
        <v>730</v>
      </c>
      <c r="H55" s="118">
        <v>800</v>
      </c>
    </row>
    <row r="56" spans="2:8" ht="52.5" customHeight="1" x14ac:dyDescent="0.15">
      <c r="B56" s="119"/>
      <c r="C56" s="1215" t="s">
        <v>48</v>
      </c>
      <c r="D56" s="1215"/>
      <c r="E56" s="1216"/>
      <c r="F56" s="120">
        <v>150</v>
      </c>
      <c r="G56" s="120">
        <v>151</v>
      </c>
      <c r="H56" s="121">
        <v>201</v>
      </c>
    </row>
    <row r="57" spans="2:8" ht="53.25" customHeight="1" x14ac:dyDescent="0.15">
      <c r="B57" s="119"/>
      <c r="C57" s="1217" t="s">
        <v>49</v>
      </c>
      <c r="D57" s="1217"/>
      <c r="E57" s="1218"/>
      <c r="F57" s="122">
        <v>977</v>
      </c>
      <c r="G57" s="122">
        <v>1200</v>
      </c>
      <c r="H57" s="123">
        <v>1681</v>
      </c>
    </row>
    <row r="58" spans="2:8" ht="45.75" customHeight="1" x14ac:dyDescent="0.15">
      <c r="B58" s="124"/>
      <c r="C58" s="1205" t="s">
        <v>590</v>
      </c>
      <c r="D58" s="1206"/>
      <c r="E58" s="1207"/>
      <c r="F58" s="125">
        <v>150</v>
      </c>
      <c r="G58" s="125">
        <v>250</v>
      </c>
      <c r="H58" s="126">
        <v>671</v>
      </c>
    </row>
    <row r="59" spans="2:8" ht="45.75" customHeight="1" x14ac:dyDescent="0.15">
      <c r="B59" s="124"/>
      <c r="C59" s="1205" t="s">
        <v>595</v>
      </c>
      <c r="D59" s="1206"/>
      <c r="E59" s="1207"/>
      <c r="F59" s="125">
        <v>524</v>
      </c>
      <c r="G59" s="125">
        <v>524</v>
      </c>
      <c r="H59" s="126">
        <v>524</v>
      </c>
    </row>
    <row r="60" spans="2:8" ht="45.75" customHeight="1" x14ac:dyDescent="0.15">
      <c r="B60" s="124"/>
      <c r="C60" s="1205" t="s">
        <v>591</v>
      </c>
      <c r="D60" s="1206"/>
      <c r="E60" s="1207"/>
      <c r="F60" s="125">
        <v>149</v>
      </c>
      <c r="G60" s="125">
        <v>233</v>
      </c>
      <c r="H60" s="126">
        <v>208</v>
      </c>
    </row>
    <row r="61" spans="2:8" ht="45.75" customHeight="1" x14ac:dyDescent="0.15">
      <c r="B61" s="124"/>
      <c r="C61" s="1205" t="s">
        <v>592</v>
      </c>
      <c r="D61" s="1206"/>
      <c r="E61" s="1207"/>
      <c r="F61" s="125" t="s">
        <v>594</v>
      </c>
      <c r="G61" s="125" t="s">
        <v>594</v>
      </c>
      <c r="H61" s="126">
        <v>100</v>
      </c>
    </row>
    <row r="62" spans="2:8" ht="45.75" customHeight="1" thickBot="1" x14ac:dyDescent="0.2">
      <c r="B62" s="127"/>
      <c r="C62" s="1208" t="s">
        <v>593</v>
      </c>
      <c r="D62" s="1209"/>
      <c r="E62" s="1210"/>
      <c r="F62" s="128">
        <v>101</v>
      </c>
      <c r="G62" s="128">
        <v>100</v>
      </c>
      <c r="H62" s="129">
        <v>89</v>
      </c>
    </row>
    <row r="63" spans="2:8" ht="52.5" customHeight="1" thickBot="1" x14ac:dyDescent="0.2">
      <c r="B63" s="130"/>
      <c r="C63" s="1211" t="s">
        <v>50</v>
      </c>
      <c r="D63" s="1211"/>
      <c r="E63" s="1212"/>
      <c r="F63" s="131">
        <v>1708</v>
      </c>
      <c r="G63" s="131">
        <v>2081</v>
      </c>
      <c r="H63" s="132">
        <v>2682</v>
      </c>
    </row>
    <row r="64" spans="2:8" x14ac:dyDescent="0.15"/>
  </sheetData>
  <sheetProtection algorithmName="SHA-512" hashValue="Jz+tjWN/Lo2fl9J5HnLTlI5/xwDpEIehJY6ihkkwYquzldKtGlGKHpPmLPnJ2Yy1MrPyVAkMnw7joKdf3V1uEw==" saltValue="f0HKantZn7hhmKHC3UR/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1BDB3-D47D-4C4E-8B0E-7F316AB4E866}">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348"/>
      <c r="B1" s="349"/>
      <c r="DD1" s="252"/>
      <c r="DE1" s="252"/>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x14ac:dyDescent="0.15">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x14ac:dyDescent="0.15">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x14ac:dyDescent="0.15">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x14ac:dyDescent="0.15">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52"/>
      <c r="DE19" s="252"/>
    </row>
    <row r="20" spans="1:109" x14ac:dyDescent="0.15">
      <c r="DD20" s="252"/>
      <c r="DE20" s="252"/>
    </row>
    <row r="21" spans="1:109" ht="17.25" customHeight="1" x14ac:dyDescent="0.15">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353"/>
      <c r="DD40" s="353"/>
      <c r="DE40" s="252"/>
    </row>
    <row r="41" spans="2:109" ht="17.25" x14ac:dyDescent="0.15">
      <c r="B41" s="253" t="s">
        <v>596</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354"/>
      <c r="I42" s="355"/>
      <c r="J42" s="355"/>
      <c r="K42" s="355"/>
      <c r="AM42" s="354"/>
      <c r="AN42" s="354" t="s">
        <v>597</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6"/>
      <c r="AN43" s="1219" t="s">
        <v>598</v>
      </c>
      <c r="AO43" s="1220"/>
      <c r="AP43" s="1220"/>
      <c r="AQ43" s="1220"/>
      <c r="AR43" s="1220"/>
      <c r="AS43" s="1220"/>
      <c r="AT43" s="1220"/>
      <c r="AU43" s="1220"/>
      <c r="AV43" s="1220"/>
      <c r="AW43" s="1220"/>
      <c r="AX43" s="1220"/>
      <c r="AY43" s="1220"/>
      <c r="AZ43" s="1220"/>
      <c r="BA43" s="1220"/>
      <c r="BB43" s="1220"/>
      <c r="BC43" s="1220"/>
      <c r="BD43" s="1220"/>
      <c r="BE43" s="1220"/>
      <c r="BF43" s="1220"/>
      <c r="BG43" s="1220"/>
      <c r="BH43" s="1220"/>
      <c r="BI43" s="1220"/>
      <c r="BJ43" s="1220"/>
      <c r="BK43" s="1220"/>
      <c r="BL43" s="1220"/>
      <c r="BM43" s="1220"/>
      <c r="BN43" s="1220"/>
      <c r="BO43" s="1220"/>
      <c r="BP43" s="1220"/>
      <c r="BQ43" s="1220"/>
      <c r="BR43" s="1220"/>
      <c r="BS43" s="1220"/>
      <c r="BT43" s="1220"/>
      <c r="BU43" s="1220"/>
      <c r="BV43" s="1220"/>
      <c r="BW43" s="1220"/>
      <c r="BX43" s="1220"/>
      <c r="BY43" s="1220"/>
      <c r="BZ43" s="1220"/>
      <c r="CA43" s="1220"/>
      <c r="CB43" s="1220"/>
      <c r="CC43" s="1220"/>
      <c r="CD43" s="1220"/>
      <c r="CE43" s="1220"/>
      <c r="CF43" s="1220"/>
      <c r="CG43" s="1220"/>
      <c r="CH43" s="1220"/>
      <c r="CI43" s="1220"/>
      <c r="CJ43" s="1220"/>
      <c r="CK43" s="1220"/>
      <c r="CL43" s="1220"/>
      <c r="CM43" s="1220"/>
      <c r="CN43" s="1220"/>
      <c r="CO43" s="1220"/>
      <c r="CP43" s="1220"/>
      <c r="CQ43" s="1220"/>
      <c r="CR43" s="1220"/>
      <c r="CS43" s="1220"/>
      <c r="CT43" s="1220"/>
      <c r="CU43" s="1220"/>
      <c r="CV43" s="1220"/>
      <c r="CW43" s="1220"/>
      <c r="CX43" s="1220"/>
      <c r="CY43" s="1220"/>
      <c r="CZ43" s="1220"/>
      <c r="DA43" s="1220"/>
      <c r="DB43" s="1220"/>
      <c r="DC43" s="1221"/>
    </row>
    <row r="44" spans="2:109" x14ac:dyDescent="0.15">
      <c r="B44" s="256"/>
      <c r="AN44" s="1222"/>
      <c r="AO44" s="1223"/>
      <c r="AP44" s="1223"/>
      <c r="AQ44" s="1223"/>
      <c r="AR44" s="1223"/>
      <c r="AS44" s="1223"/>
      <c r="AT44" s="1223"/>
      <c r="AU44" s="1223"/>
      <c r="AV44" s="1223"/>
      <c r="AW44" s="1223"/>
      <c r="AX44" s="1223"/>
      <c r="AY44" s="1223"/>
      <c r="AZ44" s="1223"/>
      <c r="BA44" s="1223"/>
      <c r="BB44" s="1223"/>
      <c r="BC44" s="1223"/>
      <c r="BD44" s="1223"/>
      <c r="BE44" s="1223"/>
      <c r="BF44" s="1223"/>
      <c r="BG44" s="1223"/>
      <c r="BH44" s="1223"/>
      <c r="BI44" s="1223"/>
      <c r="BJ44" s="1223"/>
      <c r="BK44" s="1223"/>
      <c r="BL44" s="1223"/>
      <c r="BM44" s="1223"/>
      <c r="BN44" s="1223"/>
      <c r="BO44" s="1223"/>
      <c r="BP44" s="1223"/>
      <c r="BQ44" s="1223"/>
      <c r="BR44" s="1223"/>
      <c r="BS44" s="1223"/>
      <c r="BT44" s="1223"/>
      <c r="BU44" s="1223"/>
      <c r="BV44" s="1223"/>
      <c r="BW44" s="1223"/>
      <c r="BX44" s="1223"/>
      <c r="BY44" s="1223"/>
      <c r="BZ44" s="1223"/>
      <c r="CA44" s="1223"/>
      <c r="CB44" s="1223"/>
      <c r="CC44" s="1223"/>
      <c r="CD44" s="1223"/>
      <c r="CE44" s="1223"/>
      <c r="CF44" s="1223"/>
      <c r="CG44" s="1223"/>
      <c r="CH44" s="1223"/>
      <c r="CI44" s="1223"/>
      <c r="CJ44" s="1223"/>
      <c r="CK44" s="1223"/>
      <c r="CL44" s="1223"/>
      <c r="CM44" s="1223"/>
      <c r="CN44" s="1223"/>
      <c r="CO44" s="1223"/>
      <c r="CP44" s="1223"/>
      <c r="CQ44" s="1223"/>
      <c r="CR44" s="1223"/>
      <c r="CS44" s="1223"/>
      <c r="CT44" s="1223"/>
      <c r="CU44" s="1223"/>
      <c r="CV44" s="1223"/>
      <c r="CW44" s="1223"/>
      <c r="CX44" s="1223"/>
      <c r="CY44" s="1223"/>
      <c r="CZ44" s="1223"/>
      <c r="DA44" s="1223"/>
      <c r="DB44" s="1223"/>
      <c r="DC44" s="1224"/>
    </row>
    <row r="45" spans="2:109" x14ac:dyDescent="0.15">
      <c r="B45" s="256"/>
      <c r="AN45" s="1222"/>
      <c r="AO45" s="1223"/>
      <c r="AP45" s="1223"/>
      <c r="AQ45" s="1223"/>
      <c r="AR45" s="1223"/>
      <c r="AS45" s="1223"/>
      <c r="AT45" s="1223"/>
      <c r="AU45" s="1223"/>
      <c r="AV45" s="1223"/>
      <c r="AW45" s="1223"/>
      <c r="AX45" s="1223"/>
      <c r="AY45" s="1223"/>
      <c r="AZ45" s="1223"/>
      <c r="BA45" s="1223"/>
      <c r="BB45" s="1223"/>
      <c r="BC45" s="1223"/>
      <c r="BD45" s="1223"/>
      <c r="BE45" s="1223"/>
      <c r="BF45" s="1223"/>
      <c r="BG45" s="1223"/>
      <c r="BH45" s="1223"/>
      <c r="BI45" s="1223"/>
      <c r="BJ45" s="1223"/>
      <c r="BK45" s="1223"/>
      <c r="BL45" s="1223"/>
      <c r="BM45" s="1223"/>
      <c r="BN45" s="1223"/>
      <c r="BO45" s="1223"/>
      <c r="BP45" s="1223"/>
      <c r="BQ45" s="1223"/>
      <c r="BR45" s="1223"/>
      <c r="BS45" s="1223"/>
      <c r="BT45" s="1223"/>
      <c r="BU45" s="1223"/>
      <c r="BV45" s="1223"/>
      <c r="BW45" s="1223"/>
      <c r="BX45" s="1223"/>
      <c r="BY45" s="1223"/>
      <c r="BZ45" s="1223"/>
      <c r="CA45" s="1223"/>
      <c r="CB45" s="1223"/>
      <c r="CC45" s="1223"/>
      <c r="CD45" s="1223"/>
      <c r="CE45" s="1223"/>
      <c r="CF45" s="1223"/>
      <c r="CG45" s="1223"/>
      <c r="CH45" s="1223"/>
      <c r="CI45" s="1223"/>
      <c r="CJ45" s="1223"/>
      <c r="CK45" s="1223"/>
      <c r="CL45" s="1223"/>
      <c r="CM45" s="1223"/>
      <c r="CN45" s="1223"/>
      <c r="CO45" s="1223"/>
      <c r="CP45" s="1223"/>
      <c r="CQ45" s="1223"/>
      <c r="CR45" s="1223"/>
      <c r="CS45" s="1223"/>
      <c r="CT45" s="1223"/>
      <c r="CU45" s="1223"/>
      <c r="CV45" s="1223"/>
      <c r="CW45" s="1223"/>
      <c r="CX45" s="1223"/>
      <c r="CY45" s="1223"/>
      <c r="CZ45" s="1223"/>
      <c r="DA45" s="1223"/>
      <c r="DB45" s="1223"/>
      <c r="DC45" s="1224"/>
    </row>
    <row r="46" spans="2:109" x14ac:dyDescent="0.15">
      <c r="B46" s="256"/>
      <c r="AN46" s="1222"/>
      <c r="AO46" s="1223"/>
      <c r="AP46" s="1223"/>
      <c r="AQ46" s="1223"/>
      <c r="AR46" s="1223"/>
      <c r="AS46" s="1223"/>
      <c r="AT46" s="1223"/>
      <c r="AU46" s="1223"/>
      <c r="AV46" s="1223"/>
      <c r="AW46" s="1223"/>
      <c r="AX46" s="1223"/>
      <c r="AY46" s="1223"/>
      <c r="AZ46" s="1223"/>
      <c r="BA46" s="1223"/>
      <c r="BB46" s="1223"/>
      <c r="BC46" s="1223"/>
      <c r="BD46" s="1223"/>
      <c r="BE46" s="1223"/>
      <c r="BF46" s="1223"/>
      <c r="BG46" s="1223"/>
      <c r="BH46" s="1223"/>
      <c r="BI46" s="1223"/>
      <c r="BJ46" s="1223"/>
      <c r="BK46" s="1223"/>
      <c r="BL46" s="1223"/>
      <c r="BM46" s="1223"/>
      <c r="BN46" s="1223"/>
      <c r="BO46" s="1223"/>
      <c r="BP46" s="1223"/>
      <c r="BQ46" s="1223"/>
      <c r="BR46" s="1223"/>
      <c r="BS46" s="1223"/>
      <c r="BT46" s="1223"/>
      <c r="BU46" s="1223"/>
      <c r="BV46" s="1223"/>
      <c r="BW46" s="1223"/>
      <c r="BX46" s="1223"/>
      <c r="BY46" s="1223"/>
      <c r="BZ46" s="1223"/>
      <c r="CA46" s="1223"/>
      <c r="CB46" s="1223"/>
      <c r="CC46" s="1223"/>
      <c r="CD46" s="1223"/>
      <c r="CE46" s="1223"/>
      <c r="CF46" s="1223"/>
      <c r="CG46" s="1223"/>
      <c r="CH46" s="1223"/>
      <c r="CI46" s="1223"/>
      <c r="CJ46" s="1223"/>
      <c r="CK46" s="1223"/>
      <c r="CL46" s="1223"/>
      <c r="CM46" s="1223"/>
      <c r="CN46" s="1223"/>
      <c r="CO46" s="1223"/>
      <c r="CP46" s="1223"/>
      <c r="CQ46" s="1223"/>
      <c r="CR46" s="1223"/>
      <c r="CS46" s="1223"/>
      <c r="CT46" s="1223"/>
      <c r="CU46" s="1223"/>
      <c r="CV46" s="1223"/>
      <c r="CW46" s="1223"/>
      <c r="CX46" s="1223"/>
      <c r="CY46" s="1223"/>
      <c r="CZ46" s="1223"/>
      <c r="DA46" s="1223"/>
      <c r="DB46" s="1223"/>
      <c r="DC46" s="1224"/>
    </row>
    <row r="47" spans="2:109" x14ac:dyDescent="0.15">
      <c r="B47" s="256"/>
      <c r="AN47" s="1225"/>
      <c r="AO47" s="1226"/>
      <c r="AP47" s="1226"/>
      <c r="AQ47" s="1226"/>
      <c r="AR47" s="1226"/>
      <c r="AS47" s="1226"/>
      <c r="AT47" s="1226"/>
      <c r="AU47" s="1226"/>
      <c r="AV47" s="1226"/>
      <c r="AW47" s="1226"/>
      <c r="AX47" s="1226"/>
      <c r="AY47" s="1226"/>
      <c r="AZ47" s="1226"/>
      <c r="BA47" s="1226"/>
      <c r="BB47" s="1226"/>
      <c r="BC47" s="1226"/>
      <c r="BD47" s="1226"/>
      <c r="BE47" s="1226"/>
      <c r="BF47" s="1226"/>
      <c r="BG47" s="1226"/>
      <c r="BH47" s="1226"/>
      <c r="BI47" s="1226"/>
      <c r="BJ47" s="1226"/>
      <c r="BK47" s="1226"/>
      <c r="BL47" s="1226"/>
      <c r="BM47" s="1226"/>
      <c r="BN47" s="1226"/>
      <c r="BO47" s="1226"/>
      <c r="BP47" s="1226"/>
      <c r="BQ47" s="1226"/>
      <c r="BR47" s="1226"/>
      <c r="BS47" s="1226"/>
      <c r="BT47" s="1226"/>
      <c r="BU47" s="1226"/>
      <c r="BV47" s="1226"/>
      <c r="BW47" s="1226"/>
      <c r="BX47" s="1226"/>
      <c r="BY47" s="1226"/>
      <c r="BZ47" s="1226"/>
      <c r="CA47" s="1226"/>
      <c r="CB47" s="1226"/>
      <c r="CC47" s="1226"/>
      <c r="CD47" s="1226"/>
      <c r="CE47" s="1226"/>
      <c r="CF47" s="1226"/>
      <c r="CG47" s="1226"/>
      <c r="CH47" s="1226"/>
      <c r="CI47" s="1226"/>
      <c r="CJ47" s="1226"/>
      <c r="CK47" s="1226"/>
      <c r="CL47" s="1226"/>
      <c r="CM47" s="1226"/>
      <c r="CN47" s="1226"/>
      <c r="CO47" s="1226"/>
      <c r="CP47" s="1226"/>
      <c r="CQ47" s="1226"/>
      <c r="CR47" s="1226"/>
      <c r="CS47" s="1226"/>
      <c r="CT47" s="1226"/>
      <c r="CU47" s="1226"/>
      <c r="CV47" s="1226"/>
      <c r="CW47" s="1226"/>
      <c r="CX47" s="1226"/>
      <c r="CY47" s="1226"/>
      <c r="CZ47" s="1226"/>
      <c r="DA47" s="1226"/>
      <c r="DB47" s="1226"/>
      <c r="DC47" s="1227"/>
    </row>
    <row r="48" spans="2:109" x14ac:dyDescent="0.15">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6"/>
      <c r="AN49" s="252" t="s">
        <v>599</v>
      </c>
    </row>
    <row r="50" spans="1:109" x14ac:dyDescent="0.15">
      <c r="B50" s="256"/>
      <c r="G50" s="1228"/>
      <c r="H50" s="1228"/>
      <c r="I50" s="1228"/>
      <c r="J50" s="1228"/>
      <c r="K50" s="357"/>
      <c r="L50" s="357"/>
      <c r="M50" s="358"/>
      <c r="N50" s="358"/>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32" t="s">
        <v>557</v>
      </c>
      <c r="BQ50" s="1232"/>
      <c r="BR50" s="1232"/>
      <c r="BS50" s="1232"/>
      <c r="BT50" s="1232"/>
      <c r="BU50" s="1232"/>
      <c r="BV50" s="1232"/>
      <c r="BW50" s="1232"/>
      <c r="BX50" s="1232" t="s">
        <v>558</v>
      </c>
      <c r="BY50" s="1232"/>
      <c r="BZ50" s="1232"/>
      <c r="CA50" s="1232"/>
      <c r="CB50" s="1232"/>
      <c r="CC50" s="1232"/>
      <c r="CD50" s="1232"/>
      <c r="CE50" s="1232"/>
      <c r="CF50" s="1232" t="s">
        <v>559</v>
      </c>
      <c r="CG50" s="1232"/>
      <c r="CH50" s="1232"/>
      <c r="CI50" s="1232"/>
      <c r="CJ50" s="1232"/>
      <c r="CK50" s="1232"/>
      <c r="CL50" s="1232"/>
      <c r="CM50" s="1232"/>
      <c r="CN50" s="1232" t="s">
        <v>560</v>
      </c>
      <c r="CO50" s="1232"/>
      <c r="CP50" s="1232"/>
      <c r="CQ50" s="1232"/>
      <c r="CR50" s="1232"/>
      <c r="CS50" s="1232"/>
      <c r="CT50" s="1232"/>
      <c r="CU50" s="1232"/>
      <c r="CV50" s="1232" t="s">
        <v>561</v>
      </c>
      <c r="CW50" s="1232"/>
      <c r="CX50" s="1232"/>
      <c r="CY50" s="1232"/>
      <c r="CZ50" s="1232"/>
      <c r="DA50" s="1232"/>
      <c r="DB50" s="1232"/>
      <c r="DC50" s="1232"/>
    </row>
    <row r="51" spans="1:109" ht="13.5" customHeight="1" x14ac:dyDescent="0.15">
      <c r="B51" s="256"/>
      <c r="G51" s="1238"/>
      <c r="H51" s="1238"/>
      <c r="I51" s="1236"/>
      <c r="J51" s="1236"/>
      <c r="K51" s="1234"/>
      <c r="L51" s="1234"/>
      <c r="M51" s="1234"/>
      <c r="N51" s="1234"/>
      <c r="AM51" s="356"/>
      <c r="AN51" s="1235" t="s">
        <v>600</v>
      </c>
      <c r="AO51" s="1235"/>
      <c r="AP51" s="1235"/>
      <c r="AQ51" s="1235"/>
      <c r="AR51" s="1235"/>
      <c r="AS51" s="1235"/>
      <c r="AT51" s="1235"/>
      <c r="AU51" s="1235"/>
      <c r="AV51" s="1235"/>
      <c r="AW51" s="1235"/>
      <c r="AX51" s="1235"/>
      <c r="AY51" s="1235"/>
      <c r="AZ51" s="1235"/>
      <c r="BA51" s="1235"/>
      <c r="BB51" s="1235" t="s">
        <v>601</v>
      </c>
      <c r="BC51" s="1235"/>
      <c r="BD51" s="1235"/>
      <c r="BE51" s="1235"/>
      <c r="BF51" s="1235"/>
      <c r="BG51" s="1235"/>
      <c r="BH51" s="1235"/>
      <c r="BI51" s="1235"/>
      <c r="BJ51" s="1235"/>
      <c r="BK51" s="1235"/>
      <c r="BL51" s="1235"/>
      <c r="BM51" s="1235"/>
      <c r="BN51" s="1235"/>
      <c r="BO51" s="1235"/>
      <c r="BP51" s="1233">
        <v>79.400000000000006</v>
      </c>
      <c r="BQ51" s="1233"/>
      <c r="BR51" s="1233"/>
      <c r="BS51" s="1233"/>
      <c r="BT51" s="1233"/>
      <c r="BU51" s="1233"/>
      <c r="BV51" s="1233"/>
      <c r="BW51" s="1233"/>
      <c r="BX51" s="1233">
        <v>61.3</v>
      </c>
      <c r="BY51" s="1233"/>
      <c r="BZ51" s="1233"/>
      <c r="CA51" s="1233"/>
      <c r="CB51" s="1233"/>
      <c r="CC51" s="1233"/>
      <c r="CD51" s="1233"/>
      <c r="CE51" s="1233"/>
      <c r="CF51" s="1233">
        <v>50.7</v>
      </c>
      <c r="CG51" s="1233"/>
      <c r="CH51" s="1233"/>
      <c r="CI51" s="1233"/>
      <c r="CJ51" s="1233"/>
      <c r="CK51" s="1233"/>
      <c r="CL51" s="1233"/>
      <c r="CM51" s="1233"/>
      <c r="CN51" s="1233">
        <v>32.700000000000003</v>
      </c>
      <c r="CO51" s="1233"/>
      <c r="CP51" s="1233"/>
      <c r="CQ51" s="1233"/>
      <c r="CR51" s="1233"/>
      <c r="CS51" s="1233"/>
      <c r="CT51" s="1233"/>
      <c r="CU51" s="1233"/>
      <c r="CV51" s="1233">
        <v>3.2</v>
      </c>
      <c r="CW51" s="1233"/>
      <c r="CX51" s="1233"/>
      <c r="CY51" s="1233"/>
      <c r="CZ51" s="1233"/>
      <c r="DA51" s="1233"/>
      <c r="DB51" s="1233"/>
      <c r="DC51" s="1233"/>
    </row>
    <row r="52" spans="1:109" x14ac:dyDescent="0.15">
      <c r="B52" s="256"/>
      <c r="G52" s="1238"/>
      <c r="H52" s="1238"/>
      <c r="I52" s="1236"/>
      <c r="J52" s="1236"/>
      <c r="K52" s="1234"/>
      <c r="L52" s="1234"/>
      <c r="M52" s="1234"/>
      <c r="N52" s="1234"/>
      <c r="AM52" s="356"/>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3"/>
      <c r="BQ52" s="1233"/>
      <c r="BR52" s="1233"/>
      <c r="BS52" s="1233"/>
      <c r="BT52" s="1233"/>
      <c r="BU52" s="1233"/>
      <c r="BV52" s="1233"/>
      <c r="BW52" s="1233"/>
      <c r="BX52" s="1233"/>
      <c r="BY52" s="1233"/>
      <c r="BZ52" s="1233"/>
      <c r="CA52" s="1233"/>
      <c r="CB52" s="1233"/>
      <c r="CC52" s="1233"/>
      <c r="CD52" s="1233"/>
      <c r="CE52" s="1233"/>
      <c r="CF52" s="1233"/>
      <c r="CG52" s="1233"/>
      <c r="CH52" s="1233"/>
      <c r="CI52" s="1233"/>
      <c r="CJ52" s="1233"/>
      <c r="CK52" s="1233"/>
      <c r="CL52" s="1233"/>
      <c r="CM52" s="1233"/>
      <c r="CN52" s="1233"/>
      <c r="CO52" s="1233"/>
      <c r="CP52" s="1233"/>
      <c r="CQ52" s="1233"/>
      <c r="CR52" s="1233"/>
      <c r="CS52" s="1233"/>
      <c r="CT52" s="1233"/>
      <c r="CU52" s="1233"/>
      <c r="CV52" s="1233"/>
      <c r="CW52" s="1233"/>
      <c r="CX52" s="1233"/>
      <c r="CY52" s="1233"/>
      <c r="CZ52" s="1233"/>
      <c r="DA52" s="1233"/>
      <c r="DB52" s="1233"/>
      <c r="DC52" s="1233"/>
    </row>
    <row r="53" spans="1:109" x14ac:dyDescent="0.15">
      <c r="A53" s="355"/>
      <c r="B53" s="256"/>
      <c r="G53" s="1238"/>
      <c r="H53" s="1238"/>
      <c r="I53" s="1228"/>
      <c r="J53" s="1228"/>
      <c r="K53" s="1234"/>
      <c r="L53" s="1234"/>
      <c r="M53" s="1234"/>
      <c r="N53" s="1234"/>
      <c r="AM53" s="356"/>
      <c r="AN53" s="1235"/>
      <c r="AO53" s="1235"/>
      <c r="AP53" s="1235"/>
      <c r="AQ53" s="1235"/>
      <c r="AR53" s="1235"/>
      <c r="AS53" s="1235"/>
      <c r="AT53" s="1235"/>
      <c r="AU53" s="1235"/>
      <c r="AV53" s="1235"/>
      <c r="AW53" s="1235"/>
      <c r="AX53" s="1235"/>
      <c r="AY53" s="1235"/>
      <c r="AZ53" s="1235"/>
      <c r="BA53" s="1235"/>
      <c r="BB53" s="1235" t="s">
        <v>602</v>
      </c>
      <c r="BC53" s="1235"/>
      <c r="BD53" s="1235"/>
      <c r="BE53" s="1235"/>
      <c r="BF53" s="1235"/>
      <c r="BG53" s="1235"/>
      <c r="BH53" s="1235"/>
      <c r="BI53" s="1235"/>
      <c r="BJ53" s="1235"/>
      <c r="BK53" s="1235"/>
      <c r="BL53" s="1235"/>
      <c r="BM53" s="1235"/>
      <c r="BN53" s="1235"/>
      <c r="BO53" s="1235"/>
      <c r="BP53" s="1233">
        <v>60.2</v>
      </c>
      <c r="BQ53" s="1233"/>
      <c r="BR53" s="1233"/>
      <c r="BS53" s="1233"/>
      <c r="BT53" s="1233"/>
      <c r="BU53" s="1233"/>
      <c r="BV53" s="1233"/>
      <c r="BW53" s="1233"/>
      <c r="BX53" s="1233">
        <v>62.2</v>
      </c>
      <c r="BY53" s="1233"/>
      <c r="BZ53" s="1233"/>
      <c r="CA53" s="1233"/>
      <c r="CB53" s="1233"/>
      <c r="CC53" s="1233"/>
      <c r="CD53" s="1233"/>
      <c r="CE53" s="1233"/>
      <c r="CF53" s="1233">
        <v>64</v>
      </c>
      <c r="CG53" s="1233"/>
      <c r="CH53" s="1233"/>
      <c r="CI53" s="1233"/>
      <c r="CJ53" s="1233"/>
      <c r="CK53" s="1233"/>
      <c r="CL53" s="1233"/>
      <c r="CM53" s="1233"/>
      <c r="CN53" s="1233">
        <v>66</v>
      </c>
      <c r="CO53" s="1233"/>
      <c r="CP53" s="1233"/>
      <c r="CQ53" s="1233"/>
      <c r="CR53" s="1233"/>
      <c r="CS53" s="1233"/>
      <c r="CT53" s="1233"/>
      <c r="CU53" s="1233"/>
      <c r="CV53" s="1233">
        <v>67.900000000000006</v>
      </c>
      <c r="CW53" s="1233"/>
      <c r="CX53" s="1233"/>
      <c r="CY53" s="1233"/>
      <c r="CZ53" s="1233"/>
      <c r="DA53" s="1233"/>
      <c r="DB53" s="1233"/>
      <c r="DC53" s="1233"/>
    </row>
    <row r="54" spans="1:109" x14ac:dyDescent="0.15">
      <c r="A54" s="355"/>
      <c r="B54" s="256"/>
      <c r="G54" s="1238"/>
      <c r="H54" s="1238"/>
      <c r="I54" s="1228"/>
      <c r="J54" s="1228"/>
      <c r="K54" s="1234"/>
      <c r="L54" s="1234"/>
      <c r="M54" s="1234"/>
      <c r="N54" s="1234"/>
      <c r="AM54" s="356"/>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3"/>
      <c r="BQ54" s="1233"/>
      <c r="BR54" s="1233"/>
      <c r="BS54" s="1233"/>
      <c r="BT54" s="1233"/>
      <c r="BU54" s="1233"/>
      <c r="BV54" s="1233"/>
      <c r="BW54" s="1233"/>
      <c r="BX54" s="1233"/>
      <c r="BY54" s="1233"/>
      <c r="BZ54" s="1233"/>
      <c r="CA54" s="1233"/>
      <c r="CB54" s="1233"/>
      <c r="CC54" s="1233"/>
      <c r="CD54" s="1233"/>
      <c r="CE54" s="1233"/>
      <c r="CF54" s="1233"/>
      <c r="CG54" s="1233"/>
      <c r="CH54" s="1233"/>
      <c r="CI54" s="1233"/>
      <c r="CJ54" s="1233"/>
      <c r="CK54" s="1233"/>
      <c r="CL54" s="1233"/>
      <c r="CM54" s="1233"/>
      <c r="CN54" s="1233"/>
      <c r="CO54" s="1233"/>
      <c r="CP54" s="1233"/>
      <c r="CQ54" s="1233"/>
      <c r="CR54" s="1233"/>
      <c r="CS54" s="1233"/>
      <c r="CT54" s="1233"/>
      <c r="CU54" s="1233"/>
      <c r="CV54" s="1233"/>
      <c r="CW54" s="1233"/>
      <c r="CX54" s="1233"/>
      <c r="CY54" s="1233"/>
      <c r="CZ54" s="1233"/>
      <c r="DA54" s="1233"/>
      <c r="DB54" s="1233"/>
      <c r="DC54" s="1233"/>
    </row>
    <row r="55" spans="1:109" x14ac:dyDescent="0.15">
      <c r="A55" s="355"/>
      <c r="B55" s="256"/>
      <c r="G55" s="1228"/>
      <c r="H55" s="1228"/>
      <c r="I55" s="1228"/>
      <c r="J55" s="1228"/>
      <c r="K55" s="1234"/>
      <c r="L55" s="1234"/>
      <c r="M55" s="1234"/>
      <c r="N55" s="1234"/>
      <c r="AN55" s="1232" t="s">
        <v>603</v>
      </c>
      <c r="AO55" s="1232"/>
      <c r="AP55" s="1232"/>
      <c r="AQ55" s="1232"/>
      <c r="AR55" s="1232"/>
      <c r="AS55" s="1232"/>
      <c r="AT55" s="1232"/>
      <c r="AU55" s="1232"/>
      <c r="AV55" s="1232"/>
      <c r="AW55" s="1232"/>
      <c r="AX55" s="1232"/>
      <c r="AY55" s="1232"/>
      <c r="AZ55" s="1232"/>
      <c r="BA55" s="1232"/>
      <c r="BB55" s="1235" t="s">
        <v>601</v>
      </c>
      <c r="BC55" s="1235"/>
      <c r="BD55" s="1235"/>
      <c r="BE55" s="1235"/>
      <c r="BF55" s="1235"/>
      <c r="BG55" s="1235"/>
      <c r="BH55" s="1235"/>
      <c r="BI55" s="1235"/>
      <c r="BJ55" s="1235"/>
      <c r="BK55" s="1235"/>
      <c r="BL55" s="1235"/>
      <c r="BM55" s="1235"/>
      <c r="BN55" s="1235"/>
      <c r="BO55" s="1235"/>
      <c r="BP55" s="1233">
        <v>32.799999999999997</v>
      </c>
      <c r="BQ55" s="1233"/>
      <c r="BR55" s="1233"/>
      <c r="BS55" s="1233"/>
      <c r="BT55" s="1233"/>
      <c r="BU55" s="1233"/>
      <c r="BV55" s="1233"/>
      <c r="BW55" s="1233"/>
      <c r="BX55" s="1233">
        <v>20.9</v>
      </c>
      <c r="BY55" s="1233"/>
      <c r="BZ55" s="1233"/>
      <c r="CA55" s="1233"/>
      <c r="CB55" s="1233"/>
      <c r="CC55" s="1233"/>
      <c r="CD55" s="1233"/>
      <c r="CE55" s="1233"/>
      <c r="CF55" s="1233">
        <v>21</v>
      </c>
      <c r="CG55" s="1233"/>
      <c r="CH55" s="1233"/>
      <c r="CI55" s="1233"/>
      <c r="CJ55" s="1233"/>
      <c r="CK55" s="1233"/>
      <c r="CL55" s="1233"/>
      <c r="CM55" s="1233"/>
      <c r="CN55" s="1233">
        <v>23.5</v>
      </c>
      <c r="CO55" s="1233"/>
      <c r="CP55" s="1233"/>
      <c r="CQ55" s="1233"/>
      <c r="CR55" s="1233"/>
      <c r="CS55" s="1233"/>
      <c r="CT55" s="1233"/>
      <c r="CU55" s="1233"/>
      <c r="CV55" s="1233">
        <v>6.9</v>
      </c>
      <c r="CW55" s="1233"/>
      <c r="CX55" s="1233"/>
      <c r="CY55" s="1233"/>
      <c r="CZ55" s="1233"/>
      <c r="DA55" s="1233"/>
      <c r="DB55" s="1233"/>
      <c r="DC55" s="1233"/>
    </row>
    <row r="56" spans="1:109" x14ac:dyDescent="0.15">
      <c r="A56" s="355"/>
      <c r="B56" s="256"/>
      <c r="G56" s="1228"/>
      <c r="H56" s="1228"/>
      <c r="I56" s="1228"/>
      <c r="J56" s="1228"/>
      <c r="K56" s="1234"/>
      <c r="L56" s="1234"/>
      <c r="M56" s="1234"/>
      <c r="N56" s="1234"/>
      <c r="AN56" s="1232"/>
      <c r="AO56" s="1232"/>
      <c r="AP56" s="1232"/>
      <c r="AQ56" s="1232"/>
      <c r="AR56" s="1232"/>
      <c r="AS56" s="1232"/>
      <c r="AT56" s="1232"/>
      <c r="AU56" s="1232"/>
      <c r="AV56" s="1232"/>
      <c r="AW56" s="1232"/>
      <c r="AX56" s="1232"/>
      <c r="AY56" s="1232"/>
      <c r="AZ56" s="1232"/>
      <c r="BA56" s="1232"/>
      <c r="BB56" s="1235"/>
      <c r="BC56" s="1235"/>
      <c r="BD56" s="1235"/>
      <c r="BE56" s="1235"/>
      <c r="BF56" s="1235"/>
      <c r="BG56" s="1235"/>
      <c r="BH56" s="1235"/>
      <c r="BI56" s="1235"/>
      <c r="BJ56" s="1235"/>
      <c r="BK56" s="1235"/>
      <c r="BL56" s="1235"/>
      <c r="BM56" s="1235"/>
      <c r="BN56" s="1235"/>
      <c r="BO56" s="1235"/>
      <c r="BP56" s="1233"/>
      <c r="BQ56" s="1233"/>
      <c r="BR56" s="1233"/>
      <c r="BS56" s="1233"/>
      <c r="BT56" s="1233"/>
      <c r="BU56" s="1233"/>
      <c r="BV56" s="1233"/>
      <c r="BW56" s="1233"/>
      <c r="BX56" s="1233"/>
      <c r="BY56" s="1233"/>
      <c r="BZ56" s="1233"/>
      <c r="CA56" s="1233"/>
      <c r="CB56" s="1233"/>
      <c r="CC56" s="1233"/>
      <c r="CD56" s="1233"/>
      <c r="CE56" s="1233"/>
      <c r="CF56" s="1233"/>
      <c r="CG56" s="1233"/>
      <c r="CH56" s="1233"/>
      <c r="CI56" s="1233"/>
      <c r="CJ56" s="1233"/>
      <c r="CK56" s="1233"/>
      <c r="CL56" s="1233"/>
      <c r="CM56" s="1233"/>
      <c r="CN56" s="1233"/>
      <c r="CO56" s="1233"/>
      <c r="CP56" s="1233"/>
      <c r="CQ56" s="1233"/>
      <c r="CR56" s="1233"/>
      <c r="CS56" s="1233"/>
      <c r="CT56" s="1233"/>
      <c r="CU56" s="1233"/>
      <c r="CV56" s="1233"/>
      <c r="CW56" s="1233"/>
      <c r="CX56" s="1233"/>
      <c r="CY56" s="1233"/>
      <c r="CZ56" s="1233"/>
      <c r="DA56" s="1233"/>
      <c r="DB56" s="1233"/>
      <c r="DC56" s="1233"/>
    </row>
    <row r="57" spans="1:109" s="355" customFormat="1" x14ac:dyDescent="0.15">
      <c r="B57" s="359"/>
      <c r="G57" s="1228"/>
      <c r="H57" s="1228"/>
      <c r="I57" s="1237"/>
      <c r="J57" s="1237"/>
      <c r="K57" s="1234"/>
      <c r="L57" s="1234"/>
      <c r="M57" s="1234"/>
      <c r="N57" s="1234"/>
      <c r="AM57" s="252"/>
      <c r="AN57" s="1232"/>
      <c r="AO57" s="1232"/>
      <c r="AP57" s="1232"/>
      <c r="AQ57" s="1232"/>
      <c r="AR57" s="1232"/>
      <c r="AS57" s="1232"/>
      <c r="AT57" s="1232"/>
      <c r="AU57" s="1232"/>
      <c r="AV57" s="1232"/>
      <c r="AW57" s="1232"/>
      <c r="AX57" s="1232"/>
      <c r="AY57" s="1232"/>
      <c r="AZ57" s="1232"/>
      <c r="BA57" s="1232"/>
      <c r="BB57" s="1235" t="s">
        <v>602</v>
      </c>
      <c r="BC57" s="1235"/>
      <c r="BD57" s="1235"/>
      <c r="BE57" s="1235"/>
      <c r="BF57" s="1235"/>
      <c r="BG57" s="1235"/>
      <c r="BH57" s="1235"/>
      <c r="BI57" s="1235"/>
      <c r="BJ57" s="1235"/>
      <c r="BK57" s="1235"/>
      <c r="BL57" s="1235"/>
      <c r="BM57" s="1235"/>
      <c r="BN57" s="1235"/>
      <c r="BO57" s="1235"/>
      <c r="BP57" s="1233">
        <v>58.9</v>
      </c>
      <c r="BQ57" s="1233"/>
      <c r="BR57" s="1233"/>
      <c r="BS57" s="1233"/>
      <c r="BT57" s="1233"/>
      <c r="BU57" s="1233"/>
      <c r="BV57" s="1233"/>
      <c r="BW57" s="1233"/>
      <c r="BX57" s="1233">
        <v>60.5</v>
      </c>
      <c r="BY57" s="1233"/>
      <c r="BZ57" s="1233"/>
      <c r="CA57" s="1233"/>
      <c r="CB57" s="1233"/>
      <c r="CC57" s="1233"/>
      <c r="CD57" s="1233"/>
      <c r="CE57" s="1233"/>
      <c r="CF57" s="1233">
        <v>61.5</v>
      </c>
      <c r="CG57" s="1233"/>
      <c r="CH57" s="1233"/>
      <c r="CI57" s="1233"/>
      <c r="CJ57" s="1233"/>
      <c r="CK57" s="1233"/>
      <c r="CL57" s="1233"/>
      <c r="CM57" s="1233"/>
      <c r="CN57" s="1233">
        <v>61.9</v>
      </c>
      <c r="CO57" s="1233"/>
      <c r="CP57" s="1233"/>
      <c r="CQ57" s="1233"/>
      <c r="CR57" s="1233"/>
      <c r="CS57" s="1233"/>
      <c r="CT57" s="1233"/>
      <c r="CU57" s="1233"/>
      <c r="CV57" s="1233">
        <v>62.9</v>
      </c>
      <c r="CW57" s="1233"/>
      <c r="CX57" s="1233"/>
      <c r="CY57" s="1233"/>
      <c r="CZ57" s="1233"/>
      <c r="DA57" s="1233"/>
      <c r="DB57" s="1233"/>
      <c r="DC57" s="1233"/>
      <c r="DD57" s="360"/>
      <c r="DE57" s="359"/>
    </row>
    <row r="58" spans="1:109" s="355" customFormat="1" x14ac:dyDescent="0.15">
      <c r="A58" s="252"/>
      <c r="B58" s="359"/>
      <c r="G58" s="1228"/>
      <c r="H58" s="1228"/>
      <c r="I58" s="1237"/>
      <c r="J58" s="1237"/>
      <c r="K58" s="1234"/>
      <c r="L58" s="1234"/>
      <c r="M58" s="1234"/>
      <c r="N58" s="1234"/>
      <c r="AM58" s="252"/>
      <c r="AN58" s="1232"/>
      <c r="AO58" s="1232"/>
      <c r="AP58" s="1232"/>
      <c r="AQ58" s="1232"/>
      <c r="AR58" s="1232"/>
      <c r="AS58" s="1232"/>
      <c r="AT58" s="1232"/>
      <c r="AU58" s="1232"/>
      <c r="AV58" s="1232"/>
      <c r="AW58" s="1232"/>
      <c r="AX58" s="1232"/>
      <c r="AY58" s="1232"/>
      <c r="AZ58" s="1232"/>
      <c r="BA58" s="1232"/>
      <c r="BB58" s="1235"/>
      <c r="BC58" s="1235"/>
      <c r="BD58" s="1235"/>
      <c r="BE58" s="1235"/>
      <c r="BF58" s="1235"/>
      <c r="BG58" s="1235"/>
      <c r="BH58" s="1235"/>
      <c r="BI58" s="1235"/>
      <c r="BJ58" s="1235"/>
      <c r="BK58" s="1235"/>
      <c r="BL58" s="1235"/>
      <c r="BM58" s="1235"/>
      <c r="BN58" s="1235"/>
      <c r="BO58" s="1235"/>
      <c r="BP58" s="1233"/>
      <c r="BQ58" s="1233"/>
      <c r="BR58" s="1233"/>
      <c r="BS58" s="1233"/>
      <c r="BT58" s="1233"/>
      <c r="BU58" s="1233"/>
      <c r="BV58" s="1233"/>
      <c r="BW58" s="1233"/>
      <c r="BX58" s="1233"/>
      <c r="BY58" s="1233"/>
      <c r="BZ58" s="1233"/>
      <c r="CA58" s="1233"/>
      <c r="CB58" s="1233"/>
      <c r="CC58" s="1233"/>
      <c r="CD58" s="1233"/>
      <c r="CE58" s="1233"/>
      <c r="CF58" s="1233"/>
      <c r="CG58" s="1233"/>
      <c r="CH58" s="1233"/>
      <c r="CI58" s="1233"/>
      <c r="CJ58" s="1233"/>
      <c r="CK58" s="1233"/>
      <c r="CL58" s="1233"/>
      <c r="CM58" s="1233"/>
      <c r="CN58" s="1233"/>
      <c r="CO58" s="1233"/>
      <c r="CP58" s="1233"/>
      <c r="CQ58" s="1233"/>
      <c r="CR58" s="1233"/>
      <c r="CS58" s="1233"/>
      <c r="CT58" s="1233"/>
      <c r="CU58" s="1233"/>
      <c r="CV58" s="1233"/>
      <c r="CW58" s="1233"/>
      <c r="CX58" s="1233"/>
      <c r="CY58" s="1233"/>
      <c r="CZ58" s="1233"/>
      <c r="DA58" s="1233"/>
      <c r="DB58" s="1233"/>
      <c r="DC58" s="1233"/>
      <c r="DD58" s="360"/>
      <c r="DE58" s="359"/>
    </row>
    <row r="59" spans="1:109" s="355" customFormat="1" x14ac:dyDescent="0.15">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7.25" x14ac:dyDescent="0.15">
      <c r="B63" s="309" t="s">
        <v>604</v>
      </c>
    </row>
    <row r="64" spans="1:109" x14ac:dyDescent="0.15">
      <c r="B64" s="256"/>
      <c r="G64" s="354"/>
      <c r="I64" s="366"/>
      <c r="J64" s="366"/>
      <c r="K64" s="366"/>
      <c r="L64" s="366"/>
      <c r="M64" s="366"/>
      <c r="N64" s="367"/>
      <c r="AM64" s="354"/>
      <c r="AN64" s="354" t="s">
        <v>597</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6"/>
      <c r="AN65" s="1219" t="s">
        <v>605</v>
      </c>
      <c r="AO65" s="1220"/>
      <c r="AP65" s="1220"/>
      <c r="AQ65" s="1220"/>
      <c r="AR65" s="1220"/>
      <c r="AS65" s="1220"/>
      <c r="AT65" s="1220"/>
      <c r="AU65" s="1220"/>
      <c r="AV65" s="1220"/>
      <c r="AW65" s="1220"/>
      <c r="AX65" s="1220"/>
      <c r="AY65" s="1220"/>
      <c r="AZ65" s="1220"/>
      <c r="BA65" s="1220"/>
      <c r="BB65" s="1220"/>
      <c r="BC65" s="1220"/>
      <c r="BD65" s="1220"/>
      <c r="BE65" s="1220"/>
      <c r="BF65" s="1220"/>
      <c r="BG65" s="1220"/>
      <c r="BH65" s="1220"/>
      <c r="BI65" s="1220"/>
      <c r="BJ65" s="1220"/>
      <c r="BK65" s="1220"/>
      <c r="BL65" s="1220"/>
      <c r="BM65" s="1220"/>
      <c r="BN65" s="1220"/>
      <c r="BO65" s="1220"/>
      <c r="BP65" s="1220"/>
      <c r="BQ65" s="1220"/>
      <c r="BR65" s="1220"/>
      <c r="BS65" s="1220"/>
      <c r="BT65" s="1220"/>
      <c r="BU65" s="1220"/>
      <c r="BV65" s="1220"/>
      <c r="BW65" s="1220"/>
      <c r="BX65" s="1220"/>
      <c r="BY65" s="1220"/>
      <c r="BZ65" s="1220"/>
      <c r="CA65" s="1220"/>
      <c r="CB65" s="1220"/>
      <c r="CC65" s="1220"/>
      <c r="CD65" s="1220"/>
      <c r="CE65" s="1220"/>
      <c r="CF65" s="1220"/>
      <c r="CG65" s="1220"/>
      <c r="CH65" s="1220"/>
      <c r="CI65" s="1220"/>
      <c r="CJ65" s="1220"/>
      <c r="CK65" s="1220"/>
      <c r="CL65" s="1220"/>
      <c r="CM65" s="1220"/>
      <c r="CN65" s="1220"/>
      <c r="CO65" s="1220"/>
      <c r="CP65" s="1220"/>
      <c r="CQ65" s="1220"/>
      <c r="CR65" s="1220"/>
      <c r="CS65" s="1220"/>
      <c r="CT65" s="1220"/>
      <c r="CU65" s="1220"/>
      <c r="CV65" s="1220"/>
      <c r="CW65" s="1220"/>
      <c r="CX65" s="1220"/>
      <c r="CY65" s="1220"/>
      <c r="CZ65" s="1220"/>
      <c r="DA65" s="1220"/>
      <c r="DB65" s="1220"/>
      <c r="DC65" s="1221"/>
    </row>
    <row r="66" spans="2:107" x14ac:dyDescent="0.15">
      <c r="B66" s="256"/>
      <c r="AN66" s="1222"/>
      <c r="AO66" s="1223"/>
      <c r="AP66" s="1223"/>
      <c r="AQ66" s="1223"/>
      <c r="AR66" s="1223"/>
      <c r="AS66" s="1223"/>
      <c r="AT66" s="1223"/>
      <c r="AU66" s="1223"/>
      <c r="AV66" s="1223"/>
      <c r="AW66" s="1223"/>
      <c r="AX66" s="1223"/>
      <c r="AY66" s="1223"/>
      <c r="AZ66" s="1223"/>
      <c r="BA66" s="1223"/>
      <c r="BB66" s="1223"/>
      <c r="BC66" s="1223"/>
      <c r="BD66" s="1223"/>
      <c r="BE66" s="1223"/>
      <c r="BF66" s="1223"/>
      <c r="BG66" s="1223"/>
      <c r="BH66" s="1223"/>
      <c r="BI66" s="1223"/>
      <c r="BJ66" s="1223"/>
      <c r="BK66" s="1223"/>
      <c r="BL66" s="1223"/>
      <c r="BM66" s="1223"/>
      <c r="BN66" s="1223"/>
      <c r="BO66" s="1223"/>
      <c r="BP66" s="1223"/>
      <c r="BQ66" s="1223"/>
      <c r="BR66" s="1223"/>
      <c r="BS66" s="1223"/>
      <c r="BT66" s="1223"/>
      <c r="BU66" s="1223"/>
      <c r="BV66" s="1223"/>
      <c r="BW66" s="1223"/>
      <c r="BX66" s="1223"/>
      <c r="BY66" s="1223"/>
      <c r="BZ66" s="1223"/>
      <c r="CA66" s="1223"/>
      <c r="CB66" s="1223"/>
      <c r="CC66" s="1223"/>
      <c r="CD66" s="1223"/>
      <c r="CE66" s="1223"/>
      <c r="CF66" s="1223"/>
      <c r="CG66" s="1223"/>
      <c r="CH66" s="1223"/>
      <c r="CI66" s="1223"/>
      <c r="CJ66" s="1223"/>
      <c r="CK66" s="1223"/>
      <c r="CL66" s="1223"/>
      <c r="CM66" s="1223"/>
      <c r="CN66" s="1223"/>
      <c r="CO66" s="1223"/>
      <c r="CP66" s="1223"/>
      <c r="CQ66" s="1223"/>
      <c r="CR66" s="1223"/>
      <c r="CS66" s="1223"/>
      <c r="CT66" s="1223"/>
      <c r="CU66" s="1223"/>
      <c r="CV66" s="1223"/>
      <c r="CW66" s="1223"/>
      <c r="CX66" s="1223"/>
      <c r="CY66" s="1223"/>
      <c r="CZ66" s="1223"/>
      <c r="DA66" s="1223"/>
      <c r="DB66" s="1223"/>
      <c r="DC66" s="1224"/>
    </row>
    <row r="67" spans="2:107" x14ac:dyDescent="0.15">
      <c r="B67" s="256"/>
      <c r="AN67" s="1222"/>
      <c r="AO67" s="1223"/>
      <c r="AP67" s="1223"/>
      <c r="AQ67" s="1223"/>
      <c r="AR67" s="1223"/>
      <c r="AS67" s="1223"/>
      <c r="AT67" s="1223"/>
      <c r="AU67" s="1223"/>
      <c r="AV67" s="1223"/>
      <c r="AW67" s="1223"/>
      <c r="AX67" s="1223"/>
      <c r="AY67" s="1223"/>
      <c r="AZ67" s="1223"/>
      <c r="BA67" s="1223"/>
      <c r="BB67" s="1223"/>
      <c r="BC67" s="1223"/>
      <c r="BD67" s="1223"/>
      <c r="BE67" s="1223"/>
      <c r="BF67" s="1223"/>
      <c r="BG67" s="1223"/>
      <c r="BH67" s="1223"/>
      <c r="BI67" s="1223"/>
      <c r="BJ67" s="1223"/>
      <c r="BK67" s="1223"/>
      <c r="BL67" s="1223"/>
      <c r="BM67" s="1223"/>
      <c r="BN67" s="1223"/>
      <c r="BO67" s="1223"/>
      <c r="BP67" s="1223"/>
      <c r="BQ67" s="1223"/>
      <c r="BR67" s="1223"/>
      <c r="BS67" s="1223"/>
      <c r="BT67" s="1223"/>
      <c r="BU67" s="1223"/>
      <c r="BV67" s="1223"/>
      <c r="BW67" s="1223"/>
      <c r="BX67" s="1223"/>
      <c r="BY67" s="1223"/>
      <c r="BZ67" s="1223"/>
      <c r="CA67" s="1223"/>
      <c r="CB67" s="1223"/>
      <c r="CC67" s="1223"/>
      <c r="CD67" s="1223"/>
      <c r="CE67" s="1223"/>
      <c r="CF67" s="1223"/>
      <c r="CG67" s="1223"/>
      <c r="CH67" s="1223"/>
      <c r="CI67" s="1223"/>
      <c r="CJ67" s="1223"/>
      <c r="CK67" s="1223"/>
      <c r="CL67" s="1223"/>
      <c r="CM67" s="1223"/>
      <c r="CN67" s="1223"/>
      <c r="CO67" s="1223"/>
      <c r="CP67" s="1223"/>
      <c r="CQ67" s="1223"/>
      <c r="CR67" s="1223"/>
      <c r="CS67" s="1223"/>
      <c r="CT67" s="1223"/>
      <c r="CU67" s="1223"/>
      <c r="CV67" s="1223"/>
      <c r="CW67" s="1223"/>
      <c r="CX67" s="1223"/>
      <c r="CY67" s="1223"/>
      <c r="CZ67" s="1223"/>
      <c r="DA67" s="1223"/>
      <c r="DB67" s="1223"/>
      <c r="DC67" s="1224"/>
    </row>
    <row r="68" spans="2:107" x14ac:dyDescent="0.15">
      <c r="B68" s="256"/>
      <c r="AN68" s="1222"/>
      <c r="AO68" s="1223"/>
      <c r="AP68" s="1223"/>
      <c r="AQ68" s="1223"/>
      <c r="AR68" s="1223"/>
      <c r="AS68" s="1223"/>
      <c r="AT68" s="1223"/>
      <c r="AU68" s="1223"/>
      <c r="AV68" s="1223"/>
      <c r="AW68" s="1223"/>
      <c r="AX68" s="1223"/>
      <c r="AY68" s="1223"/>
      <c r="AZ68" s="1223"/>
      <c r="BA68" s="1223"/>
      <c r="BB68" s="1223"/>
      <c r="BC68" s="1223"/>
      <c r="BD68" s="1223"/>
      <c r="BE68" s="1223"/>
      <c r="BF68" s="1223"/>
      <c r="BG68" s="1223"/>
      <c r="BH68" s="1223"/>
      <c r="BI68" s="1223"/>
      <c r="BJ68" s="1223"/>
      <c r="BK68" s="1223"/>
      <c r="BL68" s="1223"/>
      <c r="BM68" s="1223"/>
      <c r="BN68" s="1223"/>
      <c r="BO68" s="1223"/>
      <c r="BP68" s="1223"/>
      <c r="BQ68" s="1223"/>
      <c r="BR68" s="1223"/>
      <c r="BS68" s="1223"/>
      <c r="BT68" s="1223"/>
      <c r="BU68" s="1223"/>
      <c r="BV68" s="1223"/>
      <c r="BW68" s="1223"/>
      <c r="BX68" s="1223"/>
      <c r="BY68" s="1223"/>
      <c r="BZ68" s="1223"/>
      <c r="CA68" s="1223"/>
      <c r="CB68" s="1223"/>
      <c r="CC68" s="1223"/>
      <c r="CD68" s="1223"/>
      <c r="CE68" s="1223"/>
      <c r="CF68" s="1223"/>
      <c r="CG68" s="1223"/>
      <c r="CH68" s="1223"/>
      <c r="CI68" s="1223"/>
      <c r="CJ68" s="1223"/>
      <c r="CK68" s="1223"/>
      <c r="CL68" s="1223"/>
      <c r="CM68" s="1223"/>
      <c r="CN68" s="1223"/>
      <c r="CO68" s="1223"/>
      <c r="CP68" s="1223"/>
      <c r="CQ68" s="1223"/>
      <c r="CR68" s="1223"/>
      <c r="CS68" s="1223"/>
      <c r="CT68" s="1223"/>
      <c r="CU68" s="1223"/>
      <c r="CV68" s="1223"/>
      <c r="CW68" s="1223"/>
      <c r="CX68" s="1223"/>
      <c r="CY68" s="1223"/>
      <c r="CZ68" s="1223"/>
      <c r="DA68" s="1223"/>
      <c r="DB68" s="1223"/>
      <c r="DC68" s="1224"/>
    </row>
    <row r="69" spans="2:107" x14ac:dyDescent="0.15">
      <c r="B69" s="256"/>
      <c r="AN69" s="1225"/>
      <c r="AO69" s="1226"/>
      <c r="AP69" s="1226"/>
      <c r="AQ69" s="1226"/>
      <c r="AR69" s="1226"/>
      <c r="AS69" s="1226"/>
      <c r="AT69" s="1226"/>
      <c r="AU69" s="1226"/>
      <c r="AV69" s="1226"/>
      <c r="AW69" s="1226"/>
      <c r="AX69" s="1226"/>
      <c r="AY69" s="1226"/>
      <c r="AZ69" s="1226"/>
      <c r="BA69" s="1226"/>
      <c r="BB69" s="1226"/>
      <c r="BC69" s="1226"/>
      <c r="BD69" s="1226"/>
      <c r="BE69" s="1226"/>
      <c r="BF69" s="1226"/>
      <c r="BG69" s="1226"/>
      <c r="BH69" s="1226"/>
      <c r="BI69" s="1226"/>
      <c r="BJ69" s="1226"/>
      <c r="BK69" s="1226"/>
      <c r="BL69" s="1226"/>
      <c r="BM69" s="1226"/>
      <c r="BN69" s="1226"/>
      <c r="BO69" s="1226"/>
      <c r="BP69" s="1226"/>
      <c r="BQ69" s="1226"/>
      <c r="BR69" s="1226"/>
      <c r="BS69" s="1226"/>
      <c r="BT69" s="1226"/>
      <c r="BU69" s="1226"/>
      <c r="BV69" s="1226"/>
      <c r="BW69" s="1226"/>
      <c r="BX69" s="1226"/>
      <c r="BY69" s="1226"/>
      <c r="BZ69" s="1226"/>
      <c r="CA69" s="1226"/>
      <c r="CB69" s="1226"/>
      <c r="CC69" s="1226"/>
      <c r="CD69" s="1226"/>
      <c r="CE69" s="1226"/>
      <c r="CF69" s="1226"/>
      <c r="CG69" s="1226"/>
      <c r="CH69" s="1226"/>
      <c r="CI69" s="1226"/>
      <c r="CJ69" s="1226"/>
      <c r="CK69" s="1226"/>
      <c r="CL69" s="1226"/>
      <c r="CM69" s="1226"/>
      <c r="CN69" s="1226"/>
      <c r="CO69" s="1226"/>
      <c r="CP69" s="1226"/>
      <c r="CQ69" s="1226"/>
      <c r="CR69" s="1226"/>
      <c r="CS69" s="1226"/>
      <c r="CT69" s="1226"/>
      <c r="CU69" s="1226"/>
      <c r="CV69" s="1226"/>
      <c r="CW69" s="1226"/>
      <c r="CX69" s="1226"/>
      <c r="CY69" s="1226"/>
      <c r="CZ69" s="1226"/>
      <c r="DA69" s="1226"/>
      <c r="DB69" s="1226"/>
      <c r="DC69" s="1227"/>
    </row>
    <row r="70" spans="2:107" x14ac:dyDescent="0.15">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6"/>
      <c r="G71" s="371"/>
      <c r="I71" s="372"/>
      <c r="J71" s="369"/>
      <c r="K71" s="369"/>
      <c r="L71" s="370"/>
      <c r="M71" s="369"/>
      <c r="N71" s="370"/>
      <c r="AM71" s="371"/>
      <c r="AN71" s="252" t="s">
        <v>599</v>
      </c>
    </row>
    <row r="72" spans="2:107" x14ac:dyDescent="0.15">
      <c r="B72" s="256"/>
      <c r="G72" s="1228"/>
      <c r="H72" s="1228"/>
      <c r="I72" s="1228"/>
      <c r="J72" s="1228"/>
      <c r="K72" s="357"/>
      <c r="L72" s="357"/>
      <c r="M72" s="358"/>
      <c r="N72" s="358"/>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32" t="s">
        <v>557</v>
      </c>
      <c r="BQ72" s="1232"/>
      <c r="BR72" s="1232"/>
      <c r="BS72" s="1232"/>
      <c r="BT72" s="1232"/>
      <c r="BU72" s="1232"/>
      <c r="BV72" s="1232"/>
      <c r="BW72" s="1232"/>
      <c r="BX72" s="1232" t="s">
        <v>558</v>
      </c>
      <c r="BY72" s="1232"/>
      <c r="BZ72" s="1232"/>
      <c r="CA72" s="1232"/>
      <c r="CB72" s="1232"/>
      <c r="CC72" s="1232"/>
      <c r="CD72" s="1232"/>
      <c r="CE72" s="1232"/>
      <c r="CF72" s="1232" t="s">
        <v>559</v>
      </c>
      <c r="CG72" s="1232"/>
      <c r="CH72" s="1232"/>
      <c r="CI72" s="1232"/>
      <c r="CJ72" s="1232"/>
      <c r="CK72" s="1232"/>
      <c r="CL72" s="1232"/>
      <c r="CM72" s="1232"/>
      <c r="CN72" s="1232" t="s">
        <v>560</v>
      </c>
      <c r="CO72" s="1232"/>
      <c r="CP72" s="1232"/>
      <c r="CQ72" s="1232"/>
      <c r="CR72" s="1232"/>
      <c r="CS72" s="1232"/>
      <c r="CT72" s="1232"/>
      <c r="CU72" s="1232"/>
      <c r="CV72" s="1232" t="s">
        <v>561</v>
      </c>
      <c r="CW72" s="1232"/>
      <c r="CX72" s="1232"/>
      <c r="CY72" s="1232"/>
      <c r="CZ72" s="1232"/>
      <c r="DA72" s="1232"/>
      <c r="DB72" s="1232"/>
      <c r="DC72" s="1232"/>
    </row>
    <row r="73" spans="2:107" x14ac:dyDescent="0.15">
      <c r="B73" s="256"/>
      <c r="G73" s="1238"/>
      <c r="H73" s="1238"/>
      <c r="I73" s="1238"/>
      <c r="J73" s="1238"/>
      <c r="K73" s="1239"/>
      <c r="L73" s="1239"/>
      <c r="M73" s="1239"/>
      <c r="N73" s="1239"/>
      <c r="AM73" s="356"/>
      <c r="AN73" s="1235" t="s">
        <v>600</v>
      </c>
      <c r="AO73" s="1235"/>
      <c r="AP73" s="1235"/>
      <c r="AQ73" s="1235"/>
      <c r="AR73" s="1235"/>
      <c r="AS73" s="1235"/>
      <c r="AT73" s="1235"/>
      <c r="AU73" s="1235"/>
      <c r="AV73" s="1235"/>
      <c r="AW73" s="1235"/>
      <c r="AX73" s="1235"/>
      <c r="AY73" s="1235"/>
      <c r="AZ73" s="1235"/>
      <c r="BA73" s="1235"/>
      <c r="BB73" s="1235" t="s">
        <v>601</v>
      </c>
      <c r="BC73" s="1235"/>
      <c r="BD73" s="1235"/>
      <c r="BE73" s="1235"/>
      <c r="BF73" s="1235"/>
      <c r="BG73" s="1235"/>
      <c r="BH73" s="1235"/>
      <c r="BI73" s="1235"/>
      <c r="BJ73" s="1235"/>
      <c r="BK73" s="1235"/>
      <c r="BL73" s="1235"/>
      <c r="BM73" s="1235"/>
      <c r="BN73" s="1235"/>
      <c r="BO73" s="1235"/>
      <c r="BP73" s="1233">
        <v>79.400000000000006</v>
      </c>
      <c r="BQ73" s="1233"/>
      <c r="BR73" s="1233"/>
      <c r="BS73" s="1233"/>
      <c r="BT73" s="1233"/>
      <c r="BU73" s="1233"/>
      <c r="BV73" s="1233"/>
      <c r="BW73" s="1233"/>
      <c r="BX73" s="1233">
        <v>61.3</v>
      </c>
      <c r="BY73" s="1233"/>
      <c r="BZ73" s="1233"/>
      <c r="CA73" s="1233"/>
      <c r="CB73" s="1233"/>
      <c r="CC73" s="1233"/>
      <c r="CD73" s="1233"/>
      <c r="CE73" s="1233"/>
      <c r="CF73" s="1233">
        <v>50.7</v>
      </c>
      <c r="CG73" s="1233"/>
      <c r="CH73" s="1233"/>
      <c r="CI73" s="1233"/>
      <c r="CJ73" s="1233"/>
      <c r="CK73" s="1233"/>
      <c r="CL73" s="1233"/>
      <c r="CM73" s="1233"/>
      <c r="CN73" s="1233">
        <v>32.700000000000003</v>
      </c>
      <c r="CO73" s="1233"/>
      <c r="CP73" s="1233"/>
      <c r="CQ73" s="1233"/>
      <c r="CR73" s="1233"/>
      <c r="CS73" s="1233"/>
      <c r="CT73" s="1233"/>
      <c r="CU73" s="1233"/>
      <c r="CV73" s="1233">
        <v>3.2</v>
      </c>
      <c r="CW73" s="1233"/>
      <c r="CX73" s="1233"/>
      <c r="CY73" s="1233"/>
      <c r="CZ73" s="1233"/>
      <c r="DA73" s="1233"/>
      <c r="DB73" s="1233"/>
      <c r="DC73" s="1233"/>
    </row>
    <row r="74" spans="2:107" x14ac:dyDescent="0.15">
      <c r="B74" s="256"/>
      <c r="G74" s="1238"/>
      <c r="H74" s="1238"/>
      <c r="I74" s="1238"/>
      <c r="J74" s="1238"/>
      <c r="K74" s="1239"/>
      <c r="L74" s="1239"/>
      <c r="M74" s="1239"/>
      <c r="N74" s="1239"/>
      <c r="AM74" s="356"/>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3"/>
      <c r="BQ74" s="1233"/>
      <c r="BR74" s="1233"/>
      <c r="BS74" s="1233"/>
      <c r="BT74" s="1233"/>
      <c r="BU74" s="1233"/>
      <c r="BV74" s="1233"/>
      <c r="BW74" s="1233"/>
      <c r="BX74" s="1233"/>
      <c r="BY74" s="1233"/>
      <c r="BZ74" s="1233"/>
      <c r="CA74" s="1233"/>
      <c r="CB74" s="1233"/>
      <c r="CC74" s="1233"/>
      <c r="CD74" s="1233"/>
      <c r="CE74" s="1233"/>
      <c r="CF74" s="1233"/>
      <c r="CG74" s="1233"/>
      <c r="CH74" s="1233"/>
      <c r="CI74" s="1233"/>
      <c r="CJ74" s="1233"/>
      <c r="CK74" s="1233"/>
      <c r="CL74" s="1233"/>
      <c r="CM74" s="1233"/>
      <c r="CN74" s="1233"/>
      <c r="CO74" s="1233"/>
      <c r="CP74" s="1233"/>
      <c r="CQ74" s="1233"/>
      <c r="CR74" s="1233"/>
      <c r="CS74" s="1233"/>
      <c r="CT74" s="1233"/>
      <c r="CU74" s="1233"/>
      <c r="CV74" s="1233"/>
      <c r="CW74" s="1233"/>
      <c r="CX74" s="1233"/>
      <c r="CY74" s="1233"/>
      <c r="CZ74" s="1233"/>
      <c r="DA74" s="1233"/>
      <c r="DB74" s="1233"/>
      <c r="DC74" s="1233"/>
    </row>
    <row r="75" spans="2:107" x14ac:dyDescent="0.15">
      <c r="B75" s="256"/>
      <c r="G75" s="1238"/>
      <c r="H75" s="1238"/>
      <c r="I75" s="1228"/>
      <c r="J75" s="1228"/>
      <c r="K75" s="1234"/>
      <c r="L75" s="1234"/>
      <c r="M75" s="1234"/>
      <c r="N75" s="1234"/>
      <c r="AM75" s="356"/>
      <c r="AN75" s="1235"/>
      <c r="AO75" s="1235"/>
      <c r="AP75" s="1235"/>
      <c r="AQ75" s="1235"/>
      <c r="AR75" s="1235"/>
      <c r="AS75" s="1235"/>
      <c r="AT75" s="1235"/>
      <c r="AU75" s="1235"/>
      <c r="AV75" s="1235"/>
      <c r="AW75" s="1235"/>
      <c r="AX75" s="1235"/>
      <c r="AY75" s="1235"/>
      <c r="AZ75" s="1235"/>
      <c r="BA75" s="1235"/>
      <c r="BB75" s="1235" t="s">
        <v>606</v>
      </c>
      <c r="BC75" s="1235"/>
      <c r="BD75" s="1235"/>
      <c r="BE75" s="1235"/>
      <c r="BF75" s="1235"/>
      <c r="BG75" s="1235"/>
      <c r="BH75" s="1235"/>
      <c r="BI75" s="1235"/>
      <c r="BJ75" s="1235"/>
      <c r="BK75" s="1235"/>
      <c r="BL75" s="1235"/>
      <c r="BM75" s="1235"/>
      <c r="BN75" s="1235"/>
      <c r="BO75" s="1235"/>
      <c r="BP75" s="1233">
        <v>9.6999999999999993</v>
      </c>
      <c r="BQ75" s="1233"/>
      <c r="BR75" s="1233"/>
      <c r="BS75" s="1233"/>
      <c r="BT75" s="1233"/>
      <c r="BU75" s="1233"/>
      <c r="BV75" s="1233"/>
      <c r="BW75" s="1233"/>
      <c r="BX75" s="1233">
        <v>10.5</v>
      </c>
      <c r="BY75" s="1233"/>
      <c r="BZ75" s="1233"/>
      <c r="CA75" s="1233"/>
      <c r="CB75" s="1233"/>
      <c r="CC75" s="1233"/>
      <c r="CD75" s="1233"/>
      <c r="CE75" s="1233"/>
      <c r="CF75" s="1233">
        <v>11.2</v>
      </c>
      <c r="CG75" s="1233"/>
      <c r="CH75" s="1233"/>
      <c r="CI75" s="1233"/>
      <c r="CJ75" s="1233"/>
      <c r="CK75" s="1233"/>
      <c r="CL75" s="1233"/>
      <c r="CM75" s="1233"/>
      <c r="CN75" s="1233">
        <v>11.3</v>
      </c>
      <c r="CO75" s="1233"/>
      <c r="CP75" s="1233"/>
      <c r="CQ75" s="1233"/>
      <c r="CR75" s="1233"/>
      <c r="CS75" s="1233"/>
      <c r="CT75" s="1233"/>
      <c r="CU75" s="1233"/>
      <c r="CV75" s="1233">
        <v>10.5</v>
      </c>
      <c r="CW75" s="1233"/>
      <c r="CX75" s="1233"/>
      <c r="CY75" s="1233"/>
      <c r="CZ75" s="1233"/>
      <c r="DA75" s="1233"/>
      <c r="DB75" s="1233"/>
      <c r="DC75" s="1233"/>
    </row>
    <row r="76" spans="2:107" x14ac:dyDescent="0.15">
      <c r="B76" s="256"/>
      <c r="G76" s="1238"/>
      <c r="H76" s="1238"/>
      <c r="I76" s="1228"/>
      <c r="J76" s="1228"/>
      <c r="K76" s="1234"/>
      <c r="L76" s="1234"/>
      <c r="M76" s="1234"/>
      <c r="N76" s="1234"/>
      <c r="AM76" s="356"/>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3"/>
      <c r="BQ76" s="1233"/>
      <c r="BR76" s="1233"/>
      <c r="BS76" s="1233"/>
      <c r="BT76" s="1233"/>
      <c r="BU76" s="1233"/>
      <c r="BV76" s="1233"/>
      <c r="BW76" s="1233"/>
      <c r="BX76" s="1233"/>
      <c r="BY76" s="1233"/>
      <c r="BZ76" s="1233"/>
      <c r="CA76" s="1233"/>
      <c r="CB76" s="1233"/>
      <c r="CC76" s="1233"/>
      <c r="CD76" s="1233"/>
      <c r="CE76" s="1233"/>
      <c r="CF76" s="1233"/>
      <c r="CG76" s="1233"/>
      <c r="CH76" s="1233"/>
      <c r="CI76" s="1233"/>
      <c r="CJ76" s="1233"/>
      <c r="CK76" s="1233"/>
      <c r="CL76" s="1233"/>
      <c r="CM76" s="1233"/>
      <c r="CN76" s="1233"/>
      <c r="CO76" s="1233"/>
      <c r="CP76" s="1233"/>
      <c r="CQ76" s="1233"/>
      <c r="CR76" s="1233"/>
      <c r="CS76" s="1233"/>
      <c r="CT76" s="1233"/>
      <c r="CU76" s="1233"/>
      <c r="CV76" s="1233"/>
      <c r="CW76" s="1233"/>
      <c r="CX76" s="1233"/>
      <c r="CY76" s="1233"/>
      <c r="CZ76" s="1233"/>
      <c r="DA76" s="1233"/>
      <c r="DB76" s="1233"/>
      <c r="DC76" s="1233"/>
    </row>
    <row r="77" spans="2:107" x14ac:dyDescent="0.15">
      <c r="B77" s="256"/>
      <c r="G77" s="1228"/>
      <c r="H77" s="1228"/>
      <c r="I77" s="1228"/>
      <c r="J77" s="1228"/>
      <c r="K77" s="1239"/>
      <c r="L77" s="1239"/>
      <c r="M77" s="1239"/>
      <c r="N77" s="1239"/>
      <c r="AN77" s="1232" t="s">
        <v>603</v>
      </c>
      <c r="AO77" s="1232"/>
      <c r="AP77" s="1232"/>
      <c r="AQ77" s="1232"/>
      <c r="AR77" s="1232"/>
      <c r="AS77" s="1232"/>
      <c r="AT77" s="1232"/>
      <c r="AU77" s="1232"/>
      <c r="AV77" s="1232"/>
      <c r="AW77" s="1232"/>
      <c r="AX77" s="1232"/>
      <c r="AY77" s="1232"/>
      <c r="AZ77" s="1232"/>
      <c r="BA77" s="1232"/>
      <c r="BB77" s="1235" t="s">
        <v>601</v>
      </c>
      <c r="BC77" s="1235"/>
      <c r="BD77" s="1235"/>
      <c r="BE77" s="1235"/>
      <c r="BF77" s="1235"/>
      <c r="BG77" s="1235"/>
      <c r="BH77" s="1235"/>
      <c r="BI77" s="1235"/>
      <c r="BJ77" s="1235"/>
      <c r="BK77" s="1235"/>
      <c r="BL77" s="1235"/>
      <c r="BM77" s="1235"/>
      <c r="BN77" s="1235"/>
      <c r="BO77" s="1235"/>
      <c r="BP77" s="1233">
        <v>32.799999999999997</v>
      </c>
      <c r="BQ77" s="1233"/>
      <c r="BR77" s="1233"/>
      <c r="BS77" s="1233"/>
      <c r="BT77" s="1233"/>
      <c r="BU77" s="1233"/>
      <c r="BV77" s="1233"/>
      <c r="BW77" s="1233"/>
      <c r="BX77" s="1233">
        <v>20.9</v>
      </c>
      <c r="BY77" s="1233"/>
      <c r="BZ77" s="1233"/>
      <c r="CA77" s="1233"/>
      <c r="CB77" s="1233"/>
      <c r="CC77" s="1233"/>
      <c r="CD77" s="1233"/>
      <c r="CE77" s="1233"/>
      <c r="CF77" s="1233">
        <v>21</v>
      </c>
      <c r="CG77" s="1233"/>
      <c r="CH77" s="1233"/>
      <c r="CI77" s="1233"/>
      <c r="CJ77" s="1233"/>
      <c r="CK77" s="1233"/>
      <c r="CL77" s="1233"/>
      <c r="CM77" s="1233"/>
      <c r="CN77" s="1233">
        <v>23.5</v>
      </c>
      <c r="CO77" s="1233"/>
      <c r="CP77" s="1233"/>
      <c r="CQ77" s="1233"/>
      <c r="CR77" s="1233"/>
      <c r="CS77" s="1233"/>
      <c r="CT77" s="1233"/>
      <c r="CU77" s="1233"/>
      <c r="CV77" s="1233">
        <v>6.9</v>
      </c>
      <c r="CW77" s="1233"/>
      <c r="CX77" s="1233"/>
      <c r="CY77" s="1233"/>
      <c r="CZ77" s="1233"/>
      <c r="DA77" s="1233"/>
      <c r="DB77" s="1233"/>
      <c r="DC77" s="1233"/>
    </row>
    <row r="78" spans="2:107" x14ac:dyDescent="0.15">
      <c r="B78" s="256"/>
      <c r="G78" s="1228"/>
      <c r="H78" s="1228"/>
      <c r="I78" s="1228"/>
      <c r="J78" s="1228"/>
      <c r="K78" s="1239"/>
      <c r="L78" s="1239"/>
      <c r="M78" s="1239"/>
      <c r="N78" s="1239"/>
      <c r="AN78" s="1232"/>
      <c r="AO78" s="1232"/>
      <c r="AP78" s="1232"/>
      <c r="AQ78" s="1232"/>
      <c r="AR78" s="1232"/>
      <c r="AS78" s="1232"/>
      <c r="AT78" s="1232"/>
      <c r="AU78" s="1232"/>
      <c r="AV78" s="1232"/>
      <c r="AW78" s="1232"/>
      <c r="AX78" s="1232"/>
      <c r="AY78" s="1232"/>
      <c r="AZ78" s="1232"/>
      <c r="BA78" s="1232"/>
      <c r="BB78" s="1235"/>
      <c r="BC78" s="1235"/>
      <c r="BD78" s="1235"/>
      <c r="BE78" s="1235"/>
      <c r="BF78" s="1235"/>
      <c r="BG78" s="1235"/>
      <c r="BH78" s="1235"/>
      <c r="BI78" s="1235"/>
      <c r="BJ78" s="1235"/>
      <c r="BK78" s="1235"/>
      <c r="BL78" s="1235"/>
      <c r="BM78" s="1235"/>
      <c r="BN78" s="1235"/>
      <c r="BO78" s="1235"/>
      <c r="BP78" s="1233"/>
      <c r="BQ78" s="1233"/>
      <c r="BR78" s="1233"/>
      <c r="BS78" s="1233"/>
      <c r="BT78" s="1233"/>
      <c r="BU78" s="1233"/>
      <c r="BV78" s="1233"/>
      <c r="BW78" s="1233"/>
      <c r="BX78" s="1233"/>
      <c r="BY78" s="1233"/>
      <c r="BZ78" s="1233"/>
      <c r="CA78" s="1233"/>
      <c r="CB78" s="1233"/>
      <c r="CC78" s="1233"/>
      <c r="CD78" s="1233"/>
      <c r="CE78" s="1233"/>
      <c r="CF78" s="1233"/>
      <c r="CG78" s="1233"/>
      <c r="CH78" s="1233"/>
      <c r="CI78" s="1233"/>
      <c r="CJ78" s="1233"/>
      <c r="CK78" s="1233"/>
      <c r="CL78" s="1233"/>
      <c r="CM78" s="1233"/>
      <c r="CN78" s="1233"/>
      <c r="CO78" s="1233"/>
      <c r="CP78" s="1233"/>
      <c r="CQ78" s="1233"/>
      <c r="CR78" s="1233"/>
      <c r="CS78" s="1233"/>
      <c r="CT78" s="1233"/>
      <c r="CU78" s="1233"/>
      <c r="CV78" s="1233"/>
      <c r="CW78" s="1233"/>
      <c r="CX78" s="1233"/>
      <c r="CY78" s="1233"/>
      <c r="CZ78" s="1233"/>
      <c r="DA78" s="1233"/>
      <c r="DB78" s="1233"/>
      <c r="DC78" s="1233"/>
    </row>
    <row r="79" spans="2:107" x14ac:dyDescent="0.15">
      <c r="B79" s="256"/>
      <c r="G79" s="1228"/>
      <c r="H79" s="1228"/>
      <c r="I79" s="1237"/>
      <c r="J79" s="1237"/>
      <c r="K79" s="1240"/>
      <c r="L79" s="1240"/>
      <c r="M79" s="1240"/>
      <c r="N79" s="1240"/>
      <c r="AN79" s="1232"/>
      <c r="AO79" s="1232"/>
      <c r="AP79" s="1232"/>
      <c r="AQ79" s="1232"/>
      <c r="AR79" s="1232"/>
      <c r="AS79" s="1232"/>
      <c r="AT79" s="1232"/>
      <c r="AU79" s="1232"/>
      <c r="AV79" s="1232"/>
      <c r="AW79" s="1232"/>
      <c r="AX79" s="1232"/>
      <c r="AY79" s="1232"/>
      <c r="AZ79" s="1232"/>
      <c r="BA79" s="1232"/>
      <c r="BB79" s="1235" t="s">
        <v>606</v>
      </c>
      <c r="BC79" s="1235"/>
      <c r="BD79" s="1235"/>
      <c r="BE79" s="1235"/>
      <c r="BF79" s="1235"/>
      <c r="BG79" s="1235"/>
      <c r="BH79" s="1235"/>
      <c r="BI79" s="1235"/>
      <c r="BJ79" s="1235"/>
      <c r="BK79" s="1235"/>
      <c r="BL79" s="1235"/>
      <c r="BM79" s="1235"/>
      <c r="BN79" s="1235"/>
      <c r="BO79" s="1235"/>
      <c r="BP79" s="1233">
        <v>9.1</v>
      </c>
      <c r="BQ79" s="1233"/>
      <c r="BR79" s="1233"/>
      <c r="BS79" s="1233"/>
      <c r="BT79" s="1233"/>
      <c r="BU79" s="1233"/>
      <c r="BV79" s="1233"/>
      <c r="BW79" s="1233"/>
      <c r="BX79" s="1233">
        <v>9.1</v>
      </c>
      <c r="BY79" s="1233"/>
      <c r="BZ79" s="1233"/>
      <c r="CA79" s="1233"/>
      <c r="CB79" s="1233"/>
      <c r="CC79" s="1233"/>
      <c r="CD79" s="1233"/>
      <c r="CE79" s="1233"/>
      <c r="CF79" s="1233">
        <v>9.1999999999999993</v>
      </c>
      <c r="CG79" s="1233"/>
      <c r="CH79" s="1233"/>
      <c r="CI79" s="1233"/>
      <c r="CJ79" s="1233"/>
      <c r="CK79" s="1233"/>
      <c r="CL79" s="1233"/>
      <c r="CM79" s="1233"/>
      <c r="CN79" s="1233">
        <v>8.6</v>
      </c>
      <c r="CO79" s="1233"/>
      <c r="CP79" s="1233"/>
      <c r="CQ79" s="1233"/>
      <c r="CR79" s="1233"/>
      <c r="CS79" s="1233"/>
      <c r="CT79" s="1233"/>
      <c r="CU79" s="1233"/>
      <c r="CV79" s="1233">
        <v>8</v>
      </c>
      <c r="CW79" s="1233"/>
      <c r="CX79" s="1233"/>
      <c r="CY79" s="1233"/>
      <c r="CZ79" s="1233"/>
      <c r="DA79" s="1233"/>
      <c r="DB79" s="1233"/>
      <c r="DC79" s="1233"/>
    </row>
    <row r="80" spans="2:107" x14ac:dyDescent="0.15">
      <c r="B80" s="256"/>
      <c r="G80" s="1228"/>
      <c r="H80" s="1228"/>
      <c r="I80" s="1237"/>
      <c r="J80" s="1237"/>
      <c r="K80" s="1240"/>
      <c r="L80" s="1240"/>
      <c r="M80" s="1240"/>
      <c r="N80" s="1240"/>
      <c r="AN80" s="1232"/>
      <c r="AO80" s="1232"/>
      <c r="AP80" s="1232"/>
      <c r="AQ80" s="1232"/>
      <c r="AR80" s="1232"/>
      <c r="AS80" s="1232"/>
      <c r="AT80" s="1232"/>
      <c r="AU80" s="1232"/>
      <c r="AV80" s="1232"/>
      <c r="AW80" s="1232"/>
      <c r="AX80" s="1232"/>
      <c r="AY80" s="1232"/>
      <c r="AZ80" s="1232"/>
      <c r="BA80" s="1232"/>
      <c r="BB80" s="1235"/>
      <c r="BC80" s="1235"/>
      <c r="BD80" s="1235"/>
      <c r="BE80" s="1235"/>
      <c r="BF80" s="1235"/>
      <c r="BG80" s="1235"/>
      <c r="BH80" s="1235"/>
      <c r="BI80" s="1235"/>
      <c r="BJ80" s="1235"/>
      <c r="BK80" s="1235"/>
      <c r="BL80" s="1235"/>
      <c r="BM80" s="1235"/>
      <c r="BN80" s="1235"/>
      <c r="BO80" s="1235"/>
      <c r="BP80" s="1233"/>
      <c r="BQ80" s="1233"/>
      <c r="BR80" s="1233"/>
      <c r="BS80" s="1233"/>
      <c r="BT80" s="1233"/>
      <c r="BU80" s="1233"/>
      <c r="BV80" s="1233"/>
      <c r="BW80" s="1233"/>
      <c r="BX80" s="1233"/>
      <c r="BY80" s="1233"/>
      <c r="BZ80" s="1233"/>
      <c r="CA80" s="1233"/>
      <c r="CB80" s="1233"/>
      <c r="CC80" s="1233"/>
      <c r="CD80" s="1233"/>
      <c r="CE80" s="1233"/>
      <c r="CF80" s="1233"/>
      <c r="CG80" s="1233"/>
      <c r="CH80" s="1233"/>
      <c r="CI80" s="1233"/>
      <c r="CJ80" s="1233"/>
      <c r="CK80" s="1233"/>
      <c r="CL80" s="1233"/>
      <c r="CM80" s="1233"/>
      <c r="CN80" s="1233"/>
      <c r="CO80" s="1233"/>
      <c r="CP80" s="1233"/>
      <c r="CQ80" s="1233"/>
      <c r="CR80" s="1233"/>
      <c r="CS80" s="1233"/>
      <c r="CT80" s="1233"/>
      <c r="CU80" s="1233"/>
      <c r="CV80" s="1233"/>
      <c r="CW80" s="1233"/>
      <c r="CX80" s="1233"/>
      <c r="CY80" s="1233"/>
      <c r="CZ80" s="1233"/>
      <c r="DA80" s="1233"/>
      <c r="DB80" s="1233"/>
      <c r="DC80" s="1233"/>
    </row>
    <row r="81" spans="2:109" x14ac:dyDescent="0.15">
      <c r="B81" s="256"/>
    </row>
    <row r="82" spans="2:109" ht="17.25" x14ac:dyDescent="0.15">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CBZIF/Enj5nMP+PlY3sy1xBFEF9I8nULyHwR8B9v+1YWEhRhhK7x4Edv2Nr/0PFT2f4oj0wULmOWmjh7tKOUzA==" saltValue="DnDxaU1TFdKHF+cr4R+Ec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A8E3C-0037-41FD-84BC-7D754F8F5F35}">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YoyPGFDBOCEXN4Yxh2EKwmc+zBAXVbw2Qlu3mxtV9KuskkVvAnEVI5ygvOnCXRxnGZlFMv7q8DOTYrrD4vNr/Q==" saltValue="1rrMYTP1cemPGm6tbj6T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37C86-DB81-43E7-8A88-20E2C8685ABF}">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OGjZ2MCuETax+++YvrNzi3Jv5yIQlaS4aEGxUVKiDnAzev2O1gBF/QLIVW+DJrCmWsHbBGwRlkkw5Yp+kNI1Kw==" saltValue="SQsJ4Fc8ISTal0+Hu1l3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554</v>
      </c>
      <c r="G2" s="146"/>
      <c r="H2" s="147"/>
    </row>
    <row r="3" spans="1:8" x14ac:dyDescent="0.15">
      <c r="A3" s="143" t="s">
        <v>547</v>
      </c>
      <c r="B3" s="148"/>
      <c r="C3" s="149"/>
      <c r="D3" s="150">
        <v>16610</v>
      </c>
      <c r="E3" s="151"/>
      <c r="F3" s="152">
        <v>82993</v>
      </c>
      <c r="G3" s="153"/>
      <c r="H3" s="154"/>
    </row>
    <row r="4" spans="1:8" x14ac:dyDescent="0.15">
      <c r="A4" s="155"/>
      <c r="B4" s="156"/>
      <c r="C4" s="157"/>
      <c r="D4" s="158">
        <v>5390</v>
      </c>
      <c r="E4" s="159"/>
      <c r="F4" s="160">
        <v>46787</v>
      </c>
      <c r="G4" s="161"/>
      <c r="H4" s="162"/>
    </row>
    <row r="5" spans="1:8" x14ac:dyDescent="0.15">
      <c r="A5" s="143" t="s">
        <v>549</v>
      </c>
      <c r="B5" s="148"/>
      <c r="C5" s="149"/>
      <c r="D5" s="150">
        <v>11672</v>
      </c>
      <c r="E5" s="151"/>
      <c r="F5" s="152">
        <v>108252</v>
      </c>
      <c r="G5" s="153"/>
      <c r="H5" s="154"/>
    </row>
    <row r="6" spans="1:8" x14ac:dyDescent="0.15">
      <c r="A6" s="155"/>
      <c r="B6" s="156"/>
      <c r="C6" s="157"/>
      <c r="D6" s="158">
        <v>5817</v>
      </c>
      <c r="E6" s="159"/>
      <c r="F6" s="160">
        <v>50321</v>
      </c>
      <c r="G6" s="161"/>
      <c r="H6" s="162"/>
    </row>
    <row r="7" spans="1:8" x14ac:dyDescent="0.15">
      <c r="A7" s="143" t="s">
        <v>550</v>
      </c>
      <c r="B7" s="148"/>
      <c r="C7" s="149"/>
      <c r="D7" s="150">
        <v>32253</v>
      </c>
      <c r="E7" s="151"/>
      <c r="F7" s="152">
        <v>93492</v>
      </c>
      <c r="G7" s="153"/>
      <c r="H7" s="154"/>
    </row>
    <row r="8" spans="1:8" x14ac:dyDescent="0.15">
      <c r="A8" s="155"/>
      <c r="B8" s="156"/>
      <c r="C8" s="157"/>
      <c r="D8" s="158">
        <v>17288</v>
      </c>
      <c r="E8" s="159"/>
      <c r="F8" s="160">
        <v>53316</v>
      </c>
      <c r="G8" s="161"/>
      <c r="H8" s="162"/>
    </row>
    <row r="9" spans="1:8" x14ac:dyDescent="0.15">
      <c r="A9" s="143" t="s">
        <v>551</v>
      </c>
      <c r="B9" s="148"/>
      <c r="C9" s="149"/>
      <c r="D9" s="150">
        <v>10334</v>
      </c>
      <c r="E9" s="151"/>
      <c r="F9" s="152">
        <v>94796</v>
      </c>
      <c r="G9" s="153"/>
      <c r="H9" s="154"/>
    </row>
    <row r="10" spans="1:8" x14ac:dyDescent="0.15">
      <c r="A10" s="155"/>
      <c r="B10" s="156"/>
      <c r="C10" s="157"/>
      <c r="D10" s="158">
        <v>5560</v>
      </c>
      <c r="E10" s="159"/>
      <c r="F10" s="160">
        <v>55781</v>
      </c>
      <c r="G10" s="161"/>
      <c r="H10" s="162"/>
    </row>
    <row r="11" spans="1:8" x14ac:dyDescent="0.15">
      <c r="A11" s="143" t="s">
        <v>552</v>
      </c>
      <c r="B11" s="148"/>
      <c r="C11" s="149"/>
      <c r="D11" s="150">
        <v>15626</v>
      </c>
      <c r="E11" s="151"/>
      <c r="F11" s="152">
        <v>97758</v>
      </c>
      <c r="G11" s="153"/>
      <c r="H11" s="154"/>
    </row>
    <row r="12" spans="1:8" x14ac:dyDescent="0.15">
      <c r="A12" s="155"/>
      <c r="B12" s="156"/>
      <c r="C12" s="163"/>
      <c r="D12" s="158">
        <v>9957</v>
      </c>
      <c r="E12" s="159"/>
      <c r="F12" s="160">
        <v>45946</v>
      </c>
      <c r="G12" s="161"/>
      <c r="H12" s="162"/>
    </row>
    <row r="13" spans="1:8" x14ac:dyDescent="0.15">
      <c r="A13" s="143"/>
      <c r="B13" s="148"/>
      <c r="C13" s="149"/>
      <c r="D13" s="150">
        <v>17299</v>
      </c>
      <c r="E13" s="151"/>
      <c r="F13" s="152">
        <v>95458</v>
      </c>
      <c r="G13" s="164"/>
      <c r="H13" s="154"/>
    </row>
    <row r="14" spans="1:8" x14ac:dyDescent="0.15">
      <c r="A14" s="155"/>
      <c r="B14" s="156"/>
      <c r="C14" s="157"/>
      <c r="D14" s="158">
        <v>8802</v>
      </c>
      <c r="E14" s="159"/>
      <c r="F14" s="160">
        <v>50430</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4.53</v>
      </c>
      <c r="C19" s="165">
        <f>ROUND(VALUE(SUBSTITUTE(実質収支比率等に係る経年分析!G$48,"▲","-")),2)</f>
        <v>3.78</v>
      </c>
      <c r="D19" s="165">
        <f>ROUND(VALUE(SUBSTITUTE(実質収支比率等に係る経年分析!H$48,"▲","-")),2)</f>
        <v>5.31</v>
      </c>
      <c r="E19" s="165">
        <f>ROUND(VALUE(SUBSTITUTE(実質収支比率等に係る経年分析!I$48,"▲","-")),2)</f>
        <v>4.5</v>
      </c>
      <c r="F19" s="165">
        <f>ROUND(VALUE(SUBSTITUTE(実質収支比率等に係る経年分析!J$48,"▲","-")),2)</f>
        <v>5.52</v>
      </c>
    </row>
    <row r="20" spans="1:11" x14ac:dyDescent="0.15">
      <c r="A20" s="165" t="s">
        <v>54</v>
      </c>
      <c r="B20" s="165">
        <f>ROUND(VALUE(SUBSTITUTE(実質収支比率等に係る経年分析!F$47,"▲","-")),2)</f>
        <v>11.48</v>
      </c>
      <c r="C20" s="165">
        <f>ROUND(VALUE(SUBSTITUTE(実質収支比率等に係る経年分析!G$47,"▲","-")),2)</f>
        <v>17.8</v>
      </c>
      <c r="D20" s="165">
        <f>ROUND(VALUE(SUBSTITUTE(実質収支比率等に係る経年分析!H$47,"▲","-")),2)</f>
        <v>15.98</v>
      </c>
      <c r="E20" s="165">
        <f>ROUND(VALUE(SUBSTITUTE(実質収支比率等に係る経年分析!I$47,"▲","-")),2)</f>
        <v>19.47</v>
      </c>
      <c r="F20" s="165">
        <f>ROUND(VALUE(SUBSTITUTE(実質収支比率等に係る経年分析!J$47,"▲","-")),2)</f>
        <v>20.100000000000001</v>
      </c>
    </row>
    <row r="21" spans="1:11" x14ac:dyDescent="0.15">
      <c r="A21" s="165" t="s">
        <v>55</v>
      </c>
      <c r="B21" s="165">
        <f>IF(ISNUMBER(VALUE(SUBSTITUTE(実質収支比率等に係る経年分析!F$49,"▲","-"))),ROUND(VALUE(SUBSTITUTE(実質収支比率等に係る経年分析!F$49,"▲","-")),2),NA())</f>
        <v>-3.06</v>
      </c>
      <c r="C21" s="165">
        <f>IF(ISNUMBER(VALUE(SUBSTITUTE(実質収支比率等に係る経年分析!G$49,"▲","-"))),ROUND(VALUE(SUBSTITUTE(実質収支比率等に係る経年分析!G$49,"▲","-")),2),NA())</f>
        <v>5.74</v>
      </c>
      <c r="D21" s="165">
        <f>IF(ISNUMBER(VALUE(SUBSTITUTE(実質収支比率等に係る経年分析!H$49,"▲","-"))),ROUND(VALUE(SUBSTITUTE(実質収支比率等に係る経年分析!H$49,"▲","-")),2),NA())</f>
        <v>-0.33</v>
      </c>
      <c r="E21" s="165">
        <f>IF(ISNUMBER(VALUE(SUBSTITUTE(実質収支比率等に係る経年分析!I$49,"▲","-"))),ROUND(VALUE(SUBSTITUTE(実質収支比率等に係る経年分析!I$49,"▲","-")),2),NA())</f>
        <v>3.36</v>
      </c>
      <c r="F21" s="165">
        <f>IF(ISNUMBER(VALUE(SUBSTITUTE(実質収支比率等に係る経年分析!J$49,"▲","-"))),ROUND(VALUE(SUBSTITUTE(実質収支比率等に係る経年分析!J$49,"▲","-")),2),NA())</f>
        <v>3.05</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0.04</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0.01</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7.0000000000000007E-2</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f>IF(ROUND(VALUE(SUBSTITUTE(連結実質赤字比率に係る赤字・黒字の構成分析!H$42,"▲", "-")), 2) &lt; 0, ABS(ROUND(VALUE(SUBSTITUTE(連結実質赤字比率に係る赤字・黒字の構成分析!H$42,"▲", "-")), 2)), NA())</f>
        <v>0.1</v>
      </c>
      <c r="G28" s="166" t="e">
        <f>IF(ROUND(VALUE(SUBSTITUTE(連結実質赤字比率に係る赤字・黒字の構成分析!H$42,"▲", "-")), 2) &gt;= 0, ABS(ROUND(VALUE(SUBSTITUTE(連結実質赤字比率に係る赤字・黒字の構成分析!H$42,"▲", "-")), 2)), NA())</f>
        <v>#N/A</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山辺町後期高齢者医療特別会計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0.4</v>
      </c>
      <c r="D31" s="166">
        <f>IF(ROUND(VALUE(SUBSTITUTE(連結実質赤字比率に係る赤字・黒字の構成分析!G$39,"▲", "-")), 2) &lt; 0, ABS(ROUND(VALUE(SUBSTITUTE(連結実質赤字比率に係る赤字・黒字の構成分析!G$39,"▲", "-")), 2)), NA())</f>
        <v>0.06</v>
      </c>
      <c r="E31" s="166" t="e">
        <f>IF(ROUND(VALUE(SUBSTITUTE(連結実質赤字比率に係る赤字・黒字の構成分析!G$39,"▲", "-")), 2) &gt;= 0, ABS(ROUND(VALUE(SUBSTITUTE(連結実質赤字比率に係る赤字・黒字の構成分析!G$39,"▲", "-")), 2)), NA())</f>
        <v>#N/A</v>
      </c>
      <c r="F31" s="166">
        <f>IF(ROUND(VALUE(SUBSTITUTE(連結実質赤字比率に係る赤字・黒字の構成分析!H$39,"▲", "-")), 2) &lt; 0, ABS(ROUND(VALUE(SUBSTITUTE(連結実質赤字比率に係る赤字・黒字の構成分析!H$39,"▲", "-")), 2)), NA())</f>
        <v>0.17</v>
      </c>
      <c r="G31" s="166" t="e">
        <f>IF(ROUND(VALUE(SUBSTITUTE(連結実質赤字比率に係る赤字・黒字の構成分析!H$39,"▲", "-")), 2) &gt;= 0, ABS(ROUND(VALUE(SUBSTITUTE(連結実質赤字比率に係る赤字・黒字の構成分析!H$39,"▲", "-")), 2)), NA())</f>
        <v>#N/A</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0.04</v>
      </c>
    </row>
    <row r="32" spans="1:11" x14ac:dyDescent="0.15">
      <c r="A32" s="166" t="str">
        <f>IF(連結実質赤字比率に係る赤字・黒字の構成分析!C$38="",NA(),連結実質赤字比率に係る赤字・黒字の構成分析!C$38)</f>
        <v>山辺町簡易水道事業会計</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#VALUE!</v>
      </c>
      <c r="G32" s="166" t="e">
        <f>IF(ROUND(VALUE(SUBSTITUTE(連結実質赤字比率に係る赤字・黒字の構成分析!H$38,"▲", "-")), 2) &gt;= 0, ABS(ROUND(VALUE(SUBSTITUTE(連結実質赤字比率に係る赤字・黒字の構成分析!H$38,"▲", "-")), 2)), NA())</f>
        <v>#VALUE!</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0.47</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0.41</v>
      </c>
    </row>
    <row r="33" spans="1:16" x14ac:dyDescent="0.15">
      <c r="A33" s="166" t="str">
        <f>IF(連結実質赤字比率に係る赤字・黒字の構成分析!C$37="",NA(),連結実質赤字比率に係る赤字・黒字の構成分析!C$37)</f>
        <v>山辺町国民健康保険特別会計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1.91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1.79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0.61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0.83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0.84</v>
      </c>
    </row>
    <row r="34" spans="1:16" x14ac:dyDescent="0.15">
      <c r="A34" s="166" t="str">
        <f>IF(連結実質赤字比率に係る赤字・黒字の構成分析!C$36="",NA(),連結実質赤字比率に係る赤字・黒字の構成分析!C$36)</f>
        <v>山辺町公共下水道事業会計</v>
      </c>
      <c r="B34" s="166" t="e">
        <f>IF(ROUND(VALUE(SUBSTITUTE(連結実質赤字比率に係る赤字・黒字の構成分析!F$36,"▲", "-")), 2) &lt; 0, ABS(ROUND(VALUE(SUBSTITUTE(連結実質赤字比率に係る赤字・黒字の構成分析!F$36,"▲", "-")), 2)), NA())</f>
        <v>#VALUE!</v>
      </c>
      <c r="C34" s="166" t="e">
        <f>IF(ROUND(VALUE(SUBSTITUTE(連結実質赤字比率に係る赤字・黒字の構成分析!F$36,"▲", "-")), 2) &gt;= 0, ABS(ROUND(VALUE(SUBSTITUTE(連結実質赤字比率に係る赤字・黒字の構成分析!F$36,"▲", "-")), 2)), NA())</f>
        <v>#VALUE!</v>
      </c>
      <c r="D34" s="166" t="e">
        <f>IF(ROUND(VALUE(SUBSTITUTE(連結実質赤字比率に係る赤字・黒字の構成分析!G$36,"▲", "-")), 2) &lt; 0, ABS(ROUND(VALUE(SUBSTITUTE(連結実質赤字比率に係る赤字・黒字の構成分析!G$36,"▲", "-")), 2)), NA())</f>
        <v>#VALUE!</v>
      </c>
      <c r="E34" s="166" t="e">
        <f>IF(ROUND(VALUE(SUBSTITUTE(連結実質赤字比率に係る赤字・黒字の構成分析!G$36,"▲", "-")), 2) &gt;= 0, ABS(ROUND(VALUE(SUBSTITUTE(連結実質赤字比率に係る赤字・黒字の構成分析!G$36,"▲", "-")), 2)), NA())</f>
        <v>#VALUE!</v>
      </c>
      <c r="F34" s="166" t="e">
        <f>IF(ROUND(VALUE(SUBSTITUTE(連結実質赤字比率に係る赤字・黒字の構成分析!H$36,"▲", "-")), 2) &lt; 0, ABS(ROUND(VALUE(SUBSTITUTE(連結実質赤字比率に係る赤字・黒字の構成分析!H$36,"▲", "-")), 2)), NA())</f>
        <v>#VALUE!</v>
      </c>
      <c r="G34" s="166" t="e">
        <f>IF(ROUND(VALUE(SUBSTITUTE(連結実質赤字比率に係る赤字・黒字の構成分析!H$36,"▲", "-")), 2) &gt;= 0, ABS(ROUND(VALUE(SUBSTITUTE(連結実質赤字比率に係る赤字・黒字の構成分析!H$36,"▲", "-")), 2)), NA())</f>
        <v>#VALUE!</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1.04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1.1200000000000001</v>
      </c>
    </row>
    <row r="35" spans="1:16" x14ac:dyDescent="0.15">
      <c r="A35" s="166" t="str">
        <f>IF(連結実質赤字比率に係る赤字・黒字の構成分析!C$35="",NA(),連結実質赤字比率に係る赤字・黒字の構成分析!C$35)</f>
        <v>山辺町介護保険特別会計（保険事業）</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1.1000000000000001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2.38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2.99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4.21</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4.53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3.77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5.31</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4.49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5.52</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468</v>
      </c>
      <c r="E42" s="167"/>
      <c r="F42" s="167"/>
      <c r="G42" s="167">
        <f>'実質公債費比率（分子）の構造'!L$52</f>
        <v>486</v>
      </c>
      <c r="H42" s="167"/>
      <c r="I42" s="167"/>
      <c r="J42" s="167">
        <f>'実質公債費比率（分子）の構造'!M$52</f>
        <v>472</v>
      </c>
      <c r="K42" s="167"/>
      <c r="L42" s="167"/>
      <c r="M42" s="167">
        <f>'実質公債費比率（分子）の構造'!N$52</f>
        <v>448</v>
      </c>
      <c r="N42" s="167"/>
      <c r="O42" s="167"/>
      <c r="P42" s="167">
        <f>'実質公債費比率（分子）の構造'!O$52</f>
        <v>443</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65</v>
      </c>
      <c r="B45" s="167">
        <f>'実質公債費比率（分子）の構造'!K$49</f>
        <v>1</v>
      </c>
      <c r="C45" s="167"/>
      <c r="D45" s="167"/>
      <c r="E45" s="167">
        <f>'実質公債費比率（分子）の構造'!L$49</f>
        <v>2</v>
      </c>
      <c r="F45" s="167"/>
      <c r="G45" s="167"/>
      <c r="H45" s="167">
        <f>'実質公債費比率（分子）の構造'!M$49</f>
        <v>5</v>
      </c>
      <c r="I45" s="167"/>
      <c r="J45" s="167"/>
      <c r="K45" s="167">
        <f>'実質公債費比率（分子）の構造'!N$49</f>
        <v>21</v>
      </c>
      <c r="L45" s="167"/>
      <c r="M45" s="167"/>
      <c r="N45" s="167">
        <f>'実質公債費比率（分子）の構造'!O$49</f>
        <v>39</v>
      </c>
      <c r="O45" s="167"/>
      <c r="P45" s="167"/>
    </row>
    <row r="46" spans="1:16" x14ac:dyDescent="0.15">
      <c r="A46" s="167" t="s">
        <v>66</v>
      </c>
      <c r="B46" s="167">
        <f>'実質公債費比率（分子）の構造'!K$48</f>
        <v>143</v>
      </c>
      <c r="C46" s="167"/>
      <c r="D46" s="167"/>
      <c r="E46" s="167">
        <f>'実質公債費比率（分子）の構造'!L$48</f>
        <v>156</v>
      </c>
      <c r="F46" s="167"/>
      <c r="G46" s="167"/>
      <c r="H46" s="167">
        <f>'実質公債費比率（分子）の構造'!M$48</f>
        <v>158</v>
      </c>
      <c r="I46" s="167"/>
      <c r="J46" s="167"/>
      <c r="K46" s="167">
        <f>'実質公債費比率（分子）の構造'!N$48</f>
        <v>160</v>
      </c>
      <c r="L46" s="167"/>
      <c r="M46" s="167"/>
      <c r="N46" s="167">
        <f>'実質公債費比率（分子）の構造'!O$48</f>
        <v>128</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644</v>
      </c>
      <c r="C49" s="167"/>
      <c r="D49" s="167"/>
      <c r="E49" s="167">
        <f>'実質公債費比率（分子）の構造'!L$45</f>
        <v>699</v>
      </c>
      <c r="F49" s="167"/>
      <c r="G49" s="167"/>
      <c r="H49" s="167">
        <f>'実質公債費比率（分子）の構造'!M$45</f>
        <v>675</v>
      </c>
      <c r="I49" s="167"/>
      <c r="J49" s="167"/>
      <c r="K49" s="167">
        <f>'実質公債費比率（分子）の構造'!N$45</f>
        <v>618</v>
      </c>
      <c r="L49" s="167"/>
      <c r="M49" s="167"/>
      <c r="N49" s="167">
        <f>'実質公債費比率（分子）の構造'!O$45</f>
        <v>610</v>
      </c>
      <c r="O49" s="167"/>
      <c r="P49" s="167"/>
    </row>
    <row r="50" spans="1:16" x14ac:dyDescent="0.15">
      <c r="A50" s="167" t="s">
        <v>70</v>
      </c>
      <c r="B50" s="167" t="e">
        <f>NA()</f>
        <v>#N/A</v>
      </c>
      <c r="C50" s="167">
        <f>IF(ISNUMBER('実質公債費比率（分子）の構造'!K$53),'実質公債費比率（分子）の構造'!K$53,NA())</f>
        <v>320</v>
      </c>
      <c r="D50" s="167" t="e">
        <f>NA()</f>
        <v>#N/A</v>
      </c>
      <c r="E50" s="167" t="e">
        <f>NA()</f>
        <v>#N/A</v>
      </c>
      <c r="F50" s="167">
        <f>IF(ISNUMBER('実質公債費比率（分子）の構造'!L$53),'実質公債費比率（分子）の構造'!L$53,NA())</f>
        <v>371</v>
      </c>
      <c r="G50" s="167" t="e">
        <f>NA()</f>
        <v>#N/A</v>
      </c>
      <c r="H50" s="167" t="e">
        <f>NA()</f>
        <v>#N/A</v>
      </c>
      <c r="I50" s="167">
        <f>IF(ISNUMBER('実質公債費比率（分子）の構造'!M$53),'実質公債費比率（分子）の構造'!M$53,NA())</f>
        <v>366</v>
      </c>
      <c r="J50" s="167" t="e">
        <f>NA()</f>
        <v>#N/A</v>
      </c>
      <c r="K50" s="167" t="e">
        <f>NA()</f>
        <v>#N/A</v>
      </c>
      <c r="L50" s="167">
        <f>IF(ISNUMBER('実質公債費比率（分子）の構造'!N$53),'実質公債費比率（分子）の構造'!N$53,NA())</f>
        <v>351</v>
      </c>
      <c r="M50" s="167" t="e">
        <f>NA()</f>
        <v>#N/A</v>
      </c>
      <c r="N50" s="167" t="e">
        <f>NA()</f>
        <v>#N/A</v>
      </c>
      <c r="O50" s="167">
        <f>IF(ISNUMBER('実質公債費比率（分子）の構造'!O$53),'実質公債費比率（分子）の構造'!O$53,NA())</f>
        <v>334</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5779</v>
      </c>
      <c r="E56" s="166"/>
      <c r="F56" s="166"/>
      <c r="G56" s="166">
        <f>'将来負担比率（分子）の構造'!J$52</f>
        <v>5640</v>
      </c>
      <c r="H56" s="166"/>
      <c r="I56" s="166"/>
      <c r="J56" s="166">
        <f>'将来負担比率（分子）の構造'!K$52</f>
        <v>5399</v>
      </c>
      <c r="K56" s="166"/>
      <c r="L56" s="166"/>
      <c r="M56" s="166">
        <f>'将来負担比率（分子）の構造'!L$52</f>
        <v>5201</v>
      </c>
      <c r="N56" s="166"/>
      <c r="O56" s="166"/>
      <c r="P56" s="166">
        <f>'将来負担比率（分子）の構造'!M$52</f>
        <v>4945</v>
      </c>
    </row>
    <row r="57" spans="1:16" x14ac:dyDescent="0.15">
      <c r="A57" s="166" t="s">
        <v>41</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f>'将来負担比率（分子）の構造'!L$51</f>
        <v>25</v>
      </c>
      <c r="N57" s="166"/>
      <c r="O57" s="166"/>
      <c r="P57" s="166">
        <f>'将来負担比率（分子）の構造'!M$51</f>
        <v>46</v>
      </c>
    </row>
    <row r="58" spans="1:16" x14ac:dyDescent="0.15">
      <c r="A58" s="166" t="s">
        <v>40</v>
      </c>
      <c r="B58" s="166"/>
      <c r="C58" s="166"/>
      <c r="D58" s="166">
        <f>'将来負担比率（分子）の構造'!I$50</f>
        <v>1793</v>
      </c>
      <c r="E58" s="166"/>
      <c r="F58" s="166"/>
      <c r="G58" s="166">
        <f>'将来負担比率（分子）の構造'!J$50</f>
        <v>2024</v>
      </c>
      <c r="H58" s="166"/>
      <c r="I58" s="166"/>
      <c r="J58" s="166">
        <f>'将来負担比率（分子）の構造'!K$50</f>
        <v>2133</v>
      </c>
      <c r="K58" s="166"/>
      <c r="L58" s="166"/>
      <c r="M58" s="166">
        <f>'将来負担比率（分子）の構造'!L$50</f>
        <v>2460</v>
      </c>
      <c r="N58" s="166"/>
      <c r="O58" s="166"/>
      <c r="P58" s="166">
        <f>'将来負担比率（分子）の構造'!M$50</f>
        <v>3077</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839</v>
      </c>
      <c r="C62" s="166"/>
      <c r="D62" s="166"/>
      <c r="E62" s="166">
        <f>'将来負担比率（分子）の構造'!J$45</f>
        <v>754</v>
      </c>
      <c r="F62" s="166"/>
      <c r="G62" s="166"/>
      <c r="H62" s="166">
        <f>'将来負担比率（分子）の構造'!K$45</f>
        <v>727</v>
      </c>
      <c r="I62" s="166"/>
      <c r="J62" s="166"/>
      <c r="K62" s="166">
        <f>'将来負担比率（分子）の構造'!L$45</f>
        <v>715</v>
      </c>
      <c r="L62" s="166"/>
      <c r="M62" s="166"/>
      <c r="N62" s="166">
        <f>'将来負担比率（分子）の構造'!M$45</f>
        <v>701</v>
      </c>
      <c r="O62" s="166"/>
      <c r="P62" s="166"/>
    </row>
    <row r="63" spans="1:16" x14ac:dyDescent="0.15">
      <c r="A63" s="166" t="s">
        <v>33</v>
      </c>
      <c r="B63" s="166">
        <f>'将来負担比率（分子）の構造'!I$44</f>
        <v>467</v>
      </c>
      <c r="C63" s="166"/>
      <c r="D63" s="166"/>
      <c r="E63" s="166">
        <f>'将来負担比率（分子）の構造'!J$44</f>
        <v>582</v>
      </c>
      <c r="F63" s="166"/>
      <c r="G63" s="166"/>
      <c r="H63" s="166">
        <f>'将来負担比率（分子）の構造'!K$44</f>
        <v>597</v>
      </c>
      <c r="I63" s="166"/>
      <c r="J63" s="166"/>
      <c r="K63" s="166">
        <f>'将来負担比率（分子）の構造'!L$44</f>
        <v>605</v>
      </c>
      <c r="L63" s="166"/>
      <c r="M63" s="166"/>
      <c r="N63" s="166">
        <f>'将来負担比率（分子）の構造'!M$44</f>
        <v>567</v>
      </c>
      <c r="O63" s="166"/>
      <c r="P63" s="166"/>
    </row>
    <row r="64" spans="1:16" x14ac:dyDescent="0.15">
      <c r="A64" s="166" t="s">
        <v>32</v>
      </c>
      <c r="B64" s="166">
        <f>'将来負担比率（分子）の構造'!I$43</f>
        <v>2181</v>
      </c>
      <c r="C64" s="166"/>
      <c r="D64" s="166"/>
      <c r="E64" s="166">
        <f>'将来負担比率（分子）の構造'!J$43</f>
        <v>2122</v>
      </c>
      <c r="F64" s="166"/>
      <c r="G64" s="166"/>
      <c r="H64" s="166">
        <f>'将来負担比率（分子）の構造'!K$43</f>
        <v>2010</v>
      </c>
      <c r="I64" s="166"/>
      <c r="J64" s="166"/>
      <c r="K64" s="166">
        <f>'将来負担比率（分子）の構造'!L$43</f>
        <v>2028</v>
      </c>
      <c r="L64" s="166"/>
      <c r="M64" s="166"/>
      <c r="N64" s="166">
        <f>'将来負担比率（分子）の構造'!M$43</f>
        <v>1780</v>
      </c>
      <c r="O64" s="166"/>
      <c r="P64" s="166"/>
    </row>
    <row r="65" spans="1:16" x14ac:dyDescent="0.15">
      <c r="A65" s="166" t="s">
        <v>31</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30</v>
      </c>
      <c r="B66" s="166">
        <f>'将来負担比率（分子）の構造'!I$41</f>
        <v>6574</v>
      </c>
      <c r="C66" s="166"/>
      <c r="D66" s="166"/>
      <c r="E66" s="166">
        <f>'将来負担比率（分子）の構造'!J$41</f>
        <v>6141</v>
      </c>
      <c r="F66" s="166"/>
      <c r="G66" s="166"/>
      <c r="H66" s="166">
        <f>'将来負担比率（分子）の構造'!K$41</f>
        <v>5801</v>
      </c>
      <c r="I66" s="166"/>
      <c r="J66" s="166"/>
      <c r="K66" s="166">
        <f>'将来負担比率（分子）の構造'!L$41</f>
        <v>5421</v>
      </c>
      <c r="L66" s="166"/>
      <c r="M66" s="166"/>
      <c r="N66" s="166">
        <f>'将来負担比率（分子）の構造'!M$41</f>
        <v>5136</v>
      </c>
      <c r="O66" s="166"/>
      <c r="P66" s="166"/>
    </row>
    <row r="67" spans="1:16" x14ac:dyDescent="0.15">
      <c r="A67" s="166" t="s">
        <v>74</v>
      </c>
      <c r="B67" s="166" t="e">
        <f>NA()</f>
        <v>#N/A</v>
      </c>
      <c r="C67" s="166">
        <f>IF(ISNUMBER('将来負担比率（分子）の構造'!I$53), IF('将来負担比率（分子）の構造'!I$53 &lt; 0, 0, '将来負担比率（分子）の構造'!I$53), NA())</f>
        <v>2489</v>
      </c>
      <c r="D67" s="166" t="e">
        <f>NA()</f>
        <v>#N/A</v>
      </c>
      <c r="E67" s="166" t="e">
        <f>NA()</f>
        <v>#N/A</v>
      </c>
      <c r="F67" s="166">
        <f>IF(ISNUMBER('将来負担比率（分子）の構造'!J$53), IF('将来負担比率（分子）の構造'!J$53 &lt; 0, 0, '将来負担比率（分子）の構造'!J$53), NA())</f>
        <v>1935</v>
      </c>
      <c r="G67" s="166" t="e">
        <f>NA()</f>
        <v>#N/A</v>
      </c>
      <c r="H67" s="166" t="e">
        <f>NA()</f>
        <v>#N/A</v>
      </c>
      <c r="I67" s="166">
        <f>IF(ISNUMBER('将来負担比率（分子）の構造'!K$53), IF('将来負担比率（分子）の構造'!K$53 &lt; 0, 0, '将来負担比率（分子）の構造'!K$53), NA())</f>
        <v>1604</v>
      </c>
      <c r="J67" s="166" t="e">
        <f>NA()</f>
        <v>#N/A</v>
      </c>
      <c r="K67" s="166" t="e">
        <f>NA()</f>
        <v>#N/A</v>
      </c>
      <c r="L67" s="166">
        <f>IF(ISNUMBER('将来負担比率（分子）の構造'!L$53), IF('将来負担比率（分子）の構造'!L$53 &lt; 0, 0, '将来負担比率（分子）の構造'!L$53), NA())</f>
        <v>1084</v>
      </c>
      <c r="M67" s="166" t="e">
        <f>NA()</f>
        <v>#N/A</v>
      </c>
      <c r="N67" s="166" t="e">
        <f>NA()</f>
        <v>#N/A</v>
      </c>
      <c r="O67" s="166">
        <f>IF(ISNUMBER('将来負担比率（分子）の構造'!M$53), IF('将来負担比率（分子）の構造'!M$53 &lt; 0, 0, '将来負担比率（分子）の構造'!M$53), NA())</f>
        <v>116</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580</v>
      </c>
      <c r="C72" s="170">
        <f>基金残高に係る経年分析!G55</f>
        <v>730</v>
      </c>
      <c r="D72" s="170">
        <f>基金残高に係る経年分析!H55</f>
        <v>800</v>
      </c>
    </row>
    <row r="73" spans="1:16" x14ac:dyDescent="0.15">
      <c r="A73" s="169" t="s">
        <v>77</v>
      </c>
      <c r="B73" s="170">
        <f>基金残高に係る経年分析!F56</f>
        <v>150</v>
      </c>
      <c r="C73" s="170">
        <f>基金残高に係る経年分析!G56</f>
        <v>151</v>
      </c>
      <c r="D73" s="170">
        <f>基金残高に係る経年分析!H56</f>
        <v>201</v>
      </c>
    </row>
    <row r="74" spans="1:16" x14ac:dyDescent="0.15">
      <c r="A74" s="169" t="s">
        <v>78</v>
      </c>
      <c r="B74" s="170">
        <f>基金残高に係る経年分析!F57</f>
        <v>977</v>
      </c>
      <c r="C74" s="170">
        <f>基金残高に係る経年分析!G57</f>
        <v>1200</v>
      </c>
      <c r="D74" s="170">
        <f>基金残高に係る経年分析!H57</f>
        <v>1681</v>
      </c>
    </row>
  </sheetData>
  <sheetProtection algorithmName="SHA-512" hashValue="5mSIZbNThvh/Xg/C4C3V/sRgkhRsVB8ppqu/YjRbuOffxfBD3+FTYv+WMULi2+XDeAwR+XL+8TfIkJBn/iEIkQ==" saltValue="NjDVMnzK7EAhOjYo1Brf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219</v>
      </c>
      <c r="DI1" s="727"/>
      <c r="DJ1" s="727"/>
      <c r="DK1" s="727"/>
      <c r="DL1" s="727"/>
      <c r="DM1" s="727"/>
      <c r="DN1" s="728"/>
      <c r="DO1" s="205"/>
      <c r="DP1" s="726" t="s">
        <v>220</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15">
      <c r="B2" s="206" t="s">
        <v>221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8" t="s">
        <v>222</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223</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224</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225</v>
      </c>
      <c r="S4" s="689"/>
      <c r="T4" s="689"/>
      <c r="U4" s="689"/>
      <c r="V4" s="689"/>
      <c r="W4" s="689"/>
      <c r="X4" s="689"/>
      <c r="Y4" s="690"/>
      <c r="Z4" s="688" t="s">
        <v>226</v>
      </c>
      <c r="AA4" s="689"/>
      <c r="AB4" s="689"/>
      <c r="AC4" s="690"/>
      <c r="AD4" s="688" t="s">
        <v>227</v>
      </c>
      <c r="AE4" s="689"/>
      <c r="AF4" s="689"/>
      <c r="AG4" s="689"/>
      <c r="AH4" s="689"/>
      <c r="AI4" s="689"/>
      <c r="AJ4" s="689"/>
      <c r="AK4" s="690"/>
      <c r="AL4" s="688" t="s">
        <v>226</v>
      </c>
      <c r="AM4" s="689"/>
      <c r="AN4" s="689"/>
      <c r="AO4" s="690"/>
      <c r="AP4" s="729" t="s">
        <v>228</v>
      </c>
      <c r="AQ4" s="729"/>
      <c r="AR4" s="729"/>
      <c r="AS4" s="729"/>
      <c r="AT4" s="729"/>
      <c r="AU4" s="729"/>
      <c r="AV4" s="729"/>
      <c r="AW4" s="729"/>
      <c r="AX4" s="729"/>
      <c r="AY4" s="729"/>
      <c r="AZ4" s="729"/>
      <c r="BA4" s="729"/>
      <c r="BB4" s="729"/>
      <c r="BC4" s="729"/>
      <c r="BD4" s="729"/>
      <c r="BE4" s="729"/>
      <c r="BF4" s="729"/>
      <c r="BG4" s="729" t="s">
        <v>229</v>
      </c>
      <c r="BH4" s="729"/>
      <c r="BI4" s="729"/>
      <c r="BJ4" s="729"/>
      <c r="BK4" s="729"/>
      <c r="BL4" s="729"/>
      <c r="BM4" s="729"/>
      <c r="BN4" s="729"/>
      <c r="BO4" s="729" t="s">
        <v>226</v>
      </c>
      <c r="BP4" s="729"/>
      <c r="BQ4" s="729"/>
      <c r="BR4" s="729"/>
      <c r="BS4" s="729" t="s">
        <v>230</v>
      </c>
      <c r="BT4" s="729"/>
      <c r="BU4" s="729"/>
      <c r="BV4" s="729"/>
      <c r="BW4" s="729"/>
      <c r="BX4" s="729"/>
      <c r="BY4" s="729"/>
      <c r="BZ4" s="729"/>
      <c r="CA4" s="729"/>
      <c r="CB4" s="729"/>
      <c r="CD4" s="688" t="s">
        <v>231</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232</v>
      </c>
      <c r="C5" s="686"/>
      <c r="D5" s="686"/>
      <c r="E5" s="686"/>
      <c r="F5" s="686"/>
      <c r="G5" s="686"/>
      <c r="H5" s="686"/>
      <c r="I5" s="686"/>
      <c r="J5" s="686"/>
      <c r="K5" s="686"/>
      <c r="L5" s="686"/>
      <c r="M5" s="686"/>
      <c r="N5" s="686"/>
      <c r="O5" s="686"/>
      <c r="P5" s="686"/>
      <c r="Q5" s="687"/>
      <c r="R5" s="682">
        <v>1211473</v>
      </c>
      <c r="S5" s="683"/>
      <c r="T5" s="683"/>
      <c r="U5" s="683"/>
      <c r="V5" s="683"/>
      <c r="W5" s="683"/>
      <c r="X5" s="683"/>
      <c r="Y5" s="711"/>
      <c r="Z5" s="724">
        <v>17.5</v>
      </c>
      <c r="AA5" s="724"/>
      <c r="AB5" s="724"/>
      <c r="AC5" s="724"/>
      <c r="AD5" s="725">
        <v>1211473</v>
      </c>
      <c r="AE5" s="725"/>
      <c r="AF5" s="725"/>
      <c r="AG5" s="725"/>
      <c r="AH5" s="725"/>
      <c r="AI5" s="725"/>
      <c r="AJ5" s="725"/>
      <c r="AK5" s="725"/>
      <c r="AL5" s="712">
        <v>31.1</v>
      </c>
      <c r="AM5" s="697"/>
      <c r="AN5" s="697"/>
      <c r="AO5" s="713"/>
      <c r="AP5" s="685" t="s">
        <v>233</v>
      </c>
      <c r="AQ5" s="686"/>
      <c r="AR5" s="686"/>
      <c r="AS5" s="686"/>
      <c r="AT5" s="686"/>
      <c r="AU5" s="686"/>
      <c r="AV5" s="686"/>
      <c r="AW5" s="686"/>
      <c r="AX5" s="686"/>
      <c r="AY5" s="686"/>
      <c r="AZ5" s="686"/>
      <c r="BA5" s="686"/>
      <c r="BB5" s="686"/>
      <c r="BC5" s="686"/>
      <c r="BD5" s="686"/>
      <c r="BE5" s="686"/>
      <c r="BF5" s="687"/>
      <c r="BG5" s="635">
        <v>1194747</v>
      </c>
      <c r="BH5" s="636"/>
      <c r="BI5" s="636"/>
      <c r="BJ5" s="636"/>
      <c r="BK5" s="636"/>
      <c r="BL5" s="636"/>
      <c r="BM5" s="636"/>
      <c r="BN5" s="637"/>
      <c r="BO5" s="661">
        <v>98.6</v>
      </c>
      <c r="BP5" s="661"/>
      <c r="BQ5" s="661"/>
      <c r="BR5" s="661"/>
      <c r="BS5" s="662">
        <v>3099</v>
      </c>
      <c r="BT5" s="662"/>
      <c r="BU5" s="662"/>
      <c r="BV5" s="662"/>
      <c r="BW5" s="662"/>
      <c r="BX5" s="662"/>
      <c r="BY5" s="662"/>
      <c r="BZ5" s="662"/>
      <c r="CA5" s="662"/>
      <c r="CB5" s="709"/>
      <c r="CD5" s="688" t="s">
        <v>228</v>
      </c>
      <c r="CE5" s="689"/>
      <c r="CF5" s="689"/>
      <c r="CG5" s="689"/>
      <c r="CH5" s="689"/>
      <c r="CI5" s="689"/>
      <c r="CJ5" s="689"/>
      <c r="CK5" s="689"/>
      <c r="CL5" s="689"/>
      <c r="CM5" s="689"/>
      <c r="CN5" s="689"/>
      <c r="CO5" s="689"/>
      <c r="CP5" s="689"/>
      <c r="CQ5" s="690"/>
      <c r="CR5" s="688" t="s">
        <v>234</v>
      </c>
      <c r="CS5" s="689"/>
      <c r="CT5" s="689"/>
      <c r="CU5" s="689"/>
      <c r="CV5" s="689"/>
      <c r="CW5" s="689"/>
      <c r="CX5" s="689"/>
      <c r="CY5" s="690"/>
      <c r="CZ5" s="688" t="s">
        <v>226</v>
      </c>
      <c r="DA5" s="689"/>
      <c r="DB5" s="689"/>
      <c r="DC5" s="690"/>
      <c r="DD5" s="688" t="s">
        <v>235</v>
      </c>
      <c r="DE5" s="689"/>
      <c r="DF5" s="689"/>
      <c r="DG5" s="689"/>
      <c r="DH5" s="689"/>
      <c r="DI5" s="689"/>
      <c r="DJ5" s="689"/>
      <c r="DK5" s="689"/>
      <c r="DL5" s="689"/>
      <c r="DM5" s="689"/>
      <c r="DN5" s="689"/>
      <c r="DO5" s="689"/>
      <c r="DP5" s="690"/>
      <c r="DQ5" s="688" t="s">
        <v>236</v>
      </c>
      <c r="DR5" s="689"/>
      <c r="DS5" s="689"/>
      <c r="DT5" s="689"/>
      <c r="DU5" s="689"/>
      <c r="DV5" s="689"/>
      <c r="DW5" s="689"/>
      <c r="DX5" s="689"/>
      <c r="DY5" s="689"/>
      <c r="DZ5" s="689"/>
      <c r="EA5" s="689"/>
      <c r="EB5" s="689"/>
      <c r="EC5" s="690"/>
    </row>
    <row r="6" spans="2:143" ht="11.25" customHeight="1" x14ac:dyDescent="0.15">
      <c r="B6" s="632" t="s">
        <v>237</v>
      </c>
      <c r="C6" s="633"/>
      <c r="D6" s="633"/>
      <c r="E6" s="633"/>
      <c r="F6" s="633"/>
      <c r="G6" s="633"/>
      <c r="H6" s="633"/>
      <c r="I6" s="633"/>
      <c r="J6" s="633"/>
      <c r="K6" s="633"/>
      <c r="L6" s="633"/>
      <c r="M6" s="633"/>
      <c r="N6" s="633"/>
      <c r="O6" s="633"/>
      <c r="P6" s="633"/>
      <c r="Q6" s="634"/>
      <c r="R6" s="635">
        <v>62892</v>
      </c>
      <c r="S6" s="636"/>
      <c r="T6" s="636"/>
      <c r="U6" s="636"/>
      <c r="V6" s="636"/>
      <c r="W6" s="636"/>
      <c r="X6" s="636"/>
      <c r="Y6" s="637"/>
      <c r="Z6" s="661">
        <v>0.9</v>
      </c>
      <c r="AA6" s="661"/>
      <c r="AB6" s="661"/>
      <c r="AC6" s="661"/>
      <c r="AD6" s="662">
        <v>62892</v>
      </c>
      <c r="AE6" s="662"/>
      <c r="AF6" s="662"/>
      <c r="AG6" s="662"/>
      <c r="AH6" s="662"/>
      <c r="AI6" s="662"/>
      <c r="AJ6" s="662"/>
      <c r="AK6" s="662"/>
      <c r="AL6" s="638">
        <v>1.6</v>
      </c>
      <c r="AM6" s="639"/>
      <c r="AN6" s="639"/>
      <c r="AO6" s="663"/>
      <c r="AP6" s="632" t="s">
        <v>238</v>
      </c>
      <c r="AQ6" s="633"/>
      <c r="AR6" s="633"/>
      <c r="AS6" s="633"/>
      <c r="AT6" s="633"/>
      <c r="AU6" s="633"/>
      <c r="AV6" s="633"/>
      <c r="AW6" s="633"/>
      <c r="AX6" s="633"/>
      <c r="AY6" s="633"/>
      <c r="AZ6" s="633"/>
      <c r="BA6" s="633"/>
      <c r="BB6" s="633"/>
      <c r="BC6" s="633"/>
      <c r="BD6" s="633"/>
      <c r="BE6" s="633"/>
      <c r="BF6" s="634"/>
      <c r="BG6" s="635">
        <v>1194747</v>
      </c>
      <c r="BH6" s="636"/>
      <c r="BI6" s="636"/>
      <c r="BJ6" s="636"/>
      <c r="BK6" s="636"/>
      <c r="BL6" s="636"/>
      <c r="BM6" s="636"/>
      <c r="BN6" s="637"/>
      <c r="BO6" s="661">
        <v>98.6</v>
      </c>
      <c r="BP6" s="661"/>
      <c r="BQ6" s="661"/>
      <c r="BR6" s="661"/>
      <c r="BS6" s="662">
        <v>3099</v>
      </c>
      <c r="BT6" s="662"/>
      <c r="BU6" s="662"/>
      <c r="BV6" s="662"/>
      <c r="BW6" s="662"/>
      <c r="BX6" s="662"/>
      <c r="BY6" s="662"/>
      <c r="BZ6" s="662"/>
      <c r="CA6" s="662"/>
      <c r="CB6" s="709"/>
      <c r="CD6" s="685" t="s">
        <v>239</v>
      </c>
      <c r="CE6" s="686"/>
      <c r="CF6" s="686"/>
      <c r="CG6" s="686"/>
      <c r="CH6" s="686"/>
      <c r="CI6" s="686"/>
      <c r="CJ6" s="686"/>
      <c r="CK6" s="686"/>
      <c r="CL6" s="686"/>
      <c r="CM6" s="686"/>
      <c r="CN6" s="686"/>
      <c r="CO6" s="686"/>
      <c r="CP6" s="686"/>
      <c r="CQ6" s="687"/>
      <c r="CR6" s="635">
        <v>79105</v>
      </c>
      <c r="CS6" s="636"/>
      <c r="CT6" s="636"/>
      <c r="CU6" s="636"/>
      <c r="CV6" s="636"/>
      <c r="CW6" s="636"/>
      <c r="CX6" s="636"/>
      <c r="CY6" s="637"/>
      <c r="CZ6" s="712">
        <v>1.2</v>
      </c>
      <c r="DA6" s="697"/>
      <c r="DB6" s="697"/>
      <c r="DC6" s="714"/>
      <c r="DD6" s="641" t="s">
        <v>180</v>
      </c>
      <c r="DE6" s="636"/>
      <c r="DF6" s="636"/>
      <c r="DG6" s="636"/>
      <c r="DH6" s="636"/>
      <c r="DI6" s="636"/>
      <c r="DJ6" s="636"/>
      <c r="DK6" s="636"/>
      <c r="DL6" s="636"/>
      <c r="DM6" s="636"/>
      <c r="DN6" s="636"/>
      <c r="DO6" s="636"/>
      <c r="DP6" s="637"/>
      <c r="DQ6" s="641">
        <v>79105</v>
      </c>
      <c r="DR6" s="636"/>
      <c r="DS6" s="636"/>
      <c r="DT6" s="636"/>
      <c r="DU6" s="636"/>
      <c r="DV6" s="636"/>
      <c r="DW6" s="636"/>
      <c r="DX6" s="636"/>
      <c r="DY6" s="636"/>
      <c r="DZ6" s="636"/>
      <c r="EA6" s="636"/>
      <c r="EB6" s="636"/>
      <c r="EC6" s="671"/>
    </row>
    <row r="7" spans="2:143" ht="11.25" customHeight="1" x14ac:dyDescent="0.15">
      <c r="B7" s="632" t="s">
        <v>240</v>
      </c>
      <c r="C7" s="633"/>
      <c r="D7" s="633"/>
      <c r="E7" s="633"/>
      <c r="F7" s="633"/>
      <c r="G7" s="633"/>
      <c r="H7" s="633"/>
      <c r="I7" s="633"/>
      <c r="J7" s="633"/>
      <c r="K7" s="633"/>
      <c r="L7" s="633"/>
      <c r="M7" s="633"/>
      <c r="N7" s="633"/>
      <c r="O7" s="633"/>
      <c r="P7" s="633"/>
      <c r="Q7" s="634"/>
      <c r="R7" s="635">
        <v>1001</v>
      </c>
      <c r="S7" s="636"/>
      <c r="T7" s="636"/>
      <c r="U7" s="636"/>
      <c r="V7" s="636"/>
      <c r="W7" s="636"/>
      <c r="X7" s="636"/>
      <c r="Y7" s="637"/>
      <c r="Z7" s="661">
        <v>0</v>
      </c>
      <c r="AA7" s="661"/>
      <c r="AB7" s="661"/>
      <c r="AC7" s="661"/>
      <c r="AD7" s="662">
        <v>1001</v>
      </c>
      <c r="AE7" s="662"/>
      <c r="AF7" s="662"/>
      <c r="AG7" s="662"/>
      <c r="AH7" s="662"/>
      <c r="AI7" s="662"/>
      <c r="AJ7" s="662"/>
      <c r="AK7" s="662"/>
      <c r="AL7" s="638">
        <v>0</v>
      </c>
      <c r="AM7" s="639"/>
      <c r="AN7" s="639"/>
      <c r="AO7" s="663"/>
      <c r="AP7" s="632" t="s">
        <v>241</v>
      </c>
      <c r="AQ7" s="633"/>
      <c r="AR7" s="633"/>
      <c r="AS7" s="633"/>
      <c r="AT7" s="633"/>
      <c r="AU7" s="633"/>
      <c r="AV7" s="633"/>
      <c r="AW7" s="633"/>
      <c r="AX7" s="633"/>
      <c r="AY7" s="633"/>
      <c r="AZ7" s="633"/>
      <c r="BA7" s="633"/>
      <c r="BB7" s="633"/>
      <c r="BC7" s="633"/>
      <c r="BD7" s="633"/>
      <c r="BE7" s="633"/>
      <c r="BF7" s="634"/>
      <c r="BG7" s="635">
        <v>576055</v>
      </c>
      <c r="BH7" s="636"/>
      <c r="BI7" s="636"/>
      <c r="BJ7" s="636"/>
      <c r="BK7" s="636"/>
      <c r="BL7" s="636"/>
      <c r="BM7" s="636"/>
      <c r="BN7" s="637"/>
      <c r="BO7" s="661">
        <v>47.5</v>
      </c>
      <c r="BP7" s="661"/>
      <c r="BQ7" s="661"/>
      <c r="BR7" s="661"/>
      <c r="BS7" s="662">
        <v>3099</v>
      </c>
      <c r="BT7" s="662"/>
      <c r="BU7" s="662"/>
      <c r="BV7" s="662"/>
      <c r="BW7" s="662"/>
      <c r="BX7" s="662"/>
      <c r="BY7" s="662"/>
      <c r="BZ7" s="662"/>
      <c r="CA7" s="662"/>
      <c r="CB7" s="709"/>
      <c r="CD7" s="632" t="s">
        <v>242</v>
      </c>
      <c r="CE7" s="633"/>
      <c r="CF7" s="633"/>
      <c r="CG7" s="633"/>
      <c r="CH7" s="633"/>
      <c r="CI7" s="633"/>
      <c r="CJ7" s="633"/>
      <c r="CK7" s="633"/>
      <c r="CL7" s="633"/>
      <c r="CM7" s="633"/>
      <c r="CN7" s="633"/>
      <c r="CO7" s="633"/>
      <c r="CP7" s="633"/>
      <c r="CQ7" s="634"/>
      <c r="CR7" s="635">
        <v>1454144</v>
      </c>
      <c r="CS7" s="636"/>
      <c r="CT7" s="636"/>
      <c r="CU7" s="636"/>
      <c r="CV7" s="636"/>
      <c r="CW7" s="636"/>
      <c r="CX7" s="636"/>
      <c r="CY7" s="637"/>
      <c r="CZ7" s="661">
        <v>21.8</v>
      </c>
      <c r="DA7" s="661"/>
      <c r="DB7" s="661"/>
      <c r="DC7" s="661"/>
      <c r="DD7" s="641">
        <v>17218</v>
      </c>
      <c r="DE7" s="636"/>
      <c r="DF7" s="636"/>
      <c r="DG7" s="636"/>
      <c r="DH7" s="636"/>
      <c r="DI7" s="636"/>
      <c r="DJ7" s="636"/>
      <c r="DK7" s="636"/>
      <c r="DL7" s="636"/>
      <c r="DM7" s="636"/>
      <c r="DN7" s="636"/>
      <c r="DO7" s="636"/>
      <c r="DP7" s="637"/>
      <c r="DQ7" s="641">
        <v>1077052</v>
      </c>
      <c r="DR7" s="636"/>
      <c r="DS7" s="636"/>
      <c r="DT7" s="636"/>
      <c r="DU7" s="636"/>
      <c r="DV7" s="636"/>
      <c r="DW7" s="636"/>
      <c r="DX7" s="636"/>
      <c r="DY7" s="636"/>
      <c r="DZ7" s="636"/>
      <c r="EA7" s="636"/>
      <c r="EB7" s="636"/>
      <c r="EC7" s="671"/>
    </row>
    <row r="8" spans="2:143" ht="11.25" customHeight="1" x14ac:dyDescent="0.15">
      <c r="B8" s="632" t="s">
        <v>243</v>
      </c>
      <c r="C8" s="633"/>
      <c r="D8" s="633"/>
      <c r="E8" s="633"/>
      <c r="F8" s="633"/>
      <c r="G8" s="633"/>
      <c r="H8" s="633"/>
      <c r="I8" s="633"/>
      <c r="J8" s="633"/>
      <c r="K8" s="633"/>
      <c r="L8" s="633"/>
      <c r="M8" s="633"/>
      <c r="N8" s="633"/>
      <c r="O8" s="633"/>
      <c r="P8" s="633"/>
      <c r="Q8" s="634"/>
      <c r="R8" s="635">
        <v>4895</v>
      </c>
      <c r="S8" s="636"/>
      <c r="T8" s="636"/>
      <c r="U8" s="636"/>
      <c r="V8" s="636"/>
      <c r="W8" s="636"/>
      <c r="X8" s="636"/>
      <c r="Y8" s="637"/>
      <c r="Z8" s="661">
        <v>0.1</v>
      </c>
      <c r="AA8" s="661"/>
      <c r="AB8" s="661"/>
      <c r="AC8" s="661"/>
      <c r="AD8" s="662">
        <v>4895</v>
      </c>
      <c r="AE8" s="662"/>
      <c r="AF8" s="662"/>
      <c r="AG8" s="662"/>
      <c r="AH8" s="662"/>
      <c r="AI8" s="662"/>
      <c r="AJ8" s="662"/>
      <c r="AK8" s="662"/>
      <c r="AL8" s="638">
        <v>0.1</v>
      </c>
      <c r="AM8" s="639"/>
      <c r="AN8" s="639"/>
      <c r="AO8" s="663"/>
      <c r="AP8" s="632" t="s">
        <v>244</v>
      </c>
      <c r="AQ8" s="633"/>
      <c r="AR8" s="633"/>
      <c r="AS8" s="633"/>
      <c r="AT8" s="633"/>
      <c r="AU8" s="633"/>
      <c r="AV8" s="633"/>
      <c r="AW8" s="633"/>
      <c r="AX8" s="633"/>
      <c r="AY8" s="633"/>
      <c r="AZ8" s="633"/>
      <c r="BA8" s="633"/>
      <c r="BB8" s="633"/>
      <c r="BC8" s="633"/>
      <c r="BD8" s="633"/>
      <c r="BE8" s="633"/>
      <c r="BF8" s="634"/>
      <c r="BG8" s="635">
        <v>25157</v>
      </c>
      <c r="BH8" s="636"/>
      <c r="BI8" s="636"/>
      <c r="BJ8" s="636"/>
      <c r="BK8" s="636"/>
      <c r="BL8" s="636"/>
      <c r="BM8" s="636"/>
      <c r="BN8" s="637"/>
      <c r="BO8" s="661">
        <v>2.1</v>
      </c>
      <c r="BP8" s="661"/>
      <c r="BQ8" s="661"/>
      <c r="BR8" s="661"/>
      <c r="BS8" s="662" t="s">
        <v>180</v>
      </c>
      <c r="BT8" s="662"/>
      <c r="BU8" s="662"/>
      <c r="BV8" s="662"/>
      <c r="BW8" s="662"/>
      <c r="BX8" s="662"/>
      <c r="BY8" s="662"/>
      <c r="BZ8" s="662"/>
      <c r="CA8" s="662"/>
      <c r="CB8" s="709"/>
      <c r="CD8" s="632" t="s">
        <v>245</v>
      </c>
      <c r="CE8" s="633"/>
      <c r="CF8" s="633"/>
      <c r="CG8" s="633"/>
      <c r="CH8" s="633"/>
      <c r="CI8" s="633"/>
      <c r="CJ8" s="633"/>
      <c r="CK8" s="633"/>
      <c r="CL8" s="633"/>
      <c r="CM8" s="633"/>
      <c r="CN8" s="633"/>
      <c r="CO8" s="633"/>
      <c r="CP8" s="633"/>
      <c r="CQ8" s="634"/>
      <c r="CR8" s="635">
        <v>1980309</v>
      </c>
      <c r="CS8" s="636"/>
      <c r="CT8" s="636"/>
      <c r="CU8" s="636"/>
      <c r="CV8" s="636"/>
      <c r="CW8" s="636"/>
      <c r="CX8" s="636"/>
      <c r="CY8" s="637"/>
      <c r="CZ8" s="661">
        <v>29.6</v>
      </c>
      <c r="DA8" s="661"/>
      <c r="DB8" s="661"/>
      <c r="DC8" s="661"/>
      <c r="DD8" s="641">
        <v>1793</v>
      </c>
      <c r="DE8" s="636"/>
      <c r="DF8" s="636"/>
      <c r="DG8" s="636"/>
      <c r="DH8" s="636"/>
      <c r="DI8" s="636"/>
      <c r="DJ8" s="636"/>
      <c r="DK8" s="636"/>
      <c r="DL8" s="636"/>
      <c r="DM8" s="636"/>
      <c r="DN8" s="636"/>
      <c r="DO8" s="636"/>
      <c r="DP8" s="637"/>
      <c r="DQ8" s="641">
        <v>835307</v>
      </c>
      <c r="DR8" s="636"/>
      <c r="DS8" s="636"/>
      <c r="DT8" s="636"/>
      <c r="DU8" s="636"/>
      <c r="DV8" s="636"/>
      <c r="DW8" s="636"/>
      <c r="DX8" s="636"/>
      <c r="DY8" s="636"/>
      <c r="DZ8" s="636"/>
      <c r="EA8" s="636"/>
      <c r="EB8" s="636"/>
      <c r="EC8" s="671"/>
    </row>
    <row r="9" spans="2:143" ht="11.25" customHeight="1" x14ac:dyDescent="0.15">
      <c r="B9" s="632" t="s">
        <v>246</v>
      </c>
      <c r="C9" s="633"/>
      <c r="D9" s="633"/>
      <c r="E9" s="633"/>
      <c r="F9" s="633"/>
      <c r="G9" s="633"/>
      <c r="H9" s="633"/>
      <c r="I9" s="633"/>
      <c r="J9" s="633"/>
      <c r="K9" s="633"/>
      <c r="L9" s="633"/>
      <c r="M9" s="633"/>
      <c r="N9" s="633"/>
      <c r="O9" s="633"/>
      <c r="P9" s="633"/>
      <c r="Q9" s="634"/>
      <c r="R9" s="635">
        <v>6386</v>
      </c>
      <c r="S9" s="636"/>
      <c r="T9" s="636"/>
      <c r="U9" s="636"/>
      <c r="V9" s="636"/>
      <c r="W9" s="636"/>
      <c r="X9" s="636"/>
      <c r="Y9" s="637"/>
      <c r="Z9" s="661">
        <v>0.1</v>
      </c>
      <c r="AA9" s="661"/>
      <c r="AB9" s="661"/>
      <c r="AC9" s="661"/>
      <c r="AD9" s="662">
        <v>6386</v>
      </c>
      <c r="AE9" s="662"/>
      <c r="AF9" s="662"/>
      <c r="AG9" s="662"/>
      <c r="AH9" s="662"/>
      <c r="AI9" s="662"/>
      <c r="AJ9" s="662"/>
      <c r="AK9" s="662"/>
      <c r="AL9" s="638">
        <v>0.2</v>
      </c>
      <c r="AM9" s="639"/>
      <c r="AN9" s="639"/>
      <c r="AO9" s="663"/>
      <c r="AP9" s="632" t="s">
        <v>247</v>
      </c>
      <c r="AQ9" s="633"/>
      <c r="AR9" s="633"/>
      <c r="AS9" s="633"/>
      <c r="AT9" s="633"/>
      <c r="AU9" s="633"/>
      <c r="AV9" s="633"/>
      <c r="AW9" s="633"/>
      <c r="AX9" s="633"/>
      <c r="AY9" s="633"/>
      <c r="AZ9" s="633"/>
      <c r="BA9" s="633"/>
      <c r="BB9" s="633"/>
      <c r="BC9" s="633"/>
      <c r="BD9" s="633"/>
      <c r="BE9" s="633"/>
      <c r="BF9" s="634"/>
      <c r="BG9" s="635">
        <v>521735</v>
      </c>
      <c r="BH9" s="636"/>
      <c r="BI9" s="636"/>
      <c r="BJ9" s="636"/>
      <c r="BK9" s="636"/>
      <c r="BL9" s="636"/>
      <c r="BM9" s="636"/>
      <c r="BN9" s="637"/>
      <c r="BO9" s="661">
        <v>43.1</v>
      </c>
      <c r="BP9" s="661"/>
      <c r="BQ9" s="661"/>
      <c r="BR9" s="661"/>
      <c r="BS9" s="662" t="s">
        <v>180</v>
      </c>
      <c r="BT9" s="662"/>
      <c r="BU9" s="662"/>
      <c r="BV9" s="662"/>
      <c r="BW9" s="662"/>
      <c r="BX9" s="662"/>
      <c r="BY9" s="662"/>
      <c r="BZ9" s="662"/>
      <c r="CA9" s="662"/>
      <c r="CB9" s="709"/>
      <c r="CD9" s="632" t="s">
        <v>248</v>
      </c>
      <c r="CE9" s="633"/>
      <c r="CF9" s="633"/>
      <c r="CG9" s="633"/>
      <c r="CH9" s="633"/>
      <c r="CI9" s="633"/>
      <c r="CJ9" s="633"/>
      <c r="CK9" s="633"/>
      <c r="CL9" s="633"/>
      <c r="CM9" s="633"/>
      <c r="CN9" s="633"/>
      <c r="CO9" s="633"/>
      <c r="CP9" s="633"/>
      <c r="CQ9" s="634"/>
      <c r="CR9" s="635">
        <v>505857</v>
      </c>
      <c r="CS9" s="636"/>
      <c r="CT9" s="636"/>
      <c r="CU9" s="636"/>
      <c r="CV9" s="636"/>
      <c r="CW9" s="636"/>
      <c r="CX9" s="636"/>
      <c r="CY9" s="637"/>
      <c r="CZ9" s="661">
        <v>7.6</v>
      </c>
      <c r="DA9" s="661"/>
      <c r="DB9" s="661"/>
      <c r="DC9" s="661"/>
      <c r="DD9" s="641">
        <v>2753</v>
      </c>
      <c r="DE9" s="636"/>
      <c r="DF9" s="636"/>
      <c r="DG9" s="636"/>
      <c r="DH9" s="636"/>
      <c r="DI9" s="636"/>
      <c r="DJ9" s="636"/>
      <c r="DK9" s="636"/>
      <c r="DL9" s="636"/>
      <c r="DM9" s="636"/>
      <c r="DN9" s="636"/>
      <c r="DO9" s="636"/>
      <c r="DP9" s="637"/>
      <c r="DQ9" s="641">
        <v>318061</v>
      </c>
      <c r="DR9" s="636"/>
      <c r="DS9" s="636"/>
      <c r="DT9" s="636"/>
      <c r="DU9" s="636"/>
      <c r="DV9" s="636"/>
      <c r="DW9" s="636"/>
      <c r="DX9" s="636"/>
      <c r="DY9" s="636"/>
      <c r="DZ9" s="636"/>
      <c r="EA9" s="636"/>
      <c r="EB9" s="636"/>
      <c r="EC9" s="671"/>
    </row>
    <row r="10" spans="2:143" ht="11.25" customHeight="1" x14ac:dyDescent="0.15">
      <c r="B10" s="632" t="s">
        <v>249</v>
      </c>
      <c r="C10" s="633"/>
      <c r="D10" s="633"/>
      <c r="E10" s="633"/>
      <c r="F10" s="633"/>
      <c r="G10" s="633"/>
      <c r="H10" s="633"/>
      <c r="I10" s="633"/>
      <c r="J10" s="633"/>
      <c r="K10" s="633"/>
      <c r="L10" s="633"/>
      <c r="M10" s="633"/>
      <c r="N10" s="633"/>
      <c r="O10" s="633"/>
      <c r="P10" s="633"/>
      <c r="Q10" s="634"/>
      <c r="R10" s="635" t="s">
        <v>180</v>
      </c>
      <c r="S10" s="636"/>
      <c r="T10" s="636"/>
      <c r="U10" s="636"/>
      <c r="V10" s="636"/>
      <c r="W10" s="636"/>
      <c r="X10" s="636"/>
      <c r="Y10" s="637"/>
      <c r="Z10" s="661" t="s">
        <v>180</v>
      </c>
      <c r="AA10" s="661"/>
      <c r="AB10" s="661"/>
      <c r="AC10" s="661"/>
      <c r="AD10" s="662" t="s">
        <v>180</v>
      </c>
      <c r="AE10" s="662"/>
      <c r="AF10" s="662"/>
      <c r="AG10" s="662"/>
      <c r="AH10" s="662"/>
      <c r="AI10" s="662"/>
      <c r="AJ10" s="662"/>
      <c r="AK10" s="662"/>
      <c r="AL10" s="638" t="s">
        <v>180</v>
      </c>
      <c r="AM10" s="639"/>
      <c r="AN10" s="639"/>
      <c r="AO10" s="663"/>
      <c r="AP10" s="632" t="s">
        <v>250</v>
      </c>
      <c r="AQ10" s="633"/>
      <c r="AR10" s="633"/>
      <c r="AS10" s="633"/>
      <c r="AT10" s="633"/>
      <c r="AU10" s="633"/>
      <c r="AV10" s="633"/>
      <c r="AW10" s="633"/>
      <c r="AX10" s="633"/>
      <c r="AY10" s="633"/>
      <c r="AZ10" s="633"/>
      <c r="BA10" s="633"/>
      <c r="BB10" s="633"/>
      <c r="BC10" s="633"/>
      <c r="BD10" s="633"/>
      <c r="BE10" s="633"/>
      <c r="BF10" s="634"/>
      <c r="BG10" s="635">
        <v>18244</v>
      </c>
      <c r="BH10" s="636"/>
      <c r="BI10" s="636"/>
      <c r="BJ10" s="636"/>
      <c r="BK10" s="636"/>
      <c r="BL10" s="636"/>
      <c r="BM10" s="636"/>
      <c r="BN10" s="637"/>
      <c r="BO10" s="661">
        <v>1.5</v>
      </c>
      <c r="BP10" s="661"/>
      <c r="BQ10" s="661"/>
      <c r="BR10" s="661"/>
      <c r="BS10" s="662" t="s">
        <v>180</v>
      </c>
      <c r="BT10" s="662"/>
      <c r="BU10" s="662"/>
      <c r="BV10" s="662"/>
      <c r="BW10" s="662"/>
      <c r="BX10" s="662"/>
      <c r="BY10" s="662"/>
      <c r="BZ10" s="662"/>
      <c r="CA10" s="662"/>
      <c r="CB10" s="709"/>
      <c r="CD10" s="632" t="s">
        <v>251</v>
      </c>
      <c r="CE10" s="633"/>
      <c r="CF10" s="633"/>
      <c r="CG10" s="633"/>
      <c r="CH10" s="633"/>
      <c r="CI10" s="633"/>
      <c r="CJ10" s="633"/>
      <c r="CK10" s="633"/>
      <c r="CL10" s="633"/>
      <c r="CM10" s="633"/>
      <c r="CN10" s="633"/>
      <c r="CO10" s="633"/>
      <c r="CP10" s="633"/>
      <c r="CQ10" s="634"/>
      <c r="CR10" s="635">
        <v>11422</v>
      </c>
      <c r="CS10" s="636"/>
      <c r="CT10" s="636"/>
      <c r="CU10" s="636"/>
      <c r="CV10" s="636"/>
      <c r="CW10" s="636"/>
      <c r="CX10" s="636"/>
      <c r="CY10" s="637"/>
      <c r="CZ10" s="661">
        <v>0.2</v>
      </c>
      <c r="DA10" s="661"/>
      <c r="DB10" s="661"/>
      <c r="DC10" s="661"/>
      <c r="DD10" s="641" t="s">
        <v>180</v>
      </c>
      <c r="DE10" s="636"/>
      <c r="DF10" s="636"/>
      <c r="DG10" s="636"/>
      <c r="DH10" s="636"/>
      <c r="DI10" s="636"/>
      <c r="DJ10" s="636"/>
      <c r="DK10" s="636"/>
      <c r="DL10" s="636"/>
      <c r="DM10" s="636"/>
      <c r="DN10" s="636"/>
      <c r="DO10" s="636"/>
      <c r="DP10" s="637"/>
      <c r="DQ10" s="641">
        <v>5518</v>
      </c>
      <c r="DR10" s="636"/>
      <c r="DS10" s="636"/>
      <c r="DT10" s="636"/>
      <c r="DU10" s="636"/>
      <c r="DV10" s="636"/>
      <c r="DW10" s="636"/>
      <c r="DX10" s="636"/>
      <c r="DY10" s="636"/>
      <c r="DZ10" s="636"/>
      <c r="EA10" s="636"/>
      <c r="EB10" s="636"/>
      <c r="EC10" s="671"/>
    </row>
    <row r="11" spans="2:143" ht="11.25" customHeight="1" x14ac:dyDescent="0.15">
      <c r="B11" s="632" t="s">
        <v>252</v>
      </c>
      <c r="C11" s="633"/>
      <c r="D11" s="633"/>
      <c r="E11" s="633"/>
      <c r="F11" s="633"/>
      <c r="G11" s="633"/>
      <c r="H11" s="633"/>
      <c r="I11" s="633"/>
      <c r="J11" s="633"/>
      <c r="K11" s="633"/>
      <c r="L11" s="633"/>
      <c r="M11" s="633"/>
      <c r="N11" s="633"/>
      <c r="O11" s="633"/>
      <c r="P11" s="633"/>
      <c r="Q11" s="634"/>
      <c r="R11" s="635">
        <v>306772</v>
      </c>
      <c r="S11" s="636"/>
      <c r="T11" s="636"/>
      <c r="U11" s="636"/>
      <c r="V11" s="636"/>
      <c r="W11" s="636"/>
      <c r="X11" s="636"/>
      <c r="Y11" s="637"/>
      <c r="Z11" s="638">
        <v>4.4000000000000004</v>
      </c>
      <c r="AA11" s="639"/>
      <c r="AB11" s="639"/>
      <c r="AC11" s="640"/>
      <c r="AD11" s="641">
        <v>306772</v>
      </c>
      <c r="AE11" s="636"/>
      <c r="AF11" s="636"/>
      <c r="AG11" s="636"/>
      <c r="AH11" s="636"/>
      <c r="AI11" s="636"/>
      <c r="AJ11" s="636"/>
      <c r="AK11" s="637"/>
      <c r="AL11" s="638">
        <v>7.9</v>
      </c>
      <c r="AM11" s="639"/>
      <c r="AN11" s="639"/>
      <c r="AO11" s="663"/>
      <c r="AP11" s="632" t="s">
        <v>253</v>
      </c>
      <c r="AQ11" s="633"/>
      <c r="AR11" s="633"/>
      <c r="AS11" s="633"/>
      <c r="AT11" s="633"/>
      <c r="AU11" s="633"/>
      <c r="AV11" s="633"/>
      <c r="AW11" s="633"/>
      <c r="AX11" s="633"/>
      <c r="AY11" s="633"/>
      <c r="AZ11" s="633"/>
      <c r="BA11" s="633"/>
      <c r="BB11" s="633"/>
      <c r="BC11" s="633"/>
      <c r="BD11" s="633"/>
      <c r="BE11" s="633"/>
      <c r="BF11" s="634"/>
      <c r="BG11" s="635">
        <v>10919</v>
      </c>
      <c r="BH11" s="636"/>
      <c r="BI11" s="636"/>
      <c r="BJ11" s="636"/>
      <c r="BK11" s="636"/>
      <c r="BL11" s="636"/>
      <c r="BM11" s="636"/>
      <c r="BN11" s="637"/>
      <c r="BO11" s="661">
        <v>0.9</v>
      </c>
      <c r="BP11" s="661"/>
      <c r="BQ11" s="661"/>
      <c r="BR11" s="661"/>
      <c r="BS11" s="662">
        <v>3099</v>
      </c>
      <c r="BT11" s="662"/>
      <c r="BU11" s="662"/>
      <c r="BV11" s="662"/>
      <c r="BW11" s="662"/>
      <c r="BX11" s="662"/>
      <c r="BY11" s="662"/>
      <c r="BZ11" s="662"/>
      <c r="CA11" s="662"/>
      <c r="CB11" s="709"/>
      <c r="CD11" s="632" t="s">
        <v>254</v>
      </c>
      <c r="CE11" s="633"/>
      <c r="CF11" s="633"/>
      <c r="CG11" s="633"/>
      <c r="CH11" s="633"/>
      <c r="CI11" s="633"/>
      <c r="CJ11" s="633"/>
      <c r="CK11" s="633"/>
      <c r="CL11" s="633"/>
      <c r="CM11" s="633"/>
      <c r="CN11" s="633"/>
      <c r="CO11" s="633"/>
      <c r="CP11" s="633"/>
      <c r="CQ11" s="634"/>
      <c r="CR11" s="635">
        <v>190654</v>
      </c>
      <c r="CS11" s="636"/>
      <c r="CT11" s="636"/>
      <c r="CU11" s="636"/>
      <c r="CV11" s="636"/>
      <c r="CW11" s="636"/>
      <c r="CX11" s="636"/>
      <c r="CY11" s="637"/>
      <c r="CZ11" s="661">
        <v>2.9</v>
      </c>
      <c r="DA11" s="661"/>
      <c r="DB11" s="661"/>
      <c r="DC11" s="661"/>
      <c r="DD11" s="641">
        <v>6864</v>
      </c>
      <c r="DE11" s="636"/>
      <c r="DF11" s="636"/>
      <c r="DG11" s="636"/>
      <c r="DH11" s="636"/>
      <c r="DI11" s="636"/>
      <c r="DJ11" s="636"/>
      <c r="DK11" s="636"/>
      <c r="DL11" s="636"/>
      <c r="DM11" s="636"/>
      <c r="DN11" s="636"/>
      <c r="DO11" s="636"/>
      <c r="DP11" s="637"/>
      <c r="DQ11" s="641">
        <v>124811</v>
      </c>
      <c r="DR11" s="636"/>
      <c r="DS11" s="636"/>
      <c r="DT11" s="636"/>
      <c r="DU11" s="636"/>
      <c r="DV11" s="636"/>
      <c r="DW11" s="636"/>
      <c r="DX11" s="636"/>
      <c r="DY11" s="636"/>
      <c r="DZ11" s="636"/>
      <c r="EA11" s="636"/>
      <c r="EB11" s="636"/>
      <c r="EC11" s="671"/>
    </row>
    <row r="12" spans="2:143" ht="11.25" customHeight="1" x14ac:dyDescent="0.15">
      <c r="B12" s="632" t="s">
        <v>255</v>
      </c>
      <c r="C12" s="633"/>
      <c r="D12" s="633"/>
      <c r="E12" s="633"/>
      <c r="F12" s="633"/>
      <c r="G12" s="633"/>
      <c r="H12" s="633"/>
      <c r="I12" s="633"/>
      <c r="J12" s="633"/>
      <c r="K12" s="633"/>
      <c r="L12" s="633"/>
      <c r="M12" s="633"/>
      <c r="N12" s="633"/>
      <c r="O12" s="633"/>
      <c r="P12" s="633"/>
      <c r="Q12" s="634"/>
      <c r="R12" s="635">
        <v>8723</v>
      </c>
      <c r="S12" s="636"/>
      <c r="T12" s="636"/>
      <c r="U12" s="636"/>
      <c r="V12" s="636"/>
      <c r="W12" s="636"/>
      <c r="X12" s="636"/>
      <c r="Y12" s="637"/>
      <c r="Z12" s="661">
        <v>0.1</v>
      </c>
      <c r="AA12" s="661"/>
      <c r="AB12" s="661"/>
      <c r="AC12" s="661"/>
      <c r="AD12" s="662">
        <v>8723</v>
      </c>
      <c r="AE12" s="662"/>
      <c r="AF12" s="662"/>
      <c r="AG12" s="662"/>
      <c r="AH12" s="662"/>
      <c r="AI12" s="662"/>
      <c r="AJ12" s="662"/>
      <c r="AK12" s="662"/>
      <c r="AL12" s="638">
        <v>0.2</v>
      </c>
      <c r="AM12" s="639"/>
      <c r="AN12" s="639"/>
      <c r="AO12" s="663"/>
      <c r="AP12" s="632" t="s">
        <v>256</v>
      </c>
      <c r="AQ12" s="633"/>
      <c r="AR12" s="633"/>
      <c r="AS12" s="633"/>
      <c r="AT12" s="633"/>
      <c r="AU12" s="633"/>
      <c r="AV12" s="633"/>
      <c r="AW12" s="633"/>
      <c r="AX12" s="633"/>
      <c r="AY12" s="633"/>
      <c r="AZ12" s="633"/>
      <c r="BA12" s="633"/>
      <c r="BB12" s="633"/>
      <c r="BC12" s="633"/>
      <c r="BD12" s="633"/>
      <c r="BE12" s="633"/>
      <c r="BF12" s="634"/>
      <c r="BG12" s="635">
        <v>517198</v>
      </c>
      <c r="BH12" s="636"/>
      <c r="BI12" s="636"/>
      <c r="BJ12" s="636"/>
      <c r="BK12" s="636"/>
      <c r="BL12" s="636"/>
      <c r="BM12" s="636"/>
      <c r="BN12" s="637"/>
      <c r="BO12" s="661">
        <v>42.7</v>
      </c>
      <c r="BP12" s="661"/>
      <c r="BQ12" s="661"/>
      <c r="BR12" s="661"/>
      <c r="BS12" s="662" t="s">
        <v>129</v>
      </c>
      <c r="BT12" s="662"/>
      <c r="BU12" s="662"/>
      <c r="BV12" s="662"/>
      <c r="BW12" s="662"/>
      <c r="BX12" s="662"/>
      <c r="BY12" s="662"/>
      <c r="BZ12" s="662"/>
      <c r="CA12" s="662"/>
      <c r="CB12" s="709"/>
      <c r="CD12" s="632" t="s">
        <v>257</v>
      </c>
      <c r="CE12" s="633"/>
      <c r="CF12" s="633"/>
      <c r="CG12" s="633"/>
      <c r="CH12" s="633"/>
      <c r="CI12" s="633"/>
      <c r="CJ12" s="633"/>
      <c r="CK12" s="633"/>
      <c r="CL12" s="633"/>
      <c r="CM12" s="633"/>
      <c r="CN12" s="633"/>
      <c r="CO12" s="633"/>
      <c r="CP12" s="633"/>
      <c r="CQ12" s="634"/>
      <c r="CR12" s="635">
        <v>155196</v>
      </c>
      <c r="CS12" s="636"/>
      <c r="CT12" s="636"/>
      <c r="CU12" s="636"/>
      <c r="CV12" s="636"/>
      <c r="CW12" s="636"/>
      <c r="CX12" s="636"/>
      <c r="CY12" s="637"/>
      <c r="CZ12" s="661">
        <v>2.2999999999999998</v>
      </c>
      <c r="DA12" s="661"/>
      <c r="DB12" s="661"/>
      <c r="DC12" s="661"/>
      <c r="DD12" s="641" t="s">
        <v>180</v>
      </c>
      <c r="DE12" s="636"/>
      <c r="DF12" s="636"/>
      <c r="DG12" s="636"/>
      <c r="DH12" s="636"/>
      <c r="DI12" s="636"/>
      <c r="DJ12" s="636"/>
      <c r="DK12" s="636"/>
      <c r="DL12" s="636"/>
      <c r="DM12" s="636"/>
      <c r="DN12" s="636"/>
      <c r="DO12" s="636"/>
      <c r="DP12" s="637"/>
      <c r="DQ12" s="641">
        <v>78710</v>
      </c>
      <c r="DR12" s="636"/>
      <c r="DS12" s="636"/>
      <c r="DT12" s="636"/>
      <c r="DU12" s="636"/>
      <c r="DV12" s="636"/>
      <c r="DW12" s="636"/>
      <c r="DX12" s="636"/>
      <c r="DY12" s="636"/>
      <c r="DZ12" s="636"/>
      <c r="EA12" s="636"/>
      <c r="EB12" s="636"/>
      <c r="EC12" s="671"/>
    </row>
    <row r="13" spans="2:143" ht="11.25" customHeight="1" x14ac:dyDescent="0.15">
      <c r="B13" s="632" t="s">
        <v>258</v>
      </c>
      <c r="C13" s="633"/>
      <c r="D13" s="633"/>
      <c r="E13" s="633"/>
      <c r="F13" s="633"/>
      <c r="G13" s="633"/>
      <c r="H13" s="633"/>
      <c r="I13" s="633"/>
      <c r="J13" s="633"/>
      <c r="K13" s="633"/>
      <c r="L13" s="633"/>
      <c r="M13" s="633"/>
      <c r="N13" s="633"/>
      <c r="O13" s="633"/>
      <c r="P13" s="633"/>
      <c r="Q13" s="634"/>
      <c r="R13" s="635" t="s">
        <v>180</v>
      </c>
      <c r="S13" s="636"/>
      <c r="T13" s="636"/>
      <c r="U13" s="636"/>
      <c r="V13" s="636"/>
      <c r="W13" s="636"/>
      <c r="X13" s="636"/>
      <c r="Y13" s="637"/>
      <c r="Z13" s="661" t="s">
        <v>180</v>
      </c>
      <c r="AA13" s="661"/>
      <c r="AB13" s="661"/>
      <c r="AC13" s="661"/>
      <c r="AD13" s="662" t="s">
        <v>180</v>
      </c>
      <c r="AE13" s="662"/>
      <c r="AF13" s="662"/>
      <c r="AG13" s="662"/>
      <c r="AH13" s="662"/>
      <c r="AI13" s="662"/>
      <c r="AJ13" s="662"/>
      <c r="AK13" s="662"/>
      <c r="AL13" s="638" t="s">
        <v>129</v>
      </c>
      <c r="AM13" s="639"/>
      <c r="AN13" s="639"/>
      <c r="AO13" s="663"/>
      <c r="AP13" s="632" t="s">
        <v>259</v>
      </c>
      <c r="AQ13" s="633"/>
      <c r="AR13" s="633"/>
      <c r="AS13" s="633"/>
      <c r="AT13" s="633"/>
      <c r="AU13" s="633"/>
      <c r="AV13" s="633"/>
      <c r="AW13" s="633"/>
      <c r="AX13" s="633"/>
      <c r="AY13" s="633"/>
      <c r="AZ13" s="633"/>
      <c r="BA13" s="633"/>
      <c r="BB13" s="633"/>
      <c r="BC13" s="633"/>
      <c r="BD13" s="633"/>
      <c r="BE13" s="633"/>
      <c r="BF13" s="634"/>
      <c r="BG13" s="635">
        <v>515636</v>
      </c>
      <c r="BH13" s="636"/>
      <c r="BI13" s="636"/>
      <c r="BJ13" s="636"/>
      <c r="BK13" s="636"/>
      <c r="BL13" s="636"/>
      <c r="BM13" s="636"/>
      <c r="BN13" s="637"/>
      <c r="BO13" s="661">
        <v>42.6</v>
      </c>
      <c r="BP13" s="661"/>
      <c r="BQ13" s="661"/>
      <c r="BR13" s="661"/>
      <c r="BS13" s="662" t="s">
        <v>129</v>
      </c>
      <c r="BT13" s="662"/>
      <c r="BU13" s="662"/>
      <c r="BV13" s="662"/>
      <c r="BW13" s="662"/>
      <c r="BX13" s="662"/>
      <c r="BY13" s="662"/>
      <c r="BZ13" s="662"/>
      <c r="CA13" s="662"/>
      <c r="CB13" s="709"/>
      <c r="CD13" s="632" t="s">
        <v>260</v>
      </c>
      <c r="CE13" s="633"/>
      <c r="CF13" s="633"/>
      <c r="CG13" s="633"/>
      <c r="CH13" s="633"/>
      <c r="CI13" s="633"/>
      <c r="CJ13" s="633"/>
      <c r="CK13" s="633"/>
      <c r="CL13" s="633"/>
      <c r="CM13" s="633"/>
      <c r="CN13" s="633"/>
      <c r="CO13" s="633"/>
      <c r="CP13" s="633"/>
      <c r="CQ13" s="634"/>
      <c r="CR13" s="635">
        <v>571194</v>
      </c>
      <c r="CS13" s="636"/>
      <c r="CT13" s="636"/>
      <c r="CU13" s="636"/>
      <c r="CV13" s="636"/>
      <c r="CW13" s="636"/>
      <c r="CX13" s="636"/>
      <c r="CY13" s="637"/>
      <c r="CZ13" s="661">
        <v>8.5</v>
      </c>
      <c r="DA13" s="661"/>
      <c r="DB13" s="661"/>
      <c r="DC13" s="661"/>
      <c r="DD13" s="641">
        <v>109582</v>
      </c>
      <c r="DE13" s="636"/>
      <c r="DF13" s="636"/>
      <c r="DG13" s="636"/>
      <c r="DH13" s="636"/>
      <c r="DI13" s="636"/>
      <c r="DJ13" s="636"/>
      <c r="DK13" s="636"/>
      <c r="DL13" s="636"/>
      <c r="DM13" s="636"/>
      <c r="DN13" s="636"/>
      <c r="DO13" s="636"/>
      <c r="DP13" s="637"/>
      <c r="DQ13" s="641">
        <v>386665</v>
      </c>
      <c r="DR13" s="636"/>
      <c r="DS13" s="636"/>
      <c r="DT13" s="636"/>
      <c r="DU13" s="636"/>
      <c r="DV13" s="636"/>
      <c r="DW13" s="636"/>
      <c r="DX13" s="636"/>
      <c r="DY13" s="636"/>
      <c r="DZ13" s="636"/>
      <c r="EA13" s="636"/>
      <c r="EB13" s="636"/>
      <c r="EC13" s="671"/>
    </row>
    <row r="14" spans="2:143" ht="11.25" customHeight="1" x14ac:dyDescent="0.15">
      <c r="B14" s="632" t="s">
        <v>261</v>
      </c>
      <c r="C14" s="633"/>
      <c r="D14" s="633"/>
      <c r="E14" s="633"/>
      <c r="F14" s="633"/>
      <c r="G14" s="633"/>
      <c r="H14" s="633"/>
      <c r="I14" s="633"/>
      <c r="J14" s="633"/>
      <c r="K14" s="633"/>
      <c r="L14" s="633"/>
      <c r="M14" s="633"/>
      <c r="N14" s="633"/>
      <c r="O14" s="633"/>
      <c r="P14" s="633"/>
      <c r="Q14" s="634"/>
      <c r="R14" s="635" t="s">
        <v>180</v>
      </c>
      <c r="S14" s="636"/>
      <c r="T14" s="636"/>
      <c r="U14" s="636"/>
      <c r="V14" s="636"/>
      <c r="W14" s="636"/>
      <c r="X14" s="636"/>
      <c r="Y14" s="637"/>
      <c r="Z14" s="661" t="s">
        <v>180</v>
      </c>
      <c r="AA14" s="661"/>
      <c r="AB14" s="661"/>
      <c r="AC14" s="661"/>
      <c r="AD14" s="662" t="s">
        <v>180</v>
      </c>
      <c r="AE14" s="662"/>
      <c r="AF14" s="662"/>
      <c r="AG14" s="662"/>
      <c r="AH14" s="662"/>
      <c r="AI14" s="662"/>
      <c r="AJ14" s="662"/>
      <c r="AK14" s="662"/>
      <c r="AL14" s="638" t="s">
        <v>129</v>
      </c>
      <c r="AM14" s="639"/>
      <c r="AN14" s="639"/>
      <c r="AO14" s="663"/>
      <c r="AP14" s="632" t="s">
        <v>262</v>
      </c>
      <c r="AQ14" s="633"/>
      <c r="AR14" s="633"/>
      <c r="AS14" s="633"/>
      <c r="AT14" s="633"/>
      <c r="AU14" s="633"/>
      <c r="AV14" s="633"/>
      <c r="AW14" s="633"/>
      <c r="AX14" s="633"/>
      <c r="AY14" s="633"/>
      <c r="AZ14" s="633"/>
      <c r="BA14" s="633"/>
      <c r="BB14" s="633"/>
      <c r="BC14" s="633"/>
      <c r="BD14" s="633"/>
      <c r="BE14" s="633"/>
      <c r="BF14" s="634"/>
      <c r="BG14" s="635">
        <v>48101</v>
      </c>
      <c r="BH14" s="636"/>
      <c r="BI14" s="636"/>
      <c r="BJ14" s="636"/>
      <c r="BK14" s="636"/>
      <c r="BL14" s="636"/>
      <c r="BM14" s="636"/>
      <c r="BN14" s="637"/>
      <c r="BO14" s="661">
        <v>4</v>
      </c>
      <c r="BP14" s="661"/>
      <c r="BQ14" s="661"/>
      <c r="BR14" s="661"/>
      <c r="BS14" s="662" t="s">
        <v>180</v>
      </c>
      <c r="BT14" s="662"/>
      <c r="BU14" s="662"/>
      <c r="BV14" s="662"/>
      <c r="BW14" s="662"/>
      <c r="BX14" s="662"/>
      <c r="BY14" s="662"/>
      <c r="BZ14" s="662"/>
      <c r="CA14" s="662"/>
      <c r="CB14" s="709"/>
      <c r="CD14" s="632" t="s">
        <v>263</v>
      </c>
      <c r="CE14" s="633"/>
      <c r="CF14" s="633"/>
      <c r="CG14" s="633"/>
      <c r="CH14" s="633"/>
      <c r="CI14" s="633"/>
      <c r="CJ14" s="633"/>
      <c r="CK14" s="633"/>
      <c r="CL14" s="633"/>
      <c r="CM14" s="633"/>
      <c r="CN14" s="633"/>
      <c r="CO14" s="633"/>
      <c r="CP14" s="633"/>
      <c r="CQ14" s="634"/>
      <c r="CR14" s="635">
        <v>304920</v>
      </c>
      <c r="CS14" s="636"/>
      <c r="CT14" s="636"/>
      <c r="CU14" s="636"/>
      <c r="CV14" s="636"/>
      <c r="CW14" s="636"/>
      <c r="CX14" s="636"/>
      <c r="CY14" s="637"/>
      <c r="CZ14" s="661">
        <v>4.5999999999999996</v>
      </c>
      <c r="DA14" s="661"/>
      <c r="DB14" s="661"/>
      <c r="DC14" s="661"/>
      <c r="DD14" s="641">
        <v>388</v>
      </c>
      <c r="DE14" s="636"/>
      <c r="DF14" s="636"/>
      <c r="DG14" s="636"/>
      <c r="DH14" s="636"/>
      <c r="DI14" s="636"/>
      <c r="DJ14" s="636"/>
      <c r="DK14" s="636"/>
      <c r="DL14" s="636"/>
      <c r="DM14" s="636"/>
      <c r="DN14" s="636"/>
      <c r="DO14" s="636"/>
      <c r="DP14" s="637"/>
      <c r="DQ14" s="641">
        <v>291503</v>
      </c>
      <c r="DR14" s="636"/>
      <c r="DS14" s="636"/>
      <c r="DT14" s="636"/>
      <c r="DU14" s="636"/>
      <c r="DV14" s="636"/>
      <c r="DW14" s="636"/>
      <c r="DX14" s="636"/>
      <c r="DY14" s="636"/>
      <c r="DZ14" s="636"/>
      <c r="EA14" s="636"/>
      <c r="EB14" s="636"/>
      <c r="EC14" s="671"/>
    </row>
    <row r="15" spans="2:143" ht="11.25" customHeight="1" x14ac:dyDescent="0.15">
      <c r="B15" s="632" t="s">
        <v>264</v>
      </c>
      <c r="C15" s="633"/>
      <c r="D15" s="633"/>
      <c r="E15" s="633"/>
      <c r="F15" s="633"/>
      <c r="G15" s="633"/>
      <c r="H15" s="633"/>
      <c r="I15" s="633"/>
      <c r="J15" s="633"/>
      <c r="K15" s="633"/>
      <c r="L15" s="633"/>
      <c r="M15" s="633"/>
      <c r="N15" s="633"/>
      <c r="O15" s="633"/>
      <c r="P15" s="633"/>
      <c r="Q15" s="634"/>
      <c r="R15" s="635" t="s">
        <v>129</v>
      </c>
      <c r="S15" s="636"/>
      <c r="T15" s="636"/>
      <c r="U15" s="636"/>
      <c r="V15" s="636"/>
      <c r="W15" s="636"/>
      <c r="X15" s="636"/>
      <c r="Y15" s="637"/>
      <c r="Z15" s="661" t="s">
        <v>180</v>
      </c>
      <c r="AA15" s="661"/>
      <c r="AB15" s="661"/>
      <c r="AC15" s="661"/>
      <c r="AD15" s="662" t="s">
        <v>180</v>
      </c>
      <c r="AE15" s="662"/>
      <c r="AF15" s="662"/>
      <c r="AG15" s="662"/>
      <c r="AH15" s="662"/>
      <c r="AI15" s="662"/>
      <c r="AJ15" s="662"/>
      <c r="AK15" s="662"/>
      <c r="AL15" s="638" t="s">
        <v>180</v>
      </c>
      <c r="AM15" s="639"/>
      <c r="AN15" s="639"/>
      <c r="AO15" s="663"/>
      <c r="AP15" s="632" t="s">
        <v>265</v>
      </c>
      <c r="AQ15" s="633"/>
      <c r="AR15" s="633"/>
      <c r="AS15" s="633"/>
      <c r="AT15" s="633"/>
      <c r="AU15" s="633"/>
      <c r="AV15" s="633"/>
      <c r="AW15" s="633"/>
      <c r="AX15" s="633"/>
      <c r="AY15" s="633"/>
      <c r="AZ15" s="633"/>
      <c r="BA15" s="633"/>
      <c r="BB15" s="633"/>
      <c r="BC15" s="633"/>
      <c r="BD15" s="633"/>
      <c r="BE15" s="633"/>
      <c r="BF15" s="634"/>
      <c r="BG15" s="635">
        <v>53393</v>
      </c>
      <c r="BH15" s="636"/>
      <c r="BI15" s="636"/>
      <c r="BJ15" s="636"/>
      <c r="BK15" s="636"/>
      <c r="BL15" s="636"/>
      <c r="BM15" s="636"/>
      <c r="BN15" s="637"/>
      <c r="BO15" s="661">
        <v>4.4000000000000004</v>
      </c>
      <c r="BP15" s="661"/>
      <c r="BQ15" s="661"/>
      <c r="BR15" s="661"/>
      <c r="BS15" s="662" t="s">
        <v>180</v>
      </c>
      <c r="BT15" s="662"/>
      <c r="BU15" s="662"/>
      <c r="BV15" s="662"/>
      <c r="BW15" s="662"/>
      <c r="BX15" s="662"/>
      <c r="BY15" s="662"/>
      <c r="BZ15" s="662"/>
      <c r="CA15" s="662"/>
      <c r="CB15" s="709"/>
      <c r="CD15" s="632" t="s">
        <v>266</v>
      </c>
      <c r="CE15" s="633"/>
      <c r="CF15" s="633"/>
      <c r="CG15" s="633"/>
      <c r="CH15" s="633"/>
      <c r="CI15" s="633"/>
      <c r="CJ15" s="633"/>
      <c r="CK15" s="633"/>
      <c r="CL15" s="633"/>
      <c r="CM15" s="633"/>
      <c r="CN15" s="633"/>
      <c r="CO15" s="633"/>
      <c r="CP15" s="633"/>
      <c r="CQ15" s="634"/>
      <c r="CR15" s="635">
        <v>686884</v>
      </c>
      <c r="CS15" s="636"/>
      <c r="CT15" s="636"/>
      <c r="CU15" s="636"/>
      <c r="CV15" s="636"/>
      <c r="CW15" s="636"/>
      <c r="CX15" s="636"/>
      <c r="CY15" s="637"/>
      <c r="CZ15" s="661">
        <v>10.3</v>
      </c>
      <c r="DA15" s="661"/>
      <c r="DB15" s="661"/>
      <c r="DC15" s="661"/>
      <c r="DD15" s="641">
        <v>78520</v>
      </c>
      <c r="DE15" s="636"/>
      <c r="DF15" s="636"/>
      <c r="DG15" s="636"/>
      <c r="DH15" s="636"/>
      <c r="DI15" s="636"/>
      <c r="DJ15" s="636"/>
      <c r="DK15" s="636"/>
      <c r="DL15" s="636"/>
      <c r="DM15" s="636"/>
      <c r="DN15" s="636"/>
      <c r="DO15" s="636"/>
      <c r="DP15" s="637"/>
      <c r="DQ15" s="641">
        <v>566996</v>
      </c>
      <c r="DR15" s="636"/>
      <c r="DS15" s="636"/>
      <c r="DT15" s="636"/>
      <c r="DU15" s="636"/>
      <c r="DV15" s="636"/>
      <c r="DW15" s="636"/>
      <c r="DX15" s="636"/>
      <c r="DY15" s="636"/>
      <c r="DZ15" s="636"/>
      <c r="EA15" s="636"/>
      <c r="EB15" s="636"/>
      <c r="EC15" s="671"/>
    </row>
    <row r="16" spans="2:143" ht="11.25" customHeight="1" x14ac:dyDescent="0.15">
      <c r="B16" s="632" t="s">
        <v>267</v>
      </c>
      <c r="C16" s="633"/>
      <c r="D16" s="633"/>
      <c r="E16" s="633"/>
      <c r="F16" s="633"/>
      <c r="G16" s="633"/>
      <c r="H16" s="633"/>
      <c r="I16" s="633"/>
      <c r="J16" s="633"/>
      <c r="K16" s="633"/>
      <c r="L16" s="633"/>
      <c r="M16" s="633"/>
      <c r="N16" s="633"/>
      <c r="O16" s="633"/>
      <c r="P16" s="633"/>
      <c r="Q16" s="634"/>
      <c r="R16" s="635">
        <v>4330</v>
      </c>
      <c r="S16" s="636"/>
      <c r="T16" s="636"/>
      <c r="U16" s="636"/>
      <c r="V16" s="636"/>
      <c r="W16" s="636"/>
      <c r="X16" s="636"/>
      <c r="Y16" s="637"/>
      <c r="Z16" s="661">
        <v>0.1</v>
      </c>
      <c r="AA16" s="661"/>
      <c r="AB16" s="661"/>
      <c r="AC16" s="661"/>
      <c r="AD16" s="662">
        <v>4330</v>
      </c>
      <c r="AE16" s="662"/>
      <c r="AF16" s="662"/>
      <c r="AG16" s="662"/>
      <c r="AH16" s="662"/>
      <c r="AI16" s="662"/>
      <c r="AJ16" s="662"/>
      <c r="AK16" s="662"/>
      <c r="AL16" s="638">
        <v>0.1</v>
      </c>
      <c r="AM16" s="639"/>
      <c r="AN16" s="639"/>
      <c r="AO16" s="663"/>
      <c r="AP16" s="632" t="s">
        <v>268</v>
      </c>
      <c r="AQ16" s="633"/>
      <c r="AR16" s="633"/>
      <c r="AS16" s="633"/>
      <c r="AT16" s="633"/>
      <c r="AU16" s="633"/>
      <c r="AV16" s="633"/>
      <c r="AW16" s="633"/>
      <c r="AX16" s="633"/>
      <c r="AY16" s="633"/>
      <c r="AZ16" s="633"/>
      <c r="BA16" s="633"/>
      <c r="BB16" s="633"/>
      <c r="BC16" s="633"/>
      <c r="BD16" s="633"/>
      <c r="BE16" s="633"/>
      <c r="BF16" s="634"/>
      <c r="BG16" s="635" t="s">
        <v>180</v>
      </c>
      <c r="BH16" s="636"/>
      <c r="BI16" s="636"/>
      <c r="BJ16" s="636"/>
      <c r="BK16" s="636"/>
      <c r="BL16" s="636"/>
      <c r="BM16" s="636"/>
      <c r="BN16" s="637"/>
      <c r="BO16" s="661" t="s">
        <v>129</v>
      </c>
      <c r="BP16" s="661"/>
      <c r="BQ16" s="661"/>
      <c r="BR16" s="661"/>
      <c r="BS16" s="662" t="s">
        <v>180</v>
      </c>
      <c r="BT16" s="662"/>
      <c r="BU16" s="662"/>
      <c r="BV16" s="662"/>
      <c r="BW16" s="662"/>
      <c r="BX16" s="662"/>
      <c r="BY16" s="662"/>
      <c r="BZ16" s="662"/>
      <c r="CA16" s="662"/>
      <c r="CB16" s="709"/>
      <c r="CD16" s="632" t="s">
        <v>269</v>
      </c>
      <c r="CE16" s="633"/>
      <c r="CF16" s="633"/>
      <c r="CG16" s="633"/>
      <c r="CH16" s="633"/>
      <c r="CI16" s="633"/>
      <c r="CJ16" s="633"/>
      <c r="CK16" s="633"/>
      <c r="CL16" s="633"/>
      <c r="CM16" s="633"/>
      <c r="CN16" s="633"/>
      <c r="CO16" s="633"/>
      <c r="CP16" s="633"/>
      <c r="CQ16" s="634"/>
      <c r="CR16" s="635">
        <v>134244</v>
      </c>
      <c r="CS16" s="636"/>
      <c r="CT16" s="636"/>
      <c r="CU16" s="636"/>
      <c r="CV16" s="636"/>
      <c r="CW16" s="636"/>
      <c r="CX16" s="636"/>
      <c r="CY16" s="637"/>
      <c r="CZ16" s="661">
        <v>2</v>
      </c>
      <c r="DA16" s="661"/>
      <c r="DB16" s="661"/>
      <c r="DC16" s="661"/>
      <c r="DD16" s="641" t="s">
        <v>180</v>
      </c>
      <c r="DE16" s="636"/>
      <c r="DF16" s="636"/>
      <c r="DG16" s="636"/>
      <c r="DH16" s="636"/>
      <c r="DI16" s="636"/>
      <c r="DJ16" s="636"/>
      <c r="DK16" s="636"/>
      <c r="DL16" s="636"/>
      <c r="DM16" s="636"/>
      <c r="DN16" s="636"/>
      <c r="DO16" s="636"/>
      <c r="DP16" s="637"/>
      <c r="DQ16" s="641">
        <v>4700</v>
      </c>
      <c r="DR16" s="636"/>
      <c r="DS16" s="636"/>
      <c r="DT16" s="636"/>
      <c r="DU16" s="636"/>
      <c r="DV16" s="636"/>
      <c r="DW16" s="636"/>
      <c r="DX16" s="636"/>
      <c r="DY16" s="636"/>
      <c r="DZ16" s="636"/>
      <c r="EA16" s="636"/>
      <c r="EB16" s="636"/>
      <c r="EC16" s="671"/>
    </row>
    <row r="17" spans="2:133" ht="11.25" customHeight="1" x14ac:dyDescent="0.15">
      <c r="B17" s="632" t="s">
        <v>270</v>
      </c>
      <c r="C17" s="633"/>
      <c r="D17" s="633"/>
      <c r="E17" s="633"/>
      <c r="F17" s="633"/>
      <c r="G17" s="633"/>
      <c r="H17" s="633"/>
      <c r="I17" s="633"/>
      <c r="J17" s="633"/>
      <c r="K17" s="633"/>
      <c r="L17" s="633"/>
      <c r="M17" s="633"/>
      <c r="N17" s="633"/>
      <c r="O17" s="633"/>
      <c r="P17" s="633"/>
      <c r="Q17" s="634"/>
      <c r="R17" s="635">
        <v>6196</v>
      </c>
      <c r="S17" s="636"/>
      <c r="T17" s="636"/>
      <c r="U17" s="636"/>
      <c r="V17" s="636"/>
      <c r="W17" s="636"/>
      <c r="X17" s="636"/>
      <c r="Y17" s="637"/>
      <c r="Z17" s="661">
        <v>0.1</v>
      </c>
      <c r="AA17" s="661"/>
      <c r="AB17" s="661"/>
      <c r="AC17" s="661"/>
      <c r="AD17" s="662">
        <v>6196</v>
      </c>
      <c r="AE17" s="662"/>
      <c r="AF17" s="662"/>
      <c r="AG17" s="662"/>
      <c r="AH17" s="662"/>
      <c r="AI17" s="662"/>
      <c r="AJ17" s="662"/>
      <c r="AK17" s="662"/>
      <c r="AL17" s="638">
        <v>0.2</v>
      </c>
      <c r="AM17" s="639"/>
      <c r="AN17" s="639"/>
      <c r="AO17" s="663"/>
      <c r="AP17" s="632" t="s">
        <v>271</v>
      </c>
      <c r="AQ17" s="633"/>
      <c r="AR17" s="633"/>
      <c r="AS17" s="633"/>
      <c r="AT17" s="633"/>
      <c r="AU17" s="633"/>
      <c r="AV17" s="633"/>
      <c r="AW17" s="633"/>
      <c r="AX17" s="633"/>
      <c r="AY17" s="633"/>
      <c r="AZ17" s="633"/>
      <c r="BA17" s="633"/>
      <c r="BB17" s="633"/>
      <c r="BC17" s="633"/>
      <c r="BD17" s="633"/>
      <c r="BE17" s="633"/>
      <c r="BF17" s="634"/>
      <c r="BG17" s="635" t="s">
        <v>180</v>
      </c>
      <c r="BH17" s="636"/>
      <c r="BI17" s="636"/>
      <c r="BJ17" s="636"/>
      <c r="BK17" s="636"/>
      <c r="BL17" s="636"/>
      <c r="BM17" s="636"/>
      <c r="BN17" s="637"/>
      <c r="BO17" s="661" t="s">
        <v>180</v>
      </c>
      <c r="BP17" s="661"/>
      <c r="BQ17" s="661"/>
      <c r="BR17" s="661"/>
      <c r="BS17" s="662" t="s">
        <v>180</v>
      </c>
      <c r="BT17" s="662"/>
      <c r="BU17" s="662"/>
      <c r="BV17" s="662"/>
      <c r="BW17" s="662"/>
      <c r="BX17" s="662"/>
      <c r="BY17" s="662"/>
      <c r="BZ17" s="662"/>
      <c r="CA17" s="662"/>
      <c r="CB17" s="709"/>
      <c r="CD17" s="632" t="s">
        <v>272</v>
      </c>
      <c r="CE17" s="633"/>
      <c r="CF17" s="633"/>
      <c r="CG17" s="633"/>
      <c r="CH17" s="633"/>
      <c r="CI17" s="633"/>
      <c r="CJ17" s="633"/>
      <c r="CK17" s="633"/>
      <c r="CL17" s="633"/>
      <c r="CM17" s="633"/>
      <c r="CN17" s="633"/>
      <c r="CO17" s="633"/>
      <c r="CP17" s="633"/>
      <c r="CQ17" s="634"/>
      <c r="CR17" s="635">
        <v>609570</v>
      </c>
      <c r="CS17" s="636"/>
      <c r="CT17" s="636"/>
      <c r="CU17" s="636"/>
      <c r="CV17" s="636"/>
      <c r="CW17" s="636"/>
      <c r="CX17" s="636"/>
      <c r="CY17" s="637"/>
      <c r="CZ17" s="661">
        <v>9.1</v>
      </c>
      <c r="DA17" s="661"/>
      <c r="DB17" s="661"/>
      <c r="DC17" s="661"/>
      <c r="DD17" s="641" t="s">
        <v>180</v>
      </c>
      <c r="DE17" s="636"/>
      <c r="DF17" s="636"/>
      <c r="DG17" s="636"/>
      <c r="DH17" s="636"/>
      <c r="DI17" s="636"/>
      <c r="DJ17" s="636"/>
      <c r="DK17" s="636"/>
      <c r="DL17" s="636"/>
      <c r="DM17" s="636"/>
      <c r="DN17" s="636"/>
      <c r="DO17" s="636"/>
      <c r="DP17" s="637"/>
      <c r="DQ17" s="641">
        <v>603939</v>
      </c>
      <c r="DR17" s="636"/>
      <c r="DS17" s="636"/>
      <c r="DT17" s="636"/>
      <c r="DU17" s="636"/>
      <c r="DV17" s="636"/>
      <c r="DW17" s="636"/>
      <c r="DX17" s="636"/>
      <c r="DY17" s="636"/>
      <c r="DZ17" s="636"/>
      <c r="EA17" s="636"/>
      <c r="EB17" s="636"/>
      <c r="EC17" s="671"/>
    </row>
    <row r="18" spans="2:133" ht="11.25" customHeight="1" x14ac:dyDescent="0.15">
      <c r="B18" s="632" t="s">
        <v>273</v>
      </c>
      <c r="C18" s="633"/>
      <c r="D18" s="633"/>
      <c r="E18" s="633"/>
      <c r="F18" s="633"/>
      <c r="G18" s="633"/>
      <c r="H18" s="633"/>
      <c r="I18" s="633"/>
      <c r="J18" s="633"/>
      <c r="K18" s="633"/>
      <c r="L18" s="633"/>
      <c r="M18" s="633"/>
      <c r="N18" s="633"/>
      <c r="O18" s="633"/>
      <c r="P18" s="633"/>
      <c r="Q18" s="634"/>
      <c r="R18" s="635">
        <v>28264</v>
      </c>
      <c r="S18" s="636"/>
      <c r="T18" s="636"/>
      <c r="U18" s="636"/>
      <c r="V18" s="636"/>
      <c r="W18" s="636"/>
      <c r="X18" s="636"/>
      <c r="Y18" s="637"/>
      <c r="Z18" s="661">
        <v>0.4</v>
      </c>
      <c r="AA18" s="661"/>
      <c r="AB18" s="661"/>
      <c r="AC18" s="661"/>
      <c r="AD18" s="662">
        <v>28264</v>
      </c>
      <c r="AE18" s="662"/>
      <c r="AF18" s="662"/>
      <c r="AG18" s="662"/>
      <c r="AH18" s="662"/>
      <c r="AI18" s="662"/>
      <c r="AJ18" s="662"/>
      <c r="AK18" s="662"/>
      <c r="AL18" s="638">
        <v>0.7</v>
      </c>
      <c r="AM18" s="639"/>
      <c r="AN18" s="639"/>
      <c r="AO18" s="663"/>
      <c r="AP18" s="632" t="s">
        <v>274</v>
      </c>
      <c r="AQ18" s="633"/>
      <c r="AR18" s="633"/>
      <c r="AS18" s="633"/>
      <c r="AT18" s="633"/>
      <c r="AU18" s="633"/>
      <c r="AV18" s="633"/>
      <c r="AW18" s="633"/>
      <c r="AX18" s="633"/>
      <c r="AY18" s="633"/>
      <c r="AZ18" s="633"/>
      <c r="BA18" s="633"/>
      <c r="BB18" s="633"/>
      <c r="BC18" s="633"/>
      <c r="BD18" s="633"/>
      <c r="BE18" s="633"/>
      <c r="BF18" s="634"/>
      <c r="BG18" s="635" t="s">
        <v>180</v>
      </c>
      <c r="BH18" s="636"/>
      <c r="BI18" s="636"/>
      <c r="BJ18" s="636"/>
      <c r="BK18" s="636"/>
      <c r="BL18" s="636"/>
      <c r="BM18" s="636"/>
      <c r="BN18" s="637"/>
      <c r="BO18" s="661" t="s">
        <v>180</v>
      </c>
      <c r="BP18" s="661"/>
      <c r="BQ18" s="661"/>
      <c r="BR18" s="661"/>
      <c r="BS18" s="662" t="s">
        <v>129</v>
      </c>
      <c r="BT18" s="662"/>
      <c r="BU18" s="662"/>
      <c r="BV18" s="662"/>
      <c r="BW18" s="662"/>
      <c r="BX18" s="662"/>
      <c r="BY18" s="662"/>
      <c r="BZ18" s="662"/>
      <c r="CA18" s="662"/>
      <c r="CB18" s="709"/>
      <c r="CD18" s="632" t="s">
        <v>275</v>
      </c>
      <c r="CE18" s="633"/>
      <c r="CF18" s="633"/>
      <c r="CG18" s="633"/>
      <c r="CH18" s="633"/>
      <c r="CI18" s="633"/>
      <c r="CJ18" s="633"/>
      <c r="CK18" s="633"/>
      <c r="CL18" s="633"/>
      <c r="CM18" s="633"/>
      <c r="CN18" s="633"/>
      <c r="CO18" s="633"/>
      <c r="CP18" s="633"/>
      <c r="CQ18" s="634"/>
      <c r="CR18" s="635" t="s">
        <v>180</v>
      </c>
      <c r="CS18" s="636"/>
      <c r="CT18" s="636"/>
      <c r="CU18" s="636"/>
      <c r="CV18" s="636"/>
      <c r="CW18" s="636"/>
      <c r="CX18" s="636"/>
      <c r="CY18" s="637"/>
      <c r="CZ18" s="661" t="s">
        <v>129</v>
      </c>
      <c r="DA18" s="661"/>
      <c r="DB18" s="661"/>
      <c r="DC18" s="661"/>
      <c r="DD18" s="641" t="s">
        <v>129</v>
      </c>
      <c r="DE18" s="636"/>
      <c r="DF18" s="636"/>
      <c r="DG18" s="636"/>
      <c r="DH18" s="636"/>
      <c r="DI18" s="636"/>
      <c r="DJ18" s="636"/>
      <c r="DK18" s="636"/>
      <c r="DL18" s="636"/>
      <c r="DM18" s="636"/>
      <c r="DN18" s="636"/>
      <c r="DO18" s="636"/>
      <c r="DP18" s="637"/>
      <c r="DQ18" s="641" t="s">
        <v>180</v>
      </c>
      <c r="DR18" s="636"/>
      <c r="DS18" s="636"/>
      <c r="DT18" s="636"/>
      <c r="DU18" s="636"/>
      <c r="DV18" s="636"/>
      <c r="DW18" s="636"/>
      <c r="DX18" s="636"/>
      <c r="DY18" s="636"/>
      <c r="DZ18" s="636"/>
      <c r="EA18" s="636"/>
      <c r="EB18" s="636"/>
      <c r="EC18" s="671"/>
    </row>
    <row r="19" spans="2:133" ht="11.25" customHeight="1" x14ac:dyDescent="0.15">
      <c r="B19" s="632" t="s">
        <v>276</v>
      </c>
      <c r="C19" s="633"/>
      <c r="D19" s="633"/>
      <c r="E19" s="633"/>
      <c r="F19" s="633"/>
      <c r="G19" s="633"/>
      <c r="H19" s="633"/>
      <c r="I19" s="633"/>
      <c r="J19" s="633"/>
      <c r="K19" s="633"/>
      <c r="L19" s="633"/>
      <c r="M19" s="633"/>
      <c r="N19" s="633"/>
      <c r="O19" s="633"/>
      <c r="P19" s="633"/>
      <c r="Q19" s="634"/>
      <c r="R19" s="635">
        <v>15169</v>
      </c>
      <c r="S19" s="636"/>
      <c r="T19" s="636"/>
      <c r="U19" s="636"/>
      <c r="V19" s="636"/>
      <c r="W19" s="636"/>
      <c r="X19" s="636"/>
      <c r="Y19" s="637"/>
      <c r="Z19" s="661">
        <v>0.2</v>
      </c>
      <c r="AA19" s="661"/>
      <c r="AB19" s="661"/>
      <c r="AC19" s="661"/>
      <c r="AD19" s="662">
        <v>15169</v>
      </c>
      <c r="AE19" s="662"/>
      <c r="AF19" s="662"/>
      <c r="AG19" s="662"/>
      <c r="AH19" s="662"/>
      <c r="AI19" s="662"/>
      <c r="AJ19" s="662"/>
      <c r="AK19" s="662"/>
      <c r="AL19" s="638">
        <v>0.4</v>
      </c>
      <c r="AM19" s="639"/>
      <c r="AN19" s="639"/>
      <c r="AO19" s="663"/>
      <c r="AP19" s="632" t="s">
        <v>277</v>
      </c>
      <c r="AQ19" s="633"/>
      <c r="AR19" s="633"/>
      <c r="AS19" s="633"/>
      <c r="AT19" s="633"/>
      <c r="AU19" s="633"/>
      <c r="AV19" s="633"/>
      <c r="AW19" s="633"/>
      <c r="AX19" s="633"/>
      <c r="AY19" s="633"/>
      <c r="AZ19" s="633"/>
      <c r="BA19" s="633"/>
      <c r="BB19" s="633"/>
      <c r="BC19" s="633"/>
      <c r="BD19" s="633"/>
      <c r="BE19" s="633"/>
      <c r="BF19" s="634"/>
      <c r="BG19" s="635">
        <v>16726</v>
      </c>
      <c r="BH19" s="636"/>
      <c r="BI19" s="636"/>
      <c r="BJ19" s="636"/>
      <c r="BK19" s="636"/>
      <c r="BL19" s="636"/>
      <c r="BM19" s="636"/>
      <c r="BN19" s="637"/>
      <c r="BO19" s="661">
        <v>1.4</v>
      </c>
      <c r="BP19" s="661"/>
      <c r="BQ19" s="661"/>
      <c r="BR19" s="661"/>
      <c r="BS19" s="662" t="s">
        <v>129</v>
      </c>
      <c r="BT19" s="662"/>
      <c r="BU19" s="662"/>
      <c r="BV19" s="662"/>
      <c r="BW19" s="662"/>
      <c r="BX19" s="662"/>
      <c r="BY19" s="662"/>
      <c r="BZ19" s="662"/>
      <c r="CA19" s="662"/>
      <c r="CB19" s="709"/>
      <c r="CD19" s="632" t="s">
        <v>278</v>
      </c>
      <c r="CE19" s="633"/>
      <c r="CF19" s="633"/>
      <c r="CG19" s="633"/>
      <c r="CH19" s="633"/>
      <c r="CI19" s="633"/>
      <c r="CJ19" s="633"/>
      <c r="CK19" s="633"/>
      <c r="CL19" s="633"/>
      <c r="CM19" s="633"/>
      <c r="CN19" s="633"/>
      <c r="CO19" s="633"/>
      <c r="CP19" s="633"/>
      <c r="CQ19" s="634"/>
      <c r="CR19" s="635" t="s">
        <v>180</v>
      </c>
      <c r="CS19" s="636"/>
      <c r="CT19" s="636"/>
      <c r="CU19" s="636"/>
      <c r="CV19" s="636"/>
      <c r="CW19" s="636"/>
      <c r="CX19" s="636"/>
      <c r="CY19" s="637"/>
      <c r="CZ19" s="661" t="s">
        <v>180</v>
      </c>
      <c r="DA19" s="661"/>
      <c r="DB19" s="661"/>
      <c r="DC19" s="661"/>
      <c r="DD19" s="641" t="s">
        <v>180</v>
      </c>
      <c r="DE19" s="636"/>
      <c r="DF19" s="636"/>
      <c r="DG19" s="636"/>
      <c r="DH19" s="636"/>
      <c r="DI19" s="636"/>
      <c r="DJ19" s="636"/>
      <c r="DK19" s="636"/>
      <c r="DL19" s="636"/>
      <c r="DM19" s="636"/>
      <c r="DN19" s="636"/>
      <c r="DO19" s="636"/>
      <c r="DP19" s="637"/>
      <c r="DQ19" s="641" t="s">
        <v>180</v>
      </c>
      <c r="DR19" s="636"/>
      <c r="DS19" s="636"/>
      <c r="DT19" s="636"/>
      <c r="DU19" s="636"/>
      <c r="DV19" s="636"/>
      <c r="DW19" s="636"/>
      <c r="DX19" s="636"/>
      <c r="DY19" s="636"/>
      <c r="DZ19" s="636"/>
      <c r="EA19" s="636"/>
      <c r="EB19" s="636"/>
      <c r="EC19" s="671"/>
    </row>
    <row r="20" spans="2:133" ht="11.25" customHeight="1" x14ac:dyDescent="0.15">
      <c r="B20" s="632" t="s">
        <v>279</v>
      </c>
      <c r="C20" s="633"/>
      <c r="D20" s="633"/>
      <c r="E20" s="633"/>
      <c r="F20" s="633"/>
      <c r="G20" s="633"/>
      <c r="H20" s="633"/>
      <c r="I20" s="633"/>
      <c r="J20" s="633"/>
      <c r="K20" s="633"/>
      <c r="L20" s="633"/>
      <c r="M20" s="633"/>
      <c r="N20" s="633"/>
      <c r="O20" s="633"/>
      <c r="P20" s="633"/>
      <c r="Q20" s="634"/>
      <c r="R20" s="635">
        <v>1348</v>
      </c>
      <c r="S20" s="636"/>
      <c r="T20" s="636"/>
      <c r="U20" s="636"/>
      <c r="V20" s="636"/>
      <c r="W20" s="636"/>
      <c r="X20" s="636"/>
      <c r="Y20" s="637"/>
      <c r="Z20" s="661">
        <v>0</v>
      </c>
      <c r="AA20" s="661"/>
      <c r="AB20" s="661"/>
      <c r="AC20" s="661"/>
      <c r="AD20" s="662">
        <v>1348</v>
      </c>
      <c r="AE20" s="662"/>
      <c r="AF20" s="662"/>
      <c r="AG20" s="662"/>
      <c r="AH20" s="662"/>
      <c r="AI20" s="662"/>
      <c r="AJ20" s="662"/>
      <c r="AK20" s="662"/>
      <c r="AL20" s="638">
        <v>0</v>
      </c>
      <c r="AM20" s="639"/>
      <c r="AN20" s="639"/>
      <c r="AO20" s="663"/>
      <c r="AP20" s="632" t="s">
        <v>280</v>
      </c>
      <c r="AQ20" s="633"/>
      <c r="AR20" s="633"/>
      <c r="AS20" s="633"/>
      <c r="AT20" s="633"/>
      <c r="AU20" s="633"/>
      <c r="AV20" s="633"/>
      <c r="AW20" s="633"/>
      <c r="AX20" s="633"/>
      <c r="AY20" s="633"/>
      <c r="AZ20" s="633"/>
      <c r="BA20" s="633"/>
      <c r="BB20" s="633"/>
      <c r="BC20" s="633"/>
      <c r="BD20" s="633"/>
      <c r="BE20" s="633"/>
      <c r="BF20" s="634"/>
      <c r="BG20" s="635">
        <v>16726</v>
      </c>
      <c r="BH20" s="636"/>
      <c r="BI20" s="636"/>
      <c r="BJ20" s="636"/>
      <c r="BK20" s="636"/>
      <c r="BL20" s="636"/>
      <c r="BM20" s="636"/>
      <c r="BN20" s="637"/>
      <c r="BO20" s="661">
        <v>1.4</v>
      </c>
      <c r="BP20" s="661"/>
      <c r="BQ20" s="661"/>
      <c r="BR20" s="661"/>
      <c r="BS20" s="662" t="s">
        <v>180</v>
      </c>
      <c r="BT20" s="662"/>
      <c r="BU20" s="662"/>
      <c r="BV20" s="662"/>
      <c r="BW20" s="662"/>
      <c r="BX20" s="662"/>
      <c r="BY20" s="662"/>
      <c r="BZ20" s="662"/>
      <c r="CA20" s="662"/>
      <c r="CB20" s="709"/>
      <c r="CD20" s="632" t="s">
        <v>281</v>
      </c>
      <c r="CE20" s="633"/>
      <c r="CF20" s="633"/>
      <c r="CG20" s="633"/>
      <c r="CH20" s="633"/>
      <c r="CI20" s="633"/>
      <c r="CJ20" s="633"/>
      <c r="CK20" s="633"/>
      <c r="CL20" s="633"/>
      <c r="CM20" s="633"/>
      <c r="CN20" s="633"/>
      <c r="CO20" s="633"/>
      <c r="CP20" s="633"/>
      <c r="CQ20" s="634"/>
      <c r="CR20" s="635">
        <v>6683499</v>
      </c>
      <c r="CS20" s="636"/>
      <c r="CT20" s="636"/>
      <c r="CU20" s="636"/>
      <c r="CV20" s="636"/>
      <c r="CW20" s="636"/>
      <c r="CX20" s="636"/>
      <c r="CY20" s="637"/>
      <c r="CZ20" s="661">
        <v>100</v>
      </c>
      <c r="DA20" s="661"/>
      <c r="DB20" s="661"/>
      <c r="DC20" s="661"/>
      <c r="DD20" s="641">
        <v>217118</v>
      </c>
      <c r="DE20" s="636"/>
      <c r="DF20" s="636"/>
      <c r="DG20" s="636"/>
      <c r="DH20" s="636"/>
      <c r="DI20" s="636"/>
      <c r="DJ20" s="636"/>
      <c r="DK20" s="636"/>
      <c r="DL20" s="636"/>
      <c r="DM20" s="636"/>
      <c r="DN20" s="636"/>
      <c r="DO20" s="636"/>
      <c r="DP20" s="637"/>
      <c r="DQ20" s="641">
        <v>4372367</v>
      </c>
      <c r="DR20" s="636"/>
      <c r="DS20" s="636"/>
      <c r="DT20" s="636"/>
      <c r="DU20" s="636"/>
      <c r="DV20" s="636"/>
      <c r="DW20" s="636"/>
      <c r="DX20" s="636"/>
      <c r="DY20" s="636"/>
      <c r="DZ20" s="636"/>
      <c r="EA20" s="636"/>
      <c r="EB20" s="636"/>
      <c r="EC20" s="671"/>
    </row>
    <row r="21" spans="2:133" ht="11.25" customHeight="1" x14ac:dyDescent="0.15">
      <c r="B21" s="632" t="s">
        <v>282</v>
      </c>
      <c r="C21" s="633"/>
      <c r="D21" s="633"/>
      <c r="E21" s="633"/>
      <c r="F21" s="633"/>
      <c r="G21" s="633"/>
      <c r="H21" s="633"/>
      <c r="I21" s="633"/>
      <c r="J21" s="633"/>
      <c r="K21" s="633"/>
      <c r="L21" s="633"/>
      <c r="M21" s="633"/>
      <c r="N21" s="633"/>
      <c r="O21" s="633"/>
      <c r="P21" s="633"/>
      <c r="Q21" s="634"/>
      <c r="R21" s="635">
        <v>555</v>
      </c>
      <c r="S21" s="636"/>
      <c r="T21" s="636"/>
      <c r="U21" s="636"/>
      <c r="V21" s="636"/>
      <c r="W21" s="636"/>
      <c r="X21" s="636"/>
      <c r="Y21" s="637"/>
      <c r="Z21" s="661">
        <v>0</v>
      </c>
      <c r="AA21" s="661"/>
      <c r="AB21" s="661"/>
      <c r="AC21" s="661"/>
      <c r="AD21" s="662">
        <v>555</v>
      </c>
      <c r="AE21" s="662"/>
      <c r="AF21" s="662"/>
      <c r="AG21" s="662"/>
      <c r="AH21" s="662"/>
      <c r="AI21" s="662"/>
      <c r="AJ21" s="662"/>
      <c r="AK21" s="662"/>
      <c r="AL21" s="638">
        <v>0</v>
      </c>
      <c r="AM21" s="639"/>
      <c r="AN21" s="639"/>
      <c r="AO21" s="663"/>
      <c r="AP21" s="632" t="s">
        <v>283</v>
      </c>
      <c r="AQ21" s="707"/>
      <c r="AR21" s="707"/>
      <c r="AS21" s="707"/>
      <c r="AT21" s="707"/>
      <c r="AU21" s="707"/>
      <c r="AV21" s="707"/>
      <c r="AW21" s="707"/>
      <c r="AX21" s="707"/>
      <c r="AY21" s="707"/>
      <c r="AZ21" s="707"/>
      <c r="BA21" s="707"/>
      <c r="BB21" s="707"/>
      <c r="BC21" s="707"/>
      <c r="BD21" s="707"/>
      <c r="BE21" s="707"/>
      <c r="BF21" s="708"/>
      <c r="BG21" s="635">
        <v>16726</v>
      </c>
      <c r="BH21" s="636"/>
      <c r="BI21" s="636"/>
      <c r="BJ21" s="636"/>
      <c r="BK21" s="636"/>
      <c r="BL21" s="636"/>
      <c r="BM21" s="636"/>
      <c r="BN21" s="637"/>
      <c r="BO21" s="661">
        <v>1.4</v>
      </c>
      <c r="BP21" s="661"/>
      <c r="BQ21" s="661"/>
      <c r="BR21" s="661"/>
      <c r="BS21" s="662" t="s">
        <v>180</v>
      </c>
      <c r="BT21" s="662"/>
      <c r="BU21" s="662"/>
      <c r="BV21" s="662"/>
      <c r="BW21" s="662"/>
      <c r="BX21" s="662"/>
      <c r="BY21" s="662"/>
      <c r="BZ21" s="662"/>
      <c r="CA21" s="662"/>
      <c r="CB21" s="709"/>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92" t="s">
        <v>284</v>
      </c>
      <c r="C22" s="693"/>
      <c r="D22" s="693"/>
      <c r="E22" s="693"/>
      <c r="F22" s="693"/>
      <c r="G22" s="693"/>
      <c r="H22" s="693"/>
      <c r="I22" s="693"/>
      <c r="J22" s="693"/>
      <c r="K22" s="693"/>
      <c r="L22" s="693"/>
      <c r="M22" s="693"/>
      <c r="N22" s="693"/>
      <c r="O22" s="693"/>
      <c r="P22" s="693"/>
      <c r="Q22" s="694"/>
      <c r="R22" s="635">
        <v>11192</v>
      </c>
      <c r="S22" s="636"/>
      <c r="T22" s="636"/>
      <c r="U22" s="636"/>
      <c r="V22" s="636"/>
      <c r="W22" s="636"/>
      <c r="X22" s="636"/>
      <c r="Y22" s="637"/>
      <c r="Z22" s="661">
        <v>0.2</v>
      </c>
      <c r="AA22" s="661"/>
      <c r="AB22" s="661"/>
      <c r="AC22" s="661"/>
      <c r="AD22" s="662" t="s">
        <v>180</v>
      </c>
      <c r="AE22" s="662"/>
      <c r="AF22" s="662"/>
      <c r="AG22" s="662"/>
      <c r="AH22" s="662"/>
      <c r="AI22" s="662"/>
      <c r="AJ22" s="662"/>
      <c r="AK22" s="662"/>
      <c r="AL22" s="638" t="s">
        <v>129</v>
      </c>
      <c r="AM22" s="639"/>
      <c r="AN22" s="639"/>
      <c r="AO22" s="663"/>
      <c r="AP22" s="632" t="s">
        <v>285</v>
      </c>
      <c r="AQ22" s="707"/>
      <c r="AR22" s="707"/>
      <c r="AS22" s="707"/>
      <c r="AT22" s="707"/>
      <c r="AU22" s="707"/>
      <c r="AV22" s="707"/>
      <c r="AW22" s="707"/>
      <c r="AX22" s="707"/>
      <c r="AY22" s="707"/>
      <c r="AZ22" s="707"/>
      <c r="BA22" s="707"/>
      <c r="BB22" s="707"/>
      <c r="BC22" s="707"/>
      <c r="BD22" s="707"/>
      <c r="BE22" s="707"/>
      <c r="BF22" s="708"/>
      <c r="BG22" s="635" t="s">
        <v>180</v>
      </c>
      <c r="BH22" s="636"/>
      <c r="BI22" s="636"/>
      <c r="BJ22" s="636"/>
      <c r="BK22" s="636"/>
      <c r="BL22" s="636"/>
      <c r="BM22" s="636"/>
      <c r="BN22" s="637"/>
      <c r="BO22" s="661" t="s">
        <v>129</v>
      </c>
      <c r="BP22" s="661"/>
      <c r="BQ22" s="661"/>
      <c r="BR22" s="661"/>
      <c r="BS22" s="662" t="s">
        <v>180</v>
      </c>
      <c r="BT22" s="662"/>
      <c r="BU22" s="662"/>
      <c r="BV22" s="662"/>
      <c r="BW22" s="662"/>
      <c r="BX22" s="662"/>
      <c r="BY22" s="662"/>
      <c r="BZ22" s="662"/>
      <c r="CA22" s="662"/>
      <c r="CB22" s="709"/>
      <c r="CD22" s="688" t="s">
        <v>286</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32" t="s">
        <v>287</v>
      </c>
      <c r="C23" s="633"/>
      <c r="D23" s="633"/>
      <c r="E23" s="633"/>
      <c r="F23" s="633"/>
      <c r="G23" s="633"/>
      <c r="H23" s="633"/>
      <c r="I23" s="633"/>
      <c r="J23" s="633"/>
      <c r="K23" s="633"/>
      <c r="L23" s="633"/>
      <c r="M23" s="633"/>
      <c r="N23" s="633"/>
      <c r="O23" s="633"/>
      <c r="P23" s="633"/>
      <c r="Q23" s="634"/>
      <c r="R23" s="635">
        <v>2407467</v>
      </c>
      <c r="S23" s="636"/>
      <c r="T23" s="636"/>
      <c r="U23" s="636"/>
      <c r="V23" s="636"/>
      <c r="W23" s="636"/>
      <c r="X23" s="636"/>
      <c r="Y23" s="637"/>
      <c r="Z23" s="661">
        <v>34.799999999999997</v>
      </c>
      <c r="AA23" s="661"/>
      <c r="AB23" s="661"/>
      <c r="AC23" s="661"/>
      <c r="AD23" s="662">
        <v>2245493</v>
      </c>
      <c r="AE23" s="662"/>
      <c r="AF23" s="662"/>
      <c r="AG23" s="662"/>
      <c r="AH23" s="662"/>
      <c r="AI23" s="662"/>
      <c r="AJ23" s="662"/>
      <c r="AK23" s="662"/>
      <c r="AL23" s="638">
        <v>57.7</v>
      </c>
      <c r="AM23" s="639"/>
      <c r="AN23" s="639"/>
      <c r="AO23" s="663"/>
      <c r="AP23" s="632" t="s">
        <v>288</v>
      </c>
      <c r="AQ23" s="707"/>
      <c r="AR23" s="707"/>
      <c r="AS23" s="707"/>
      <c r="AT23" s="707"/>
      <c r="AU23" s="707"/>
      <c r="AV23" s="707"/>
      <c r="AW23" s="707"/>
      <c r="AX23" s="707"/>
      <c r="AY23" s="707"/>
      <c r="AZ23" s="707"/>
      <c r="BA23" s="707"/>
      <c r="BB23" s="707"/>
      <c r="BC23" s="707"/>
      <c r="BD23" s="707"/>
      <c r="BE23" s="707"/>
      <c r="BF23" s="708"/>
      <c r="BG23" s="635" t="s">
        <v>180</v>
      </c>
      <c r="BH23" s="636"/>
      <c r="BI23" s="636"/>
      <c r="BJ23" s="636"/>
      <c r="BK23" s="636"/>
      <c r="BL23" s="636"/>
      <c r="BM23" s="636"/>
      <c r="BN23" s="637"/>
      <c r="BO23" s="661" t="s">
        <v>180</v>
      </c>
      <c r="BP23" s="661"/>
      <c r="BQ23" s="661"/>
      <c r="BR23" s="661"/>
      <c r="BS23" s="662" t="s">
        <v>129</v>
      </c>
      <c r="BT23" s="662"/>
      <c r="BU23" s="662"/>
      <c r="BV23" s="662"/>
      <c r="BW23" s="662"/>
      <c r="BX23" s="662"/>
      <c r="BY23" s="662"/>
      <c r="BZ23" s="662"/>
      <c r="CA23" s="662"/>
      <c r="CB23" s="709"/>
      <c r="CD23" s="688" t="s">
        <v>228</v>
      </c>
      <c r="CE23" s="689"/>
      <c r="CF23" s="689"/>
      <c r="CG23" s="689"/>
      <c r="CH23" s="689"/>
      <c r="CI23" s="689"/>
      <c r="CJ23" s="689"/>
      <c r="CK23" s="689"/>
      <c r="CL23" s="689"/>
      <c r="CM23" s="689"/>
      <c r="CN23" s="689"/>
      <c r="CO23" s="689"/>
      <c r="CP23" s="689"/>
      <c r="CQ23" s="690"/>
      <c r="CR23" s="688" t="s">
        <v>289</v>
      </c>
      <c r="CS23" s="689"/>
      <c r="CT23" s="689"/>
      <c r="CU23" s="689"/>
      <c r="CV23" s="689"/>
      <c r="CW23" s="689"/>
      <c r="CX23" s="689"/>
      <c r="CY23" s="690"/>
      <c r="CZ23" s="688" t="s">
        <v>290</v>
      </c>
      <c r="DA23" s="689"/>
      <c r="DB23" s="689"/>
      <c r="DC23" s="690"/>
      <c r="DD23" s="688" t="s">
        <v>291</v>
      </c>
      <c r="DE23" s="689"/>
      <c r="DF23" s="689"/>
      <c r="DG23" s="689"/>
      <c r="DH23" s="689"/>
      <c r="DI23" s="689"/>
      <c r="DJ23" s="689"/>
      <c r="DK23" s="690"/>
      <c r="DL23" s="720" t="s">
        <v>292</v>
      </c>
      <c r="DM23" s="721"/>
      <c r="DN23" s="721"/>
      <c r="DO23" s="721"/>
      <c r="DP23" s="721"/>
      <c r="DQ23" s="721"/>
      <c r="DR23" s="721"/>
      <c r="DS23" s="721"/>
      <c r="DT23" s="721"/>
      <c r="DU23" s="721"/>
      <c r="DV23" s="722"/>
      <c r="DW23" s="688" t="s">
        <v>293</v>
      </c>
      <c r="DX23" s="689"/>
      <c r="DY23" s="689"/>
      <c r="DZ23" s="689"/>
      <c r="EA23" s="689"/>
      <c r="EB23" s="689"/>
      <c r="EC23" s="690"/>
    </row>
    <row r="24" spans="2:133" ht="11.25" customHeight="1" x14ac:dyDescent="0.15">
      <c r="B24" s="632" t="s">
        <v>294</v>
      </c>
      <c r="C24" s="633"/>
      <c r="D24" s="633"/>
      <c r="E24" s="633"/>
      <c r="F24" s="633"/>
      <c r="G24" s="633"/>
      <c r="H24" s="633"/>
      <c r="I24" s="633"/>
      <c r="J24" s="633"/>
      <c r="K24" s="633"/>
      <c r="L24" s="633"/>
      <c r="M24" s="633"/>
      <c r="N24" s="633"/>
      <c r="O24" s="633"/>
      <c r="P24" s="633"/>
      <c r="Q24" s="634"/>
      <c r="R24" s="635">
        <v>2245493</v>
      </c>
      <c r="S24" s="636"/>
      <c r="T24" s="636"/>
      <c r="U24" s="636"/>
      <c r="V24" s="636"/>
      <c r="W24" s="636"/>
      <c r="X24" s="636"/>
      <c r="Y24" s="637"/>
      <c r="Z24" s="661">
        <v>32.5</v>
      </c>
      <c r="AA24" s="661"/>
      <c r="AB24" s="661"/>
      <c r="AC24" s="661"/>
      <c r="AD24" s="662">
        <v>2245493</v>
      </c>
      <c r="AE24" s="662"/>
      <c r="AF24" s="662"/>
      <c r="AG24" s="662"/>
      <c r="AH24" s="662"/>
      <c r="AI24" s="662"/>
      <c r="AJ24" s="662"/>
      <c r="AK24" s="662"/>
      <c r="AL24" s="638">
        <v>57.7</v>
      </c>
      <c r="AM24" s="639"/>
      <c r="AN24" s="639"/>
      <c r="AO24" s="663"/>
      <c r="AP24" s="632" t="s">
        <v>295</v>
      </c>
      <c r="AQ24" s="707"/>
      <c r="AR24" s="707"/>
      <c r="AS24" s="707"/>
      <c r="AT24" s="707"/>
      <c r="AU24" s="707"/>
      <c r="AV24" s="707"/>
      <c r="AW24" s="707"/>
      <c r="AX24" s="707"/>
      <c r="AY24" s="707"/>
      <c r="AZ24" s="707"/>
      <c r="BA24" s="707"/>
      <c r="BB24" s="707"/>
      <c r="BC24" s="707"/>
      <c r="BD24" s="707"/>
      <c r="BE24" s="707"/>
      <c r="BF24" s="708"/>
      <c r="BG24" s="635" t="s">
        <v>180</v>
      </c>
      <c r="BH24" s="636"/>
      <c r="BI24" s="636"/>
      <c r="BJ24" s="636"/>
      <c r="BK24" s="636"/>
      <c r="BL24" s="636"/>
      <c r="BM24" s="636"/>
      <c r="BN24" s="637"/>
      <c r="BO24" s="661" t="s">
        <v>180</v>
      </c>
      <c r="BP24" s="661"/>
      <c r="BQ24" s="661"/>
      <c r="BR24" s="661"/>
      <c r="BS24" s="662" t="s">
        <v>180</v>
      </c>
      <c r="BT24" s="662"/>
      <c r="BU24" s="662"/>
      <c r="BV24" s="662"/>
      <c r="BW24" s="662"/>
      <c r="BX24" s="662"/>
      <c r="BY24" s="662"/>
      <c r="BZ24" s="662"/>
      <c r="CA24" s="662"/>
      <c r="CB24" s="709"/>
      <c r="CD24" s="685" t="s">
        <v>296</v>
      </c>
      <c r="CE24" s="686"/>
      <c r="CF24" s="686"/>
      <c r="CG24" s="686"/>
      <c r="CH24" s="686"/>
      <c r="CI24" s="686"/>
      <c r="CJ24" s="686"/>
      <c r="CK24" s="686"/>
      <c r="CL24" s="686"/>
      <c r="CM24" s="686"/>
      <c r="CN24" s="686"/>
      <c r="CO24" s="686"/>
      <c r="CP24" s="686"/>
      <c r="CQ24" s="687"/>
      <c r="CR24" s="682">
        <v>2535937</v>
      </c>
      <c r="CS24" s="683"/>
      <c r="CT24" s="683"/>
      <c r="CU24" s="683"/>
      <c r="CV24" s="683"/>
      <c r="CW24" s="683"/>
      <c r="CX24" s="683"/>
      <c r="CY24" s="711"/>
      <c r="CZ24" s="712">
        <v>37.9</v>
      </c>
      <c r="DA24" s="697"/>
      <c r="DB24" s="697"/>
      <c r="DC24" s="714"/>
      <c r="DD24" s="710">
        <v>1725472</v>
      </c>
      <c r="DE24" s="683"/>
      <c r="DF24" s="683"/>
      <c r="DG24" s="683"/>
      <c r="DH24" s="683"/>
      <c r="DI24" s="683"/>
      <c r="DJ24" s="683"/>
      <c r="DK24" s="711"/>
      <c r="DL24" s="710">
        <v>1724738</v>
      </c>
      <c r="DM24" s="683"/>
      <c r="DN24" s="683"/>
      <c r="DO24" s="683"/>
      <c r="DP24" s="683"/>
      <c r="DQ24" s="683"/>
      <c r="DR24" s="683"/>
      <c r="DS24" s="683"/>
      <c r="DT24" s="683"/>
      <c r="DU24" s="683"/>
      <c r="DV24" s="711"/>
      <c r="DW24" s="712">
        <v>42.4</v>
      </c>
      <c r="DX24" s="697"/>
      <c r="DY24" s="697"/>
      <c r="DZ24" s="697"/>
      <c r="EA24" s="697"/>
      <c r="EB24" s="697"/>
      <c r="EC24" s="713"/>
    </row>
    <row r="25" spans="2:133" ht="11.25" customHeight="1" x14ac:dyDescent="0.15">
      <c r="B25" s="632" t="s">
        <v>297</v>
      </c>
      <c r="C25" s="633"/>
      <c r="D25" s="633"/>
      <c r="E25" s="633"/>
      <c r="F25" s="633"/>
      <c r="G25" s="633"/>
      <c r="H25" s="633"/>
      <c r="I25" s="633"/>
      <c r="J25" s="633"/>
      <c r="K25" s="633"/>
      <c r="L25" s="633"/>
      <c r="M25" s="633"/>
      <c r="N25" s="633"/>
      <c r="O25" s="633"/>
      <c r="P25" s="633"/>
      <c r="Q25" s="634"/>
      <c r="R25" s="635">
        <v>161956</v>
      </c>
      <c r="S25" s="636"/>
      <c r="T25" s="636"/>
      <c r="U25" s="636"/>
      <c r="V25" s="636"/>
      <c r="W25" s="636"/>
      <c r="X25" s="636"/>
      <c r="Y25" s="637"/>
      <c r="Z25" s="661">
        <v>2.2999999999999998</v>
      </c>
      <c r="AA25" s="661"/>
      <c r="AB25" s="661"/>
      <c r="AC25" s="661"/>
      <c r="AD25" s="662" t="s">
        <v>180</v>
      </c>
      <c r="AE25" s="662"/>
      <c r="AF25" s="662"/>
      <c r="AG25" s="662"/>
      <c r="AH25" s="662"/>
      <c r="AI25" s="662"/>
      <c r="AJ25" s="662"/>
      <c r="AK25" s="662"/>
      <c r="AL25" s="638" t="s">
        <v>129</v>
      </c>
      <c r="AM25" s="639"/>
      <c r="AN25" s="639"/>
      <c r="AO25" s="663"/>
      <c r="AP25" s="632" t="s">
        <v>298</v>
      </c>
      <c r="AQ25" s="707"/>
      <c r="AR25" s="707"/>
      <c r="AS25" s="707"/>
      <c r="AT25" s="707"/>
      <c r="AU25" s="707"/>
      <c r="AV25" s="707"/>
      <c r="AW25" s="707"/>
      <c r="AX25" s="707"/>
      <c r="AY25" s="707"/>
      <c r="AZ25" s="707"/>
      <c r="BA25" s="707"/>
      <c r="BB25" s="707"/>
      <c r="BC25" s="707"/>
      <c r="BD25" s="707"/>
      <c r="BE25" s="707"/>
      <c r="BF25" s="708"/>
      <c r="BG25" s="635" t="s">
        <v>180</v>
      </c>
      <c r="BH25" s="636"/>
      <c r="BI25" s="636"/>
      <c r="BJ25" s="636"/>
      <c r="BK25" s="636"/>
      <c r="BL25" s="636"/>
      <c r="BM25" s="636"/>
      <c r="BN25" s="637"/>
      <c r="BO25" s="661" t="s">
        <v>180</v>
      </c>
      <c r="BP25" s="661"/>
      <c r="BQ25" s="661"/>
      <c r="BR25" s="661"/>
      <c r="BS25" s="662" t="s">
        <v>180</v>
      </c>
      <c r="BT25" s="662"/>
      <c r="BU25" s="662"/>
      <c r="BV25" s="662"/>
      <c r="BW25" s="662"/>
      <c r="BX25" s="662"/>
      <c r="BY25" s="662"/>
      <c r="BZ25" s="662"/>
      <c r="CA25" s="662"/>
      <c r="CB25" s="709"/>
      <c r="CD25" s="632" t="s">
        <v>299</v>
      </c>
      <c r="CE25" s="633"/>
      <c r="CF25" s="633"/>
      <c r="CG25" s="633"/>
      <c r="CH25" s="633"/>
      <c r="CI25" s="633"/>
      <c r="CJ25" s="633"/>
      <c r="CK25" s="633"/>
      <c r="CL25" s="633"/>
      <c r="CM25" s="633"/>
      <c r="CN25" s="633"/>
      <c r="CO25" s="633"/>
      <c r="CP25" s="633"/>
      <c r="CQ25" s="634"/>
      <c r="CR25" s="635">
        <v>966676</v>
      </c>
      <c r="CS25" s="645"/>
      <c r="CT25" s="645"/>
      <c r="CU25" s="645"/>
      <c r="CV25" s="645"/>
      <c r="CW25" s="645"/>
      <c r="CX25" s="645"/>
      <c r="CY25" s="646"/>
      <c r="CZ25" s="638">
        <v>14.5</v>
      </c>
      <c r="DA25" s="647"/>
      <c r="DB25" s="647"/>
      <c r="DC25" s="648"/>
      <c r="DD25" s="641">
        <v>912816</v>
      </c>
      <c r="DE25" s="645"/>
      <c r="DF25" s="645"/>
      <c r="DG25" s="645"/>
      <c r="DH25" s="645"/>
      <c r="DI25" s="645"/>
      <c r="DJ25" s="645"/>
      <c r="DK25" s="646"/>
      <c r="DL25" s="641">
        <v>912086</v>
      </c>
      <c r="DM25" s="645"/>
      <c r="DN25" s="645"/>
      <c r="DO25" s="645"/>
      <c r="DP25" s="645"/>
      <c r="DQ25" s="645"/>
      <c r="DR25" s="645"/>
      <c r="DS25" s="645"/>
      <c r="DT25" s="645"/>
      <c r="DU25" s="645"/>
      <c r="DV25" s="646"/>
      <c r="DW25" s="638">
        <v>22.4</v>
      </c>
      <c r="DX25" s="647"/>
      <c r="DY25" s="647"/>
      <c r="DZ25" s="647"/>
      <c r="EA25" s="647"/>
      <c r="EB25" s="647"/>
      <c r="EC25" s="666"/>
    </row>
    <row r="26" spans="2:133" ht="11.25" customHeight="1" x14ac:dyDescent="0.15">
      <c r="B26" s="632" t="s">
        <v>300</v>
      </c>
      <c r="C26" s="633"/>
      <c r="D26" s="633"/>
      <c r="E26" s="633"/>
      <c r="F26" s="633"/>
      <c r="G26" s="633"/>
      <c r="H26" s="633"/>
      <c r="I26" s="633"/>
      <c r="J26" s="633"/>
      <c r="K26" s="633"/>
      <c r="L26" s="633"/>
      <c r="M26" s="633"/>
      <c r="N26" s="633"/>
      <c r="O26" s="633"/>
      <c r="P26" s="633"/>
      <c r="Q26" s="634"/>
      <c r="R26" s="635">
        <v>18</v>
      </c>
      <c r="S26" s="636"/>
      <c r="T26" s="636"/>
      <c r="U26" s="636"/>
      <c r="V26" s="636"/>
      <c r="W26" s="636"/>
      <c r="X26" s="636"/>
      <c r="Y26" s="637"/>
      <c r="Z26" s="661">
        <v>0</v>
      </c>
      <c r="AA26" s="661"/>
      <c r="AB26" s="661"/>
      <c r="AC26" s="661"/>
      <c r="AD26" s="662" t="s">
        <v>180</v>
      </c>
      <c r="AE26" s="662"/>
      <c r="AF26" s="662"/>
      <c r="AG26" s="662"/>
      <c r="AH26" s="662"/>
      <c r="AI26" s="662"/>
      <c r="AJ26" s="662"/>
      <c r="AK26" s="662"/>
      <c r="AL26" s="638" t="s">
        <v>180</v>
      </c>
      <c r="AM26" s="639"/>
      <c r="AN26" s="639"/>
      <c r="AO26" s="663"/>
      <c r="AP26" s="632" t="s">
        <v>301</v>
      </c>
      <c r="AQ26" s="707"/>
      <c r="AR26" s="707"/>
      <c r="AS26" s="707"/>
      <c r="AT26" s="707"/>
      <c r="AU26" s="707"/>
      <c r="AV26" s="707"/>
      <c r="AW26" s="707"/>
      <c r="AX26" s="707"/>
      <c r="AY26" s="707"/>
      <c r="AZ26" s="707"/>
      <c r="BA26" s="707"/>
      <c r="BB26" s="707"/>
      <c r="BC26" s="707"/>
      <c r="BD26" s="707"/>
      <c r="BE26" s="707"/>
      <c r="BF26" s="708"/>
      <c r="BG26" s="635" t="s">
        <v>180</v>
      </c>
      <c r="BH26" s="636"/>
      <c r="BI26" s="636"/>
      <c r="BJ26" s="636"/>
      <c r="BK26" s="636"/>
      <c r="BL26" s="636"/>
      <c r="BM26" s="636"/>
      <c r="BN26" s="637"/>
      <c r="BO26" s="661" t="s">
        <v>180</v>
      </c>
      <c r="BP26" s="661"/>
      <c r="BQ26" s="661"/>
      <c r="BR26" s="661"/>
      <c r="BS26" s="662" t="s">
        <v>129</v>
      </c>
      <c r="BT26" s="662"/>
      <c r="BU26" s="662"/>
      <c r="BV26" s="662"/>
      <c r="BW26" s="662"/>
      <c r="BX26" s="662"/>
      <c r="BY26" s="662"/>
      <c r="BZ26" s="662"/>
      <c r="CA26" s="662"/>
      <c r="CB26" s="709"/>
      <c r="CD26" s="632" t="s">
        <v>302</v>
      </c>
      <c r="CE26" s="633"/>
      <c r="CF26" s="633"/>
      <c r="CG26" s="633"/>
      <c r="CH26" s="633"/>
      <c r="CI26" s="633"/>
      <c r="CJ26" s="633"/>
      <c r="CK26" s="633"/>
      <c r="CL26" s="633"/>
      <c r="CM26" s="633"/>
      <c r="CN26" s="633"/>
      <c r="CO26" s="633"/>
      <c r="CP26" s="633"/>
      <c r="CQ26" s="634"/>
      <c r="CR26" s="635">
        <v>570831</v>
      </c>
      <c r="CS26" s="636"/>
      <c r="CT26" s="636"/>
      <c r="CU26" s="636"/>
      <c r="CV26" s="636"/>
      <c r="CW26" s="636"/>
      <c r="CX26" s="636"/>
      <c r="CY26" s="637"/>
      <c r="CZ26" s="638">
        <v>8.5</v>
      </c>
      <c r="DA26" s="647"/>
      <c r="DB26" s="647"/>
      <c r="DC26" s="648"/>
      <c r="DD26" s="641">
        <v>539180</v>
      </c>
      <c r="DE26" s="636"/>
      <c r="DF26" s="636"/>
      <c r="DG26" s="636"/>
      <c r="DH26" s="636"/>
      <c r="DI26" s="636"/>
      <c r="DJ26" s="636"/>
      <c r="DK26" s="637"/>
      <c r="DL26" s="641" t="s">
        <v>180</v>
      </c>
      <c r="DM26" s="636"/>
      <c r="DN26" s="636"/>
      <c r="DO26" s="636"/>
      <c r="DP26" s="636"/>
      <c r="DQ26" s="636"/>
      <c r="DR26" s="636"/>
      <c r="DS26" s="636"/>
      <c r="DT26" s="636"/>
      <c r="DU26" s="636"/>
      <c r="DV26" s="637"/>
      <c r="DW26" s="638" t="s">
        <v>129</v>
      </c>
      <c r="DX26" s="647"/>
      <c r="DY26" s="647"/>
      <c r="DZ26" s="647"/>
      <c r="EA26" s="647"/>
      <c r="EB26" s="647"/>
      <c r="EC26" s="666"/>
    </row>
    <row r="27" spans="2:133" ht="11.25" customHeight="1" x14ac:dyDescent="0.15">
      <c r="B27" s="632" t="s">
        <v>303</v>
      </c>
      <c r="C27" s="633"/>
      <c r="D27" s="633"/>
      <c r="E27" s="633"/>
      <c r="F27" s="633"/>
      <c r="G27" s="633"/>
      <c r="H27" s="633"/>
      <c r="I27" s="633"/>
      <c r="J27" s="633"/>
      <c r="K27" s="633"/>
      <c r="L27" s="633"/>
      <c r="M27" s="633"/>
      <c r="N27" s="633"/>
      <c r="O27" s="633"/>
      <c r="P27" s="633"/>
      <c r="Q27" s="634"/>
      <c r="R27" s="635">
        <v>4048399</v>
      </c>
      <c r="S27" s="636"/>
      <c r="T27" s="636"/>
      <c r="U27" s="636"/>
      <c r="V27" s="636"/>
      <c r="W27" s="636"/>
      <c r="X27" s="636"/>
      <c r="Y27" s="637"/>
      <c r="Z27" s="661">
        <v>58.5</v>
      </c>
      <c r="AA27" s="661"/>
      <c r="AB27" s="661"/>
      <c r="AC27" s="661"/>
      <c r="AD27" s="662">
        <v>3886425</v>
      </c>
      <c r="AE27" s="662"/>
      <c r="AF27" s="662"/>
      <c r="AG27" s="662"/>
      <c r="AH27" s="662"/>
      <c r="AI27" s="662"/>
      <c r="AJ27" s="662"/>
      <c r="AK27" s="662"/>
      <c r="AL27" s="638">
        <v>99.8</v>
      </c>
      <c r="AM27" s="639"/>
      <c r="AN27" s="639"/>
      <c r="AO27" s="663"/>
      <c r="AP27" s="632" t="s">
        <v>304</v>
      </c>
      <c r="AQ27" s="633"/>
      <c r="AR27" s="633"/>
      <c r="AS27" s="633"/>
      <c r="AT27" s="633"/>
      <c r="AU27" s="633"/>
      <c r="AV27" s="633"/>
      <c r="AW27" s="633"/>
      <c r="AX27" s="633"/>
      <c r="AY27" s="633"/>
      <c r="AZ27" s="633"/>
      <c r="BA27" s="633"/>
      <c r="BB27" s="633"/>
      <c r="BC27" s="633"/>
      <c r="BD27" s="633"/>
      <c r="BE27" s="633"/>
      <c r="BF27" s="634"/>
      <c r="BG27" s="635">
        <v>1211473</v>
      </c>
      <c r="BH27" s="636"/>
      <c r="BI27" s="636"/>
      <c r="BJ27" s="636"/>
      <c r="BK27" s="636"/>
      <c r="BL27" s="636"/>
      <c r="BM27" s="636"/>
      <c r="BN27" s="637"/>
      <c r="BO27" s="661">
        <v>100</v>
      </c>
      <c r="BP27" s="661"/>
      <c r="BQ27" s="661"/>
      <c r="BR27" s="661"/>
      <c r="BS27" s="662">
        <v>3099</v>
      </c>
      <c r="BT27" s="662"/>
      <c r="BU27" s="662"/>
      <c r="BV27" s="662"/>
      <c r="BW27" s="662"/>
      <c r="BX27" s="662"/>
      <c r="BY27" s="662"/>
      <c r="BZ27" s="662"/>
      <c r="CA27" s="662"/>
      <c r="CB27" s="709"/>
      <c r="CD27" s="632" t="s">
        <v>305</v>
      </c>
      <c r="CE27" s="633"/>
      <c r="CF27" s="633"/>
      <c r="CG27" s="633"/>
      <c r="CH27" s="633"/>
      <c r="CI27" s="633"/>
      <c r="CJ27" s="633"/>
      <c r="CK27" s="633"/>
      <c r="CL27" s="633"/>
      <c r="CM27" s="633"/>
      <c r="CN27" s="633"/>
      <c r="CO27" s="633"/>
      <c r="CP27" s="633"/>
      <c r="CQ27" s="634"/>
      <c r="CR27" s="635">
        <v>959691</v>
      </c>
      <c r="CS27" s="645"/>
      <c r="CT27" s="645"/>
      <c r="CU27" s="645"/>
      <c r="CV27" s="645"/>
      <c r="CW27" s="645"/>
      <c r="CX27" s="645"/>
      <c r="CY27" s="646"/>
      <c r="CZ27" s="638">
        <v>14.4</v>
      </c>
      <c r="DA27" s="647"/>
      <c r="DB27" s="647"/>
      <c r="DC27" s="648"/>
      <c r="DD27" s="641">
        <v>208717</v>
      </c>
      <c r="DE27" s="645"/>
      <c r="DF27" s="645"/>
      <c r="DG27" s="645"/>
      <c r="DH27" s="645"/>
      <c r="DI27" s="645"/>
      <c r="DJ27" s="645"/>
      <c r="DK27" s="646"/>
      <c r="DL27" s="641">
        <v>208713</v>
      </c>
      <c r="DM27" s="645"/>
      <c r="DN27" s="645"/>
      <c r="DO27" s="645"/>
      <c r="DP27" s="645"/>
      <c r="DQ27" s="645"/>
      <c r="DR27" s="645"/>
      <c r="DS27" s="645"/>
      <c r="DT27" s="645"/>
      <c r="DU27" s="645"/>
      <c r="DV27" s="646"/>
      <c r="DW27" s="638">
        <v>5.0999999999999996</v>
      </c>
      <c r="DX27" s="647"/>
      <c r="DY27" s="647"/>
      <c r="DZ27" s="647"/>
      <c r="EA27" s="647"/>
      <c r="EB27" s="647"/>
      <c r="EC27" s="666"/>
    </row>
    <row r="28" spans="2:133" ht="11.25" customHeight="1" x14ac:dyDescent="0.15">
      <c r="B28" s="632" t="s">
        <v>306</v>
      </c>
      <c r="C28" s="633"/>
      <c r="D28" s="633"/>
      <c r="E28" s="633"/>
      <c r="F28" s="633"/>
      <c r="G28" s="633"/>
      <c r="H28" s="633"/>
      <c r="I28" s="633"/>
      <c r="J28" s="633"/>
      <c r="K28" s="633"/>
      <c r="L28" s="633"/>
      <c r="M28" s="633"/>
      <c r="N28" s="633"/>
      <c r="O28" s="633"/>
      <c r="P28" s="633"/>
      <c r="Q28" s="634"/>
      <c r="R28" s="635">
        <v>2074</v>
      </c>
      <c r="S28" s="636"/>
      <c r="T28" s="636"/>
      <c r="U28" s="636"/>
      <c r="V28" s="636"/>
      <c r="W28" s="636"/>
      <c r="X28" s="636"/>
      <c r="Y28" s="637"/>
      <c r="Z28" s="661">
        <v>0</v>
      </c>
      <c r="AA28" s="661"/>
      <c r="AB28" s="661"/>
      <c r="AC28" s="661"/>
      <c r="AD28" s="662">
        <v>2074</v>
      </c>
      <c r="AE28" s="662"/>
      <c r="AF28" s="662"/>
      <c r="AG28" s="662"/>
      <c r="AH28" s="662"/>
      <c r="AI28" s="662"/>
      <c r="AJ28" s="662"/>
      <c r="AK28" s="662"/>
      <c r="AL28" s="638">
        <v>0.1</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307</v>
      </c>
      <c r="CE28" s="633"/>
      <c r="CF28" s="633"/>
      <c r="CG28" s="633"/>
      <c r="CH28" s="633"/>
      <c r="CI28" s="633"/>
      <c r="CJ28" s="633"/>
      <c r="CK28" s="633"/>
      <c r="CL28" s="633"/>
      <c r="CM28" s="633"/>
      <c r="CN28" s="633"/>
      <c r="CO28" s="633"/>
      <c r="CP28" s="633"/>
      <c r="CQ28" s="634"/>
      <c r="CR28" s="635">
        <v>609570</v>
      </c>
      <c r="CS28" s="636"/>
      <c r="CT28" s="636"/>
      <c r="CU28" s="636"/>
      <c r="CV28" s="636"/>
      <c r="CW28" s="636"/>
      <c r="CX28" s="636"/>
      <c r="CY28" s="637"/>
      <c r="CZ28" s="638">
        <v>9.1</v>
      </c>
      <c r="DA28" s="647"/>
      <c r="DB28" s="647"/>
      <c r="DC28" s="648"/>
      <c r="DD28" s="641">
        <v>603939</v>
      </c>
      <c r="DE28" s="636"/>
      <c r="DF28" s="636"/>
      <c r="DG28" s="636"/>
      <c r="DH28" s="636"/>
      <c r="DI28" s="636"/>
      <c r="DJ28" s="636"/>
      <c r="DK28" s="637"/>
      <c r="DL28" s="641">
        <v>603939</v>
      </c>
      <c r="DM28" s="636"/>
      <c r="DN28" s="636"/>
      <c r="DO28" s="636"/>
      <c r="DP28" s="636"/>
      <c r="DQ28" s="636"/>
      <c r="DR28" s="636"/>
      <c r="DS28" s="636"/>
      <c r="DT28" s="636"/>
      <c r="DU28" s="636"/>
      <c r="DV28" s="637"/>
      <c r="DW28" s="638">
        <v>14.8</v>
      </c>
      <c r="DX28" s="647"/>
      <c r="DY28" s="647"/>
      <c r="DZ28" s="647"/>
      <c r="EA28" s="647"/>
      <c r="EB28" s="647"/>
      <c r="EC28" s="666"/>
    </row>
    <row r="29" spans="2:133" ht="11.25" customHeight="1" x14ac:dyDescent="0.15">
      <c r="B29" s="632" t="s">
        <v>308</v>
      </c>
      <c r="C29" s="633"/>
      <c r="D29" s="633"/>
      <c r="E29" s="633"/>
      <c r="F29" s="633"/>
      <c r="G29" s="633"/>
      <c r="H29" s="633"/>
      <c r="I29" s="633"/>
      <c r="J29" s="633"/>
      <c r="K29" s="633"/>
      <c r="L29" s="633"/>
      <c r="M29" s="633"/>
      <c r="N29" s="633"/>
      <c r="O29" s="633"/>
      <c r="P29" s="633"/>
      <c r="Q29" s="634"/>
      <c r="R29" s="635">
        <v>137</v>
      </c>
      <c r="S29" s="636"/>
      <c r="T29" s="636"/>
      <c r="U29" s="636"/>
      <c r="V29" s="636"/>
      <c r="W29" s="636"/>
      <c r="X29" s="636"/>
      <c r="Y29" s="637"/>
      <c r="Z29" s="661">
        <v>0</v>
      </c>
      <c r="AA29" s="661"/>
      <c r="AB29" s="661"/>
      <c r="AC29" s="661"/>
      <c r="AD29" s="662" t="s">
        <v>180</v>
      </c>
      <c r="AE29" s="662"/>
      <c r="AF29" s="662"/>
      <c r="AG29" s="662"/>
      <c r="AH29" s="662"/>
      <c r="AI29" s="662"/>
      <c r="AJ29" s="662"/>
      <c r="AK29" s="662"/>
      <c r="AL29" s="638" t="s">
        <v>180</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9"/>
      <c r="CD29" s="655" t="s">
        <v>309</v>
      </c>
      <c r="CE29" s="656"/>
      <c r="CF29" s="632" t="s">
        <v>310</v>
      </c>
      <c r="CG29" s="633"/>
      <c r="CH29" s="633"/>
      <c r="CI29" s="633"/>
      <c r="CJ29" s="633"/>
      <c r="CK29" s="633"/>
      <c r="CL29" s="633"/>
      <c r="CM29" s="633"/>
      <c r="CN29" s="633"/>
      <c r="CO29" s="633"/>
      <c r="CP29" s="633"/>
      <c r="CQ29" s="634"/>
      <c r="CR29" s="635">
        <v>609569</v>
      </c>
      <c r="CS29" s="645"/>
      <c r="CT29" s="645"/>
      <c r="CU29" s="645"/>
      <c r="CV29" s="645"/>
      <c r="CW29" s="645"/>
      <c r="CX29" s="645"/>
      <c r="CY29" s="646"/>
      <c r="CZ29" s="638">
        <v>9.1</v>
      </c>
      <c r="DA29" s="647"/>
      <c r="DB29" s="647"/>
      <c r="DC29" s="648"/>
      <c r="DD29" s="641">
        <v>603938</v>
      </c>
      <c r="DE29" s="645"/>
      <c r="DF29" s="645"/>
      <c r="DG29" s="645"/>
      <c r="DH29" s="645"/>
      <c r="DI29" s="645"/>
      <c r="DJ29" s="645"/>
      <c r="DK29" s="646"/>
      <c r="DL29" s="641">
        <v>603938</v>
      </c>
      <c r="DM29" s="645"/>
      <c r="DN29" s="645"/>
      <c r="DO29" s="645"/>
      <c r="DP29" s="645"/>
      <c r="DQ29" s="645"/>
      <c r="DR29" s="645"/>
      <c r="DS29" s="645"/>
      <c r="DT29" s="645"/>
      <c r="DU29" s="645"/>
      <c r="DV29" s="646"/>
      <c r="DW29" s="638">
        <v>14.8</v>
      </c>
      <c r="DX29" s="647"/>
      <c r="DY29" s="647"/>
      <c r="DZ29" s="647"/>
      <c r="EA29" s="647"/>
      <c r="EB29" s="647"/>
      <c r="EC29" s="666"/>
    </row>
    <row r="30" spans="2:133" ht="11.25" customHeight="1" x14ac:dyDescent="0.15">
      <c r="B30" s="632" t="s">
        <v>311</v>
      </c>
      <c r="C30" s="633"/>
      <c r="D30" s="633"/>
      <c r="E30" s="633"/>
      <c r="F30" s="633"/>
      <c r="G30" s="633"/>
      <c r="H30" s="633"/>
      <c r="I30" s="633"/>
      <c r="J30" s="633"/>
      <c r="K30" s="633"/>
      <c r="L30" s="633"/>
      <c r="M30" s="633"/>
      <c r="N30" s="633"/>
      <c r="O30" s="633"/>
      <c r="P30" s="633"/>
      <c r="Q30" s="634"/>
      <c r="R30" s="635">
        <v>32962</v>
      </c>
      <c r="S30" s="636"/>
      <c r="T30" s="636"/>
      <c r="U30" s="636"/>
      <c r="V30" s="636"/>
      <c r="W30" s="636"/>
      <c r="X30" s="636"/>
      <c r="Y30" s="637"/>
      <c r="Z30" s="661">
        <v>0.5</v>
      </c>
      <c r="AA30" s="661"/>
      <c r="AB30" s="661"/>
      <c r="AC30" s="661"/>
      <c r="AD30" s="662">
        <v>1767</v>
      </c>
      <c r="AE30" s="662"/>
      <c r="AF30" s="662"/>
      <c r="AG30" s="662"/>
      <c r="AH30" s="662"/>
      <c r="AI30" s="662"/>
      <c r="AJ30" s="662"/>
      <c r="AK30" s="662"/>
      <c r="AL30" s="638">
        <v>0</v>
      </c>
      <c r="AM30" s="639"/>
      <c r="AN30" s="639"/>
      <c r="AO30" s="663"/>
      <c r="AP30" s="688" t="s">
        <v>228</v>
      </c>
      <c r="AQ30" s="689"/>
      <c r="AR30" s="689"/>
      <c r="AS30" s="689"/>
      <c r="AT30" s="689"/>
      <c r="AU30" s="689"/>
      <c r="AV30" s="689"/>
      <c r="AW30" s="689"/>
      <c r="AX30" s="689"/>
      <c r="AY30" s="689"/>
      <c r="AZ30" s="689"/>
      <c r="BA30" s="689"/>
      <c r="BB30" s="689"/>
      <c r="BC30" s="689"/>
      <c r="BD30" s="689"/>
      <c r="BE30" s="689"/>
      <c r="BF30" s="690"/>
      <c r="BG30" s="688" t="s">
        <v>312</v>
      </c>
      <c r="BH30" s="700"/>
      <c r="BI30" s="700"/>
      <c r="BJ30" s="700"/>
      <c r="BK30" s="700"/>
      <c r="BL30" s="700"/>
      <c r="BM30" s="700"/>
      <c r="BN30" s="700"/>
      <c r="BO30" s="700"/>
      <c r="BP30" s="700"/>
      <c r="BQ30" s="701"/>
      <c r="BR30" s="688" t="s">
        <v>313</v>
      </c>
      <c r="BS30" s="700"/>
      <c r="BT30" s="700"/>
      <c r="BU30" s="700"/>
      <c r="BV30" s="700"/>
      <c r="BW30" s="700"/>
      <c r="BX30" s="700"/>
      <c r="BY30" s="700"/>
      <c r="BZ30" s="700"/>
      <c r="CA30" s="700"/>
      <c r="CB30" s="701"/>
      <c r="CD30" s="657"/>
      <c r="CE30" s="658"/>
      <c r="CF30" s="632" t="s">
        <v>314</v>
      </c>
      <c r="CG30" s="633"/>
      <c r="CH30" s="633"/>
      <c r="CI30" s="633"/>
      <c r="CJ30" s="633"/>
      <c r="CK30" s="633"/>
      <c r="CL30" s="633"/>
      <c r="CM30" s="633"/>
      <c r="CN30" s="633"/>
      <c r="CO30" s="633"/>
      <c r="CP30" s="633"/>
      <c r="CQ30" s="634"/>
      <c r="CR30" s="635">
        <v>582210</v>
      </c>
      <c r="CS30" s="636"/>
      <c r="CT30" s="636"/>
      <c r="CU30" s="636"/>
      <c r="CV30" s="636"/>
      <c r="CW30" s="636"/>
      <c r="CX30" s="636"/>
      <c r="CY30" s="637"/>
      <c r="CZ30" s="638">
        <v>8.6999999999999993</v>
      </c>
      <c r="DA30" s="647"/>
      <c r="DB30" s="647"/>
      <c r="DC30" s="648"/>
      <c r="DD30" s="641">
        <v>576579</v>
      </c>
      <c r="DE30" s="636"/>
      <c r="DF30" s="636"/>
      <c r="DG30" s="636"/>
      <c r="DH30" s="636"/>
      <c r="DI30" s="636"/>
      <c r="DJ30" s="636"/>
      <c r="DK30" s="637"/>
      <c r="DL30" s="641">
        <v>576579</v>
      </c>
      <c r="DM30" s="636"/>
      <c r="DN30" s="636"/>
      <c r="DO30" s="636"/>
      <c r="DP30" s="636"/>
      <c r="DQ30" s="636"/>
      <c r="DR30" s="636"/>
      <c r="DS30" s="636"/>
      <c r="DT30" s="636"/>
      <c r="DU30" s="636"/>
      <c r="DV30" s="637"/>
      <c r="DW30" s="638">
        <v>14.2</v>
      </c>
      <c r="DX30" s="647"/>
      <c r="DY30" s="647"/>
      <c r="DZ30" s="647"/>
      <c r="EA30" s="647"/>
      <c r="EB30" s="647"/>
      <c r="EC30" s="666"/>
    </row>
    <row r="31" spans="2:133" ht="11.25" customHeight="1" x14ac:dyDescent="0.15">
      <c r="B31" s="632" t="s">
        <v>315</v>
      </c>
      <c r="C31" s="633"/>
      <c r="D31" s="633"/>
      <c r="E31" s="633"/>
      <c r="F31" s="633"/>
      <c r="G31" s="633"/>
      <c r="H31" s="633"/>
      <c r="I31" s="633"/>
      <c r="J31" s="633"/>
      <c r="K31" s="633"/>
      <c r="L31" s="633"/>
      <c r="M31" s="633"/>
      <c r="N31" s="633"/>
      <c r="O31" s="633"/>
      <c r="P31" s="633"/>
      <c r="Q31" s="634"/>
      <c r="R31" s="635">
        <v>33352</v>
      </c>
      <c r="S31" s="636"/>
      <c r="T31" s="636"/>
      <c r="U31" s="636"/>
      <c r="V31" s="636"/>
      <c r="W31" s="636"/>
      <c r="X31" s="636"/>
      <c r="Y31" s="637"/>
      <c r="Z31" s="661">
        <v>0.5</v>
      </c>
      <c r="AA31" s="661"/>
      <c r="AB31" s="661"/>
      <c r="AC31" s="661"/>
      <c r="AD31" s="662" t="s">
        <v>180</v>
      </c>
      <c r="AE31" s="662"/>
      <c r="AF31" s="662"/>
      <c r="AG31" s="662"/>
      <c r="AH31" s="662"/>
      <c r="AI31" s="662"/>
      <c r="AJ31" s="662"/>
      <c r="AK31" s="662"/>
      <c r="AL31" s="638" t="s">
        <v>180</v>
      </c>
      <c r="AM31" s="639"/>
      <c r="AN31" s="639"/>
      <c r="AO31" s="663"/>
      <c r="AP31" s="702" t="s">
        <v>316</v>
      </c>
      <c r="AQ31" s="703"/>
      <c r="AR31" s="703"/>
      <c r="AS31" s="703"/>
      <c r="AT31" s="704" t="s">
        <v>317</v>
      </c>
      <c r="AU31" s="209"/>
      <c r="AV31" s="209"/>
      <c r="AW31" s="209"/>
      <c r="AX31" s="685" t="s">
        <v>191</v>
      </c>
      <c r="AY31" s="686"/>
      <c r="AZ31" s="686"/>
      <c r="BA31" s="686"/>
      <c r="BB31" s="686"/>
      <c r="BC31" s="686"/>
      <c r="BD31" s="686"/>
      <c r="BE31" s="686"/>
      <c r="BF31" s="687"/>
      <c r="BG31" s="695">
        <v>99.5</v>
      </c>
      <c r="BH31" s="696"/>
      <c r="BI31" s="696"/>
      <c r="BJ31" s="696"/>
      <c r="BK31" s="696"/>
      <c r="BL31" s="696"/>
      <c r="BM31" s="697">
        <v>97.5</v>
      </c>
      <c r="BN31" s="696"/>
      <c r="BO31" s="696"/>
      <c r="BP31" s="696"/>
      <c r="BQ31" s="698"/>
      <c r="BR31" s="695">
        <v>99.6</v>
      </c>
      <c r="BS31" s="696"/>
      <c r="BT31" s="696"/>
      <c r="BU31" s="696"/>
      <c r="BV31" s="696"/>
      <c r="BW31" s="696"/>
      <c r="BX31" s="697">
        <v>97.1</v>
      </c>
      <c r="BY31" s="696"/>
      <c r="BZ31" s="696"/>
      <c r="CA31" s="696"/>
      <c r="CB31" s="698"/>
      <c r="CD31" s="657"/>
      <c r="CE31" s="658"/>
      <c r="CF31" s="632" t="s">
        <v>318</v>
      </c>
      <c r="CG31" s="633"/>
      <c r="CH31" s="633"/>
      <c r="CI31" s="633"/>
      <c r="CJ31" s="633"/>
      <c r="CK31" s="633"/>
      <c r="CL31" s="633"/>
      <c r="CM31" s="633"/>
      <c r="CN31" s="633"/>
      <c r="CO31" s="633"/>
      <c r="CP31" s="633"/>
      <c r="CQ31" s="634"/>
      <c r="CR31" s="635">
        <v>27359</v>
      </c>
      <c r="CS31" s="645"/>
      <c r="CT31" s="645"/>
      <c r="CU31" s="645"/>
      <c r="CV31" s="645"/>
      <c r="CW31" s="645"/>
      <c r="CX31" s="645"/>
      <c r="CY31" s="646"/>
      <c r="CZ31" s="638">
        <v>0.4</v>
      </c>
      <c r="DA31" s="647"/>
      <c r="DB31" s="647"/>
      <c r="DC31" s="648"/>
      <c r="DD31" s="641">
        <v>27359</v>
      </c>
      <c r="DE31" s="645"/>
      <c r="DF31" s="645"/>
      <c r="DG31" s="645"/>
      <c r="DH31" s="645"/>
      <c r="DI31" s="645"/>
      <c r="DJ31" s="645"/>
      <c r="DK31" s="646"/>
      <c r="DL31" s="641">
        <v>27359</v>
      </c>
      <c r="DM31" s="645"/>
      <c r="DN31" s="645"/>
      <c r="DO31" s="645"/>
      <c r="DP31" s="645"/>
      <c r="DQ31" s="645"/>
      <c r="DR31" s="645"/>
      <c r="DS31" s="645"/>
      <c r="DT31" s="645"/>
      <c r="DU31" s="645"/>
      <c r="DV31" s="646"/>
      <c r="DW31" s="638">
        <v>0.7</v>
      </c>
      <c r="DX31" s="647"/>
      <c r="DY31" s="647"/>
      <c r="DZ31" s="647"/>
      <c r="EA31" s="647"/>
      <c r="EB31" s="647"/>
      <c r="EC31" s="666"/>
    </row>
    <row r="32" spans="2:133" ht="11.25" customHeight="1" x14ac:dyDescent="0.15">
      <c r="B32" s="632" t="s">
        <v>319</v>
      </c>
      <c r="C32" s="633"/>
      <c r="D32" s="633"/>
      <c r="E32" s="633"/>
      <c r="F32" s="633"/>
      <c r="G32" s="633"/>
      <c r="H32" s="633"/>
      <c r="I32" s="633"/>
      <c r="J32" s="633"/>
      <c r="K32" s="633"/>
      <c r="L32" s="633"/>
      <c r="M32" s="633"/>
      <c r="N32" s="633"/>
      <c r="O32" s="633"/>
      <c r="P32" s="633"/>
      <c r="Q32" s="634"/>
      <c r="R32" s="635">
        <v>1251228</v>
      </c>
      <c r="S32" s="636"/>
      <c r="T32" s="636"/>
      <c r="U32" s="636"/>
      <c r="V32" s="636"/>
      <c r="W32" s="636"/>
      <c r="X32" s="636"/>
      <c r="Y32" s="637"/>
      <c r="Z32" s="661">
        <v>18.100000000000001</v>
      </c>
      <c r="AA32" s="661"/>
      <c r="AB32" s="661"/>
      <c r="AC32" s="661"/>
      <c r="AD32" s="662" t="s">
        <v>180</v>
      </c>
      <c r="AE32" s="662"/>
      <c r="AF32" s="662"/>
      <c r="AG32" s="662"/>
      <c r="AH32" s="662"/>
      <c r="AI32" s="662"/>
      <c r="AJ32" s="662"/>
      <c r="AK32" s="662"/>
      <c r="AL32" s="638" t="s">
        <v>180</v>
      </c>
      <c r="AM32" s="639"/>
      <c r="AN32" s="639"/>
      <c r="AO32" s="663"/>
      <c r="AP32" s="672"/>
      <c r="AQ32" s="673"/>
      <c r="AR32" s="673"/>
      <c r="AS32" s="673"/>
      <c r="AT32" s="705"/>
      <c r="AU32" s="205" t="s">
        <v>320</v>
      </c>
      <c r="AX32" s="632" t="s">
        <v>321</v>
      </c>
      <c r="AY32" s="633"/>
      <c r="AZ32" s="633"/>
      <c r="BA32" s="633"/>
      <c r="BB32" s="633"/>
      <c r="BC32" s="633"/>
      <c r="BD32" s="633"/>
      <c r="BE32" s="633"/>
      <c r="BF32" s="634"/>
      <c r="BG32" s="699">
        <v>99.6</v>
      </c>
      <c r="BH32" s="645"/>
      <c r="BI32" s="645"/>
      <c r="BJ32" s="645"/>
      <c r="BK32" s="645"/>
      <c r="BL32" s="645"/>
      <c r="BM32" s="639">
        <v>98.4</v>
      </c>
      <c r="BN32" s="645"/>
      <c r="BO32" s="645"/>
      <c r="BP32" s="645"/>
      <c r="BQ32" s="670"/>
      <c r="BR32" s="699">
        <v>99.8</v>
      </c>
      <c r="BS32" s="645"/>
      <c r="BT32" s="645"/>
      <c r="BU32" s="645"/>
      <c r="BV32" s="645"/>
      <c r="BW32" s="645"/>
      <c r="BX32" s="639">
        <v>98.2</v>
      </c>
      <c r="BY32" s="645"/>
      <c r="BZ32" s="645"/>
      <c r="CA32" s="645"/>
      <c r="CB32" s="670"/>
      <c r="CD32" s="659"/>
      <c r="CE32" s="660"/>
      <c r="CF32" s="632" t="s">
        <v>322</v>
      </c>
      <c r="CG32" s="633"/>
      <c r="CH32" s="633"/>
      <c r="CI32" s="633"/>
      <c r="CJ32" s="633"/>
      <c r="CK32" s="633"/>
      <c r="CL32" s="633"/>
      <c r="CM32" s="633"/>
      <c r="CN32" s="633"/>
      <c r="CO32" s="633"/>
      <c r="CP32" s="633"/>
      <c r="CQ32" s="634"/>
      <c r="CR32" s="635">
        <v>1</v>
      </c>
      <c r="CS32" s="636"/>
      <c r="CT32" s="636"/>
      <c r="CU32" s="636"/>
      <c r="CV32" s="636"/>
      <c r="CW32" s="636"/>
      <c r="CX32" s="636"/>
      <c r="CY32" s="637"/>
      <c r="CZ32" s="638">
        <v>0</v>
      </c>
      <c r="DA32" s="647"/>
      <c r="DB32" s="647"/>
      <c r="DC32" s="648"/>
      <c r="DD32" s="641">
        <v>1</v>
      </c>
      <c r="DE32" s="636"/>
      <c r="DF32" s="636"/>
      <c r="DG32" s="636"/>
      <c r="DH32" s="636"/>
      <c r="DI32" s="636"/>
      <c r="DJ32" s="636"/>
      <c r="DK32" s="637"/>
      <c r="DL32" s="641">
        <v>1</v>
      </c>
      <c r="DM32" s="636"/>
      <c r="DN32" s="636"/>
      <c r="DO32" s="636"/>
      <c r="DP32" s="636"/>
      <c r="DQ32" s="636"/>
      <c r="DR32" s="636"/>
      <c r="DS32" s="636"/>
      <c r="DT32" s="636"/>
      <c r="DU32" s="636"/>
      <c r="DV32" s="637"/>
      <c r="DW32" s="638">
        <v>0</v>
      </c>
      <c r="DX32" s="647"/>
      <c r="DY32" s="647"/>
      <c r="DZ32" s="647"/>
      <c r="EA32" s="647"/>
      <c r="EB32" s="647"/>
      <c r="EC32" s="666"/>
    </row>
    <row r="33" spans="2:133" ht="11.25" customHeight="1" x14ac:dyDescent="0.15">
      <c r="B33" s="692" t="s">
        <v>323</v>
      </c>
      <c r="C33" s="693"/>
      <c r="D33" s="693"/>
      <c r="E33" s="693"/>
      <c r="F33" s="693"/>
      <c r="G33" s="693"/>
      <c r="H33" s="693"/>
      <c r="I33" s="693"/>
      <c r="J33" s="693"/>
      <c r="K33" s="693"/>
      <c r="L33" s="693"/>
      <c r="M33" s="693"/>
      <c r="N33" s="693"/>
      <c r="O33" s="693"/>
      <c r="P33" s="693"/>
      <c r="Q33" s="694"/>
      <c r="R33" s="635" t="s">
        <v>180</v>
      </c>
      <c r="S33" s="636"/>
      <c r="T33" s="636"/>
      <c r="U33" s="636"/>
      <c r="V33" s="636"/>
      <c r="W33" s="636"/>
      <c r="X33" s="636"/>
      <c r="Y33" s="637"/>
      <c r="Z33" s="661" t="s">
        <v>180</v>
      </c>
      <c r="AA33" s="661"/>
      <c r="AB33" s="661"/>
      <c r="AC33" s="661"/>
      <c r="AD33" s="662" t="s">
        <v>180</v>
      </c>
      <c r="AE33" s="662"/>
      <c r="AF33" s="662"/>
      <c r="AG33" s="662"/>
      <c r="AH33" s="662"/>
      <c r="AI33" s="662"/>
      <c r="AJ33" s="662"/>
      <c r="AK33" s="662"/>
      <c r="AL33" s="638" t="s">
        <v>180</v>
      </c>
      <c r="AM33" s="639"/>
      <c r="AN33" s="639"/>
      <c r="AO33" s="663"/>
      <c r="AP33" s="674"/>
      <c r="AQ33" s="675"/>
      <c r="AR33" s="675"/>
      <c r="AS33" s="675"/>
      <c r="AT33" s="706"/>
      <c r="AU33" s="210"/>
      <c r="AV33" s="210"/>
      <c r="AW33" s="210"/>
      <c r="AX33" s="612" t="s">
        <v>324</v>
      </c>
      <c r="AY33" s="613"/>
      <c r="AZ33" s="613"/>
      <c r="BA33" s="613"/>
      <c r="BB33" s="613"/>
      <c r="BC33" s="613"/>
      <c r="BD33" s="613"/>
      <c r="BE33" s="613"/>
      <c r="BF33" s="614"/>
      <c r="BG33" s="691">
        <v>99.3</v>
      </c>
      <c r="BH33" s="616"/>
      <c r="BI33" s="616"/>
      <c r="BJ33" s="616"/>
      <c r="BK33" s="616"/>
      <c r="BL33" s="616"/>
      <c r="BM33" s="653">
        <v>96.1</v>
      </c>
      <c r="BN33" s="616"/>
      <c r="BO33" s="616"/>
      <c r="BP33" s="616"/>
      <c r="BQ33" s="664"/>
      <c r="BR33" s="691">
        <v>99.4</v>
      </c>
      <c r="BS33" s="616"/>
      <c r="BT33" s="616"/>
      <c r="BU33" s="616"/>
      <c r="BV33" s="616"/>
      <c r="BW33" s="616"/>
      <c r="BX33" s="653">
        <v>95.5</v>
      </c>
      <c r="BY33" s="616"/>
      <c r="BZ33" s="616"/>
      <c r="CA33" s="616"/>
      <c r="CB33" s="664"/>
      <c r="CD33" s="632" t="s">
        <v>325</v>
      </c>
      <c r="CE33" s="633"/>
      <c r="CF33" s="633"/>
      <c r="CG33" s="633"/>
      <c r="CH33" s="633"/>
      <c r="CI33" s="633"/>
      <c r="CJ33" s="633"/>
      <c r="CK33" s="633"/>
      <c r="CL33" s="633"/>
      <c r="CM33" s="633"/>
      <c r="CN33" s="633"/>
      <c r="CO33" s="633"/>
      <c r="CP33" s="633"/>
      <c r="CQ33" s="634"/>
      <c r="CR33" s="635">
        <v>3796200</v>
      </c>
      <c r="CS33" s="645"/>
      <c r="CT33" s="645"/>
      <c r="CU33" s="645"/>
      <c r="CV33" s="645"/>
      <c r="CW33" s="645"/>
      <c r="CX33" s="645"/>
      <c r="CY33" s="646"/>
      <c r="CZ33" s="638">
        <v>56.8</v>
      </c>
      <c r="DA33" s="647"/>
      <c r="DB33" s="647"/>
      <c r="DC33" s="648"/>
      <c r="DD33" s="641">
        <v>2524698</v>
      </c>
      <c r="DE33" s="645"/>
      <c r="DF33" s="645"/>
      <c r="DG33" s="645"/>
      <c r="DH33" s="645"/>
      <c r="DI33" s="645"/>
      <c r="DJ33" s="645"/>
      <c r="DK33" s="646"/>
      <c r="DL33" s="641">
        <v>1629396</v>
      </c>
      <c r="DM33" s="645"/>
      <c r="DN33" s="645"/>
      <c r="DO33" s="645"/>
      <c r="DP33" s="645"/>
      <c r="DQ33" s="645"/>
      <c r="DR33" s="645"/>
      <c r="DS33" s="645"/>
      <c r="DT33" s="645"/>
      <c r="DU33" s="645"/>
      <c r="DV33" s="646"/>
      <c r="DW33" s="638">
        <v>40</v>
      </c>
      <c r="DX33" s="647"/>
      <c r="DY33" s="647"/>
      <c r="DZ33" s="647"/>
      <c r="EA33" s="647"/>
      <c r="EB33" s="647"/>
      <c r="EC33" s="666"/>
    </row>
    <row r="34" spans="2:133" ht="11.25" customHeight="1" x14ac:dyDescent="0.15">
      <c r="B34" s="632" t="s">
        <v>326</v>
      </c>
      <c r="C34" s="633"/>
      <c r="D34" s="633"/>
      <c r="E34" s="633"/>
      <c r="F34" s="633"/>
      <c r="G34" s="633"/>
      <c r="H34" s="633"/>
      <c r="I34" s="633"/>
      <c r="J34" s="633"/>
      <c r="K34" s="633"/>
      <c r="L34" s="633"/>
      <c r="M34" s="633"/>
      <c r="N34" s="633"/>
      <c r="O34" s="633"/>
      <c r="P34" s="633"/>
      <c r="Q34" s="634"/>
      <c r="R34" s="635">
        <v>408452</v>
      </c>
      <c r="S34" s="636"/>
      <c r="T34" s="636"/>
      <c r="U34" s="636"/>
      <c r="V34" s="636"/>
      <c r="W34" s="636"/>
      <c r="X34" s="636"/>
      <c r="Y34" s="637"/>
      <c r="Z34" s="661">
        <v>5.9</v>
      </c>
      <c r="AA34" s="661"/>
      <c r="AB34" s="661"/>
      <c r="AC34" s="661"/>
      <c r="AD34" s="662" t="s">
        <v>180</v>
      </c>
      <c r="AE34" s="662"/>
      <c r="AF34" s="662"/>
      <c r="AG34" s="662"/>
      <c r="AH34" s="662"/>
      <c r="AI34" s="662"/>
      <c r="AJ34" s="662"/>
      <c r="AK34" s="662"/>
      <c r="AL34" s="638" t="s">
        <v>180</v>
      </c>
      <c r="AM34" s="639"/>
      <c r="AN34" s="639"/>
      <c r="AO34" s="663"/>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32" t="s">
        <v>327</v>
      </c>
      <c r="CE34" s="633"/>
      <c r="CF34" s="633"/>
      <c r="CG34" s="633"/>
      <c r="CH34" s="633"/>
      <c r="CI34" s="633"/>
      <c r="CJ34" s="633"/>
      <c r="CK34" s="633"/>
      <c r="CL34" s="633"/>
      <c r="CM34" s="633"/>
      <c r="CN34" s="633"/>
      <c r="CO34" s="633"/>
      <c r="CP34" s="633"/>
      <c r="CQ34" s="634"/>
      <c r="CR34" s="635">
        <v>1021832</v>
      </c>
      <c r="CS34" s="636"/>
      <c r="CT34" s="636"/>
      <c r="CU34" s="636"/>
      <c r="CV34" s="636"/>
      <c r="CW34" s="636"/>
      <c r="CX34" s="636"/>
      <c r="CY34" s="637"/>
      <c r="CZ34" s="638">
        <v>15.3</v>
      </c>
      <c r="DA34" s="647"/>
      <c r="DB34" s="647"/>
      <c r="DC34" s="648"/>
      <c r="DD34" s="641">
        <v>542948</v>
      </c>
      <c r="DE34" s="636"/>
      <c r="DF34" s="636"/>
      <c r="DG34" s="636"/>
      <c r="DH34" s="636"/>
      <c r="DI34" s="636"/>
      <c r="DJ34" s="636"/>
      <c r="DK34" s="637"/>
      <c r="DL34" s="641">
        <v>512071</v>
      </c>
      <c r="DM34" s="636"/>
      <c r="DN34" s="636"/>
      <c r="DO34" s="636"/>
      <c r="DP34" s="636"/>
      <c r="DQ34" s="636"/>
      <c r="DR34" s="636"/>
      <c r="DS34" s="636"/>
      <c r="DT34" s="636"/>
      <c r="DU34" s="636"/>
      <c r="DV34" s="637"/>
      <c r="DW34" s="638">
        <v>12.6</v>
      </c>
      <c r="DX34" s="647"/>
      <c r="DY34" s="647"/>
      <c r="DZ34" s="647"/>
      <c r="EA34" s="647"/>
      <c r="EB34" s="647"/>
      <c r="EC34" s="666"/>
    </row>
    <row r="35" spans="2:133" ht="11.25" customHeight="1" x14ac:dyDescent="0.15">
      <c r="B35" s="632" t="s">
        <v>328</v>
      </c>
      <c r="C35" s="633"/>
      <c r="D35" s="633"/>
      <c r="E35" s="633"/>
      <c r="F35" s="633"/>
      <c r="G35" s="633"/>
      <c r="H35" s="633"/>
      <c r="I35" s="633"/>
      <c r="J35" s="633"/>
      <c r="K35" s="633"/>
      <c r="L35" s="633"/>
      <c r="M35" s="633"/>
      <c r="N35" s="633"/>
      <c r="O35" s="633"/>
      <c r="P35" s="633"/>
      <c r="Q35" s="634"/>
      <c r="R35" s="635">
        <v>64439</v>
      </c>
      <c r="S35" s="636"/>
      <c r="T35" s="636"/>
      <c r="U35" s="636"/>
      <c r="V35" s="636"/>
      <c r="W35" s="636"/>
      <c r="X35" s="636"/>
      <c r="Y35" s="637"/>
      <c r="Z35" s="661">
        <v>0.9</v>
      </c>
      <c r="AA35" s="661"/>
      <c r="AB35" s="661"/>
      <c r="AC35" s="661"/>
      <c r="AD35" s="662">
        <v>2281</v>
      </c>
      <c r="AE35" s="662"/>
      <c r="AF35" s="662"/>
      <c r="AG35" s="662"/>
      <c r="AH35" s="662"/>
      <c r="AI35" s="662"/>
      <c r="AJ35" s="662"/>
      <c r="AK35" s="662"/>
      <c r="AL35" s="638">
        <v>0.1</v>
      </c>
      <c r="AM35" s="639"/>
      <c r="AN35" s="639"/>
      <c r="AO35" s="663"/>
      <c r="AP35" s="215"/>
      <c r="AQ35" s="688" t="s">
        <v>329</v>
      </c>
      <c r="AR35" s="689"/>
      <c r="AS35" s="689"/>
      <c r="AT35" s="689"/>
      <c r="AU35" s="689"/>
      <c r="AV35" s="689"/>
      <c r="AW35" s="689"/>
      <c r="AX35" s="689"/>
      <c r="AY35" s="689"/>
      <c r="AZ35" s="689"/>
      <c r="BA35" s="689"/>
      <c r="BB35" s="689"/>
      <c r="BC35" s="689"/>
      <c r="BD35" s="689"/>
      <c r="BE35" s="689"/>
      <c r="BF35" s="690"/>
      <c r="BG35" s="688" t="s">
        <v>330</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331</v>
      </c>
      <c r="CE35" s="633"/>
      <c r="CF35" s="633"/>
      <c r="CG35" s="633"/>
      <c r="CH35" s="633"/>
      <c r="CI35" s="633"/>
      <c r="CJ35" s="633"/>
      <c r="CK35" s="633"/>
      <c r="CL35" s="633"/>
      <c r="CM35" s="633"/>
      <c r="CN35" s="633"/>
      <c r="CO35" s="633"/>
      <c r="CP35" s="633"/>
      <c r="CQ35" s="634"/>
      <c r="CR35" s="635">
        <v>196862</v>
      </c>
      <c r="CS35" s="645"/>
      <c r="CT35" s="645"/>
      <c r="CU35" s="645"/>
      <c r="CV35" s="645"/>
      <c r="CW35" s="645"/>
      <c r="CX35" s="645"/>
      <c r="CY35" s="646"/>
      <c r="CZ35" s="638">
        <v>2.9</v>
      </c>
      <c r="DA35" s="647"/>
      <c r="DB35" s="647"/>
      <c r="DC35" s="648"/>
      <c r="DD35" s="641">
        <v>153110</v>
      </c>
      <c r="DE35" s="645"/>
      <c r="DF35" s="645"/>
      <c r="DG35" s="645"/>
      <c r="DH35" s="645"/>
      <c r="DI35" s="645"/>
      <c r="DJ35" s="645"/>
      <c r="DK35" s="646"/>
      <c r="DL35" s="641">
        <v>89875</v>
      </c>
      <c r="DM35" s="645"/>
      <c r="DN35" s="645"/>
      <c r="DO35" s="645"/>
      <c r="DP35" s="645"/>
      <c r="DQ35" s="645"/>
      <c r="DR35" s="645"/>
      <c r="DS35" s="645"/>
      <c r="DT35" s="645"/>
      <c r="DU35" s="645"/>
      <c r="DV35" s="646"/>
      <c r="DW35" s="638">
        <v>2.2000000000000002</v>
      </c>
      <c r="DX35" s="647"/>
      <c r="DY35" s="647"/>
      <c r="DZ35" s="647"/>
      <c r="EA35" s="647"/>
      <c r="EB35" s="647"/>
      <c r="EC35" s="666"/>
    </row>
    <row r="36" spans="2:133" ht="11.25" customHeight="1" x14ac:dyDescent="0.15">
      <c r="B36" s="632" t="s">
        <v>332</v>
      </c>
      <c r="C36" s="633"/>
      <c r="D36" s="633"/>
      <c r="E36" s="633"/>
      <c r="F36" s="633"/>
      <c r="G36" s="633"/>
      <c r="H36" s="633"/>
      <c r="I36" s="633"/>
      <c r="J36" s="633"/>
      <c r="K36" s="633"/>
      <c r="L36" s="633"/>
      <c r="M36" s="633"/>
      <c r="N36" s="633"/>
      <c r="O36" s="633"/>
      <c r="P36" s="633"/>
      <c r="Q36" s="634"/>
      <c r="R36" s="635">
        <v>195637</v>
      </c>
      <c r="S36" s="636"/>
      <c r="T36" s="636"/>
      <c r="U36" s="636"/>
      <c r="V36" s="636"/>
      <c r="W36" s="636"/>
      <c r="X36" s="636"/>
      <c r="Y36" s="637"/>
      <c r="Z36" s="661">
        <v>2.8</v>
      </c>
      <c r="AA36" s="661"/>
      <c r="AB36" s="661"/>
      <c r="AC36" s="661"/>
      <c r="AD36" s="662" t="s">
        <v>180</v>
      </c>
      <c r="AE36" s="662"/>
      <c r="AF36" s="662"/>
      <c r="AG36" s="662"/>
      <c r="AH36" s="662"/>
      <c r="AI36" s="662"/>
      <c r="AJ36" s="662"/>
      <c r="AK36" s="662"/>
      <c r="AL36" s="638" t="s">
        <v>180</v>
      </c>
      <c r="AM36" s="639"/>
      <c r="AN36" s="639"/>
      <c r="AO36" s="663"/>
      <c r="AP36" s="215"/>
      <c r="AQ36" s="679" t="s">
        <v>333</v>
      </c>
      <c r="AR36" s="680"/>
      <c r="AS36" s="680"/>
      <c r="AT36" s="680"/>
      <c r="AU36" s="680"/>
      <c r="AV36" s="680"/>
      <c r="AW36" s="680"/>
      <c r="AX36" s="680"/>
      <c r="AY36" s="681"/>
      <c r="AZ36" s="682">
        <v>709361</v>
      </c>
      <c r="BA36" s="683"/>
      <c r="BB36" s="683"/>
      <c r="BC36" s="683"/>
      <c r="BD36" s="683"/>
      <c r="BE36" s="683"/>
      <c r="BF36" s="684"/>
      <c r="BG36" s="685" t="s">
        <v>334</v>
      </c>
      <c r="BH36" s="686"/>
      <c r="BI36" s="686"/>
      <c r="BJ36" s="686"/>
      <c r="BK36" s="686"/>
      <c r="BL36" s="686"/>
      <c r="BM36" s="686"/>
      <c r="BN36" s="686"/>
      <c r="BO36" s="686"/>
      <c r="BP36" s="686"/>
      <c r="BQ36" s="686"/>
      <c r="BR36" s="686"/>
      <c r="BS36" s="686"/>
      <c r="BT36" s="686"/>
      <c r="BU36" s="687"/>
      <c r="BV36" s="682">
        <v>33728</v>
      </c>
      <c r="BW36" s="683"/>
      <c r="BX36" s="683"/>
      <c r="BY36" s="683"/>
      <c r="BZ36" s="683"/>
      <c r="CA36" s="683"/>
      <c r="CB36" s="684"/>
      <c r="CD36" s="632" t="s">
        <v>335</v>
      </c>
      <c r="CE36" s="633"/>
      <c r="CF36" s="633"/>
      <c r="CG36" s="633"/>
      <c r="CH36" s="633"/>
      <c r="CI36" s="633"/>
      <c r="CJ36" s="633"/>
      <c r="CK36" s="633"/>
      <c r="CL36" s="633"/>
      <c r="CM36" s="633"/>
      <c r="CN36" s="633"/>
      <c r="CO36" s="633"/>
      <c r="CP36" s="633"/>
      <c r="CQ36" s="634"/>
      <c r="CR36" s="635">
        <v>1106277</v>
      </c>
      <c r="CS36" s="636"/>
      <c r="CT36" s="636"/>
      <c r="CU36" s="636"/>
      <c r="CV36" s="636"/>
      <c r="CW36" s="636"/>
      <c r="CX36" s="636"/>
      <c r="CY36" s="637"/>
      <c r="CZ36" s="638">
        <v>16.600000000000001</v>
      </c>
      <c r="DA36" s="647"/>
      <c r="DB36" s="647"/>
      <c r="DC36" s="648"/>
      <c r="DD36" s="641">
        <v>729788</v>
      </c>
      <c r="DE36" s="636"/>
      <c r="DF36" s="636"/>
      <c r="DG36" s="636"/>
      <c r="DH36" s="636"/>
      <c r="DI36" s="636"/>
      <c r="DJ36" s="636"/>
      <c r="DK36" s="637"/>
      <c r="DL36" s="641">
        <v>607762</v>
      </c>
      <c r="DM36" s="636"/>
      <c r="DN36" s="636"/>
      <c r="DO36" s="636"/>
      <c r="DP36" s="636"/>
      <c r="DQ36" s="636"/>
      <c r="DR36" s="636"/>
      <c r="DS36" s="636"/>
      <c r="DT36" s="636"/>
      <c r="DU36" s="636"/>
      <c r="DV36" s="637"/>
      <c r="DW36" s="638">
        <v>14.9</v>
      </c>
      <c r="DX36" s="647"/>
      <c r="DY36" s="647"/>
      <c r="DZ36" s="647"/>
      <c r="EA36" s="647"/>
      <c r="EB36" s="647"/>
      <c r="EC36" s="666"/>
    </row>
    <row r="37" spans="2:133" ht="11.25" customHeight="1" x14ac:dyDescent="0.15">
      <c r="B37" s="632" t="s">
        <v>336</v>
      </c>
      <c r="C37" s="633"/>
      <c r="D37" s="633"/>
      <c r="E37" s="633"/>
      <c r="F37" s="633"/>
      <c r="G37" s="633"/>
      <c r="H37" s="633"/>
      <c r="I37" s="633"/>
      <c r="J37" s="633"/>
      <c r="K37" s="633"/>
      <c r="L37" s="633"/>
      <c r="M37" s="633"/>
      <c r="N37" s="633"/>
      <c r="O37" s="633"/>
      <c r="P37" s="633"/>
      <c r="Q37" s="634"/>
      <c r="R37" s="635">
        <v>256060</v>
      </c>
      <c r="S37" s="636"/>
      <c r="T37" s="636"/>
      <c r="U37" s="636"/>
      <c r="V37" s="636"/>
      <c r="W37" s="636"/>
      <c r="X37" s="636"/>
      <c r="Y37" s="637"/>
      <c r="Z37" s="661">
        <v>3.7</v>
      </c>
      <c r="AA37" s="661"/>
      <c r="AB37" s="661"/>
      <c r="AC37" s="661"/>
      <c r="AD37" s="662" t="s">
        <v>129</v>
      </c>
      <c r="AE37" s="662"/>
      <c r="AF37" s="662"/>
      <c r="AG37" s="662"/>
      <c r="AH37" s="662"/>
      <c r="AI37" s="662"/>
      <c r="AJ37" s="662"/>
      <c r="AK37" s="662"/>
      <c r="AL37" s="638" t="s">
        <v>129</v>
      </c>
      <c r="AM37" s="639"/>
      <c r="AN37" s="639"/>
      <c r="AO37" s="663"/>
      <c r="AQ37" s="667" t="s">
        <v>337</v>
      </c>
      <c r="AR37" s="668"/>
      <c r="AS37" s="668"/>
      <c r="AT37" s="668"/>
      <c r="AU37" s="668"/>
      <c r="AV37" s="668"/>
      <c r="AW37" s="668"/>
      <c r="AX37" s="668"/>
      <c r="AY37" s="669"/>
      <c r="AZ37" s="635">
        <v>155066</v>
      </c>
      <c r="BA37" s="636"/>
      <c r="BB37" s="636"/>
      <c r="BC37" s="636"/>
      <c r="BD37" s="645"/>
      <c r="BE37" s="645"/>
      <c r="BF37" s="670"/>
      <c r="BG37" s="632" t="s">
        <v>338</v>
      </c>
      <c r="BH37" s="633"/>
      <c r="BI37" s="633"/>
      <c r="BJ37" s="633"/>
      <c r="BK37" s="633"/>
      <c r="BL37" s="633"/>
      <c r="BM37" s="633"/>
      <c r="BN37" s="633"/>
      <c r="BO37" s="633"/>
      <c r="BP37" s="633"/>
      <c r="BQ37" s="633"/>
      <c r="BR37" s="633"/>
      <c r="BS37" s="633"/>
      <c r="BT37" s="633"/>
      <c r="BU37" s="634"/>
      <c r="BV37" s="635">
        <v>18088</v>
      </c>
      <c r="BW37" s="636"/>
      <c r="BX37" s="636"/>
      <c r="BY37" s="636"/>
      <c r="BZ37" s="636"/>
      <c r="CA37" s="636"/>
      <c r="CB37" s="671"/>
      <c r="CD37" s="632" t="s">
        <v>339</v>
      </c>
      <c r="CE37" s="633"/>
      <c r="CF37" s="633"/>
      <c r="CG37" s="633"/>
      <c r="CH37" s="633"/>
      <c r="CI37" s="633"/>
      <c r="CJ37" s="633"/>
      <c r="CK37" s="633"/>
      <c r="CL37" s="633"/>
      <c r="CM37" s="633"/>
      <c r="CN37" s="633"/>
      <c r="CO37" s="633"/>
      <c r="CP37" s="633"/>
      <c r="CQ37" s="634"/>
      <c r="CR37" s="635">
        <v>117939</v>
      </c>
      <c r="CS37" s="645"/>
      <c r="CT37" s="645"/>
      <c r="CU37" s="645"/>
      <c r="CV37" s="645"/>
      <c r="CW37" s="645"/>
      <c r="CX37" s="645"/>
      <c r="CY37" s="646"/>
      <c r="CZ37" s="638">
        <v>1.8</v>
      </c>
      <c r="DA37" s="647"/>
      <c r="DB37" s="647"/>
      <c r="DC37" s="648"/>
      <c r="DD37" s="641">
        <v>117939</v>
      </c>
      <c r="DE37" s="645"/>
      <c r="DF37" s="645"/>
      <c r="DG37" s="645"/>
      <c r="DH37" s="645"/>
      <c r="DI37" s="645"/>
      <c r="DJ37" s="645"/>
      <c r="DK37" s="646"/>
      <c r="DL37" s="641">
        <v>111984</v>
      </c>
      <c r="DM37" s="645"/>
      <c r="DN37" s="645"/>
      <c r="DO37" s="645"/>
      <c r="DP37" s="645"/>
      <c r="DQ37" s="645"/>
      <c r="DR37" s="645"/>
      <c r="DS37" s="645"/>
      <c r="DT37" s="645"/>
      <c r="DU37" s="645"/>
      <c r="DV37" s="646"/>
      <c r="DW37" s="638">
        <v>2.8</v>
      </c>
      <c r="DX37" s="647"/>
      <c r="DY37" s="647"/>
      <c r="DZ37" s="647"/>
      <c r="EA37" s="647"/>
      <c r="EB37" s="647"/>
      <c r="EC37" s="666"/>
    </row>
    <row r="38" spans="2:133" ht="11.25" customHeight="1" x14ac:dyDescent="0.15">
      <c r="B38" s="632" t="s">
        <v>340</v>
      </c>
      <c r="C38" s="633"/>
      <c r="D38" s="633"/>
      <c r="E38" s="633"/>
      <c r="F38" s="633"/>
      <c r="G38" s="633"/>
      <c r="H38" s="633"/>
      <c r="I38" s="633"/>
      <c r="J38" s="633"/>
      <c r="K38" s="633"/>
      <c r="L38" s="633"/>
      <c r="M38" s="633"/>
      <c r="N38" s="633"/>
      <c r="O38" s="633"/>
      <c r="P38" s="633"/>
      <c r="Q38" s="634"/>
      <c r="R38" s="635">
        <v>199967</v>
      </c>
      <c r="S38" s="636"/>
      <c r="T38" s="636"/>
      <c r="U38" s="636"/>
      <c r="V38" s="636"/>
      <c r="W38" s="636"/>
      <c r="X38" s="636"/>
      <c r="Y38" s="637"/>
      <c r="Z38" s="661">
        <v>2.9</v>
      </c>
      <c r="AA38" s="661"/>
      <c r="AB38" s="661"/>
      <c r="AC38" s="661"/>
      <c r="AD38" s="662" t="s">
        <v>180</v>
      </c>
      <c r="AE38" s="662"/>
      <c r="AF38" s="662"/>
      <c r="AG38" s="662"/>
      <c r="AH38" s="662"/>
      <c r="AI38" s="662"/>
      <c r="AJ38" s="662"/>
      <c r="AK38" s="662"/>
      <c r="AL38" s="638" t="s">
        <v>180</v>
      </c>
      <c r="AM38" s="639"/>
      <c r="AN38" s="639"/>
      <c r="AO38" s="663"/>
      <c r="AQ38" s="667" t="s">
        <v>341</v>
      </c>
      <c r="AR38" s="668"/>
      <c r="AS38" s="668"/>
      <c r="AT38" s="668"/>
      <c r="AU38" s="668"/>
      <c r="AV38" s="668"/>
      <c r="AW38" s="668"/>
      <c r="AX38" s="668"/>
      <c r="AY38" s="669"/>
      <c r="AZ38" s="635">
        <v>2657</v>
      </c>
      <c r="BA38" s="636"/>
      <c r="BB38" s="636"/>
      <c r="BC38" s="636"/>
      <c r="BD38" s="645"/>
      <c r="BE38" s="645"/>
      <c r="BF38" s="670"/>
      <c r="BG38" s="632" t="s">
        <v>342</v>
      </c>
      <c r="BH38" s="633"/>
      <c r="BI38" s="633"/>
      <c r="BJ38" s="633"/>
      <c r="BK38" s="633"/>
      <c r="BL38" s="633"/>
      <c r="BM38" s="633"/>
      <c r="BN38" s="633"/>
      <c r="BO38" s="633"/>
      <c r="BP38" s="633"/>
      <c r="BQ38" s="633"/>
      <c r="BR38" s="633"/>
      <c r="BS38" s="633"/>
      <c r="BT38" s="633"/>
      <c r="BU38" s="634"/>
      <c r="BV38" s="635">
        <v>1729</v>
      </c>
      <c r="BW38" s="636"/>
      <c r="BX38" s="636"/>
      <c r="BY38" s="636"/>
      <c r="BZ38" s="636"/>
      <c r="CA38" s="636"/>
      <c r="CB38" s="671"/>
      <c r="CD38" s="632" t="s">
        <v>343</v>
      </c>
      <c r="CE38" s="633"/>
      <c r="CF38" s="633"/>
      <c r="CG38" s="633"/>
      <c r="CH38" s="633"/>
      <c r="CI38" s="633"/>
      <c r="CJ38" s="633"/>
      <c r="CK38" s="633"/>
      <c r="CL38" s="633"/>
      <c r="CM38" s="633"/>
      <c r="CN38" s="633"/>
      <c r="CO38" s="633"/>
      <c r="CP38" s="633"/>
      <c r="CQ38" s="634"/>
      <c r="CR38" s="635">
        <v>550788</v>
      </c>
      <c r="CS38" s="636"/>
      <c r="CT38" s="636"/>
      <c r="CU38" s="636"/>
      <c r="CV38" s="636"/>
      <c r="CW38" s="636"/>
      <c r="CX38" s="636"/>
      <c r="CY38" s="637"/>
      <c r="CZ38" s="638">
        <v>8.1999999999999993</v>
      </c>
      <c r="DA38" s="647"/>
      <c r="DB38" s="647"/>
      <c r="DC38" s="648"/>
      <c r="DD38" s="641">
        <v>436168</v>
      </c>
      <c r="DE38" s="636"/>
      <c r="DF38" s="636"/>
      <c r="DG38" s="636"/>
      <c r="DH38" s="636"/>
      <c r="DI38" s="636"/>
      <c r="DJ38" s="636"/>
      <c r="DK38" s="637"/>
      <c r="DL38" s="641">
        <v>419688</v>
      </c>
      <c r="DM38" s="636"/>
      <c r="DN38" s="636"/>
      <c r="DO38" s="636"/>
      <c r="DP38" s="636"/>
      <c r="DQ38" s="636"/>
      <c r="DR38" s="636"/>
      <c r="DS38" s="636"/>
      <c r="DT38" s="636"/>
      <c r="DU38" s="636"/>
      <c r="DV38" s="637"/>
      <c r="DW38" s="638">
        <v>10.3</v>
      </c>
      <c r="DX38" s="647"/>
      <c r="DY38" s="647"/>
      <c r="DZ38" s="647"/>
      <c r="EA38" s="647"/>
      <c r="EB38" s="647"/>
      <c r="EC38" s="666"/>
    </row>
    <row r="39" spans="2:133" ht="11.25" customHeight="1" x14ac:dyDescent="0.15">
      <c r="B39" s="632" t="s">
        <v>344</v>
      </c>
      <c r="C39" s="633"/>
      <c r="D39" s="633"/>
      <c r="E39" s="633"/>
      <c r="F39" s="633"/>
      <c r="G39" s="633"/>
      <c r="H39" s="633"/>
      <c r="I39" s="633"/>
      <c r="J39" s="633"/>
      <c r="K39" s="633"/>
      <c r="L39" s="633"/>
      <c r="M39" s="633"/>
      <c r="N39" s="633"/>
      <c r="O39" s="633"/>
      <c r="P39" s="633"/>
      <c r="Q39" s="634"/>
      <c r="R39" s="635">
        <v>124883</v>
      </c>
      <c r="S39" s="636"/>
      <c r="T39" s="636"/>
      <c r="U39" s="636"/>
      <c r="V39" s="636"/>
      <c r="W39" s="636"/>
      <c r="X39" s="636"/>
      <c r="Y39" s="637"/>
      <c r="Z39" s="661">
        <v>1.8</v>
      </c>
      <c r="AA39" s="661"/>
      <c r="AB39" s="661"/>
      <c r="AC39" s="661"/>
      <c r="AD39" s="662">
        <v>9</v>
      </c>
      <c r="AE39" s="662"/>
      <c r="AF39" s="662"/>
      <c r="AG39" s="662"/>
      <c r="AH39" s="662"/>
      <c r="AI39" s="662"/>
      <c r="AJ39" s="662"/>
      <c r="AK39" s="662"/>
      <c r="AL39" s="638">
        <v>0</v>
      </c>
      <c r="AM39" s="639"/>
      <c r="AN39" s="639"/>
      <c r="AO39" s="663"/>
      <c r="AQ39" s="667" t="s">
        <v>345</v>
      </c>
      <c r="AR39" s="668"/>
      <c r="AS39" s="668"/>
      <c r="AT39" s="668"/>
      <c r="AU39" s="668"/>
      <c r="AV39" s="668"/>
      <c r="AW39" s="668"/>
      <c r="AX39" s="668"/>
      <c r="AY39" s="669"/>
      <c r="AZ39" s="635">
        <v>850</v>
      </c>
      <c r="BA39" s="636"/>
      <c r="BB39" s="636"/>
      <c r="BC39" s="636"/>
      <c r="BD39" s="645"/>
      <c r="BE39" s="645"/>
      <c r="BF39" s="670"/>
      <c r="BG39" s="632" t="s">
        <v>346</v>
      </c>
      <c r="BH39" s="633"/>
      <c r="BI39" s="633"/>
      <c r="BJ39" s="633"/>
      <c r="BK39" s="633"/>
      <c r="BL39" s="633"/>
      <c r="BM39" s="633"/>
      <c r="BN39" s="633"/>
      <c r="BO39" s="633"/>
      <c r="BP39" s="633"/>
      <c r="BQ39" s="633"/>
      <c r="BR39" s="633"/>
      <c r="BS39" s="633"/>
      <c r="BT39" s="633"/>
      <c r="BU39" s="634"/>
      <c r="BV39" s="635">
        <v>2680</v>
      </c>
      <c r="BW39" s="636"/>
      <c r="BX39" s="636"/>
      <c r="BY39" s="636"/>
      <c r="BZ39" s="636"/>
      <c r="CA39" s="636"/>
      <c r="CB39" s="671"/>
      <c r="CD39" s="632" t="s">
        <v>347</v>
      </c>
      <c r="CE39" s="633"/>
      <c r="CF39" s="633"/>
      <c r="CG39" s="633"/>
      <c r="CH39" s="633"/>
      <c r="CI39" s="633"/>
      <c r="CJ39" s="633"/>
      <c r="CK39" s="633"/>
      <c r="CL39" s="633"/>
      <c r="CM39" s="633"/>
      <c r="CN39" s="633"/>
      <c r="CO39" s="633"/>
      <c r="CP39" s="633"/>
      <c r="CQ39" s="634"/>
      <c r="CR39" s="635">
        <v>855941</v>
      </c>
      <c r="CS39" s="645"/>
      <c r="CT39" s="645"/>
      <c r="CU39" s="645"/>
      <c r="CV39" s="645"/>
      <c r="CW39" s="645"/>
      <c r="CX39" s="645"/>
      <c r="CY39" s="646"/>
      <c r="CZ39" s="638">
        <v>12.8</v>
      </c>
      <c r="DA39" s="647"/>
      <c r="DB39" s="647"/>
      <c r="DC39" s="648"/>
      <c r="DD39" s="641">
        <v>662684</v>
      </c>
      <c r="DE39" s="645"/>
      <c r="DF39" s="645"/>
      <c r="DG39" s="645"/>
      <c r="DH39" s="645"/>
      <c r="DI39" s="645"/>
      <c r="DJ39" s="645"/>
      <c r="DK39" s="646"/>
      <c r="DL39" s="641" t="s">
        <v>180</v>
      </c>
      <c r="DM39" s="645"/>
      <c r="DN39" s="645"/>
      <c r="DO39" s="645"/>
      <c r="DP39" s="645"/>
      <c r="DQ39" s="645"/>
      <c r="DR39" s="645"/>
      <c r="DS39" s="645"/>
      <c r="DT39" s="645"/>
      <c r="DU39" s="645"/>
      <c r="DV39" s="646"/>
      <c r="DW39" s="638" t="s">
        <v>180</v>
      </c>
      <c r="DX39" s="647"/>
      <c r="DY39" s="647"/>
      <c r="DZ39" s="647"/>
      <c r="EA39" s="647"/>
      <c r="EB39" s="647"/>
      <c r="EC39" s="666"/>
    </row>
    <row r="40" spans="2:133" ht="11.25" customHeight="1" x14ac:dyDescent="0.15">
      <c r="B40" s="632" t="s">
        <v>348</v>
      </c>
      <c r="C40" s="633"/>
      <c r="D40" s="633"/>
      <c r="E40" s="633"/>
      <c r="F40" s="633"/>
      <c r="G40" s="633"/>
      <c r="H40" s="633"/>
      <c r="I40" s="633"/>
      <c r="J40" s="633"/>
      <c r="K40" s="633"/>
      <c r="L40" s="633"/>
      <c r="M40" s="633"/>
      <c r="N40" s="633"/>
      <c r="O40" s="633"/>
      <c r="P40" s="633"/>
      <c r="Q40" s="634"/>
      <c r="R40" s="635">
        <v>296900</v>
      </c>
      <c r="S40" s="636"/>
      <c r="T40" s="636"/>
      <c r="U40" s="636"/>
      <c r="V40" s="636"/>
      <c r="W40" s="636"/>
      <c r="X40" s="636"/>
      <c r="Y40" s="637"/>
      <c r="Z40" s="661">
        <v>4.3</v>
      </c>
      <c r="AA40" s="661"/>
      <c r="AB40" s="661"/>
      <c r="AC40" s="661"/>
      <c r="AD40" s="662" t="s">
        <v>180</v>
      </c>
      <c r="AE40" s="662"/>
      <c r="AF40" s="662"/>
      <c r="AG40" s="662"/>
      <c r="AH40" s="662"/>
      <c r="AI40" s="662"/>
      <c r="AJ40" s="662"/>
      <c r="AK40" s="662"/>
      <c r="AL40" s="638" t="s">
        <v>180</v>
      </c>
      <c r="AM40" s="639"/>
      <c r="AN40" s="639"/>
      <c r="AO40" s="663"/>
      <c r="AQ40" s="667" t="s">
        <v>349</v>
      </c>
      <c r="AR40" s="668"/>
      <c r="AS40" s="668"/>
      <c r="AT40" s="668"/>
      <c r="AU40" s="668"/>
      <c r="AV40" s="668"/>
      <c r="AW40" s="668"/>
      <c r="AX40" s="668"/>
      <c r="AY40" s="669"/>
      <c r="AZ40" s="635" t="s">
        <v>180</v>
      </c>
      <c r="BA40" s="636"/>
      <c r="BB40" s="636"/>
      <c r="BC40" s="636"/>
      <c r="BD40" s="645"/>
      <c r="BE40" s="645"/>
      <c r="BF40" s="670"/>
      <c r="BG40" s="672" t="s">
        <v>350</v>
      </c>
      <c r="BH40" s="673"/>
      <c r="BI40" s="673"/>
      <c r="BJ40" s="673"/>
      <c r="BK40" s="673"/>
      <c r="BL40" s="211"/>
      <c r="BM40" s="633" t="s">
        <v>351</v>
      </c>
      <c r="BN40" s="633"/>
      <c r="BO40" s="633"/>
      <c r="BP40" s="633"/>
      <c r="BQ40" s="633"/>
      <c r="BR40" s="633"/>
      <c r="BS40" s="633"/>
      <c r="BT40" s="633"/>
      <c r="BU40" s="634"/>
      <c r="BV40" s="635">
        <v>89</v>
      </c>
      <c r="BW40" s="636"/>
      <c r="BX40" s="636"/>
      <c r="BY40" s="636"/>
      <c r="BZ40" s="636"/>
      <c r="CA40" s="636"/>
      <c r="CB40" s="671"/>
      <c r="CD40" s="632" t="s">
        <v>352</v>
      </c>
      <c r="CE40" s="633"/>
      <c r="CF40" s="633"/>
      <c r="CG40" s="633"/>
      <c r="CH40" s="633"/>
      <c r="CI40" s="633"/>
      <c r="CJ40" s="633"/>
      <c r="CK40" s="633"/>
      <c r="CL40" s="633"/>
      <c r="CM40" s="633"/>
      <c r="CN40" s="633"/>
      <c r="CO40" s="633"/>
      <c r="CP40" s="633"/>
      <c r="CQ40" s="634"/>
      <c r="CR40" s="635">
        <v>64500</v>
      </c>
      <c r="CS40" s="636"/>
      <c r="CT40" s="636"/>
      <c r="CU40" s="636"/>
      <c r="CV40" s="636"/>
      <c r="CW40" s="636"/>
      <c r="CX40" s="636"/>
      <c r="CY40" s="637"/>
      <c r="CZ40" s="638">
        <v>1</v>
      </c>
      <c r="DA40" s="647"/>
      <c r="DB40" s="647"/>
      <c r="DC40" s="648"/>
      <c r="DD40" s="641" t="s">
        <v>180</v>
      </c>
      <c r="DE40" s="636"/>
      <c r="DF40" s="636"/>
      <c r="DG40" s="636"/>
      <c r="DH40" s="636"/>
      <c r="DI40" s="636"/>
      <c r="DJ40" s="636"/>
      <c r="DK40" s="637"/>
      <c r="DL40" s="641" t="s">
        <v>129</v>
      </c>
      <c r="DM40" s="636"/>
      <c r="DN40" s="636"/>
      <c r="DO40" s="636"/>
      <c r="DP40" s="636"/>
      <c r="DQ40" s="636"/>
      <c r="DR40" s="636"/>
      <c r="DS40" s="636"/>
      <c r="DT40" s="636"/>
      <c r="DU40" s="636"/>
      <c r="DV40" s="637"/>
      <c r="DW40" s="638" t="s">
        <v>180</v>
      </c>
      <c r="DX40" s="647"/>
      <c r="DY40" s="647"/>
      <c r="DZ40" s="647"/>
      <c r="EA40" s="647"/>
      <c r="EB40" s="647"/>
      <c r="EC40" s="666"/>
    </row>
    <row r="41" spans="2:133" ht="11.25" customHeight="1" x14ac:dyDescent="0.15">
      <c r="B41" s="632" t="s">
        <v>353</v>
      </c>
      <c r="C41" s="633"/>
      <c r="D41" s="633"/>
      <c r="E41" s="633"/>
      <c r="F41" s="633"/>
      <c r="G41" s="633"/>
      <c r="H41" s="633"/>
      <c r="I41" s="633"/>
      <c r="J41" s="633"/>
      <c r="K41" s="633"/>
      <c r="L41" s="633"/>
      <c r="M41" s="633"/>
      <c r="N41" s="633"/>
      <c r="O41" s="633"/>
      <c r="P41" s="633"/>
      <c r="Q41" s="634"/>
      <c r="R41" s="635" t="s">
        <v>180</v>
      </c>
      <c r="S41" s="636"/>
      <c r="T41" s="636"/>
      <c r="U41" s="636"/>
      <c r="V41" s="636"/>
      <c r="W41" s="636"/>
      <c r="X41" s="636"/>
      <c r="Y41" s="637"/>
      <c r="Z41" s="661" t="s">
        <v>180</v>
      </c>
      <c r="AA41" s="661"/>
      <c r="AB41" s="661"/>
      <c r="AC41" s="661"/>
      <c r="AD41" s="662" t="s">
        <v>180</v>
      </c>
      <c r="AE41" s="662"/>
      <c r="AF41" s="662"/>
      <c r="AG41" s="662"/>
      <c r="AH41" s="662"/>
      <c r="AI41" s="662"/>
      <c r="AJ41" s="662"/>
      <c r="AK41" s="662"/>
      <c r="AL41" s="638" t="s">
        <v>180</v>
      </c>
      <c r="AM41" s="639"/>
      <c r="AN41" s="639"/>
      <c r="AO41" s="663"/>
      <c r="AQ41" s="667" t="s">
        <v>354</v>
      </c>
      <c r="AR41" s="668"/>
      <c r="AS41" s="668"/>
      <c r="AT41" s="668"/>
      <c r="AU41" s="668"/>
      <c r="AV41" s="668"/>
      <c r="AW41" s="668"/>
      <c r="AX41" s="668"/>
      <c r="AY41" s="669"/>
      <c r="AZ41" s="635">
        <v>120067</v>
      </c>
      <c r="BA41" s="636"/>
      <c r="BB41" s="636"/>
      <c r="BC41" s="636"/>
      <c r="BD41" s="645"/>
      <c r="BE41" s="645"/>
      <c r="BF41" s="670"/>
      <c r="BG41" s="672"/>
      <c r="BH41" s="673"/>
      <c r="BI41" s="673"/>
      <c r="BJ41" s="673"/>
      <c r="BK41" s="673"/>
      <c r="BL41" s="211"/>
      <c r="BM41" s="633" t="s">
        <v>355</v>
      </c>
      <c r="BN41" s="633"/>
      <c r="BO41" s="633"/>
      <c r="BP41" s="633"/>
      <c r="BQ41" s="633"/>
      <c r="BR41" s="633"/>
      <c r="BS41" s="633"/>
      <c r="BT41" s="633"/>
      <c r="BU41" s="634"/>
      <c r="BV41" s="635" t="s">
        <v>180</v>
      </c>
      <c r="BW41" s="636"/>
      <c r="BX41" s="636"/>
      <c r="BY41" s="636"/>
      <c r="BZ41" s="636"/>
      <c r="CA41" s="636"/>
      <c r="CB41" s="671"/>
      <c r="CD41" s="632" t="s">
        <v>356</v>
      </c>
      <c r="CE41" s="633"/>
      <c r="CF41" s="633"/>
      <c r="CG41" s="633"/>
      <c r="CH41" s="633"/>
      <c r="CI41" s="633"/>
      <c r="CJ41" s="633"/>
      <c r="CK41" s="633"/>
      <c r="CL41" s="633"/>
      <c r="CM41" s="633"/>
      <c r="CN41" s="633"/>
      <c r="CO41" s="633"/>
      <c r="CP41" s="633"/>
      <c r="CQ41" s="634"/>
      <c r="CR41" s="635" t="s">
        <v>180</v>
      </c>
      <c r="CS41" s="645"/>
      <c r="CT41" s="645"/>
      <c r="CU41" s="645"/>
      <c r="CV41" s="645"/>
      <c r="CW41" s="645"/>
      <c r="CX41" s="645"/>
      <c r="CY41" s="646"/>
      <c r="CZ41" s="638" t="s">
        <v>180</v>
      </c>
      <c r="DA41" s="647"/>
      <c r="DB41" s="647"/>
      <c r="DC41" s="648"/>
      <c r="DD41" s="641" t="s">
        <v>180</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15">
      <c r="B42" s="632" t="s">
        <v>357</v>
      </c>
      <c r="C42" s="633"/>
      <c r="D42" s="633"/>
      <c r="E42" s="633"/>
      <c r="F42" s="633"/>
      <c r="G42" s="633"/>
      <c r="H42" s="633"/>
      <c r="I42" s="633"/>
      <c r="J42" s="633"/>
      <c r="K42" s="633"/>
      <c r="L42" s="633"/>
      <c r="M42" s="633"/>
      <c r="N42" s="633"/>
      <c r="O42" s="633"/>
      <c r="P42" s="633"/>
      <c r="Q42" s="634"/>
      <c r="R42" s="635" t="s">
        <v>129</v>
      </c>
      <c r="S42" s="636"/>
      <c r="T42" s="636"/>
      <c r="U42" s="636"/>
      <c r="V42" s="636"/>
      <c r="W42" s="636"/>
      <c r="X42" s="636"/>
      <c r="Y42" s="637"/>
      <c r="Z42" s="661" t="s">
        <v>129</v>
      </c>
      <c r="AA42" s="661"/>
      <c r="AB42" s="661"/>
      <c r="AC42" s="661"/>
      <c r="AD42" s="662" t="s">
        <v>358</v>
      </c>
      <c r="AE42" s="662"/>
      <c r="AF42" s="662"/>
      <c r="AG42" s="662"/>
      <c r="AH42" s="662"/>
      <c r="AI42" s="662"/>
      <c r="AJ42" s="662"/>
      <c r="AK42" s="662"/>
      <c r="AL42" s="638" t="s">
        <v>358</v>
      </c>
      <c r="AM42" s="639"/>
      <c r="AN42" s="639"/>
      <c r="AO42" s="663"/>
      <c r="AQ42" s="676" t="s">
        <v>359</v>
      </c>
      <c r="AR42" s="677"/>
      <c r="AS42" s="677"/>
      <c r="AT42" s="677"/>
      <c r="AU42" s="677"/>
      <c r="AV42" s="677"/>
      <c r="AW42" s="677"/>
      <c r="AX42" s="677"/>
      <c r="AY42" s="678"/>
      <c r="AZ42" s="615">
        <v>430721</v>
      </c>
      <c r="BA42" s="649"/>
      <c r="BB42" s="649"/>
      <c r="BC42" s="649"/>
      <c r="BD42" s="616"/>
      <c r="BE42" s="616"/>
      <c r="BF42" s="664"/>
      <c r="BG42" s="674"/>
      <c r="BH42" s="675"/>
      <c r="BI42" s="675"/>
      <c r="BJ42" s="675"/>
      <c r="BK42" s="675"/>
      <c r="BL42" s="212"/>
      <c r="BM42" s="613" t="s">
        <v>360</v>
      </c>
      <c r="BN42" s="613"/>
      <c r="BO42" s="613"/>
      <c r="BP42" s="613"/>
      <c r="BQ42" s="613"/>
      <c r="BR42" s="613"/>
      <c r="BS42" s="613"/>
      <c r="BT42" s="613"/>
      <c r="BU42" s="614"/>
      <c r="BV42" s="615">
        <v>368</v>
      </c>
      <c r="BW42" s="649"/>
      <c r="BX42" s="649"/>
      <c r="BY42" s="649"/>
      <c r="BZ42" s="649"/>
      <c r="CA42" s="649"/>
      <c r="CB42" s="665"/>
      <c r="CD42" s="632" t="s">
        <v>361</v>
      </c>
      <c r="CE42" s="633"/>
      <c r="CF42" s="633"/>
      <c r="CG42" s="633"/>
      <c r="CH42" s="633"/>
      <c r="CI42" s="633"/>
      <c r="CJ42" s="633"/>
      <c r="CK42" s="633"/>
      <c r="CL42" s="633"/>
      <c r="CM42" s="633"/>
      <c r="CN42" s="633"/>
      <c r="CO42" s="633"/>
      <c r="CP42" s="633"/>
      <c r="CQ42" s="634"/>
      <c r="CR42" s="635">
        <v>351362</v>
      </c>
      <c r="CS42" s="645"/>
      <c r="CT42" s="645"/>
      <c r="CU42" s="645"/>
      <c r="CV42" s="645"/>
      <c r="CW42" s="645"/>
      <c r="CX42" s="645"/>
      <c r="CY42" s="646"/>
      <c r="CZ42" s="638">
        <v>5.3</v>
      </c>
      <c r="DA42" s="647"/>
      <c r="DB42" s="647"/>
      <c r="DC42" s="648"/>
      <c r="DD42" s="641">
        <v>122197</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15">
      <c r="B43" s="632" t="s">
        <v>362</v>
      </c>
      <c r="C43" s="633"/>
      <c r="D43" s="633"/>
      <c r="E43" s="633"/>
      <c r="F43" s="633"/>
      <c r="G43" s="633"/>
      <c r="H43" s="633"/>
      <c r="I43" s="633"/>
      <c r="J43" s="633"/>
      <c r="K43" s="633"/>
      <c r="L43" s="633"/>
      <c r="M43" s="633"/>
      <c r="N43" s="633"/>
      <c r="O43" s="633"/>
      <c r="P43" s="633"/>
      <c r="Q43" s="634"/>
      <c r="R43" s="635">
        <v>177700</v>
      </c>
      <c r="S43" s="636"/>
      <c r="T43" s="636"/>
      <c r="U43" s="636"/>
      <c r="V43" s="636"/>
      <c r="W43" s="636"/>
      <c r="X43" s="636"/>
      <c r="Y43" s="637"/>
      <c r="Z43" s="661">
        <v>2.6</v>
      </c>
      <c r="AA43" s="661"/>
      <c r="AB43" s="661"/>
      <c r="AC43" s="661"/>
      <c r="AD43" s="662" t="s">
        <v>129</v>
      </c>
      <c r="AE43" s="662"/>
      <c r="AF43" s="662"/>
      <c r="AG43" s="662"/>
      <c r="AH43" s="662"/>
      <c r="AI43" s="662"/>
      <c r="AJ43" s="662"/>
      <c r="AK43" s="662"/>
      <c r="AL43" s="638" t="s">
        <v>129</v>
      </c>
      <c r="AM43" s="639"/>
      <c r="AN43" s="639"/>
      <c r="AO43" s="663"/>
      <c r="CD43" s="632" t="s">
        <v>363</v>
      </c>
      <c r="CE43" s="633"/>
      <c r="CF43" s="633"/>
      <c r="CG43" s="633"/>
      <c r="CH43" s="633"/>
      <c r="CI43" s="633"/>
      <c r="CJ43" s="633"/>
      <c r="CK43" s="633"/>
      <c r="CL43" s="633"/>
      <c r="CM43" s="633"/>
      <c r="CN43" s="633"/>
      <c r="CO43" s="633"/>
      <c r="CP43" s="633"/>
      <c r="CQ43" s="634"/>
      <c r="CR43" s="635">
        <v>10074</v>
      </c>
      <c r="CS43" s="645"/>
      <c r="CT43" s="645"/>
      <c r="CU43" s="645"/>
      <c r="CV43" s="645"/>
      <c r="CW43" s="645"/>
      <c r="CX43" s="645"/>
      <c r="CY43" s="646"/>
      <c r="CZ43" s="638">
        <v>0.2</v>
      </c>
      <c r="DA43" s="647"/>
      <c r="DB43" s="647"/>
      <c r="DC43" s="648"/>
      <c r="DD43" s="641">
        <v>10074</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15">
      <c r="B44" s="612" t="s">
        <v>364</v>
      </c>
      <c r="C44" s="613"/>
      <c r="D44" s="613"/>
      <c r="E44" s="613"/>
      <c r="F44" s="613"/>
      <c r="G44" s="613"/>
      <c r="H44" s="613"/>
      <c r="I44" s="613"/>
      <c r="J44" s="613"/>
      <c r="K44" s="613"/>
      <c r="L44" s="613"/>
      <c r="M44" s="613"/>
      <c r="N44" s="613"/>
      <c r="O44" s="613"/>
      <c r="P44" s="613"/>
      <c r="Q44" s="614"/>
      <c r="R44" s="615">
        <v>6914490</v>
      </c>
      <c r="S44" s="649"/>
      <c r="T44" s="649"/>
      <c r="U44" s="649"/>
      <c r="V44" s="649"/>
      <c r="W44" s="649"/>
      <c r="X44" s="649"/>
      <c r="Y44" s="650"/>
      <c r="Z44" s="651">
        <v>100</v>
      </c>
      <c r="AA44" s="651"/>
      <c r="AB44" s="651"/>
      <c r="AC44" s="651"/>
      <c r="AD44" s="652">
        <v>3892556</v>
      </c>
      <c r="AE44" s="652"/>
      <c r="AF44" s="652"/>
      <c r="AG44" s="652"/>
      <c r="AH44" s="652"/>
      <c r="AI44" s="652"/>
      <c r="AJ44" s="652"/>
      <c r="AK44" s="652"/>
      <c r="AL44" s="618">
        <v>100</v>
      </c>
      <c r="AM44" s="653"/>
      <c r="AN44" s="653"/>
      <c r="AO44" s="654"/>
      <c r="CD44" s="655" t="s">
        <v>309</v>
      </c>
      <c r="CE44" s="656"/>
      <c r="CF44" s="632" t="s">
        <v>365</v>
      </c>
      <c r="CG44" s="633"/>
      <c r="CH44" s="633"/>
      <c r="CI44" s="633"/>
      <c r="CJ44" s="633"/>
      <c r="CK44" s="633"/>
      <c r="CL44" s="633"/>
      <c r="CM44" s="633"/>
      <c r="CN44" s="633"/>
      <c r="CO44" s="633"/>
      <c r="CP44" s="633"/>
      <c r="CQ44" s="634"/>
      <c r="CR44" s="635">
        <v>217118</v>
      </c>
      <c r="CS44" s="636"/>
      <c r="CT44" s="636"/>
      <c r="CU44" s="636"/>
      <c r="CV44" s="636"/>
      <c r="CW44" s="636"/>
      <c r="CX44" s="636"/>
      <c r="CY44" s="637"/>
      <c r="CZ44" s="638">
        <v>3.2</v>
      </c>
      <c r="DA44" s="639"/>
      <c r="DB44" s="639"/>
      <c r="DC44" s="640"/>
      <c r="DD44" s="641">
        <v>117497</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15">
      <c r="CD45" s="657"/>
      <c r="CE45" s="658"/>
      <c r="CF45" s="632" t="s">
        <v>366</v>
      </c>
      <c r="CG45" s="633"/>
      <c r="CH45" s="633"/>
      <c r="CI45" s="633"/>
      <c r="CJ45" s="633"/>
      <c r="CK45" s="633"/>
      <c r="CL45" s="633"/>
      <c r="CM45" s="633"/>
      <c r="CN45" s="633"/>
      <c r="CO45" s="633"/>
      <c r="CP45" s="633"/>
      <c r="CQ45" s="634"/>
      <c r="CR45" s="635">
        <v>78744</v>
      </c>
      <c r="CS45" s="645"/>
      <c r="CT45" s="645"/>
      <c r="CU45" s="645"/>
      <c r="CV45" s="645"/>
      <c r="CW45" s="645"/>
      <c r="CX45" s="645"/>
      <c r="CY45" s="646"/>
      <c r="CZ45" s="638">
        <v>1.2</v>
      </c>
      <c r="DA45" s="647"/>
      <c r="DB45" s="647"/>
      <c r="DC45" s="648"/>
      <c r="DD45" s="641">
        <v>5035</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15">
      <c r="B46" s="205" t="s">
        <v>367</v>
      </c>
      <c r="CD46" s="657"/>
      <c r="CE46" s="658"/>
      <c r="CF46" s="632" t="s">
        <v>368</v>
      </c>
      <c r="CG46" s="633"/>
      <c r="CH46" s="633"/>
      <c r="CI46" s="633"/>
      <c r="CJ46" s="633"/>
      <c r="CK46" s="633"/>
      <c r="CL46" s="633"/>
      <c r="CM46" s="633"/>
      <c r="CN46" s="633"/>
      <c r="CO46" s="633"/>
      <c r="CP46" s="633"/>
      <c r="CQ46" s="634"/>
      <c r="CR46" s="635">
        <v>138346</v>
      </c>
      <c r="CS46" s="636"/>
      <c r="CT46" s="636"/>
      <c r="CU46" s="636"/>
      <c r="CV46" s="636"/>
      <c r="CW46" s="636"/>
      <c r="CX46" s="636"/>
      <c r="CY46" s="637"/>
      <c r="CZ46" s="638">
        <v>2.1</v>
      </c>
      <c r="DA46" s="639"/>
      <c r="DB46" s="639"/>
      <c r="DC46" s="640"/>
      <c r="DD46" s="641">
        <v>112434</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15">
      <c r="B47" s="631" t="s">
        <v>369</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370</v>
      </c>
      <c r="CG47" s="633"/>
      <c r="CH47" s="633"/>
      <c r="CI47" s="633"/>
      <c r="CJ47" s="633"/>
      <c r="CK47" s="633"/>
      <c r="CL47" s="633"/>
      <c r="CM47" s="633"/>
      <c r="CN47" s="633"/>
      <c r="CO47" s="633"/>
      <c r="CP47" s="633"/>
      <c r="CQ47" s="634"/>
      <c r="CR47" s="635">
        <v>134244</v>
      </c>
      <c r="CS47" s="645"/>
      <c r="CT47" s="645"/>
      <c r="CU47" s="645"/>
      <c r="CV47" s="645"/>
      <c r="CW47" s="645"/>
      <c r="CX47" s="645"/>
      <c r="CY47" s="646"/>
      <c r="CZ47" s="638">
        <v>2</v>
      </c>
      <c r="DA47" s="647"/>
      <c r="DB47" s="647"/>
      <c r="DC47" s="648"/>
      <c r="DD47" s="641">
        <v>4700</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x14ac:dyDescent="0.15">
      <c r="B48" s="631" t="s">
        <v>371</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372</v>
      </c>
      <c r="CG48" s="633"/>
      <c r="CH48" s="633"/>
      <c r="CI48" s="633"/>
      <c r="CJ48" s="633"/>
      <c r="CK48" s="633"/>
      <c r="CL48" s="633"/>
      <c r="CM48" s="633"/>
      <c r="CN48" s="633"/>
      <c r="CO48" s="633"/>
      <c r="CP48" s="633"/>
      <c r="CQ48" s="634"/>
      <c r="CR48" s="635" t="s">
        <v>358</v>
      </c>
      <c r="CS48" s="636"/>
      <c r="CT48" s="636"/>
      <c r="CU48" s="636"/>
      <c r="CV48" s="636"/>
      <c r="CW48" s="636"/>
      <c r="CX48" s="636"/>
      <c r="CY48" s="637"/>
      <c r="CZ48" s="638" t="s">
        <v>129</v>
      </c>
      <c r="DA48" s="639"/>
      <c r="DB48" s="639"/>
      <c r="DC48" s="640"/>
      <c r="DD48" s="641" t="s">
        <v>129</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15">
      <c r="B49" s="216"/>
      <c r="CD49" s="612" t="s">
        <v>373</v>
      </c>
      <c r="CE49" s="613"/>
      <c r="CF49" s="613"/>
      <c r="CG49" s="613"/>
      <c r="CH49" s="613"/>
      <c r="CI49" s="613"/>
      <c r="CJ49" s="613"/>
      <c r="CK49" s="613"/>
      <c r="CL49" s="613"/>
      <c r="CM49" s="613"/>
      <c r="CN49" s="613"/>
      <c r="CO49" s="613"/>
      <c r="CP49" s="613"/>
      <c r="CQ49" s="614"/>
      <c r="CR49" s="615">
        <v>6683499</v>
      </c>
      <c r="CS49" s="616"/>
      <c r="CT49" s="616"/>
      <c r="CU49" s="616"/>
      <c r="CV49" s="616"/>
      <c r="CW49" s="616"/>
      <c r="CX49" s="616"/>
      <c r="CY49" s="617"/>
      <c r="CZ49" s="618">
        <v>100</v>
      </c>
      <c r="DA49" s="619"/>
      <c r="DB49" s="619"/>
      <c r="DC49" s="620"/>
      <c r="DD49" s="621">
        <v>4372367</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idden="1" x14ac:dyDescent="0.15">
      <c r="B50" s="216"/>
    </row>
  </sheetData>
  <sheetProtection algorithmName="SHA-512" hashValue="onXvHlpd3weesEzUADnnDcsyM4Pw7yKhb+06UYFYAavYzpmsFiGOu/67iE5uYSqooOeJhtBLDrS6CDEkYnwuHg==" saltValue="wcceNMsgiUy9l+LcPZGGP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99" t="s">
        <v>374</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0" t="s">
        <v>375</v>
      </c>
      <c r="DK2" s="1101"/>
      <c r="DL2" s="1101"/>
      <c r="DM2" s="1101"/>
      <c r="DN2" s="1101"/>
      <c r="DO2" s="1102"/>
      <c r="DP2" s="219"/>
      <c r="DQ2" s="1100" t="s">
        <v>376</v>
      </c>
      <c r="DR2" s="1101"/>
      <c r="DS2" s="1101"/>
      <c r="DT2" s="1101"/>
      <c r="DU2" s="1101"/>
      <c r="DV2" s="1101"/>
      <c r="DW2" s="1101"/>
      <c r="DX2" s="1101"/>
      <c r="DY2" s="1101"/>
      <c r="DZ2" s="1102"/>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1068" t="s">
        <v>377</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23"/>
      <c r="BA4" s="223"/>
      <c r="BB4" s="223"/>
      <c r="BC4" s="223"/>
      <c r="BD4" s="223"/>
      <c r="BE4" s="224"/>
      <c r="BF4" s="224"/>
      <c r="BG4" s="224"/>
      <c r="BH4" s="224"/>
      <c r="BI4" s="224"/>
      <c r="BJ4" s="224"/>
      <c r="BK4" s="224"/>
      <c r="BL4" s="224"/>
      <c r="BM4" s="224"/>
      <c r="BN4" s="224"/>
      <c r="BO4" s="224"/>
      <c r="BP4" s="224"/>
      <c r="BQ4" s="739" t="s">
        <v>378</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6"/>
    </row>
    <row r="5" spans="1:131" s="227" customFormat="1" ht="26.25" customHeight="1" x14ac:dyDescent="0.15">
      <c r="A5" s="1004" t="s">
        <v>379</v>
      </c>
      <c r="B5" s="1005"/>
      <c r="C5" s="1005"/>
      <c r="D5" s="1005"/>
      <c r="E5" s="1005"/>
      <c r="F5" s="1005"/>
      <c r="G5" s="1005"/>
      <c r="H5" s="1005"/>
      <c r="I5" s="1005"/>
      <c r="J5" s="1005"/>
      <c r="K5" s="1005"/>
      <c r="L5" s="1005"/>
      <c r="M5" s="1005"/>
      <c r="N5" s="1005"/>
      <c r="O5" s="1005"/>
      <c r="P5" s="1006"/>
      <c r="Q5" s="1010" t="s">
        <v>380</v>
      </c>
      <c r="R5" s="1011"/>
      <c r="S5" s="1011"/>
      <c r="T5" s="1011"/>
      <c r="U5" s="1012"/>
      <c r="V5" s="1010" t="s">
        <v>381</v>
      </c>
      <c r="W5" s="1011"/>
      <c r="X5" s="1011"/>
      <c r="Y5" s="1011"/>
      <c r="Z5" s="1012"/>
      <c r="AA5" s="1010" t="s">
        <v>382</v>
      </c>
      <c r="AB5" s="1011"/>
      <c r="AC5" s="1011"/>
      <c r="AD5" s="1011"/>
      <c r="AE5" s="1011"/>
      <c r="AF5" s="1103" t="s">
        <v>383</v>
      </c>
      <c r="AG5" s="1011"/>
      <c r="AH5" s="1011"/>
      <c r="AI5" s="1011"/>
      <c r="AJ5" s="1024"/>
      <c r="AK5" s="1011" t="s">
        <v>384</v>
      </c>
      <c r="AL5" s="1011"/>
      <c r="AM5" s="1011"/>
      <c r="AN5" s="1011"/>
      <c r="AO5" s="1012"/>
      <c r="AP5" s="1010" t="s">
        <v>385</v>
      </c>
      <c r="AQ5" s="1011"/>
      <c r="AR5" s="1011"/>
      <c r="AS5" s="1011"/>
      <c r="AT5" s="1012"/>
      <c r="AU5" s="1010" t="s">
        <v>386</v>
      </c>
      <c r="AV5" s="1011"/>
      <c r="AW5" s="1011"/>
      <c r="AX5" s="1011"/>
      <c r="AY5" s="1024"/>
      <c r="AZ5" s="223"/>
      <c r="BA5" s="223"/>
      <c r="BB5" s="223"/>
      <c r="BC5" s="223"/>
      <c r="BD5" s="223"/>
      <c r="BE5" s="224"/>
      <c r="BF5" s="224"/>
      <c r="BG5" s="224"/>
      <c r="BH5" s="224"/>
      <c r="BI5" s="224"/>
      <c r="BJ5" s="224"/>
      <c r="BK5" s="224"/>
      <c r="BL5" s="224"/>
      <c r="BM5" s="224"/>
      <c r="BN5" s="224"/>
      <c r="BO5" s="224"/>
      <c r="BP5" s="224"/>
      <c r="BQ5" s="1004" t="s">
        <v>387</v>
      </c>
      <c r="BR5" s="1005"/>
      <c r="BS5" s="1005"/>
      <c r="BT5" s="1005"/>
      <c r="BU5" s="1005"/>
      <c r="BV5" s="1005"/>
      <c r="BW5" s="1005"/>
      <c r="BX5" s="1005"/>
      <c r="BY5" s="1005"/>
      <c r="BZ5" s="1005"/>
      <c r="CA5" s="1005"/>
      <c r="CB5" s="1005"/>
      <c r="CC5" s="1005"/>
      <c r="CD5" s="1005"/>
      <c r="CE5" s="1005"/>
      <c r="CF5" s="1005"/>
      <c r="CG5" s="1006"/>
      <c r="CH5" s="1010" t="s">
        <v>388</v>
      </c>
      <c r="CI5" s="1011"/>
      <c r="CJ5" s="1011"/>
      <c r="CK5" s="1011"/>
      <c r="CL5" s="1012"/>
      <c r="CM5" s="1010" t="s">
        <v>389</v>
      </c>
      <c r="CN5" s="1011"/>
      <c r="CO5" s="1011"/>
      <c r="CP5" s="1011"/>
      <c r="CQ5" s="1012"/>
      <c r="CR5" s="1010" t="s">
        <v>390</v>
      </c>
      <c r="CS5" s="1011"/>
      <c r="CT5" s="1011"/>
      <c r="CU5" s="1011"/>
      <c r="CV5" s="1012"/>
      <c r="CW5" s="1010" t="s">
        <v>391</v>
      </c>
      <c r="CX5" s="1011"/>
      <c r="CY5" s="1011"/>
      <c r="CZ5" s="1011"/>
      <c r="DA5" s="1012"/>
      <c r="DB5" s="1010" t="s">
        <v>392</v>
      </c>
      <c r="DC5" s="1011"/>
      <c r="DD5" s="1011"/>
      <c r="DE5" s="1011"/>
      <c r="DF5" s="1012"/>
      <c r="DG5" s="1093" t="s">
        <v>393</v>
      </c>
      <c r="DH5" s="1094"/>
      <c r="DI5" s="1094"/>
      <c r="DJ5" s="1094"/>
      <c r="DK5" s="1095"/>
      <c r="DL5" s="1093" t="s">
        <v>394</v>
      </c>
      <c r="DM5" s="1094"/>
      <c r="DN5" s="1094"/>
      <c r="DO5" s="1094"/>
      <c r="DP5" s="1095"/>
      <c r="DQ5" s="1010" t="s">
        <v>395</v>
      </c>
      <c r="DR5" s="1011"/>
      <c r="DS5" s="1011"/>
      <c r="DT5" s="1011"/>
      <c r="DU5" s="1012"/>
      <c r="DV5" s="1010" t="s">
        <v>386</v>
      </c>
      <c r="DW5" s="1011"/>
      <c r="DX5" s="1011"/>
      <c r="DY5" s="1011"/>
      <c r="DZ5" s="1024"/>
      <c r="EA5" s="226"/>
    </row>
    <row r="6" spans="1:131" s="227"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6"/>
    </row>
    <row r="7" spans="1:131" s="227" customFormat="1" ht="26.25" customHeight="1" thickTop="1" x14ac:dyDescent="0.15">
      <c r="A7" s="228">
        <v>1</v>
      </c>
      <c r="B7" s="1056" t="s">
        <v>396</v>
      </c>
      <c r="C7" s="1057"/>
      <c r="D7" s="1057"/>
      <c r="E7" s="1057"/>
      <c r="F7" s="1057"/>
      <c r="G7" s="1057"/>
      <c r="H7" s="1057"/>
      <c r="I7" s="1057"/>
      <c r="J7" s="1057"/>
      <c r="K7" s="1057"/>
      <c r="L7" s="1057"/>
      <c r="M7" s="1057"/>
      <c r="N7" s="1057"/>
      <c r="O7" s="1057"/>
      <c r="P7" s="1058"/>
      <c r="Q7" s="1111">
        <v>6914</v>
      </c>
      <c r="R7" s="1112"/>
      <c r="S7" s="1112"/>
      <c r="T7" s="1112"/>
      <c r="U7" s="1112"/>
      <c r="V7" s="1112">
        <v>6683</v>
      </c>
      <c r="W7" s="1112"/>
      <c r="X7" s="1112"/>
      <c r="Y7" s="1112"/>
      <c r="Z7" s="1112"/>
      <c r="AA7" s="1112">
        <f>+Q7-V7</f>
        <v>231</v>
      </c>
      <c r="AB7" s="1112"/>
      <c r="AC7" s="1112"/>
      <c r="AD7" s="1112"/>
      <c r="AE7" s="1113"/>
      <c r="AF7" s="1114">
        <v>220</v>
      </c>
      <c r="AG7" s="1115"/>
      <c r="AH7" s="1115"/>
      <c r="AI7" s="1115"/>
      <c r="AJ7" s="1116"/>
      <c r="AK7" s="1117">
        <v>256</v>
      </c>
      <c r="AL7" s="1118"/>
      <c r="AM7" s="1118"/>
      <c r="AN7" s="1118"/>
      <c r="AO7" s="1118"/>
      <c r="AP7" s="1118">
        <v>5136</v>
      </c>
      <c r="AQ7" s="1118"/>
      <c r="AR7" s="1118"/>
      <c r="AS7" s="1118"/>
      <c r="AT7" s="1118"/>
      <c r="AU7" s="1119"/>
      <c r="AV7" s="1119"/>
      <c r="AW7" s="1119"/>
      <c r="AX7" s="1119"/>
      <c r="AY7" s="1120"/>
      <c r="AZ7" s="223"/>
      <c r="BA7" s="223"/>
      <c r="BB7" s="223"/>
      <c r="BC7" s="223"/>
      <c r="BD7" s="223"/>
      <c r="BE7" s="224"/>
      <c r="BF7" s="224"/>
      <c r="BG7" s="224"/>
      <c r="BH7" s="224"/>
      <c r="BI7" s="224"/>
      <c r="BJ7" s="224"/>
      <c r="BK7" s="224"/>
      <c r="BL7" s="224"/>
      <c r="BM7" s="224"/>
      <c r="BN7" s="224"/>
      <c r="BO7" s="224"/>
      <c r="BP7" s="224"/>
      <c r="BQ7" s="228">
        <v>1</v>
      </c>
      <c r="BR7" s="229"/>
      <c r="BS7" s="1108"/>
      <c r="BT7" s="1109"/>
      <c r="BU7" s="1109"/>
      <c r="BV7" s="1109"/>
      <c r="BW7" s="1109"/>
      <c r="BX7" s="1109"/>
      <c r="BY7" s="1109"/>
      <c r="BZ7" s="1109"/>
      <c r="CA7" s="1109"/>
      <c r="CB7" s="1109"/>
      <c r="CC7" s="1109"/>
      <c r="CD7" s="1109"/>
      <c r="CE7" s="1109"/>
      <c r="CF7" s="1109"/>
      <c r="CG7" s="1121"/>
      <c r="CH7" s="1105"/>
      <c r="CI7" s="1106"/>
      <c r="CJ7" s="1106"/>
      <c r="CK7" s="1106"/>
      <c r="CL7" s="1107"/>
      <c r="CM7" s="1105"/>
      <c r="CN7" s="1106"/>
      <c r="CO7" s="1106"/>
      <c r="CP7" s="1106"/>
      <c r="CQ7" s="1107"/>
      <c r="CR7" s="1105"/>
      <c r="CS7" s="1106"/>
      <c r="CT7" s="1106"/>
      <c r="CU7" s="1106"/>
      <c r="CV7" s="1107"/>
      <c r="CW7" s="1105"/>
      <c r="CX7" s="1106"/>
      <c r="CY7" s="1106"/>
      <c r="CZ7" s="1106"/>
      <c r="DA7" s="1107"/>
      <c r="DB7" s="1105"/>
      <c r="DC7" s="1106"/>
      <c r="DD7" s="1106"/>
      <c r="DE7" s="1106"/>
      <c r="DF7" s="1107"/>
      <c r="DG7" s="1105"/>
      <c r="DH7" s="1106"/>
      <c r="DI7" s="1106"/>
      <c r="DJ7" s="1106"/>
      <c r="DK7" s="1107"/>
      <c r="DL7" s="1105"/>
      <c r="DM7" s="1106"/>
      <c r="DN7" s="1106"/>
      <c r="DO7" s="1106"/>
      <c r="DP7" s="1107"/>
      <c r="DQ7" s="1105"/>
      <c r="DR7" s="1106"/>
      <c r="DS7" s="1106"/>
      <c r="DT7" s="1106"/>
      <c r="DU7" s="1107"/>
      <c r="DV7" s="1108"/>
      <c r="DW7" s="1109"/>
      <c r="DX7" s="1109"/>
      <c r="DY7" s="1109"/>
      <c r="DZ7" s="1110"/>
      <c r="EA7" s="226"/>
    </row>
    <row r="8" spans="1:131" s="227" customFormat="1" ht="26.25" customHeight="1" x14ac:dyDescent="0.15">
      <c r="A8" s="230">
        <v>2</v>
      </c>
      <c r="B8" s="1039"/>
      <c r="C8" s="1040"/>
      <c r="D8" s="1040"/>
      <c r="E8" s="1040"/>
      <c r="F8" s="1040"/>
      <c r="G8" s="1040"/>
      <c r="H8" s="1040"/>
      <c r="I8" s="1040"/>
      <c r="J8" s="1040"/>
      <c r="K8" s="1040"/>
      <c r="L8" s="1040"/>
      <c r="M8" s="1040"/>
      <c r="N8" s="1040"/>
      <c r="O8" s="1040"/>
      <c r="P8" s="1041"/>
      <c r="Q8" s="1047"/>
      <c r="R8" s="1048"/>
      <c r="S8" s="1048"/>
      <c r="T8" s="1048"/>
      <c r="U8" s="1048"/>
      <c r="V8" s="1048"/>
      <c r="W8" s="1048"/>
      <c r="X8" s="1048"/>
      <c r="Y8" s="1048"/>
      <c r="Z8" s="1048"/>
      <c r="AA8" s="1048"/>
      <c r="AB8" s="1048"/>
      <c r="AC8" s="1048"/>
      <c r="AD8" s="1048"/>
      <c r="AE8" s="1049"/>
      <c r="AF8" s="1044"/>
      <c r="AG8" s="1045"/>
      <c r="AH8" s="1045"/>
      <c r="AI8" s="1045"/>
      <c r="AJ8" s="1046"/>
      <c r="AK8" s="1089"/>
      <c r="AL8" s="1090"/>
      <c r="AM8" s="1090"/>
      <c r="AN8" s="1090"/>
      <c r="AO8" s="1090"/>
      <c r="AP8" s="1090"/>
      <c r="AQ8" s="1090"/>
      <c r="AR8" s="1090"/>
      <c r="AS8" s="1090"/>
      <c r="AT8" s="1090"/>
      <c r="AU8" s="1091"/>
      <c r="AV8" s="1091"/>
      <c r="AW8" s="1091"/>
      <c r="AX8" s="1091"/>
      <c r="AY8" s="1092"/>
      <c r="AZ8" s="223"/>
      <c r="BA8" s="223"/>
      <c r="BB8" s="223"/>
      <c r="BC8" s="223"/>
      <c r="BD8" s="223"/>
      <c r="BE8" s="224"/>
      <c r="BF8" s="224"/>
      <c r="BG8" s="224"/>
      <c r="BH8" s="224"/>
      <c r="BI8" s="224"/>
      <c r="BJ8" s="224"/>
      <c r="BK8" s="224"/>
      <c r="BL8" s="224"/>
      <c r="BM8" s="224"/>
      <c r="BN8" s="224"/>
      <c r="BO8" s="224"/>
      <c r="BP8" s="224"/>
      <c r="BQ8" s="230">
        <v>2</v>
      </c>
      <c r="BR8" s="231"/>
      <c r="BS8" s="1001"/>
      <c r="BT8" s="1002"/>
      <c r="BU8" s="1002"/>
      <c r="BV8" s="1002"/>
      <c r="BW8" s="1002"/>
      <c r="BX8" s="1002"/>
      <c r="BY8" s="1002"/>
      <c r="BZ8" s="1002"/>
      <c r="CA8" s="1002"/>
      <c r="CB8" s="1002"/>
      <c r="CC8" s="1002"/>
      <c r="CD8" s="1002"/>
      <c r="CE8" s="1002"/>
      <c r="CF8" s="1002"/>
      <c r="CG8" s="1023"/>
      <c r="CH8" s="998"/>
      <c r="CI8" s="999"/>
      <c r="CJ8" s="999"/>
      <c r="CK8" s="999"/>
      <c r="CL8" s="1000"/>
      <c r="CM8" s="998"/>
      <c r="CN8" s="999"/>
      <c r="CO8" s="999"/>
      <c r="CP8" s="999"/>
      <c r="CQ8" s="1000"/>
      <c r="CR8" s="998"/>
      <c r="CS8" s="999"/>
      <c r="CT8" s="999"/>
      <c r="CU8" s="999"/>
      <c r="CV8" s="1000"/>
      <c r="CW8" s="998"/>
      <c r="CX8" s="999"/>
      <c r="CY8" s="999"/>
      <c r="CZ8" s="999"/>
      <c r="DA8" s="1000"/>
      <c r="DB8" s="998"/>
      <c r="DC8" s="999"/>
      <c r="DD8" s="999"/>
      <c r="DE8" s="999"/>
      <c r="DF8" s="1000"/>
      <c r="DG8" s="998"/>
      <c r="DH8" s="999"/>
      <c r="DI8" s="999"/>
      <c r="DJ8" s="999"/>
      <c r="DK8" s="1000"/>
      <c r="DL8" s="998"/>
      <c r="DM8" s="999"/>
      <c r="DN8" s="999"/>
      <c r="DO8" s="999"/>
      <c r="DP8" s="1000"/>
      <c r="DQ8" s="998"/>
      <c r="DR8" s="999"/>
      <c r="DS8" s="999"/>
      <c r="DT8" s="999"/>
      <c r="DU8" s="1000"/>
      <c r="DV8" s="1001"/>
      <c r="DW8" s="1002"/>
      <c r="DX8" s="1002"/>
      <c r="DY8" s="1002"/>
      <c r="DZ8" s="1003"/>
      <c r="EA8" s="226"/>
    </row>
    <row r="9" spans="1:131" s="227" customFormat="1" ht="26.25" customHeight="1" x14ac:dyDescent="0.15">
      <c r="A9" s="230">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23"/>
      <c r="BA9" s="223"/>
      <c r="BB9" s="223"/>
      <c r="BC9" s="223"/>
      <c r="BD9" s="223"/>
      <c r="BE9" s="224"/>
      <c r="BF9" s="224"/>
      <c r="BG9" s="224"/>
      <c r="BH9" s="224"/>
      <c r="BI9" s="224"/>
      <c r="BJ9" s="224"/>
      <c r="BK9" s="224"/>
      <c r="BL9" s="224"/>
      <c r="BM9" s="224"/>
      <c r="BN9" s="224"/>
      <c r="BO9" s="224"/>
      <c r="BP9" s="224"/>
      <c r="BQ9" s="230">
        <v>3</v>
      </c>
      <c r="BR9" s="231"/>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26"/>
    </row>
    <row r="10" spans="1:131" s="227" customFormat="1" ht="26.25" customHeight="1" x14ac:dyDescent="0.15">
      <c r="A10" s="230">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23"/>
      <c r="BA10" s="223"/>
      <c r="BB10" s="223"/>
      <c r="BC10" s="223"/>
      <c r="BD10" s="223"/>
      <c r="BE10" s="224"/>
      <c r="BF10" s="224"/>
      <c r="BG10" s="224"/>
      <c r="BH10" s="224"/>
      <c r="BI10" s="224"/>
      <c r="BJ10" s="224"/>
      <c r="BK10" s="224"/>
      <c r="BL10" s="224"/>
      <c r="BM10" s="224"/>
      <c r="BN10" s="224"/>
      <c r="BO10" s="224"/>
      <c r="BP10" s="224"/>
      <c r="BQ10" s="230">
        <v>4</v>
      </c>
      <c r="BR10" s="231"/>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26"/>
    </row>
    <row r="11" spans="1:131" s="227" customFormat="1" ht="26.25" customHeight="1" x14ac:dyDescent="0.15">
      <c r="A11" s="230">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23"/>
      <c r="BA11" s="223"/>
      <c r="BB11" s="223"/>
      <c r="BC11" s="223"/>
      <c r="BD11" s="223"/>
      <c r="BE11" s="224"/>
      <c r="BF11" s="224"/>
      <c r="BG11" s="224"/>
      <c r="BH11" s="224"/>
      <c r="BI11" s="224"/>
      <c r="BJ11" s="224"/>
      <c r="BK11" s="224"/>
      <c r="BL11" s="224"/>
      <c r="BM11" s="224"/>
      <c r="BN11" s="224"/>
      <c r="BO11" s="224"/>
      <c r="BP11" s="224"/>
      <c r="BQ11" s="230">
        <v>5</v>
      </c>
      <c r="BR11" s="231"/>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26"/>
    </row>
    <row r="12" spans="1:131" s="227" customFormat="1" ht="26.25" customHeight="1" x14ac:dyDescent="0.15">
      <c r="A12" s="230">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23"/>
      <c r="BA12" s="223"/>
      <c r="BB12" s="223"/>
      <c r="BC12" s="223"/>
      <c r="BD12" s="223"/>
      <c r="BE12" s="224"/>
      <c r="BF12" s="224"/>
      <c r="BG12" s="224"/>
      <c r="BH12" s="224"/>
      <c r="BI12" s="224"/>
      <c r="BJ12" s="224"/>
      <c r="BK12" s="224"/>
      <c r="BL12" s="224"/>
      <c r="BM12" s="224"/>
      <c r="BN12" s="224"/>
      <c r="BO12" s="224"/>
      <c r="BP12" s="224"/>
      <c r="BQ12" s="230">
        <v>6</v>
      </c>
      <c r="BR12" s="231"/>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6"/>
    </row>
    <row r="13" spans="1:131" s="227" customFormat="1" ht="26.25" customHeight="1" x14ac:dyDescent="0.15">
      <c r="A13" s="230">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23"/>
      <c r="BA13" s="223"/>
      <c r="BB13" s="223"/>
      <c r="BC13" s="223"/>
      <c r="BD13" s="223"/>
      <c r="BE13" s="224"/>
      <c r="BF13" s="224"/>
      <c r="BG13" s="224"/>
      <c r="BH13" s="224"/>
      <c r="BI13" s="224"/>
      <c r="BJ13" s="224"/>
      <c r="BK13" s="224"/>
      <c r="BL13" s="224"/>
      <c r="BM13" s="224"/>
      <c r="BN13" s="224"/>
      <c r="BO13" s="224"/>
      <c r="BP13" s="224"/>
      <c r="BQ13" s="230">
        <v>7</v>
      </c>
      <c r="BR13" s="231"/>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6"/>
    </row>
    <row r="14" spans="1:131" s="227" customFormat="1" ht="26.25" customHeight="1" x14ac:dyDescent="0.15">
      <c r="A14" s="230">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23"/>
      <c r="BA14" s="223"/>
      <c r="BB14" s="223"/>
      <c r="BC14" s="223"/>
      <c r="BD14" s="223"/>
      <c r="BE14" s="224"/>
      <c r="BF14" s="224"/>
      <c r="BG14" s="224"/>
      <c r="BH14" s="224"/>
      <c r="BI14" s="224"/>
      <c r="BJ14" s="224"/>
      <c r="BK14" s="224"/>
      <c r="BL14" s="224"/>
      <c r="BM14" s="224"/>
      <c r="BN14" s="224"/>
      <c r="BO14" s="224"/>
      <c r="BP14" s="224"/>
      <c r="BQ14" s="230">
        <v>8</v>
      </c>
      <c r="BR14" s="231"/>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6"/>
    </row>
    <row r="15" spans="1:131" s="227" customFormat="1" ht="26.25" customHeight="1" x14ac:dyDescent="0.15">
      <c r="A15" s="230">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23"/>
      <c r="BA15" s="223"/>
      <c r="BB15" s="223"/>
      <c r="BC15" s="223"/>
      <c r="BD15" s="223"/>
      <c r="BE15" s="224"/>
      <c r="BF15" s="224"/>
      <c r="BG15" s="224"/>
      <c r="BH15" s="224"/>
      <c r="BI15" s="224"/>
      <c r="BJ15" s="224"/>
      <c r="BK15" s="224"/>
      <c r="BL15" s="224"/>
      <c r="BM15" s="224"/>
      <c r="BN15" s="224"/>
      <c r="BO15" s="224"/>
      <c r="BP15" s="224"/>
      <c r="BQ15" s="230">
        <v>9</v>
      </c>
      <c r="BR15" s="231"/>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6"/>
    </row>
    <row r="16" spans="1:131" s="227" customFormat="1" ht="26.25" customHeight="1" x14ac:dyDescent="0.15">
      <c r="A16" s="230">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23"/>
      <c r="BA16" s="223"/>
      <c r="BB16" s="223"/>
      <c r="BC16" s="223"/>
      <c r="BD16" s="223"/>
      <c r="BE16" s="224"/>
      <c r="BF16" s="224"/>
      <c r="BG16" s="224"/>
      <c r="BH16" s="224"/>
      <c r="BI16" s="224"/>
      <c r="BJ16" s="224"/>
      <c r="BK16" s="224"/>
      <c r="BL16" s="224"/>
      <c r="BM16" s="224"/>
      <c r="BN16" s="224"/>
      <c r="BO16" s="224"/>
      <c r="BP16" s="224"/>
      <c r="BQ16" s="230">
        <v>10</v>
      </c>
      <c r="BR16" s="231"/>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6"/>
    </row>
    <row r="17" spans="1:131" s="227" customFormat="1" ht="26.25" customHeight="1" x14ac:dyDescent="0.15">
      <c r="A17" s="230">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23"/>
      <c r="BA17" s="223"/>
      <c r="BB17" s="223"/>
      <c r="BC17" s="223"/>
      <c r="BD17" s="223"/>
      <c r="BE17" s="224"/>
      <c r="BF17" s="224"/>
      <c r="BG17" s="224"/>
      <c r="BH17" s="224"/>
      <c r="BI17" s="224"/>
      <c r="BJ17" s="224"/>
      <c r="BK17" s="224"/>
      <c r="BL17" s="224"/>
      <c r="BM17" s="224"/>
      <c r="BN17" s="224"/>
      <c r="BO17" s="224"/>
      <c r="BP17" s="224"/>
      <c r="BQ17" s="230">
        <v>11</v>
      </c>
      <c r="BR17" s="231"/>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6"/>
    </row>
    <row r="18" spans="1:131" s="227" customFormat="1" ht="26.25" customHeight="1" x14ac:dyDescent="0.15">
      <c r="A18" s="230">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23"/>
      <c r="BA18" s="223"/>
      <c r="BB18" s="223"/>
      <c r="BC18" s="223"/>
      <c r="BD18" s="223"/>
      <c r="BE18" s="224"/>
      <c r="BF18" s="224"/>
      <c r="BG18" s="224"/>
      <c r="BH18" s="224"/>
      <c r="BI18" s="224"/>
      <c r="BJ18" s="224"/>
      <c r="BK18" s="224"/>
      <c r="BL18" s="224"/>
      <c r="BM18" s="224"/>
      <c r="BN18" s="224"/>
      <c r="BO18" s="224"/>
      <c r="BP18" s="224"/>
      <c r="BQ18" s="230">
        <v>12</v>
      </c>
      <c r="BR18" s="231"/>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6"/>
    </row>
    <row r="19" spans="1:131" s="227" customFormat="1" ht="26.25" customHeight="1" x14ac:dyDescent="0.15">
      <c r="A19" s="230">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23"/>
      <c r="BA19" s="223"/>
      <c r="BB19" s="223"/>
      <c r="BC19" s="223"/>
      <c r="BD19" s="223"/>
      <c r="BE19" s="224"/>
      <c r="BF19" s="224"/>
      <c r="BG19" s="224"/>
      <c r="BH19" s="224"/>
      <c r="BI19" s="224"/>
      <c r="BJ19" s="224"/>
      <c r="BK19" s="224"/>
      <c r="BL19" s="224"/>
      <c r="BM19" s="224"/>
      <c r="BN19" s="224"/>
      <c r="BO19" s="224"/>
      <c r="BP19" s="224"/>
      <c r="BQ19" s="230">
        <v>13</v>
      </c>
      <c r="BR19" s="231"/>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6"/>
    </row>
    <row r="20" spans="1:131" s="227" customFormat="1" ht="26.25" customHeight="1" x14ac:dyDescent="0.15">
      <c r="A20" s="230">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23"/>
      <c r="BA20" s="223"/>
      <c r="BB20" s="223"/>
      <c r="BC20" s="223"/>
      <c r="BD20" s="223"/>
      <c r="BE20" s="224"/>
      <c r="BF20" s="224"/>
      <c r="BG20" s="224"/>
      <c r="BH20" s="224"/>
      <c r="BI20" s="224"/>
      <c r="BJ20" s="224"/>
      <c r="BK20" s="224"/>
      <c r="BL20" s="224"/>
      <c r="BM20" s="224"/>
      <c r="BN20" s="224"/>
      <c r="BO20" s="224"/>
      <c r="BP20" s="224"/>
      <c r="BQ20" s="230">
        <v>14</v>
      </c>
      <c r="BR20" s="231"/>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6"/>
    </row>
    <row r="21" spans="1:131" s="227" customFormat="1" ht="26.25" customHeight="1" thickBot="1" x14ac:dyDescent="0.2">
      <c r="A21" s="230">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23"/>
      <c r="BA21" s="223"/>
      <c r="BB21" s="223"/>
      <c r="BC21" s="223"/>
      <c r="BD21" s="223"/>
      <c r="BE21" s="224"/>
      <c r="BF21" s="224"/>
      <c r="BG21" s="224"/>
      <c r="BH21" s="224"/>
      <c r="BI21" s="224"/>
      <c r="BJ21" s="224"/>
      <c r="BK21" s="224"/>
      <c r="BL21" s="224"/>
      <c r="BM21" s="224"/>
      <c r="BN21" s="224"/>
      <c r="BO21" s="224"/>
      <c r="BP21" s="224"/>
      <c r="BQ21" s="230">
        <v>15</v>
      </c>
      <c r="BR21" s="231"/>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6"/>
    </row>
    <row r="22" spans="1:131" s="227" customFormat="1" ht="26.25" customHeight="1" x14ac:dyDescent="0.15">
      <c r="A22" s="230">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397</v>
      </c>
      <c r="BA22" s="1037"/>
      <c r="BB22" s="1037"/>
      <c r="BC22" s="1037"/>
      <c r="BD22" s="1038"/>
      <c r="BE22" s="224"/>
      <c r="BF22" s="224"/>
      <c r="BG22" s="224"/>
      <c r="BH22" s="224"/>
      <c r="BI22" s="224"/>
      <c r="BJ22" s="224"/>
      <c r="BK22" s="224"/>
      <c r="BL22" s="224"/>
      <c r="BM22" s="224"/>
      <c r="BN22" s="224"/>
      <c r="BO22" s="224"/>
      <c r="BP22" s="224"/>
      <c r="BQ22" s="230">
        <v>16</v>
      </c>
      <c r="BR22" s="231"/>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6"/>
    </row>
    <row r="23" spans="1:131" s="227" customFormat="1" ht="26.25" customHeight="1" thickBot="1" x14ac:dyDescent="0.2">
      <c r="A23" s="232" t="s">
        <v>398</v>
      </c>
      <c r="B23" s="946" t="s">
        <v>399</v>
      </c>
      <c r="C23" s="947"/>
      <c r="D23" s="947"/>
      <c r="E23" s="947"/>
      <c r="F23" s="947"/>
      <c r="G23" s="947"/>
      <c r="H23" s="947"/>
      <c r="I23" s="947"/>
      <c r="J23" s="947"/>
      <c r="K23" s="947"/>
      <c r="L23" s="947"/>
      <c r="M23" s="947"/>
      <c r="N23" s="947"/>
      <c r="O23" s="947"/>
      <c r="P23" s="957"/>
      <c r="Q23" s="1076"/>
      <c r="R23" s="1070"/>
      <c r="S23" s="1070"/>
      <c r="T23" s="1070"/>
      <c r="U23" s="1070"/>
      <c r="V23" s="1070"/>
      <c r="W23" s="1070"/>
      <c r="X23" s="1070"/>
      <c r="Y23" s="1070"/>
      <c r="Z23" s="1070"/>
      <c r="AA23" s="1070"/>
      <c r="AB23" s="1070"/>
      <c r="AC23" s="1070"/>
      <c r="AD23" s="1070"/>
      <c r="AE23" s="1077"/>
      <c r="AF23" s="1078">
        <v>220</v>
      </c>
      <c r="AG23" s="1070"/>
      <c r="AH23" s="1070"/>
      <c r="AI23" s="1070"/>
      <c r="AJ23" s="1079"/>
      <c r="AK23" s="1080"/>
      <c r="AL23" s="1081"/>
      <c r="AM23" s="1081"/>
      <c r="AN23" s="1081"/>
      <c r="AO23" s="1081"/>
      <c r="AP23" s="1070"/>
      <c r="AQ23" s="1070"/>
      <c r="AR23" s="1070"/>
      <c r="AS23" s="1070"/>
      <c r="AT23" s="1070"/>
      <c r="AU23" s="1071"/>
      <c r="AV23" s="1071"/>
      <c r="AW23" s="1071"/>
      <c r="AX23" s="1071"/>
      <c r="AY23" s="1072"/>
      <c r="AZ23" s="1073" t="s">
        <v>400</v>
      </c>
      <c r="BA23" s="1074"/>
      <c r="BB23" s="1074"/>
      <c r="BC23" s="1074"/>
      <c r="BD23" s="1075"/>
      <c r="BE23" s="224"/>
      <c r="BF23" s="224"/>
      <c r="BG23" s="224"/>
      <c r="BH23" s="224"/>
      <c r="BI23" s="224"/>
      <c r="BJ23" s="224"/>
      <c r="BK23" s="224"/>
      <c r="BL23" s="224"/>
      <c r="BM23" s="224"/>
      <c r="BN23" s="224"/>
      <c r="BO23" s="224"/>
      <c r="BP23" s="224"/>
      <c r="BQ23" s="230">
        <v>17</v>
      </c>
      <c r="BR23" s="231"/>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6"/>
    </row>
    <row r="24" spans="1:131" s="227" customFormat="1" ht="26.25" customHeight="1" x14ac:dyDescent="0.15">
      <c r="A24" s="1069" t="s">
        <v>401</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23"/>
      <c r="BA24" s="223"/>
      <c r="BB24" s="223"/>
      <c r="BC24" s="223"/>
      <c r="BD24" s="223"/>
      <c r="BE24" s="224"/>
      <c r="BF24" s="224"/>
      <c r="BG24" s="224"/>
      <c r="BH24" s="224"/>
      <c r="BI24" s="224"/>
      <c r="BJ24" s="224"/>
      <c r="BK24" s="224"/>
      <c r="BL24" s="224"/>
      <c r="BM24" s="224"/>
      <c r="BN24" s="224"/>
      <c r="BO24" s="224"/>
      <c r="BP24" s="224"/>
      <c r="BQ24" s="230">
        <v>18</v>
      </c>
      <c r="BR24" s="231"/>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6"/>
    </row>
    <row r="25" spans="1:131" ht="26.25" customHeight="1" thickBot="1" x14ac:dyDescent="0.2">
      <c r="A25" s="1068" t="s">
        <v>402</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23"/>
      <c r="BK25" s="223"/>
      <c r="BL25" s="223"/>
      <c r="BM25" s="223"/>
      <c r="BN25" s="223"/>
      <c r="BO25" s="233"/>
      <c r="BP25" s="233"/>
      <c r="BQ25" s="230">
        <v>19</v>
      </c>
      <c r="BR25" s="231"/>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21"/>
    </row>
    <row r="26" spans="1:131" ht="26.25" customHeight="1" x14ac:dyDescent="0.15">
      <c r="A26" s="1004" t="s">
        <v>379</v>
      </c>
      <c r="B26" s="1005"/>
      <c r="C26" s="1005"/>
      <c r="D26" s="1005"/>
      <c r="E26" s="1005"/>
      <c r="F26" s="1005"/>
      <c r="G26" s="1005"/>
      <c r="H26" s="1005"/>
      <c r="I26" s="1005"/>
      <c r="J26" s="1005"/>
      <c r="K26" s="1005"/>
      <c r="L26" s="1005"/>
      <c r="M26" s="1005"/>
      <c r="N26" s="1005"/>
      <c r="O26" s="1005"/>
      <c r="P26" s="1006"/>
      <c r="Q26" s="1010" t="s">
        <v>403</v>
      </c>
      <c r="R26" s="1011"/>
      <c r="S26" s="1011"/>
      <c r="T26" s="1011"/>
      <c r="U26" s="1012"/>
      <c r="V26" s="1010" t="s">
        <v>404</v>
      </c>
      <c r="W26" s="1011"/>
      <c r="X26" s="1011"/>
      <c r="Y26" s="1011"/>
      <c r="Z26" s="1012"/>
      <c r="AA26" s="1010" t="s">
        <v>405</v>
      </c>
      <c r="AB26" s="1011"/>
      <c r="AC26" s="1011"/>
      <c r="AD26" s="1011"/>
      <c r="AE26" s="1011"/>
      <c r="AF26" s="1064" t="s">
        <v>406</v>
      </c>
      <c r="AG26" s="1017"/>
      <c r="AH26" s="1017"/>
      <c r="AI26" s="1017"/>
      <c r="AJ26" s="1065"/>
      <c r="AK26" s="1011" t="s">
        <v>407</v>
      </c>
      <c r="AL26" s="1011"/>
      <c r="AM26" s="1011"/>
      <c r="AN26" s="1011"/>
      <c r="AO26" s="1012"/>
      <c r="AP26" s="1010" t="s">
        <v>408</v>
      </c>
      <c r="AQ26" s="1011"/>
      <c r="AR26" s="1011"/>
      <c r="AS26" s="1011"/>
      <c r="AT26" s="1012"/>
      <c r="AU26" s="1010" t="s">
        <v>409</v>
      </c>
      <c r="AV26" s="1011"/>
      <c r="AW26" s="1011"/>
      <c r="AX26" s="1011"/>
      <c r="AY26" s="1012"/>
      <c r="AZ26" s="1010" t="s">
        <v>410</v>
      </c>
      <c r="BA26" s="1011"/>
      <c r="BB26" s="1011"/>
      <c r="BC26" s="1011"/>
      <c r="BD26" s="1012"/>
      <c r="BE26" s="1010" t="s">
        <v>386</v>
      </c>
      <c r="BF26" s="1011"/>
      <c r="BG26" s="1011"/>
      <c r="BH26" s="1011"/>
      <c r="BI26" s="1024"/>
      <c r="BJ26" s="223"/>
      <c r="BK26" s="223"/>
      <c r="BL26" s="223"/>
      <c r="BM26" s="223"/>
      <c r="BN26" s="223"/>
      <c r="BO26" s="233"/>
      <c r="BP26" s="233"/>
      <c r="BQ26" s="230">
        <v>20</v>
      </c>
      <c r="BR26" s="231"/>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21"/>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23"/>
      <c r="BK27" s="223"/>
      <c r="BL27" s="223"/>
      <c r="BM27" s="223"/>
      <c r="BN27" s="223"/>
      <c r="BO27" s="233"/>
      <c r="BP27" s="233"/>
      <c r="BQ27" s="230">
        <v>21</v>
      </c>
      <c r="BR27" s="231"/>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21"/>
    </row>
    <row r="28" spans="1:131" ht="26.25" customHeight="1" thickTop="1" x14ac:dyDescent="0.15">
      <c r="A28" s="234">
        <v>1</v>
      </c>
      <c r="B28" s="1056" t="s">
        <v>411</v>
      </c>
      <c r="C28" s="1057"/>
      <c r="D28" s="1057"/>
      <c r="E28" s="1057"/>
      <c r="F28" s="1057"/>
      <c r="G28" s="1057"/>
      <c r="H28" s="1057"/>
      <c r="I28" s="1057"/>
      <c r="J28" s="1057"/>
      <c r="K28" s="1057"/>
      <c r="L28" s="1057"/>
      <c r="M28" s="1057"/>
      <c r="N28" s="1057"/>
      <c r="O28" s="1057"/>
      <c r="P28" s="1058"/>
      <c r="Q28" s="1059">
        <v>1428</v>
      </c>
      <c r="R28" s="1060"/>
      <c r="S28" s="1060"/>
      <c r="T28" s="1060"/>
      <c r="U28" s="1060"/>
      <c r="V28" s="1060">
        <v>1394</v>
      </c>
      <c r="W28" s="1060"/>
      <c r="X28" s="1060"/>
      <c r="Y28" s="1060"/>
      <c r="Z28" s="1060"/>
      <c r="AA28" s="1060">
        <f>+Q28-V28</f>
        <v>34</v>
      </c>
      <c r="AB28" s="1060"/>
      <c r="AC28" s="1060"/>
      <c r="AD28" s="1060"/>
      <c r="AE28" s="1061"/>
      <c r="AF28" s="1062">
        <v>34</v>
      </c>
      <c r="AG28" s="1060"/>
      <c r="AH28" s="1060"/>
      <c r="AI28" s="1060"/>
      <c r="AJ28" s="1063"/>
      <c r="AK28" s="1051">
        <v>118</v>
      </c>
      <c r="AL28" s="1052"/>
      <c r="AM28" s="1052"/>
      <c r="AN28" s="1052"/>
      <c r="AO28" s="1052"/>
      <c r="AP28" s="1052" t="s">
        <v>581</v>
      </c>
      <c r="AQ28" s="1052"/>
      <c r="AR28" s="1052"/>
      <c r="AS28" s="1052"/>
      <c r="AT28" s="1052"/>
      <c r="AU28" s="1052" t="s">
        <v>581</v>
      </c>
      <c r="AV28" s="1052"/>
      <c r="AW28" s="1052"/>
      <c r="AX28" s="1052"/>
      <c r="AY28" s="1052"/>
      <c r="AZ28" s="1053" t="s">
        <v>581</v>
      </c>
      <c r="BA28" s="1053"/>
      <c r="BB28" s="1053"/>
      <c r="BC28" s="1053"/>
      <c r="BD28" s="1053"/>
      <c r="BE28" s="1054"/>
      <c r="BF28" s="1054"/>
      <c r="BG28" s="1054"/>
      <c r="BH28" s="1054"/>
      <c r="BI28" s="1055"/>
      <c r="BJ28" s="223"/>
      <c r="BK28" s="223"/>
      <c r="BL28" s="223"/>
      <c r="BM28" s="223"/>
      <c r="BN28" s="223"/>
      <c r="BO28" s="233"/>
      <c r="BP28" s="233"/>
      <c r="BQ28" s="230">
        <v>22</v>
      </c>
      <c r="BR28" s="231"/>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21"/>
    </row>
    <row r="29" spans="1:131" ht="26.25" customHeight="1" x14ac:dyDescent="0.15">
      <c r="A29" s="234">
        <v>2</v>
      </c>
      <c r="B29" s="1039" t="s">
        <v>412</v>
      </c>
      <c r="C29" s="1040"/>
      <c r="D29" s="1040"/>
      <c r="E29" s="1040"/>
      <c r="F29" s="1040"/>
      <c r="G29" s="1040"/>
      <c r="H29" s="1040"/>
      <c r="I29" s="1040"/>
      <c r="J29" s="1040"/>
      <c r="K29" s="1040"/>
      <c r="L29" s="1040"/>
      <c r="M29" s="1040"/>
      <c r="N29" s="1040"/>
      <c r="O29" s="1040"/>
      <c r="P29" s="1041"/>
      <c r="Q29" s="1047">
        <v>1594</v>
      </c>
      <c r="R29" s="1048"/>
      <c r="S29" s="1048"/>
      <c r="T29" s="1048"/>
      <c r="U29" s="1048"/>
      <c r="V29" s="1048">
        <v>1426</v>
      </c>
      <c r="W29" s="1048"/>
      <c r="X29" s="1048"/>
      <c r="Y29" s="1048"/>
      <c r="Z29" s="1048"/>
      <c r="AA29" s="1048">
        <f>+Q29-V29</f>
        <v>168</v>
      </c>
      <c r="AB29" s="1048"/>
      <c r="AC29" s="1048"/>
      <c r="AD29" s="1048"/>
      <c r="AE29" s="1049"/>
      <c r="AF29" s="1044">
        <v>168</v>
      </c>
      <c r="AG29" s="1045"/>
      <c r="AH29" s="1045"/>
      <c r="AI29" s="1045"/>
      <c r="AJ29" s="1046"/>
      <c r="AK29" s="989">
        <v>218</v>
      </c>
      <c r="AL29" s="980"/>
      <c r="AM29" s="980"/>
      <c r="AN29" s="980"/>
      <c r="AO29" s="980"/>
      <c r="AP29" s="980" t="s">
        <v>581</v>
      </c>
      <c r="AQ29" s="980"/>
      <c r="AR29" s="980"/>
      <c r="AS29" s="980"/>
      <c r="AT29" s="980"/>
      <c r="AU29" s="980" t="s">
        <v>581</v>
      </c>
      <c r="AV29" s="980"/>
      <c r="AW29" s="980"/>
      <c r="AX29" s="980"/>
      <c r="AY29" s="980"/>
      <c r="AZ29" s="1050" t="s">
        <v>581</v>
      </c>
      <c r="BA29" s="1050"/>
      <c r="BB29" s="1050"/>
      <c r="BC29" s="1050"/>
      <c r="BD29" s="1050"/>
      <c r="BE29" s="981"/>
      <c r="BF29" s="981"/>
      <c r="BG29" s="981"/>
      <c r="BH29" s="981"/>
      <c r="BI29" s="982"/>
      <c r="BJ29" s="223"/>
      <c r="BK29" s="223"/>
      <c r="BL29" s="223"/>
      <c r="BM29" s="223"/>
      <c r="BN29" s="223"/>
      <c r="BO29" s="233"/>
      <c r="BP29" s="233"/>
      <c r="BQ29" s="230">
        <v>23</v>
      </c>
      <c r="BR29" s="231"/>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21"/>
    </row>
    <row r="30" spans="1:131" ht="26.25" customHeight="1" x14ac:dyDescent="0.15">
      <c r="A30" s="234">
        <v>3</v>
      </c>
      <c r="B30" s="1039" t="s">
        <v>413</v>
      </c>
      <c r="C30" s="1040"/>
      <c r="D30" s="1040"/>
      <c r="E30" s="1040"/>
      <c r="F30" s="1040"/>
      <c r="G30" s="1040"/>
      <c r="H30" s="1040"/>
      <c r="I30" s="1040"/>
      <c r="J30" s="1040"/>
      <c r="K30" s="1040"/>
      <c r="L30" s="1040"/>
      <c r="M30" s="1040"/>
      <c r="N30" s="1040"/>
      <c r="O30" s="1040"/>
      <c r="P30" s="1041"/>
      <c r="Q30" s="1047">
        <v>173</v>
      </c>
      <c r="R30" s="1048"/>
      <c r="S30" s="1048"/>
      <c r="T30" s="1048"/>
      <c r="U30" s="1048"/>
      <c r="V30" s="1048">
        <v>171</v>
      </c>
      <c r="W30" s="1048"/>
      <c r="X30" s="1048"/>
      <c r="Y30" s="1048"/>
      <c r="Z30" s="1048"/>
      <c r="AA30" s="1048">
        <f>+Q30-V30</f>
        <v>2</v>
      </c>
      <c r="AB30" s="1048"/>
      <c r="AC30" s="1048"/>
      <c r="AD30" s="1048"/>
      <c r="AE30" s="1049"/>
      <c r="AF30" s="1044">
        <v>2</v>
      </c>
      <c r="AG30" s="1045"/>
      <c r="AH30" s="1045"/>
      <c r="AI30" s="1045"/>
      <c r="AJ30" s="1046"/>
      <c r="AK30" s="989">
        <v>50</v>
      </c>
      <c r="AL30" s="980"/>
      <c r="AM30" s="980"/>
      <c r="AN30" s="980"/>
      <c r="AO30" s="980"/>
      <c r="AP30" s="980" t="s">
        <v>581</v>
      </c>
      <c r="AQ30" s="980"/>
      <c r="AR30" s="980"/>
      <c r="AS30" s="980"/>
      <c r="AT30" s="980"/>
      <c r="AU30" s="980" t="s">
        <v>581</v>
      </c>
      <c r="AV30" s="980"/>
      <c r="AW30" s="980"/>
      <c r="AX30" s="980"/>
      <c r="AY30" s="980"/>
      <c r="AZ30" s="1050" t="s">
        <v>581</v>
      </c>
      <c r="BA30" s="1050"/>
      <c r="BB30" s="1050"/>
      <c r="BC30" s="1050"/>
      <c r="BD30" s="1050"/>
      <c r="BE30" s="981"/>
      <c r="BF30" s="981"/>
      <c r="BG30" s="981"/>
      <c r="BH30" s="981"/>
      <c r="BI30" s="982"/>
      <c r="BJ30" s="223"/>
      <c r="BK30" s="223"/>
      <c r="BL30" s="223"/>
      <c r="BM30" s="223"/>
      <c r="BN30" s="223"/>
      <c r="BO30" s="233"/>
      <c r="BP30" s="233"/>
      <c r="BQ30" s="230">
        <v>24</v>
      </c>
      <c r="BR30" s="231"/>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21"/>
    </row>
    <row r="31" spans="1:131" ht="26.25" customHeight="1" x14ac:dyDescent="0.15">
      <c r="A31" s="234">
        <v>4</v>
      </c>
      <c r="B31" s="1039" t="s">
        <v>414</v>
      </c>
      <c r="C31" s="1040"/>
      <c r="D31" s="1040"/>
      <c r="E31" s="1040"/>
      <c r="F31" s="1040"/>
      <c r="G31" s="1040"/>
      <c r="H31" s="1040"/>
      <c r="I31" s="1040"/>
      <c r="J31" s="1040"/>
      <c r="K31" s="1040"/>
      <c r="L31" s="1040"/>
      <c r="M31" s="1040"/>
      <c r="N31" s="1040"/>
      <c r="O31" s="1040"/>
      <c r="P31" s="1041"/>
      <c r="Q31" s="1047">
        <v>374</v>
      </c>
      <c r="R31" s="1048"/>
      <c r="S31" s="1048"/>
      <c r="T31" s="1048"/>
      <c r="U31" s="1048"/>
      <c r="V31" s="1048">
        <v>327</v>
      </c>
      <c r="W31" s="1048"/>
      <c r="X31" s="1048"/>
      <c r="Y31" s="1048"/>
      <c r="Z31" s="1048"/>
      <c r="AA31" s="1048">
        <f>+Q31-V31</f>
        <v>47</v>
      </c>
      <c r="AB31" s="1048"/>
      <c r="AC31" s="1048"/>
      <c r="AD31" s="1048"/>
      <c r="AE31" s="1049"/>
      <c r="AF31" s="1044">
        <v>45</v>
      </c>
      <c r="AG31" s="1045"/>
      <c r="AH31" s="1045"/>
      <c r="AI31" s="1045"/>
      <c r="AJ31" s="1046"/>
      <c r="AK31" s="989">
        <v>155</v>
      </c>
      <c r="AL31" s="980"/>
      <c r="AM31" s="980"/>
      <c r="AN31" s="980"/>
      <c r="AO31" s="980"/>
      <c r="AP31" s="980">
        <v>2947</v>
      </c>
      <c r="AQ31" s="980"/>
      <c r="AR31" s="980"/>
      <c r="AS31" s="980"/>
      <c r="AT31" s="980"/>
      <c r="AU31" s="980">
        <v>1771</v>
      </c>
      <c r="AV31" s="980"/>
      <c r="AW31" s="980"/>
      <c r="AX31" s="980"/>
      <c r="AY31" s="980"/>
      <c r="AZ31" s="1050" t="s">
        <v>581</v>
      </c>
      <c r="BA31" s="1050"/>
      <c r="BB31" s="1050"/>
      <c r="BC31" s="1050"/>
      <c r="BD31" s="1050"/>
      <c r="BE31" s="981" t="s">
        <v>415</v>
      </c>
      <c r="BF31" s="981"/>
      <c r="BG31" s="981"/>
      <c r="BH31" s="981"/>
      <c r="BI31" s="982"/>
      <c r="BJ31" s="223"/>
      <c r="BK31" s="223"/>
      <c r="BL31" s="223"/>
      <c r="BM31" s="223"/>
      <c r="BN31" s="223"/>
      <c r="BO31" s="233"/>
      <c r="BP31" s="233"/>
      <c r="BQ31" s="230">
        <v>25</v>
      </c>
      <c r="BR31" s="231"/>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21"/>
    </row>
    <row r="32" spans="1:131" ht="26.25" customHeight="1" x14ac:dyDescent="0.15">
      <c r="A32" s="234">
        <v>5</v>
      </c>
      <c r="B32" s="1039" t="s">
        <v>416</v>
      </c>
      <c r="C32" s="1040"/>
      <c r="D32" s="1040"/>
      <c r="E32" s="1040"/>
      <c r="F32" s="1040"/>
      <c r="G32" s="1040"/>
      <c r="H32" s="1040"/>
      <c r="I32" s="1040"/>
      <c r="J32" s="1040"/>
      <c r="K32" s="1040"/>
      <c r="L32" s="1040"/>
      <c r="M32" s="1040"/>
      <c r="N32" s="1040"/>
      <c r="O32" s="1040"/>
      <c r="P32" s="1041"/>
      <c r="Q32" s="1047">
        <v>27</v>
      </c>
      <c r="R32" s="1048"/>
      <c r="S32" s="1048"/>
      <c r="T32" s="1048"/>
      <c r="U32" s="1048"/>
      <c r="V32" s="1048">
        <v>30</v>
      </c>
      <c r="W32" s="1048"/>
      <c r="X32" s="1048"/>
      <c r="Y32" s="1048"/>
      <c r="Z32" s="1048"/>
      <c r="AA32" s="1048">
        <v>-3</v>
      </c>
      <c r="AB32" s="1048"/>
      <c r="AC32" s="1048"/>
      <c r="AD32" s="1048"/>
      <c r="AE32" s="1049"/>
      <c r="AF32" s="1044">
        <v>16</v>
      </c>
      <c r="AG32" s="1045"/>
      <c r="AH32" s="1045"/>
      <c r="AI32" s="1045"/>
      <c r="AJ32" s="1046"/>
      <c r="AK32" s="989">
        <v>1</v>
      </c>
      <c r="AL32" s="980"/>
      <c r="AM32" s="980"/>
      <c r="AN32" s="980"/>
      <c r="AO32" s="980"/>
      <c r="AP32" s="980">
        <v>17</v>
      </c>
      <c r="AQ32" s="980"/>
      <c r="AR32" s="980"/>
      <c r="AS32" s="980"/>
      <c r="AT32" s="980"/>
      <c r="AU32" s="980">
        <v>9</v>
      </c>
      <c r="AV32" s="980"/>
      <c r="AW32" s="980"/>
      <c r="AX32" s="980"/>
      <c r="AY32" s="980"/>
      <c r="AZ32" s="1050" t="s">
        <v>581</v>
      </c>
      <c r="BA32" s="1050"/>
      <c r="BB32" s="1050"/>
      <c r="BC32" s="1050"/>
      <c r="BD32" s="1050"/>
      <c r="BE32" s="981" t="s">
        <v>417</v>
      </c>
      <c r="BF32" s="981"/>
      <c r="BG32" s="981"/>
      <c r="BH32" s="981"/>
      <c r="BI32" s="982"/>
      <c r="BJ32" s="223"/>
      <c r="BK32" s="223"/>
      <c r="BL32" s="223"/>
      <c r="BM32" s="223"/>
      <c r="BN32" s="223"/>
      <c r="BO32" s="233"/>
      <c r="BP32" s="233"/>
      <c r="BQ32" s="230">
        <v>26</v>
      </c>
      <c r="BR32" s="231"/>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21"/>
    </row>
    <row r="33" spans="1:131" ht="26.25" customHeight="1" x14ac:dyDescent="0.15">
      <c r="A33" s="234">
        <v>6</v>
      </c>
      <c r="B33" s="1039"/>
      <c r="C33" s="1040"/>
      <c r="D33" s="1040"/>
      <c r="E33" s="1040"/>
      <c r="F33" s="1040"/>
      <c r="G33" s="1040"/>
      <c r="H33" s="1040"/>
      <c r="I33" s="1040"/>
      <c r="J33" s="1040"/>
      <c r="K33" s="1040"/>
      <c r="L33" s="1040"/>
      <c r="M33" s="1040"/>
      <c r="N33" s="1040"/>
      <c r="O33" s="1040"/>
      <c r="P33" s="1041"/>
      <c r="Q33" s="1047"/>
      <c r="R33" s="1048"/>
      <c r="S33" s="1048"/>
      <c r="T33" s="1048"/>
      <c r="U33" s="1048"/>
      <c r="V33" s="1048"/>
      <c r="W33" s="1048"/>
      <c r="X33" s="1048"/>
      <c r="Y33" s="1048"/>
      <c r="Z33" s="1048"/>
      <c r="AA33" s="1048"/>
      <c r="AB33" s="1048"/>
      <c r="AC33" s="1048"/>
      <c r="AD33" s="1048"/>
      <c r="AE33" s="1049"/>
      <c r="AF33" s="1044"/>
      <c r="AG33" s="1045"/>
      <c r="AH33" s="1045"/>
      <c r="AI33" s="1045"/>
      <c r="AJ33" s="1046"/>
      <c r="AK33" s="989"/>
      <c r="AL33" s="980"/>
      <c r="AM33" s="980"/>
      <c r="AN33" s="980"/>
      <c r="AO33" s="980"/>
      <c r="AP33" s="980"/>
      <c r="AQ33" s="980"/>
      <c r="AR33" s="980"/>
      <c r="AS33" s="980"/>
      <c r="AT33" s="980"/>
      <c r="AU33" s="980"/>
      <c r="AV33" s="980"/>
      <c r="AW33" s="980"/>
      <c r="AX33" s="980"/>
      <c r="AY33" s="980"/>
      <c r="AZ33" s="1050"/>
      <c r="BA33" s="1050"/>
      <c r="BB33" s="1050"/>
      <c r="BC33" s="1050"/>
      <c r="BD33" s="1050"/>
      <c r="BE33" s="981"/>
      <c r="BF33" s="981"/>
      <c r="BG33" s="981"/>
      <c r="BH33" s="981"/>
      <c r="BI33" s="982"/>
      <c r="BJ33" s="223"/>
      <c r="BK33" s="223"/>
      <c r="BL33" s="223"/>
      <c r="BM33" s="223"/>
      <c r="BN33" s="223"/>
      <c r="BO33" s="233"/>
      <c r="BP33" s="233"/>
      <c r="BQ33" s="230">
        <v>27</v>
      </c>
      <c r="BR33" s="231"/>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21"/>
    </row>
    <row r="34" spans="1:131" ht="26.25" customHeight="1" x14ac:dyDescent="0.15">
      <c r="A34" s="234">
        <v>7</v>
      </c>
      <c r="B34" s="1039"/>
      <c r="C34" s="1040"/>
      <c r="D34" s="1040"/>
      <c r="E34" s="1040"/>
      <c r="F34" s="1040"/>
      <c r="G34" s="1040"/>
      <c r="H34" s="1040"/>
      <c r="I34" s="1040"/>
      <c r="J34" s="1040"/>
      <c r="K34" s="1040"/>
      <c r="L34" s="1040"/>
      <c r="M34" s="1040"/>
      <c r="N34" s="1040"/>
      <c r="O34" s="1040"/>
      <c r="P34" s="1041"/>
      <c r="Q34" s="1047"/>
      <c r="R34" s="1048"/>
      <c r="S34" s="1048"/>
      <c r="T34" s="1048"/>
      <c r="U34" s="1048"/>
      <c r="V34" s="1048"/>
      <c r="W34" s="1048"/>
      <c r="X34" s="1048"/>
      <c r="Y34" s="1048"/>
      <c r="Z34" s="1048"/>
      <c r="AA34" s="1048"/>
      <c r="AB34" s="1048"/>
      <c r="AC34" s="1048"/>
      <c r="AD34" s="1048"/>
      <c r="AE34" s="1049"/>
      <c r="AF34" s="1044"/>
      <c r="AG34" s="1045"/>
      <c r="AH34" s="1045"/>
      <c r="AI34" s="1045"/>
      <c r="AJ34" s="1046"/>
      <c r="AK34" s="989"/>
      <c r="AL34" s="980"/>
      <c r="AM34" s="980"/>
      <c r="AN34" s="980"/>
      <c r="AO34" s="980"/>
      <c r="AP34" s="980"/>
      <c r="AQ34" s="980"/>
      <c r="AR34" s="980"/>
      <c r="AS34" s="980"/>
      <c r="AT34" s="980"/>
      <c r="AU34" s="980"/>
      <c r="AV34" s="980"/>
      <c r="AW34" s="980"/>
      <c r="AX34" s="980"/>
      <c r="AY34" s="980"/>
      <c r="AZ34" s="1050"/>
      <c r="BA34" s="1050"/>
      <c r="BB34" s="1050"/>
      <c r="BC34" s="1050"/>
      <c r="BD34" s="1050"/>
      <c r="BE34" s="981"/>
      <c r="BF34" s="981"/>
      <c r="BG34" s="981"/>
      <c r="BH34" s="981"/>
      <c r="BI34" s="982"/>
      <c r="BJ34" s="223"/>
      <c r="BK34" s="223"/>
      <c r="BL34" s="223"/>
      <c r="BM34" s="223"/>
      <c r="BN34" s="223"/>
      <c r="BO34" s="233"/>
      <c r="BP34" s="233"/>
      <c r="BQ34" s="230">
        <v>28</v>
      </c>
      <c r="BR34" s="231"/>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21"/>
    </row>
    <row r="35" spans="1:131" ht="26.25" customHeight="1" x14ac:dyDescent="0.15">
      <c r="A35" s="234">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23"/>
      <c r="BK35" s="223"/>
      <c r="BL35" s="223"/>
      <c r="BM35" s="223"/>
      <c r="BN35" s="223"/>
      <c r="BO35" s="233"/>
      <c r="BP35" s="233"/>
      <c r="BQ35" s="230">
        <v>29</v>
      </c>
      <c r="BR35" s="231"/>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21"/>
    </row>
    <row r="36" spans="1:131" ht="26.25" customHeight="1" x14ac:dyDescent="0.15">
      <c r="A36" s="234">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23"/>
      <c r="BK36" s="223"/>
      <c r="BL36" s="223"/>
      <c r="BM36" s="223"/>
      <c r="BN36" s="223"/>
      <c r="BO36" s="233"/>
      <c r="BP36" s="233"/>
      <c r="BQ36" s="230">
        <v>30</v>
      </c>
      <c r="BR36" s="231"/>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21"/>
    </row>
    <row r="37" spans="1:131" ht="26.25" customHeight="1" x14ac:dyDescent="0.15">
      <c r="A37" s="234">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23"/>
      <c r="BK37" s="223"/>
      <c r="BL37" s="223"/>
      <c r="BM37" s="223"/>
      <c r="BN37" s="223"/>
      <c r="BO37" s="233"/>
      <c r="BP37" s="233"/>
      <c r="BQ37" s="230">
        <v>31</v>
      </c>
      <c r="BR37" s="231"/>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21"/>
    </row>
    <row r="38" spans="1:131" ht="26.25" customHeight="1" x14ac:dyDescent="0.15">
      <c r="A38" s="234">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23"/>
      <c r="BK38" s="223"/>
      <c r="BL38" s="223"/>
      <c r="BM38" s="223"/>
      <c r="BN38" s="223"/>
      <c r="BO38" s="233"/>
      <c r="BP38" s="233"/>
      <c r="BQ38" s="230">
        <v>32</v>
      </c>
      <c r="BR38" s="231"/>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21"/>
    </row>
    <row r="39" spans="1:131" ht="26.25" customHeight="1" x14ac:dyDescent="0.15">
      <c r="A39" s="234">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23"/>
      <c r="BK39" s="223"/>
      <c r="BL39" s="223"/>
      <c r="BM39" s="223"/>
      <c r="BN39" s="223"/>
      <c r="BO39" s="233"/>
      <c r="BP39" s="233"/>
      <c r="BQ39" s="230">
        <v>33</v>
      </c>
      <c r="BR39" s="231"/>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21"/>
    </row>
    <row r="40" spans="1:131" ht="26.25" customHeight="1" x14ac:dyDescent="0.15">
      <c r="A40" s="230">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23"/>
      <c r="BK40" s="223"/>
      <c r="BL40" s="223"/>
      <c r="BM40" s="223"/>
      <c r="BN40" s="223"/>
      <c r="BO40" s="233"/>
      <c r="BP40" s="233"/>
      <c r="BQ40" s="230">
        <v>34</v>
      </c>
      <c r="BR40" s="231"/>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21"/>
    </row>
    <row r="41" spans="1:131" ht="26.25" customHeight="1" x14ac:dyDescent="0.15">
      <c r="A41" s="230">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23"/>
      <c r="BK41" s="223"/>
      <c r="BL41" s="223"/>
      <c r="BM41" s="223"/>
      <c r="BN41" s="223"/>
      <c r="BO41" s="233"/>
      <c r="BP41" s="233"/>
      <c r="BQ41" s="230">
        <v>35</v>
      </c>
      <c r="BR41" s="231"/>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21"/>
    </row>
    <row r="42" spans="1:131" ht="26.25" customHeight="1" x14ac:dyDescent="0.15">
      <c r="A42" s="230">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23"/>
      <c r="BK42" s="223"/>
      <c r="BL42" s="223"/>
      <c r="BM42" s="223"/>
      <c r="BN42" s="223"/>
      <c r="BO42" s="233"/>
      <c r="BP42" s="233"/>
      <c r="BQ42" s="230">
        <v>36</v>
      </c>
      <c r="BR42" s="231"/>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21"/>
    </row>
    <row r="43" spans="1:131" ht="26.25" customHeight="1" x14ac:dyDescent="0.15">
      <c r="A43" s="230">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23"/>
      <c r="BK43" s="223"/>
      <c r="BL43" s="223"/>
      <c r="BM43" s="223"/>
      <c r="BN43" s="223"/>
      <c r="BO43" s="233"/>
      <c r="BP43" s="233"/>
      <c r="BQ43" s="230">
        <v>37</v>
      </c>
      <c r="BR43" s="231"/>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21"/>
    </row>
    <row r="44" spans="1:131" ht="26.25" customHeight="1" x14ac:dyDescent="0.15">
      <c r="A44" s="230">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23"/>
      <c r="BK44" s="223"/>
      <c r="BL44" s="223"/>
      <c r="BM44" s="223"/>
      <c r="BN44" s="223"/>
      <c r="BO44" s="233"/>
      <c r="BP44" s="233"/>
      <c r="BQ44" s="230">
        <v>38</v>
      </c>
      <c r="BR44" s="231"/>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21"/>
    </row>
    <row r="45" spans="1:131" ht="26.25" customHeight="1" x14ac:dyDescent="0.15">
      <c r="A45" s="230">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23"/>
      <c r="BK45" s="223"/>
      <c r="BL45" s="223"/>
      <c r="BM45" s="223"/>
      <c r="BN45" s="223"/>
      <c r="BO45" s="233"/>
      <c r="BP45" s="233"/>
      <c r="BQ45" s="230">
        <v>39</v>
      </c>
      <c r="BR45" s="231"/>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21"/>
    </row>
    <row r="46" spans="1:131" ht="26.25" customHeight="1" x14ac:dyDescent="0.15">
      <c r="A46" s="230">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23"/>
      <c r="BK46" s="223"/>
      <c r="BL46" s="223"/>
      <c r="BM46" s="223"/>
      <c r="BN46" s="223"/>
      <c r="BO46" s="233"/>
      <c r="BP46" s="233"/>
      <c r="BQ46" s="230">
        <v>40</v>
      </c>
      <c r="BR46" s="231"/>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21"/>
    </row>
    <row r="47" spans="1:131" ht="26.25" customHeight="1" x14ac:dyDescent="0.15">
      <c r="A47" s="230">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23"/>
      <c r="BK47" s="223"/>
      <c r="BL47" s="223"/>
      <c r="BM47" s="223"/>
      <c r="BN47" s="223"/>
      <c r="BO47" s="233"/>
      <c r="BP47" s="233"/>
      <c r="BQ47" s="230">
        <v>41</v>
      </c>
      <c r="BR47" s="231"/>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21"/>
    </row>
    <row r="48" spans="1:131" ht="26.25" customHeight="1" x14ac:dyDescent="0.15">
      <c r="A48" s="230">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23"/>
      <c r="BK48" s="223"/>
      <c r="BL48" s="223"/>
      <c r="BM48" s="223"/>
      <c r="BN48" s="223"/>
      <c r="BO48" s="233"/>
      <c r="BP48" s="233"/>
      <c r="BQ48" s="230">
        <v>42</v>
      </c>
      <c r="BR48" s="231"/>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21"/>
    </row>
    <row r="49" spans="1:131" ht="26.25" customHeight="1" x14ac:dyDescent="0.15">
      <c r="A49" s="230">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23"/>
      <c r="BK49" s="223"/>
      <c r="BL49" s="223"/>
      <c r="BM49" s="223"/>
      <c r="BN49" s="223"/>
      <c r="BO49" s="233"/>
      <c r="BP49" s="233"/>
      <c r="BQ49" s="230">
        <v>43</v>
      </c>
      <c r="BR49" s="231"/>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21"/>
    </row>
    <row r="50" spans="1:131" ht="26.25" customHeight="1" x14ac:dyDescent="0.15">
      <c r="A50" s="230">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23"/>
      <c r="BK50" s="223"/>
      <c r="BL50" s="223"/>
      <c r="BM50" s="223"/>
      <c r="BN50" s="223"/>
      <c r="BO50" s="233"/>
      <c r="BP50" s="233"/>
      <c r="BQ50" s="230">
        <v>44</v>
      </c>
      <c r="BR50" s="231"/>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21"/>
    </row>
    <row r="51" spans="1:131" ht="26.25" customHeight="1" x14ac:dyDescent="0.15">
      <c r="A51" s="230">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23"/>
      <c r="BK51" s="223"/>
      <c r="BL51" s="223"/>
      <c r="BM51" s="223"/>
      <c r="BN51" s="223"/>
      <c r="BO51" s="233"/>
      <c r="BP51" s="233"/>
      <c r="BQ51" s="230">
        <v>45</v>
      </c>
      <c r="BR51" s="231"/>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21"/>
    </row>
    <row r="52" spans="1:131" ht="26.25" customHeight="1" x14ac:dyDescent="0.15">
      <c r="A52" s="230">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23"/>
      <c r="BK52" s="223"/>
      <c r="BL52" s="223"/>
      <c r="BM52" s="223"/>
      <c r="BN52" s="223"/>
      <c r="BO52" s="233"/>
      <c r="BP52" s="233"/>
      <c r="BQ52" s="230">
        <v>46</v>
      </c>
      <c r="BR52" s="231"/>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21"/>
    </row>
    <row r="53" spans="1:131" ht="26.25" customHeight="1" x14ac:dyDescent="0.15">
      <c r="A53" s="230">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23"/>
      <c r="BK53" s="223"/>
      <c r="BL53" s="223"/>
      <c r="BM53" s="223"/>
      <c r="BN53" s="223"/>
      <c r="BO53" s="233"/>
      <c r="BP53" s="233"/>
      <c r="BQ53" s="230">
        <v>47</v>
      </c>
      <c r="BR53" s="231"/>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21"/>
    </row>
    <row r="54" spans="1:131" ht="26.25" customHeight="1" x14ac:dyDescent="0.15">
      <c r="A54" s="230">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23"/>
      <c r="BK54" s="223"/>
      <c r="BL54" s="223"/>
      <c r="BM54" s="223"/>
      <c r="BN54" s="223"/>
      <c r="BO54" s="233"/>
      <c r="BP54" s="233"/>
      <c r="BQ54" s="230">
        <v>48</v>
      </c>
      <c r="BR54" s="231"/>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21"/>
    </row>
    <row r="55" spans="1:131" ht="26.25" customHeight="1" x14ac:dyDescent="0.15">
      <c r="A55" s="230">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23"/>
      <c r="BK55" s="223"/>
      <c r="BL55" s="223"/>
      <c r="BM55" s="223"/>
      <c r="BN55" s="223"/>
      <c r="BO55" s="233"/>
      <c r="BP55" s="233"/>
      <c r="BQ55" s="230">
        <v>49</v>
      </c>
      <c r="BR55" s="231"/>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21"/>
    </row>
    <row r="56" spans="1:131" ht="26.25" customHeight="1" x14ac:dyDescent="0.15">
      <c r="A56" s="230">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23"/>
      <c r="BK56" s="223"/>
      <c r="BL56" s="223"/>
      <c r="BM56" s="223"/>
      <c r="BN56" s="223"/>
      <c r="BO56" s="233"/>
      <c r="BP56" s="233"/>
      <c r="BQ56" s="230">
        <v>50</v>
      </c>
      <c r="BR56" s="231"/>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21"/>
    </row>
    <row r="57" spans="1:131" ht="26.25" customHeight="1" x14ac:dyDescent="0.15">
      <c r="A57" s="230">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23"/>
      <c r="BK57" s="223"/>
      <c r="BL57" s="223"/>
      <c r="BM57" s="223"/>
      <c r="BN57" s="223"/>
      <c r="BO57" s="233"/>
      <c r="BP57" s="233"/>
      <c r="BQ57" s="230">
        <v>51</v>
      </c>
      <c r="BR57" s="231"/>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21"/>
    </row>
    <row r="58" spans="1:131" ht="26.25" customHeight="1" x14ac:dyDescent="0.15">
      <c r="A58" s="230">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23"/>
      <c r="BK58" s="223"/>
      <c r="BL58" s="223"/>
      <c r="BM58" s="223"/>
      <c r="BN58" s="223"/>
      <c r="BO58" s="233"/>
      <c r="BP58" s="233"/>
      <c r="BQ58" s="230">
        <v>52</v>
      </c>
      <c r="BR58" s="231"/>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21"/>
    </row>
    <row r="59" spans="1:131" ht="26.25" customHeight="1" x14ac:dyDescent="0.15">
      <c r="A59" s="230">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23"/>
      <c r="BK59" s="223"/>
      <c r="BL59" s="223"/>
      <c r="BM59" s="223"/>
      <c r="BN59" s="223"/>
      <c r="BO59" s="233"/>
      <c r="BP59" s="233"/>
      <c r="BQ59" s="230">
        <v>53</v>
      </c>
      <c r="BR59" s="231"/>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21"/>
    </row>
    <row r="60" spans="1:131" ht="26.25" customHeight="1" x14ac:dyDescent="0.15">
      <c r="A60" s="230">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23"/>
      <c r="BK60" s="223"/>
      <c r="BL60" s="223"/>
      <c r="BM60" s="223"/>
      <c r="BN60" s="223"/>
      <c r="BO60" s="233"/>
      <c r="BP60" s="233"/>
      <c r="BQ60" s="230">
        <v>54</v>
      </c>
      <c r="BR60" s="231"/>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21"/>
    </row>
    <row r="61" spans="1:131" ht="26.25" customHeight="1" thickBot="1" x14ac:dyDescent="0.2">
      <c r="A61" s="230">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23"/>
      <c r="BK61" s="223"/>
      <c r="BL61" s="223"/>
      <c r="BM61" s="223"/>
      <c r="BN61" s="223"/>
      <c r="BO61" s="233"/>
      <c r="BP61" s="233"/>
      <c r="BQ61" s="230">
        <v>55</v>
      </c>
      <c r="BR61" s="231"/>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21"/>
    </row>
    <row r="62" spans="1:131" ht="26.25" customHeight="1" x14ac:dyDescent="0.15">
      <c r="A62" s="230">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418</v>
      </c>
      <c r="BK62" s="1037"/>
      <c r="BL62" s="1037"/>
      <c r="BM62" s="1037"/>
      <c r="BN62" s="1038"/>
      <c r="BO62" s="233"/>
      <c r="BP62" s="233"/>
      <c r="BQ62" s="230">
        <v>56</v>
      </c>
      <c r="BR62" s="231"/>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21"/>
    </row>
    <row r="63" spans="1:131" ht="26.25" customHeight="1" thickBot="1" x14ac:dyDescent="0.2">
      <c r="A63" s="232" t="s">
        <v>398</v>
      </c>
      <c r="B63" s="946" t="s">
        <v>419</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264</v>
      </c>
      <c r="AG63" s="968"/>
      <c r="AH63" s="968"/>
      <c r="AI63" s="968"/>
      <c r="AJ63" s="1031"/>
      <c r="AK63" s="1032"/>
      <c r="AL63" s="972"/>
      <c r="AM63" s="972"/>
      <c r="AN63" s="972"/>
      <c r="AO63" s="972"/>
      <c r="AP63" s="968"/>
      <c r="AQ63" s="968"/>
      <c r="AR63" s="968"/>
      <c r="AS63" s="968"/>
      <c r="AT63" s="968"/>
      <c r="AU63" s="968"/>
      <c r="AV63" s="968"/>
      <c r="AW63" s="968"/>
      <c r="AX63" s="968"/>
      <c r="AY63" s="968"/>
      <c r="AZ63" s="1026"/>
      <c r="BA63" s="1026"/>
      <c r="BB63" s="1026"/>
      <c r="BC63" s="1026"/>
      <c r="BD63" s="1026"/>
      <c r="BE63" s="969"/>
      <c r="BF63" s="969"/>
      <c r="BG63" s="969"/>
      <c r="BH63" s="969"/>
      <c r="BI63" s="970"/>
      <c r="BJ63" s="1027" t="s">
        <v>400</v>
      </c>
      <c r="BK63" s="962"/>
      <c r="BL63" s="962"/>
      <c r="BM63" s="962"/>
      <c r="BN63" s="1028"/>
      <c r="BO63" s="233"/>
      <c r="BP63" s="233"/>
      <c r="BQ63" s="230">
        <v>57</v>
      </c>
      <c r="BR63" s="231"/>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21"/>
    </row>
    <row r="65" spans="1:131" ht="26.25" customHeight="1" thickBot="1" x14ac:dyDescent="0.2">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21"/>
    </row>
    <row r="66" spans="1:131" ht="26.25" customHeight="1" x14ac:dyDescent="0.15">
      <c r="A66" s="1004" t="s">
        <v>421</v>
      </c>
      <c r="B66" s="1005"/>
      <c r="C66" s="1005"/>
      <c r="D66" s="1005"/>
      <c r="E66" s="1005"/>
      <c r="F66" s="1005"/>
      <c r="G66" s="1005"/>
      <c r="H66" s="1005"/>
      <c r="I66" s="1005"/>
      <c r="J66" s="1005"/>
      <c r="K66" s="1005"/>
      <c r="L66" s="1005"/>
      <c r="M66" s="1005"/>
      <c r="N66" s="1005"/>
      <c r="O66" s="1005"/>
      <c r="P66" s="1006"/>
      <c r="Q66" s="1010" t="s">
        <v>422</v>
      </c>
      <c r="R66" s="1011"/>
      <c r="S66" s="1011"/>
      <c r="T66" s="1011"/>
      <c r="U66" s="1012"/>
      <c r="V66" s="1010" t="s">
        <v>423</v>
      </c>
      <c r="W66" s="1011"/>
      <c r="X66" s="1011"/>
      <c r="Y66" s="1011"/>
      <c r="Z66" s="1012"/>
      <c r="AA66" s="1010" t="s">
        <v>405</v>
      </c>
      <c r="AB66" s="1011"/>
      <c r="AC66" s="1011"/>
      <c r="AD66" s="1011"/>
      <c r="AE66" s="1012"/>
      <c r="AF66" s="1016" t="s">
        <v>406</v>
      </c>
      <c r="AG66" s="1017"/>
      <c r="AH66" s="1017"/>
      <c r="AI66" s="1017"/>
      <c r="AJ66" s="1018"/>
      <c r="AK66" s="1010" t="s">
        <v>407</v>
      </c>
      <c r="AL66" s="1005"/>
      <c r="AM66" s="1005"/>
      <c r="AN66" s="1005"/>
      <c r="AO66" s="1006"/>
      <c r="AP66" s="1010" t="s">
        <v>424</v>
      </c>
      <c r="AQ66" s="1011"/>
      <c r="AR66" s="1011"/>
      <c r="AS66" s="1011"/>
      <c r="AT66" s="1012"/>
      <c r="AU66" s="1010" t="s">
        <v>425</v>
      </c>
      <c r="AV66" s="1011"/>
      <c r="AW66" s="1011"/>
      <c r="AX66" s="1011"/>
      <c r="AY66" s="1012"/>
      <c r="AZ66" s="1010" t="s">
        <v>386</v>
      </c>
      <c r="BA66" s="1011"/>
      <c r="BB66" s="1011"/>
      <c r="BC66" s="1011"/>
      <c r="BD66" s="1024"/>
      <c r="BE66" s="233"/>
      <c r="BF66" s="233"/>
      <c r="BG66" s="233"/>
      <c r="BH66" s="233"/>
      <c r="BI66" s="233"/>
      <c r="BJ66" s="233"/>
      <c r="BK66" s="233"/>
      <c r="BL66" s="233"/>
      <c r="BM66" s="233"/>
      <c r="BN66" s="233"/>
      <c r="BO66" s="233"/>
      <c r="BP66" s="233"/>
      <c r="BQ66" s="230">
        <v>60</v>
      </c>
      <c r="BR66" s="235"/>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33"/>
      <c r="BF67" s="233"/>
      <c r="BG67" s="233"/>
      <c r="BH67" s="233"/>
      <c r="BI67" s="233"/>
      <c r="BJ67" s="233"/>
      <c r="BK67" s="233"/>
      <c r="BL67" s="233"/>
      <c r="BM67" s="233"/>
      <c r="BN67" s="233"/>
      <c r="BO67" s="233"/>
      <c r="BP67" s="233"/>
      <c r="BQ67" s="230">
        <v>61</v>
      </c>
      <c r="BR67" s="235"/>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x14ac:dyDescent="0.15">
      <c r="A68" s="228">
        <v>1</v>
      </c>
      <c r="B68" s="994" t="s">
        <v>582</v>
      </c>
      <c r="C68" s="995"/>
      <c r="D68" s="995"/>
      <c r="E68" s="995"/>
      <c r="F68" s="995"/>
      <c r="G68" s="995"/>
      <c r="H68" s="995"/>
      <c r="I68" s="995"/>
      <c r="J68" s="995"/>
      <c r="K68" s="995"/>
      <c r="L68" s="995"/>
      <c r="M68" s="995"/>
      <c r="N68" s="995"/>
      <c r="O68" s="995"/>
      <c r="P68" s="996"/>
      <c r="Q68" s="997">
        <v>1065</v>
      </c>
      <c r="R68" s="991"/>
      <c r="S68" s="991"/>
      <c r="T68" s="991"/>
      <c r="U68" s="991"/>
      <c r="V68" s="991">
        <v>1062</v>
      </c>
      <c r="W68" s="991"/>
      <c r="X68" s="991"/>
      <c r="Y68" s="991"/>
      <c r="Z68" s="991"/>
      <c r="AA68" s="991">
        <v>4</v>
      </c>
      <c r="AB68" s="991"/>
      <c r="AC68" s="991"/>
      <c r="AD68" s="991"/>
      <c r="AE68" s="991"/>
      <c r="AF68" s="991">
        <v>4</v>
      </c>
      <c r="AG68" s="991"/>
      <c r="AH68" s="991"/>
      <c r="AI68" s="991"/>
      <c r="AJ68" s="991"/>
      <c r="AK68" s="991" t="s">
        <v>581</v>
      </c>
      <c r="AL68" s="991"/>
      <c r="AM68" s="991"/>
      <c r="AN68" s="991"/>
      <c r="AO68" s="991"/>
      <c r="AP68" s="991" t="s">
        <v>581</v>
      </c>
      <c r="AQ68" s="991"/>
      <c r="AR68" s="991"/>
      <c r="AS68" s="991"/>
      <c r="AT68" s="991"/>
      <c r="AU68" s="991" t="s">
        <v>581</v>
      </c>
      <c r="AV68" s="991"/>
      <c r="AW68" s="991"/>
      <c r="AX68" s="991"/>
      <c r="AY68" s="991"/>
      <c r="AZ68" s="992"/>
      <c r="BA68" s="992"/>
      <c r="BB68" s="992"/>
      <c r="BC68" s="992"/>
      <c r="BD68" s="993"/>
      <c r="BE68" s="233"/>
      <c r="BF68" s="233"/>
      <c r="BG68" s="233"/>
      <c r="BH68" s="233"/>
      <c r="BI68" s="233"/>
      <c r="BJ68" s="233"/>
      <c r="BK68" s="233"/>
      <c r="BL68" s="233"/>
      <c r="BM68" s="233"/>
      <c r="BN68" s="233"/>
      <c r="BO68" s="233"/>
      <c r="BP68" s="233"/>
      <c r="BQ68" s="230">
        <v>62</v>
      </c>
      <c r="BR68" s="235"/>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x14ac:dyDescent="0.15">
      <c r="A69" s="230">
        <v>2</v>
      </c>
      <c r="B69" s="983" t="s">
        <v>583</v>
      </c>
      <c r="C69" s="984"/>
      <c r="D69" s="984"/>
      <c r="E69" s="984"/>
      <c r="F69" s="984"/>
      <c r="G69" s="984"/>
      <c r="H69" s="984"/>
      <c r="I69" s="984"/>
      <c r="J69" s="984"/>
      <c r="K69" s="984"/>
      <c r="L69" s="984"/>
      <c r="M69" s="984"/>
      <c r="N69" s="984"/>
      <c r="O69" s="984"/>
      <c r="P69" s="985"/>
      <c r="Q69" s="986">
        <v>88</v>
      </c>
      <c r="R69" s="980"/>
      <c r="S69" s="980"/>
      <c r="T69" s="980"/>
      <c r="U69" s="980"/>
      <c r="V69" s="980">
        <v>76</v>
      </c>
      <c r="W69" s="980"/>
      <c r="X69" s="980"/>
      <c r="Y69" s="980"/>
      <c r="Z69" s="980"/>
      <c r="AA69" s="980">
        <f t="shared" ref="AA69:AA70" si="0">+Q69-V69</f>
        <v>12</v>
      </c>
      <c r="AB69" s="980"/>
      <c r="AC69" s="980"/>
      <c r="AD69" s="980"/>
      <c r="AE69" s="980"/>
      <c r="AF69" s="980">
        <v>12</v>
      </c>
      <c r="AG69" s="980"/>
      <c r="AH69" s="980"/>
      <c r="AI69" s="980"/>
      <c r="AJ69" s="980"/>
      <c r="AK69" s="980" t="s">
        <v>515</v>
      </c>
      <c r="AL69" s="980"/>
      <c r="AM69" s="980"/>
      <c r="AN69" s="980"/>
      <c r="AO69" s="980"/>
      <c r="AP69" s="980" t="s">
        <v>515</v>
      </c>
      <c r="AQ69" s="980"/>
      <c r="AR69" s="980"/>
      <c r="AS69" s="980"/>
      <c r="AT69" s="980"/>
      <c r="AU69" s="980" t="s">
        <v>515</v>
      </c>
      <c r="AV69" s="980"/>
      <c r="AW69" s="980"/>
      <c r="AX69" s="980"/>
      <c r="AY69" s="980"/>
      <c r="AZ69" s="981"/>
      <c r="BA69" s="981"/>
      <c r="BB69" s="981"/>
      <c r="BC69" s="981"/>
      <c r="BD69" s="982"/>
      <c r="BE69" s="233"/>
      <c r="BF69" s="233"/>
      <c r="BG69" s="233"/>
      <c r="BH69" s="233"/>
      <c r="BI69" s="233"/>
      <c r="BJ69" s="233"/>
      <c r="BK69" s="233"/>
      <c r="BL69" s="233"/>
      <c r="BM69" s="233"/>
      <c r="BN69" s="233"/>
      <c r="BO69" s="233"/>
      <c r="BP69" s="233"/>
      <c r="BQ69" s="230">
        <v>63</v>
      </c>
      <c r="BR69" s="235"/>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15">
      <c r="A70" s="230">
        <v>3</v>
      </c>
      <c r="B70" s="983" t="s">
        <v>584</v>
      </c>
      <c r="C70" s="984"/>
      <c r="D70" s="984"/>
      <c r="E70" s="984"/>
      <c r="F70" s="984"/>
      <c r="G70" s="984"/>
      <c r="H70" s="984"/>
      <c r="I70" s="984"/>
      <c r="J70" s="984"/>
      <c r="K70" s="984"/>
      <c r="L70" s="984"/>
      <c r="M70" s="984"/>
      <c r="N70" s="984"/>
      <c r="O70" s="984"/>
      <c r="P70" s="985"/>
      <c r="Q70" s="986">
        <v>6846</v>
      </c>
      <c r="R70" s="980"/>
      <c r="S70" s="980"/>
      <c r="T70" s="980"/>
      <c r="U70" s="980"/>
      <c r="V70" s="980">
        <v>6764</v>
      </c>
      <c r="W70" s="980"/>
      <c r="X70" s="980"/>
      <c r="Y70" s="980"/>
      <c r="Z70" s="980"/>
      <c r="AA70" s="980">
        <f t="shared" si="0"/>
        <v>82</v>
      </c>
      <c r="AB70" s="980"/>
      <c r="AC70" s="980"/>
      <c r="AD70" s="980"/>
      <c r="AE70" s="980"/>
      <c r="AF70" s="980">
        <v>82</v>
      </c>
      <c r="AG70" s="980"/>
      <c r="AH70" s="980"/>
      <c r="AI70" s="980"/>
      <c r="AJ70" s="980"/>
      <c r="AK70" s="980" t="s">
        <v>515</v>
      </c>
      <c r="AL70" s="980"/>
      <c r="AM70" s="980"/>
      <c r="AN70" s="980"/>
      <c r="AO70" s="980"/>
      <c r="AP70" s="980" t="s">
        <v>515</v>
      </c>
      <c r="AQ70" s="980"/>
      <c r="AR70" s="980"/>
      <c r="AS70" s="980"/>
      <c r="AT70" s="980"/>
      <c r="AU70" s="980" t="s">
        <v>515</v>
      </c>
      <c r="AV70" s="980"/>
      <c r="AW70" s="980"/>
      <c r="AX70" s="980"/>
      <c r="AY70" s="980"/>
      <c r="AZ70" s="981"/>
      <c r="BA70" s="981"/>
      <c r="BB70" s="981"/>
      <c r="BC70" s="981"/>
      <c r="BD70" s="982"/>
      <c r="BE70" s="233"/>
      <c r="BF70" s="233"/>
      <c r="BG70" s="233"/>
      <c r="BH70" s="233"/>
      <c r="BI70" s="233"/>
      <c r="BJ70" s="233"/>
      <c r="BK70" s="233"/>
      <c r="BL70" s="233"/>
      <c r="BM70" s="233"/>
      <c r="BN70" s="233"/>
      <c r="BO70" s="233"/>
      <c r="BP70" s="233"/>
      <c r="BQ70" s="230">
        <v>64</v>
      </c>
      <c r="BR70" s="235"/>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15">
      <c r="A71" s="230">
        <v>4</v>
      </c>
      <c r="B71" s="983" t="s">
        <v>585</v>
      </c>
      <c r="C71" s="984"/>
      <c r="D71" s="984"/>
      <c r="E71" s="984"/>
      <c r="F71" s="984"/>
      <c r="G71" s="984"/>
      <c r="H71" s="984"/>
      <c r="I71" s="984"/>
      <c r="J71" s="984"/>
      <c r="K71" s="984"/>
      <c r="L71" s="984"/>
      <c r="M71" s="984"/>
      <c r="N71" s="984"/>
      <c r="O71" s="984"/>
      <c r="P71" s="985"/>
      <c r="Q71" s="986">
        <v>3713</v>
      </c>
      <c r="R71" s="980"/>
      <c r="S71" s="980"/>
      <c r="T71" s="980"/>
      <c r="U71" s="980"/>
      <c r="V71" s="980">
        <v>3630</v>
      </c>
      <c r="W71" s="980"/>
      <c r="X71" s="980"/>
      <c r="Y71" s="980"/>
      <c r="Z71" s="980"/>
      <c r="AA71" s="980">
        <v>84</v>
      </c>
      <c r="AB71" s="980"/>
      <c r="AC71" s="980"/>
      <c r="AD71" s="980"/>
      <c r="AE71" s="980"/>
      <c r="AF71" s="980">
        <v>84</v>
      </c>
      <c r="AG71" s="980"/>
      <c r="AH71" s="980"/>
      <c r="AI71" s="980"/>
      <c r="AJ71" s="980"/>
      <c r="AK71" s="980" t="s">
        <v>515</v>
      </c>
      <c r="AL71" s="980"/>
      <c r="AM71" s="980"/>
      <c r="AN71" s="980"/>
      <c r="AO71" s="980"/>
      <c r="AP71" s="980">
        <v>13507</v>
      </c>
      <c r="AQ71" s="980"/>
      <c r="AR71" s="980"/>
      <c r="AS71" s="980"/>
      <c r="AT71" s="980"/>
      <c r="AU71" s="980" t="s">
        <v>515</v>
      </c>
      <c r="AV71" s="980"/>
      <c r="AW71" s="980"/>
      <c r="AX71" s="980"/>
      <c r="AY71" s="980"/>
      <c r="AZ71" s="981"/>
      <c r="BA71" s="981"/>
      <c r="BB71" s="981"/>
      <c r="BC71" s="981"/>
      <c r="BD71" s="982"/>
      <c r="BE71" s="233"/>
      <c r="BF71" s="233"/>
      <c r="BG71" s="233"/>
      <c r="BH71" s="233"/>
      <c r="BI71" s="233"/>
      <c r="BJ71" s="233"/>
      <c r="BK71" s="233"/>
      <c r="BL71" s="233"/>
      <c r="BM71" s="233"/>
      <c r="BN71" s="233"/>
      <c r="BO71" s="233"/>
      <c r="BP71" s="233"/>
      <c r="BQ71" s="230">
        <v>65</v>
      </c>
      <c r="BR71" s="235"/>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15">
      <c r="A72" s="230">
        <v>5</v>
      </c>
      <c r="B72" s="983" t="s">
        <v>586</v>
      </c>
      <c r="C72" s="984"/>
      <c r="D72" s="984"/>
      <c r="E72" s="984"/>
      <c r="F72" s="984"/>
      <c r="G72" s="984"/>
      <c r="H72" s="984"/>
      <c r="I72" s="984"/>
      <c r="J72" s="984"/>
      <c r="K72" s="984"/>
      <c r="L72" s="984"/>
      <c r="M72" s="984"/>
      <c r="N72" s="984"/>
      <c r="O72" s="984"/>
      <c r="P72" s="985"/>
      <c r="Q72" s="986">
        <v>32</v>
      </c>
      <c r="R72" s="980"/>
      <c r="S72" s="980"/>
      <c r="T72" s="980"/>
      <c r="U72" s="980"/>
      <c r="V72" s="980">
        <v>28</v>
      </c>
      <c r="W72" s="980"/>
      <c r="X72" s="980"/>
      <c r="Y72" s="980"/>
      <c r="Z72" s="980"/>
      <c r="AA72" s="980">
        <f t="shared" ref="AA72" si="1">+Q72-V72</f>
        <v>4</v>
      </c>
      <c r="AB72" s="980"/>
      <c r="AC72" s="980"/>
      <c r="AD72" s="980"/>
      <c r="AE72" s="980"/>
      <c r="AF72" s="980">
        <v>4</v>
      </c>
      <c r="AG72" s="980"/>
      <c r="AH72" s="980"/>
      <c r="AI72" s="980"/>
      <c r="AJ72" s="980"/>
      <c r="AK72" s="980">
        <v>8</v>
      </c>
      <c r="AL72" s="980"/>
      <c r="AM72" s="980"/>
      <c r="AN72" s="980"/>
      <c r="AO72" s="980"/>
      <c r="AP72" s="980" t="s">
        <v>515</v>
      </c>
      <c r="AQ72" s="980"/>
      <c r="AR72" s="980"/>
      <c r="AS72" s="980"/>
      <c r="AT72" s="980"/>
      <c r="AU72" s="980" t="s">
        <v>515</v>
      </c>
      <c r="AV72" s="980"/>
      <c r="AW72" s="980"/>
      <c r="AX72" s="980"/>
      <c r="AY72" s="980"/>
      <c r="AZ72" s="981"/>
      <c r="BA72" s="981"/>
      <c r="BB72" s="981"/>
      <c r="BC72" s="981"/>
      <c r="BD72" s="982"/>
      <c r="BE72" s="233"/>
      <c r="BF72" s="233"/>
      <c r="BG72" s="233"/>
      <c r="BH72" s="233"/>
      <c r="BI72" s="233"/>
      <c r="BJ72" s="233"/>
      <c r="BK72" s="233"/>
      <c r="BL72" s="233"/>
      <c r="BM72" s="233"/>
      <c r="BN72" s="233"/>
      <c r="BO72" s="233"/>
      <c r="BP72" s="233"/>
      <c r="BQ72" s="230">
        <v>66</v>
      </c>
      <c r="BR72" s="235"/>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15">
      <c r="A73" s="230">
        <v>6</v>
      </c>
      <c r="B73" s="983" t="s">
        <v>587</v>
      </c>
      <c r="C73" s="984"/>
      <c r="D73" s="984"/>
      <c r="E73" s="984"/>
      <c r="F73" s="984"/>
      <c r="G73" s="984"/>
      <c r="H73" s="984"/>
      <c r="I73" s="984"/>
      <c r="J73" s="984"/>
      <c r="K73" s="984"/>
      <c r="L73" s="984"/>
      <c r="M73" s="984"/>
      <c r="N73" s="984"/>
      <c r="O73" s="984"/>
      <c r="P73" s="985"/>
      <c r="Q73" s="986">
        <v>222</v>
      </c>
      <c r="R73" s="980"/>
      <c r="S73" s="980"/>
      <c r="T73" s="980"/>
      <c r="U73" s="980"/>
      <c r="V73" s="980">
        <v>127</v>
      </c>
      <c r="W73" s="980"/>
      <c r="X73" s="980"/>
      <c r="Y73" s="980"/>
      <c r="Z73" s="980"/>
      <c r="AA73" s="980">
        <v>95</v>
      </c>
      <c r="AB73" s="980"/>
      <c r="AC73" s="980"/>
      <c r="AD73" s="980"/>
      <c r="AE73" s="980"/>
      <c r="AF73" s="980">
        <v>95</v>
      </c>
      <c r="AG73" s="980"/>
      <c r="AH73" s="980"/>
      <c r="AI73" s="980"/>
      <c r="AJ73" s="980"/>
      <c r="AK73" s="980" t="s">
        <v>515</v>
      </c>
      <c r="AL73" s="980"/>
      <c r="AM73" s="980"/>
      <c r="AN73" s="980"/>
      <c r="AO73" s="980"/>
      <c r="AP73" s="980" t="s">
        <v>515</v>
      </c>
      <c r="AQ73" s="980"/>
      <c r="AR73" s="980"/>
      <c r="AS73" s="980"/>
      <c r="AT73" s="980"/>
      <c r="AU73" s="980" t="s">
        <v>515</v>
      </c>
      <c r="AV73" s="980"/>
      <c r="AW73" s="980"/>
      <c r="AX73" s="980"/>
      <c r="AY73" s="980"/>
      <c r="AZ73" s="981"/>
      <c r="BA73" s="981"/>
      <c r="BB73" s="981"/>
      <c r="BC73" s="981"/>
      <c r="BD73" s="982"/>
      <c r="BE73" s="233"/>
      <c r="BF73" s="233"/>
      <c r="BG73" s="233"/>
      <c r="BH73" s="233"/>
      <c r="BI73" s="233"/>
      <c r="BJ73" s="233"/>
      <c r="BK73" s="233"/>
      <c r="BL73" s="233"/>
      <c r="BM73" s="233"/>
      <c r="BN73" s="233"/>
      <c r="BO73" s="233"/>
      <c r="BP73" s="233"/>
      <c r="BQ73" s="230">
        <v>67</v>
      </c>
      <c r="BR73" s="235"/>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15">
      <c r="A74" s="230">
        <v>7</v>
      </c>
      <c r="B74" s="983" t="s">
        <v>588</v>
      </c>
      <c r="C74" s="984"/>
      <c r="D74" s="984"/>
      <c r="E74" s="984"/>
      <c r="F74" s="984"/>
      <c r="G74" s="984"/>
      <c r="H74" s="984"/>
      <c r="I74" s="984"/>
      <c r="J74" s="984"/>
      <c r="K74" s="984"/>
      <c r="L74" s="984"/>
      <c r="M74" s="984"/>
      <c r="N74" s="984"/>
      <c r="O74" s="984"/>
      <c r="P74" s="985"/>
      <c r="Q74" s="986">
        <v>159547</v>
      </c>
      <c r="R74" s="980"/>
      <c r="S74" s="980"/>
      <c r="T74" s="980"/>
      <c r="U74" s="980"/>
      <c r="V74" s="980">
        <v>155011</v>
      </c>
      <c r="W74" s="980"/>
      <c r="X74" s="980"/>
      <c r="Y74" s="980"/>
      <c r="Z74" s="980"/>
      <c r="AA74" s="980">
        <v>4536</v>
      </c>
      <c r="AB74" s="980"/>
      <c r="AC74" s="980"/>
      <c r="AD74" s="980"/>
      <c r="AE74" s="980"/>
      <c r="AF74" s="980">
        <v>4536</v>
      </c>
      <c r="AG74" s="980"/>
      <c r="AH74" s="980"/>
      <c r="AI74" s="980"/>
      <c r="AJ74" s="980"/>
      <c r="AK74" s="980">
        <v>1201</v>
      </c>
      <c r="AL74" s="980"/>
      <c r="AM74" s="980"/>
      <c r="AN74" s="980"/>
      <c r="AO74" s="980"/>
      <c r="AP74" s="980" t="s">
        <v>515</v>
      </c>
      <c r="AQ74" s="980"/>
      <c r="AR74" s="980"/>
      <c r="AS74" s="980"/>
      <c r="AT74" s="980"/>
      <c r="AU74" s="980" t="s">
        <v>515</v>
      </c>
      <c r="AV74" s="980"/>
      <c r="AW74" s="980"/>
      <c r="AX74" s="980"/>
      <c r="AY74" s="980"/>
      <c r="AZ74" s="981"/>
      <c r="BA74" s="981"/>
      <c r="BB74" s="981"/>
      <c r="BC74" s="981"/>
      <c r="BD74" s="982"/>
      <c r="BE74" s="233"/>
      <c r="BF74" s="233"/>
      <c r="BG74" s="233"/>
      <c r="BH74" s="233"/>
      <c r="BI74" s="233"/>
      <c r="BJ74" s="233"/>
      <c r="BK74" s="233"/>
      <c r="BL74" s="233"/>
      <c r="BM74" s="233"/>
      <c r="BN74" s="233"/>
      <c r="BO74" s="233"/>
      <c r="BP74" s="233"/>
      <c r="BQ74" s="230">
        <v>68</v>
      </c>
      <c r="BR74" s="235"/>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15">
      <c r="A75" s="230">
        <v>8</v>
      </c>
      <c r="B75" s="983" t="s">
        <v>589</v>
      </c>
      <c r="C75" s="984"/>
      <c r="D75" s="984"/>
      <c r="E75" s="984"/>
      <c r="F75" s="984"/>
      <c r="G75" s="984"/>
      <c r="H75" s="984"/>
      <c r="I75" s="984"/>
      <c r="J75" s="984"/>
      <c r="K75" s="984"/>
      <c r="L75" s="984"/>
      <c r="M75" s="984"/>
      <c r="N75" s="984"/>
      <c r="O75" s="984"/>
      <c r="P75" s="985"/>
      <c r="Q75" s="987">
        <v>607</v>
      </c>
      <c r="R75" s="988"/>
      <c r="S75" s="988"/>
      <c r="T75" s="988"/>
      <c r="U75" s="989"/>
      <c r="V75" s="990">
        <v>490</v>
      </c>
      <c r="W75" s="988"/>
      <c r="X75" s="988"/>
      <c r="Y75" s="988"/>
      <c r="Z75" s="989"/>
      <c r="AA75" s="990">
        <v>118</v>
      </c>
      <c r="AB75" s="988"/>
      <c r="AC75" s="988"/>
      <c r="AD75" s="988"/>
      <c r="AE75" s="989"/>
      <c r="AF75" s="990">
        <v>1324</v>
      </c>
      <c r="AG75" s="988"/>
      <c r="AH75" s="988"/>
      <c r="AI75" s="988"/>
      <c r="AJ75" s="989"/>
      <c r="AK75" s="990" t="s">
        <v>515</v>
      </c>
      <c r="AL75" s="988"/>
      <c r="AM75" s="988"/>
      <c r="AN75" s="988"/>
      <c r="AO75" s="989"/>
      <c r="AP75" s="990">
        <v>450</v>
      </c>
      <c r="AQ75" s="988"/>
      <c r="AR75" s="988"/>
      <c r="AS75" s="988"/>
      <c r="AT75" s="989"/>
      <c r="AU75" s="990" t="s">
        <v>515</v>
      </c>
      <c r="AV75" s="988"/>
      <c r="AW75" s="988"/>
      <c r="AX75" s="988"/>
      <c r="AY75" s="989"/>
      <c r="AZ75" s="981"/>
      <c r="BA75" s="981"/>
      <c r="BB75" s="981"/>
      <c r="BC75" s="981"/>
      <c r="BD75" s="982"/>
      <c r="BE75" s="233"/>
      <c r="BF75" s="233"/>
      <c r="BG75" s="233"/>
      <c r="BH75" s="233"/>
      <c r="BI75" s="233"/>
      <c r="BJ75" s="233"/>
      <c r="BK75" s="233"/>
      <c r="BL75" s="233"/>
      <c r="BM75" s="233"/>
      <c r="BN75" s="233"/>
      <c r="BO75" s="233"/>
      <c r="BP75" s="233"/>
      <c r="BQ75" s="230">
        <v>69</v>
      </c>
      <c r="BR75" s="235"/>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15">
      <c r="A76" s="230">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33"/>
      <c r="BF76" s="233"/>
      <c r="BG76" s="233"/>
      <c r="BH76" s="233"/>
      <c r="BI76" s="233"/>
      <c r="BJ76" s="233"/>
      <c r="BK76" s="233"/>
      <c r="BL76" s="233"/>
      <c r="BM76" s="233"/>
      <c r="BN76" s="233"/>
      <c r="BO76" s="233"/>
      <c r="BP76" s="233"/>
      <c r="BQ76" s="230">
        <v>70</v>
      </c>
      <c r="BR76" s="235"/>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15">
      <c r="A77" s="230">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33"/>
      <c r="BF77" s="233"/>
      <c r="BG77" s="233"/>
      <c r="BH77" s="233"/>
      <c r="BI77" s="233"/>
      <c r="BJ77" s="233"/>
      <c r="BK77" s="233"/>
      <c r="BL77" s="233"/>
      <c r="BM77" s="233"/>
      <c r="BN77" s="233"/>
      <c r="BO77" s="233"/>
      <c r="BP77" s="233"/>
      <c r="BQ77" s="230">
        <v>71</v>
      </c>
      <c r="BR77" s="235"/>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15">
      <c r="A78" s="230">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33"/>
      <c r="BF78" s="233"/>
      <c r="BG78" s="233"/>
      <c r="BH78" s="233"/>
      <c r="BI78" s="233"/>
      <c r="BJ78" s="221"/>
      <c r="BK78" s="221"/>
      <c r="BL78" s="221"/>
      <c r="BM78" s="221"/>
      <c r="BN78" s="221"/>
      <c r="BO78" s="233"/>
      <c r="BP78" s="233"/>
      <c r="BQ78" s="230">
        <v>72</v>
      </c>
      <c r="BR78" s="235"/>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15">
      <c r="A79" s="230">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33"/>
      <c r="BF79" s="233"/>
      <c r="BG79" s="233"/>
      <c r="BH79" s="233"/>
      <c r="BI79" s="233"/>
      <c r="BJ79" s="221"/>
      <c r="BK79" s="221"/>
      <c r="BL79" s="221"/>
      <c r="BM79" s="221"/>
      <c r="BN79" s="221"/>
      <c r="BO79" s="233"/>
      <c r="BP79" s="233"/>
      <c r="BQ79" s="230">
        <v>73</v>
      </c>
      <c r="BR79" s="235"/>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15">
      <c r="A80" s="230">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33"/>
      <c r="BF80" s="233"/>
      <c r="BG80" s="233"/>
      <c r="BH80" s="233"/>
      <c r="BI80" s="233"/>
      <c r="BJ80" s="233"/>
      <c r="BK80" s="233"/>
      <c r="BL80" s="233"/>
      <c r="BM80" s="233"/>
      <c r="BN80" s="233"/>
      <c r="BO80" s="233"/>
      <c r="BP80" s="233"/>
      <c r="BQ80" s="230">
        <v>74</v>
      </c>
      <c r="BR80" s="235"/>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15">
      <c r="A81" s="230">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3"/>
      <c r="BF81" s="233"/>
      <c r="BG81" s="233"/>
      <c r="BH81" s="233"/>
      <c r="BI81" s="233"/>
      <c r="BJ81" s="233"/>
      <c r="BK81" s="233"/>
      <c r="BL81" s="233"/>
      <c r="BM81" s="233"/>
      <c r="BN81" s="233"/>
      <c r="BO81" s="233"/>
      <c r="BP81" s="233"/>
      <c r="BQ81" s="230">
        <v>75</v>
      </c>
      <c r="BR81" s="235"/>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15">
      <c r="A82" s="230">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3"/>
      <c r="BF82" s="233"/>
      <c r="BG82" s="233"/>
      <c r="BH82" s="233"/>
      <c r="BI82" s="233"/>
      <c r="BJ82" s="233"/>
      <c r="BK82" s="233"/>
      <c r="BL82" s="233"/>
      <c r="BM82" s="233"/>
      <c r="BN82" s="233"/>
      <c r="BO82" s="233"/>
      <c r="BP82" s="233"/>
      <c r="BQ82" s="230">
        <v>76</v>
      </c>
      <c r="BR82" s="235"/>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15">
      <c r="A83" s="230">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3"/>
      <c r="BF83" s="233"/>
      <c r="BG83" s="233"/>
      <c r="BH83" s="233"/>
      <c r="BI83" s="233"/>
      <c r="BJ83" s="233"/>
      <c r="BK83" s="233"/>
      <c r="BL83" s="233"/>
      <c r="BM83" s="233"/>
      <c r="BN83" s="233"/>
      <c r="BO83" s="233"/>
      <c r="BP83" s="233"/>
      <c r="BQ83" s="230">
        <v>77</v>
      </c>
      <c r="BR83" s="235"/>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15">
      <c r="A84" s="230">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3"/>
      <c r="BF84" s="233"/>
      <c r="BG84" s="233"/>
      <c r="BH84" s="233"/>
      <c r="BI84" s="233"/>
      <c r="BJ84" s="233"/>
      <c r="BK84" s="233"/>
      <c r="BL84" s="233"/>
      <c r="BM84" s="233"/>
      <c r="BN84" s="233"/>
      <c r="BO84" s="233"/>
      <c r="BP84" s="233"/>
      <c r="BQ84" s="230">
        <v>78</v>
      </c>
      <c r="BR84" s="235"/>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15">
      <c r="A85" s="230">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3"/>
      <c r="BF85" s="233"/>
      <c r="BG85" s="233"/>
      <c r="BH85" s="233"/>
      <c r="BI85" s="233"/>
      <c r="BJ85" s="233"/>
      <c r="BK85" s="233"/>
      <c r="BL85" s="233"/>
      <c r="BM85" s="233"/>
      <c r="BN85" s="233"/>
      <c r="BO85" s="233"/>
      <c r="BP85" s="233"/>
      <c r="BQ85" s="230">
        <v>79</v>
      </c>
      <c r="BR85" s="235"/>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15">
      <c r="A86" s="230">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3"/>
      <c r="BF86" s="233"/>
      <c r="BG86" s="233"/>
      <c r="BH86" s="233"/>
      <c r="BI86" s="233"/>
      <c r="BJ86" s="233"/>
      <c r="BK86" s="233"/>
      <c r="BL86" s="233"/>
      <c r="BM86" s="233"/>
      <c r="BN86" s="233"/>
      <c r="BO86" s="233"/>
      <c r="BP86" s="233"/>
      <c r="BQ86" s="230">
        <v>80</v>
      </c>
      <c r="BR86" s="235"/>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15">
      <c r="A87" s="236">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3"/>
      <c r="BF87" s="233"/>
      <c r="BG87" s="233"/>
      <c r="BH87" s="233"/>
      <c r="BI87" s="233"/>
      <c r="BJ87" s="233"/>
      <c r="BK87" s="233"/>
      <c r="BL87" s="233"/>
      <c r="BM87" s="233"/>
      <c r="BN87" s="233"/>
      <c r="BO87" s="233"/>
      <c r="BP87" s="233"/>
      <c r="BQ87" s="230">
        <v>81</v>
      </c>
      <c r="BR87" s="235"/>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
      <c r="A88" s="232" t="s">
        <v>398</v>
      </c>
      <c r="B88" s="946" t="s">
        <v>426</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33"/>
      <c r="BF88" s="233"/>
      <c r="BG88" s="233"/>
      <c r="BH88" s="233"/>
      <c r="BI88" s="233"/>
      <c r="BJ88" s="233"/>
      <c r="BK88" s="233"/>
      <c r="BL88" s="233"/>
      <c r="BM88" s="233"/>
      <c r="BN88" s="233"/>
      <c r="BO88" s="233"/>
      <c r="BP88" s="233"/>
      <c r="BQ88" s="230">
        <v>82</v>
      </c>
      <c r="BR88" s="235"/>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398</v>
      </c>
      <c r="BR102" s="946" t="s">
        <v>427</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49" t="s">
        <v>428</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50" t="s">
        <v>429</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1" t="s">
        <v>432</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433</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15">
      <c r="A109" s="904" t="s">
        <v>434</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435</v>
      </c>
      <c r="AB109" s="905"/>
      <c r="AC109" s="905"/>
      <c r="AD109" s="905"/>
      <c r="AE109" s="906"/>
      <c r="AF109" s="907" t="s">
        <v>436</v>
      </c>
      <c r="AG109" s="905"/>
      <c r="AH109" s="905"/>
      <c r="AI109" s="905"/>
      <c r="AJ109" s="906"/>
      <c r="AK109" s="907" t="s">
        <v>312</v>
      </c>
      <c r="AL109" s="905"/>
      <c r="AM109" s="905"/>
      <c r="AN109" s="905"/>
      <c r="AO109" s="906"/>
      <c r="AP109" s="907" t="s">
        <v>437</v>
      </c>
      <c r="AQ109" s="905"/>
      <c r="AR109" s="905"/>
      <c r="AS109" s="905"/>
      <c r="AT109" s="938"/>
      <c r="AU109" s="904" t="s">
        <v>434</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435</v>
      </c>
      <c r="BR109" s="905"/>
      <c r="BS109" s="905"/>
      <c r="BT109" s="905"/>
      <c r="BU109" s="906"/>
      <c r="BV109" s="907" t="s">
        <v>436</v>
      </c>
      <c r="BW109" s="905"/>
      <c r="BX109" s="905"/>
      <c r="BY109" s="905"/>
      <c r="BZ109" s="906"/>
      <c r="CA109" s="907" t="s">
        <v>312</v>
      </c>
      <c r="CB109" s="905"/>
      <c r="CC109" s="905"/>
      <c r="CD109" s="905"/>
      <c r="CE109" s="906"/>
      <c r="CF109" s="945" t="s">
        <v>437</v>
      </c>
      <c r="CG109" s="945"/>
      <c r="CH109" s="945"/>
      <c r="CI109" s="945"/>
      <c r="CJ109" s="945"/>
      <c r="CK109" s="907" t="s">
        <v>438</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435</v>
      </c>
      <c r="DH109" s="905"/>
      <c r="DI109" s="905"/>
      <c r="DJ109" s="905"/>
      <c r="DK109" s="906"/>
      <c r="DL109" s="907" t="s">
        <v>436</v>
      </c>
      <c r="DM109" s="905"/>
      <c r="DN109" s="905"/>
      <c r="DO109" s="905"/>
      <c r="DP109" s="906"/>
      <c r="DQ109" s="907" t="s">
        <v>312</v>
      </c>
      <c r="DR109" s="905"/>
      <c r="DS109" s="905"/>
      <c r="DT109" s="905"/>
      <c r="DU109" s="906"/>
      <c r="DV109" s="907" t="s">
        <v>437</v>
      </c>
      <c r="DW109" s="905"/>
      <c r="DX109" s="905"/>
      <c r="DY109" s="905"/>
      <c r="DZ109" s="938"/>
    </row>
    <row r="110" spans="1:131" s="221" customFormat="1" ht="26.25" customHeight="1" x14ac:dyDescent="0.15">
      <c r="A110" s="816" t="s">
        <v>439</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674865</v>
      </c>
      <c r="AB110" s="898"/>
      <c r="AC110" s="898"/>
      <c r="AD110" s="898"/>
      <c r="AE110" s="899"/>
      <c r="AF110" s="900">
        <v>617737</v>
      </c>
      <c r="AG110" s="898"/>
      <c r="AH110" s="898"/>
      <c r="AI110" s="898"/>
      <c r="AJ110" s="899"/>
      <c r="AK110" s="900">
        <v>609569</v>
      </c>
      <c r="AL110" s="898"/>
      <c r="AM110" s="898"/>
      <c r="AN110" s="898"/>
      <c r="AO110" s="899"/>
      <c r="AP110" s="901">
        <v>17.2</v>
      </c>
      <c r="AQ110" s="902"/>
      <c r="AR110" s="902"/>
      <c r="AS110" s="902"/>
      <c r="AT110" s="903"/>
      <c r="AU110" s="939" t="s">
        <v>72</v>
      </c>
      <c r="AV110" s="940"/>
      <c r="AW110" s="940"/>
      <c r="AX110" s="940"/>
      <c r="AY110" s="940"/>
      <c r="AZ110" s="869" t="s">
        <v>440</v>
      </c>
      <c r="BA110" s="817"/>
      <c r="BB110" s="817"/>
      <c r="BC110" s="817"/>
      <c r="BD110" s="817"/>
      <c r="BE110" s="817"/>
      <c r="BF110" s="817"/>
      <c r="BG110" s="817"/>
      <c r="BH110" s="817"/>
      <c r="BI110" s="817"/>
      <c r="BJ110" s="817"/>
      <c r="BK110" s="817"/>
      <c r="BL110" s="817"/>
      <c r="BM110" s="817"/>
      <c r="BN110" s="817"/>
      <c r="BO110" s="817"/>
      <c r="BP110" s="818"/>
      <c r="BQ110" s="870">
        <v>5801301</v>
      </c>
      <c r="BR110" s="851"/>
      <c r="BS110" s="851"/>
      <c r="BT110" s="851"/>
      <c r="BU110" s="851"/>
      <c r="BV110" s="851">
        <v>5421070</v>
      </c>
      <c r="BW110" s="851"/>
      <c r="BX110" s="851"/>
      <c r="BY110" s="851"/>
      <c r="BZ110" s="851"/>
      <c r="CA110" s="851">
        <v>5135760</v>
      </c>
      <c r="CB110" s="851"/>
      <c r="CC110" s="851"/>
      <c r="CD110" s="851"/>
      <c r="CE110" s="851"/>
      <c r="CF110" s="875">
        <v>144.80000000000001</v>
      </c>
      <c r="CG110" s="876"/>
      <c r="CH110" s="876"/>
      <c r="CI110" s="876"/>
      <c r="CJ110" s="876"/>
      <c r="CK110" s="935" t="s">
        <v>441</v>
      </c>
      <c r="CL110" s="828"/>
      <c r="CM110" s="869" t="s">
        <v>442</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443</v>
      </c>
      <c r="DH110" s="851"/>
      <c r="DI110" s="851"/>
      <c r="DJ110" s="851"/>
      <c r="DK110" s="851"/>
      <c r="DL110" s="851" t="s">
        <v>400</v>
      </c>
      <c r="DM110" s="851"/>
      <c r="DN110" s="851"/>
      <c r="DO110" s="851"/>
      <c r="DP110" s="851"/>
      <c r="DQ110" s="851" t="s">
        <v>400</v>
      </c>
      <c r="DR110" s="851"/>
      <c r="DS110" s="851"/>
      <c r="DT110" s="851"/>
      <c r="DU110" s="851"/>
      <c r="DV110" s="852" t="s">
        <v>444</v>
      </c>
      <c r="DW110" s="852"/>
      <c r="DX110" s="852"/>
      <c r="DY110" s="852"/>
      <c r="DZ110" s="853"/>
    </row>
    <row r="111" spans="1:131" s="221" customFormat="1" ht="26.25" customHeight="1" x14ac:dyDescent="0.15">
      <c r="A111" s="783" t="s">
        <v>445</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443</v>
      </c>
      <c r="AB111" s="928"/>
      <c r="AC111" s="928"/>
      <c r="AD111" s="928"/>
      <c r="AE111" s="929"/>
      <c r="AF111" s="930" t="s">
        <v>400</v>
      </c>
      <c r="AG111" s="928"/>
      <c r="AH111" s="928"/>
      <c r="AI111" s="928"/>
      <c r="AJ111" s="929"/>
      <c r="AK111" s="930" t="s">
        <v>400</v>
      </c>
      <c r="AL111" s="928"/>
      <c r="AM111" s="928"/>
      <c r="AN111" s="928"/>
      <c r="AO111" s="929"/>
      <c r="AP111" s="931" t="s">
        <v>400</v>
      </c>
      <c r="AQ111" s="932"/>
      <c r="AR111" s="932"/>
      <c r="AS111" s="932"/>
      <c r="AT111" s="933"/>
      <c r="AU111" s="941"/>
      <c r="AV111" s="942"/>
      <c r="AW111" s="942"/>
      <c r="AX111" s="942"/>
      <c r="AY111" s="942"/>
      <c r="AZ111" s="824" t="s">
        <v>446</v>
      </c>
      <c r="BA111" s="761"/>
      <c r="BB111" s="761"/>
      <c r="BC111" s="761"/>
      <c r="BD111" s="761"/>
      <c r="BE111" s="761"/>
      <c r="BF111" s="761"/>
      <c r="BG111" s="761"/>
      <c r="BH111" s="761"/>
      <c r="BI111" s="761"/>
      <c r="BJ111" s="761"/>
      <c r="BK111" s="761"/>
      <c r="BL111" s="761"/>
      <c r="BM111" s="761"/>
      <c r="BN111" s="761"/>
      <c r="BO111" s="761"/>
      <c r="BP111" s="762"/>
      <c r="BQ111" s="825" t="s">
        <v>400</v>
      </c>
      <c r="BR111" s="826"/>
      <c r="BS111" s="826"/>
      <c r="BT111" s="826"/>
      <c r="BU111" s="826"/>
      <c r="BV111" s="826" t="s">
        <v>400</v>
      </c>
      <c r="BW111" s="826"/>
      <c r="BX111" s="826"/>
      <c r="BY111" s="826"/>
      <c r="BZ111" s="826"/>
      <c r="CA111" s="826" t="s">
        <v>129</v>
      </c>
      <c r="CB111" s="826"/>
      <c r="CC111" s="826"/>
      <c r="CD111" s="826"/>
      <c r="CE111" s="826"/>
      <c r="CF111" s="884" t="s">
        <v>400</v>
      </c>
      <c r="CG111" s="885"/>
      <c r="CH111" s="885"/>
      <c r="CI111" s="885"/>
      <c r="CJ111" s="885"/>
      <c r="CK111" s="936"/>
      <c r="CL111" s="830"/>
      <c r="CM111" s="824" t="s">
        <v>447</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129</v>
      </c>
      <c r="DH111" s="826"/>
      <c r="DI111" s="826"/>
      <c r="DJ111" s="826"/>
      <c r="DK111" s="826"/>
      <c r="DL111" s="826" t="s">
        <v>129</v>
      </c>
      <c r="DM111" s="826"/>
      <c r="DN111" s="826"/>
      <c r="DO111" s="826"/>
      <c r="DP111" s="826"/>
      <c r="DQ111" s="826" t="s">
        <v>444</v>
      </c>
      <c r="DR111" s="826"/>
      <c r="DS111" s="826"/>
      <c r="DT111" s="826"/>
      <c r="DU111" s="826"/>
      <c r="DV111" s="803" t="s">
        <v>400</v>
      </c>
      <c r="DW111" s="803"/>
      <c r="DX111" s="803"/>
      <c r="DY111" s="803"/>
      <c r="DZ111" s="804"/>
    </row>
    <row r="112" spans="1:131" s="221" customFormat="1" ht="26.25" customHeight="1" x14ac:dyDescent="0.15">
      <c r="A112" s="921" t="s">
        <v>448</v>
      </c>
      <c r="B112" s="922"/>
      <c r="C112" s="761" t="s">
        <v>449</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444</v>
      </c>
      <c r="AB112" s="789"/>
      <c r="AC112" s="789"/>
      <c r="AD112" s="789"/>
      <c r="AE112" s="790"/>
      <c r="AF112" s="791" t="s">
        <v>400</v>
      </c>
      <c r="AG112" s="789"/>
      <c r="AH112" s="789"/>
      <c r="AI112" s="789"/>
      <c r="AJ112" s="790"/>
      <c r="AK112" s="791" t="s">
        <v>400</v>
      </c>
      <c r="AL112" s="789"/>
      <c r="AM112" s="789"/>
      <c r="AN112" s="789"/>
      <c r="AO112" s="790"/>
      <c r="AP112" s="833" t="s">
        <v>129</v>
      </c>
      <c r="AQ112" s="834"/>
      <c r="AR112" s="834"/>
      <c r="AS112" s="834"/>
      <c r="AT112" s="835"/>
      <c r="AU112" s="941"/>
      <c r="AV112" s="942"/>
      <c r="AW112" s="942"/>
      <c r="AX112" s="942"/>
      <c r="AY112" s="942"/>
      <c r="AZ112" s="824" t="s">
        <v>450</v>
      </c>
      <c r="BA112" s="761"/>
      <c r="BB112" s="761"/>
      <c r="BC112" s="761"/>
      <c r="BD112" s="761"/>
      <c r="BE112" s="761"/>
      <c r="BF112" s="761"/>
      <c r="BG112" s="761"/>
      <c r="BH112" s="761"/>
      <c r="BI112" s="761"/>
      <c r="BJ112" s="761"/>
      <c r="BK112" s="761"/>
      <c r="BL112" s="761"/>
      <c r="BM112" s="761"/>
      <c r="BN112" s="761"/>
      <c r="BO112" s="761"/>
      <c r="BP112" s="762"/>
      <c r="BQ112" s="825">
        <v>2010392</v>
      </c>
      <c r="BR112" s="826"/>
      <c r="BS112" s="826"/>
      <c r="BT112" s="826"/>
      <c r="BU112" s="826"/>
      <c r="BV112" s="826">
        <v>2028354</v>
      </c>
      <c r="BW112" s="826"/>
      <c r="BX112" s="826"/>
      <c r="BY112" s="826"/>
      <c r="BZ112" s="826"/>
      <c r="CA112" s="826">
        <v>1780018</v>
      </c>
      <c r="CB112" s="826"/>
      <c r="CC112" s="826"/>
      <c r="CD112" s="826"/>
      <c r="CE112" s="826"/>
      <c r="CF112" s="884">
        <v>50.2</v>
      </c>
      <c r="CG112" s="885"/>
      <c r="CH112" s="885"/>
      <c r="CI112" s="885"/>
      <c r="CJ112" s="885"/>
      <c r="CK112" s="936"/>
      <c r="CL112" s="830"/>
      <c r="CM112" s="824" t="s">
        <v>451</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444</v>
      </c>
      <c r="DH112" s="826"/>
      <c r="DI112" s="826"/>
      <c r="DJ112" s="826"/>
      <c r="DK112" s="826"/>
      <c r="DL112" s="826" t="s">
        <v>129</v>
      </c>
      <c r="DM112" s="826"/>
      <c r="DN112" s="826"/>
      <c r="DO112" s="826"/>
      <c r="DP112" s="826"/>
      <c r="DQ112" s="826" t="s">
        <v>444</v>
      </c>
      <c r="DR112" s="826"/>
      <c r="DS112" s="826"/>
      <c r="DT112" s="826"/>
      <c r="DU112" s="826"/>
      <c r="DV112" s="803" t="s">
        <v>400</v>
      </c>
      <c r="DW112" s="803"/>
      <c r="DX112" s="803"/>
      <c r="DY112" s="803"/>
      <c r="DZ112" s="804"/>
    </row>
    <row r="113" spans="1:130" s="221" customFormat="1" ht="26.25" customHeight="1" x14ac:dyDescent="0.15">
      <c r="A113" s="923"/>
      <c r="B113" s="924"/>
      <c r="C113" s="761" t="s">
        <v>452</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157943</v>
      </c>
      <c r="AB113" s="928"/>
      <c r="AC113" s="928"/>
      <c r="AD113" s="928"/>
      <c r="AE113" s="929"/>
      <c r="AF113" s="930">
        <v>160101</v>
      </c>
      <c r="AG113" s="928"/>
      <c r="AH113" s="928"/>
      <c r="AI113" s="928"/>
      <c r="AJ113" s="929"/>
      <c r="AK113" s="930">
        <v>127877</v>
      </c>
      <c r="AL113" s="928"/>
      <c r="AM113" s="928"/>
      <c r="AN113" s="928"/>
      <c r="AO113" s="929"/>
      <c r="AP113" s="931">
        <v>3.6</v>
      </c>
      <c r="AQ113" s="932"/>
      <c r="AR113" s="932"/>
      <c r="AS113" s="932"/>
      <c r="AT113" s="933"/>
      <c r="AU113" s="941"/>
      <c r="AV113" s="942"/>
      <c r="AW113" s="942"/>
      <c r="AX113" s="942"/>
      <c r="AY113" s="942"/>
      <c r="AZ113" s="824" t="s">
        <v>453</v>
      </c>
      <c r="BA113" s="761"/>
      <c r="BB113" s="761"/>
      <c r="BC113" s="761"/>
      <c r="BD113" s="761"/>
      <c r="BE113" s="761"/>
      <c r="BF113" s="761"/>
      <c r="BG113" s="761"/>
      <c r="BH113" s="761"/>
      <c r="BI113" s="761"/>
      <c r="BJ113" s="761"/>
      <c r="BK113" s="761"/>
      <c r="BL113" s="761"/>
      <c r="BM113" s="761"/>
      <c r="BN113" s="761"/>
      <c r="BO113" s="761"/>
      <c r="BP113" s="762"/>
      <c r="BQ113" s="825">
        <v>596984</v>
      </c>
      <c r="BR113" s="826"/>
      <c r="BS113" s="826"/>
      <c r="BT113" s="826"/>
      <c r="BU113" s="826"/>
      <c r="BV113" s="826">
        <v>605032</v>
      </c>
      <c r="BW113" s="826"/>
      <c r="BX113" s="826"/>
      <c r="BY113" s="826"/>
      <c r="BZ113" s="826"/>
      <c r="CA113" s="826">
        <v>567303</v>
      </c>
      <c r="CB113" s="826"/>
      <c r="CC113" s="826"/>
      <c r="CD113" s="826"/>
      <c r="CE113" s="826"/>
      <c r="CF113" s="884">
        <v>16</v>
      </c>
      <c r="CG113" s="885"/>
      <c r="CH113" s="885"/>
      <c r="CI113" s="885"/>
      <c r="CJ113" s="885"/>
      <c r="CK113" s="936"/>
      <c r="CL113" s="830"/>
      <c r="CM113" s="824" t="s">
        <v>454</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400</v>
      </c>
      <c r="DH113" s="789"/>
      <c r="DI113" s="789"/>
      <c r="DJ113" s="789"/>
      <c r="DK113" s="790"/>
      <c r="DL113" s="791" t="s">
        <v>443</v>
      </c>
      <c r="DM113" s="789"/>
      <c r="DN113" s="789"/>
      <c r="DO113" s="789"/>
      <c r="DP113" s="790"/>
      <c r="DQ113" s="791" t="s">
        <v>129</v>
      </c>
      <c r="DR113" s="789"/>
      <c r="DS113" s="789"/>
      <c r="DT113" s="789"/>
      <c r="DU113" s="790"/>
      <c r="DV113" s="833" t="s">
        <v>129</v>
      </c>
      <c r="DW113" s="834"/>
      <c r="DX113" s="834"/>
      <c r="DY113" s="834"/>
      <c r="DZ113" s="835"/>
    </row>
    <row r="114" spans="1:130" s="221" customFormat="1" ht="26.25" customHeight="1" x14ac:dyDescent="0.15">
      <c r="A114" s="923"/>
      <c r="B114" s="924"/>
      <c r="C114" s="761" t="s">
        <v>455</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4868</v>
      </c>
      <c r="AB114" s="789"/>
      <c r="AC114" s="789"/>
      <c r="AD114" s="789"/>
      <c r="AE114" s="790"/>
      <c r="AF114" s="791">
        <v>21330</v>
      </c>
      <c r="AG114" s="789"/>
      <c r="AH114" s="789"/>
      <c r="AI114" s="789"/>
      <c r="AJ114" s="790"/>
      <c r="AK114" s="791">
        <v>39358</v>
      </c>
      <c r="AL114" s="789"/>
      <c r="AM114" s="789"/>
      <c r="AN114" s="789"/>
      <c r="AO114" s="790"/>
      <c r="AP114" s="833">
        <v>1.1000000000000001</v>
      </c>
      <c r="AQ114" s="834"/>
      <c r="AR114" s="834"/>
      <c r="AS114" s="834"/>
      <c r="AT114" s="835"/>
      <c r="AU114" s="941"/>
      <c r="AV114" s="942"/>
      <c r="AW114" s="942"/>
      <c r="AX114" s="942"/>
      <c r="AY114" s="942"/>
      <c r="AZ114" s="824" t="s">
        <v>456</v>
      </c>
      <c r="BA114" s="761"/>
      <c r="BB114" s="761"/>
      <c r="BC114" s="761"/>
      <c r="BD114" s="761"/>
      <c r="BE114" s="761"/>
      <c r="BF114" s="761"/>
      <c r="BG114" s="761"/>
      <c r="BH114" s="761"/>
      <c r="BI114" s="761"/>
      <c r="BJ114" s="761"/>
      <c r="BK114" s="761"/>
      <c r="BL114" s="761"/>
      <c r="BM114" s="761"/>
      <c r="BN114" s="761"/>
      <c r="BO114" s="761"/>
      <c r="BP114" s="762"/>
      <c r="BQ114" s="825">
        <v>727486</v>
      </c>
      <c r="BR114" s="826"/>
      <c r="BS114" s="826"/>
      <c r="BT114" s="826"/>
      <c r="BU114" s="826"/>
      <c r="BV114" s="826">
        <v>715376</v>
      </c>
      <c r="BW114" s="826"/>
      <c r="BX114" s="826"/>
      <c r="BY114" s="826"/>
      <c r="BZ114" s="826"/>
      <c r="CA114" s="826">
        <v>700798</v>
      </c>
      <c r="CB114" s="826"/>
      <c r="CC114" s="826"/>
      <c r="CD114" s="826"/>
      <c r="CE114" s="826"/>
      <c r="CF114" s="884">
        <v>19.8</v>
      </c>
      <c r="CG114" s="885"/>
      <c r="CH114" s="885"/>
      <c r="CI114" s="885"/>
      <c r="CJ114" s="885"/>
      <c r="CK114" s="936"/>
      <c r="CL114" s="830"/>
      <c r="CM114" s="824" t="s">
        <v>457</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400</v>
      </c>
      <c r="DH114" s="789"/>
      <c r="DI114" s="789"/>
      <c r="DJ114" s="789"/>
      <c r="DK114" s="790"/>
      <c r="DL114" s="791" t="s">
        <v>400</v>
      </c>
      <c r="DM114" s="789"/>
      <c r="DN114" s="789"/>
      <c r="DO114" s="789"/>
      <c r="DP114" s="790"/>
      <c r="DQ114" s="791" t="s">
        <v>400</v>
      </c>
      <c r="DR114" s="789"/>
      <c r="DS114" s="789"/>
      <c r="DT114" s="789"/>
      <c r="DU114" s="790"/>
      <c r="DV114" s="833" t="s">
        <v>400</v>
      </c>
      <c r="DW114" s="834"/>
      <c r="DX114" s="834"/>
      <c r="DY114" s="834"/>
      <c r="DZ114" s="835"/>
    </row>
    <row r="115" spans="1:130" s="221" customFormat="1" ht="26.25" customHeight="1" x14ac:dyDescent="0.15">
      <c r="A115" s="923"/>
      <c r="B115" s="924"/>
      <c r="C115" s="761" t="s">
        <v>458</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t="s">
        <v>400</v>
      </c>
      <c r="AB115" s="928"/>
      <c r="AC115" s="928"/>
      <c r="AD115" s="928"/>
      <c r="AE115" s="929"/>
      <c r="AF115" s="930" t="s">
        <v>444</v>
      </c>
      <c r="AG115" s="928"/>
      <c r="AH115" s="928"/>
      <c r="AI115" s="928"/>
      <c r="AJ115" s="929"/>
      <c r="AK115" s="930" t="s">
        <v>444</v>
      </c>
      <c r="AL115" s="928"/>
      <c r="AM115" s="928"/>
      <c r="AN115" s="928"/>
      <c r="AO115" s="929"/>
      <c r="AP115" s="931" t="s">
        <v>129</v>
      </c>
      <c r="AQ115" s="932"/>
      <c r="AR115" s="932"/>
      <c r="AS115" s="932"/>
      <c r="AT115" s="933"/>
      <c r="AU115" s="941"/>
      <c r="AV115" s="942"/>
      <c r="AW115" s="942"/>
      <c r="AX115" s="942"/>
      <c r="AY115" s="942"/>
      <c r="AZ115" s="824" t="s">
        <v>459</v>
      </c>
      <c r="BA115" s="761"/>
      <c r="BB115" s="761"/>
      <c r="BC115" s="761"/>
      <c r="BD115" s="761"/>
      <c r="BE115" s="761"/>
      <c r="BF115" s="761"/>
      <c r="BG115" s="761"/>
      <c r="BH115" s="761"/>
      <c r="BI115" s="761"/>
      <c r="BJ115" s="761"/>
      <c r="BK115" s="761"/>
      <c r="BL115" s="761"/>
      <c r="BM115" s="761"/>
      <c r="BN115" s="761"/>
      <c r="BO115" s="761"/>
      <c r="BP115" s="762"/>
      <c r="BQ115" s="825" t="s">
        <v>129</v>
      </c>
      <c r="BR115" s="826"/>
      <c r="BS115" s="826"/>
      <c r="BT115" s="826"/>
      <c r="BU115" s="826"/>
      <c r="BV115" s="826" t="s">
        <v>444</v>
      </c>
      <c r="BW115" s="826"/>
      <c r="BX115" s="826"/>
      <c r="BY115" s="826"/>
      <c r="BZ115" s="826"/>
      <c r="CA115" s="826" t="s">
        <v>400</v>
      </c>
      <c r="CB115" s="826"/>
      <c r="CC115" s="826"/>
      <c r="CD115" s="826"/>
      <c r="CE115" s="826"/>
      <c r="CF115" s="884" t="s">
        <v>444</v>
      </c>
      <c r="CG115" s="885"/>
      <c r="CH115" s="885"/>
      <c r="CI115" s="885"/>
      <c r="CJ115" s="885"/>
      <c r="CK115" s="936"/>
      <c r="CL115" s="830"/>
      <c r="CM115" s="824" t="s">
        <v>460</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444</v>
      </c>
      <c r="DH115" s="789"/>
      <c r="DI115" s="789"/>
      <c r="DJ115" s="789"/>
      <c r="DK115" s="790"/>
      <c r="DL115" s="791" t="s">
        <v>444</v>
      </c>
      <c r="DM115" s="789"/>
      <c r="DN115" s="789"/>
      <c r="DO115" s="789"/>
      <c r="DP115" s="790"/>
      <c r="DQ115" s="791" t="s">
        <v>444</v>
      </c>
      <c r="DR115" s="789"/>
      <c r="DS115" s="789"/>
      <c r="DT115" s="789"/>
      <c r="DU115" s="790"/>
      <c r="DV115" s="833" t="s">
        <v>400</v>
      </c>
      <c r="DW115" s="834"/>
      <c r="DX115" s="834"/>
      <c r="DY115" s="834"/>
      <c r="DZ115" s="835"/>
    </row>
    <row r="116" spans="1:130" s="221" customFormat="1" ht="26.25" customHeight="1" x14ac:dyDescent="0.15">
      <c r="A116" s="925"/>
      <c r="B116" s="926"/>
      <c r="C116" s="848" t="s">
        <v>461</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400</v>
      </c>
      <c r="AB116" s="789"/>
      <c r="AC116" s="789"/>
      <c r="AD116" s="789"/>
      <c r="AE116" s="790"/>
      <c r="AF116" s="791" t="s">
        <v>400</v>
      </c>
      <c r="AG116" s="789"/>
      <c r="AH116" s="789"/>
      <c r="AI116" s="789"/>
      <c r="AJ116" s="790"/>
      <c r="AK116" s="791" t="s">
        <v>129</v>
      </c>
      <c r="AL116" s="789"/>
      <c r="AM116" s="789"/>
      <c r="AN116" s="789"/>
      <c r="AO116" s="790"/>
      <c r="AP116" s="833" t="s">
        <v>400</v>
      </c>
      <c r="AQ116" s="834"/>
      <c r="AR116" s="834"/>
      <c r="AS116" s="834"/>
      <c r="AT116" s="835"/>
      <c r="AU116" s="941"/>
      <c r="AV116" s="942"/>
      <c r="AW116" s="942"/>
      <c r="AX116" s="942"/>
      <c r="AY116" s="942"/>
      <c r="AZ116" s="918" t="s">
        <v>462</v>
      </c>
      <c r="BA116" s="919"/>
      <c r="BB116" s="919"/>
      <c r="BC116" s="919"/>
      <c r="BD116" s="919"/>
      <c r="BE116" s="919"/>
      <c r="BF116" s="919"/>
      <c r="BG116" s="919"/>
      <c r="BH116" s="919"/>
      <c r="BI116" s="919"/>
      <c r="BJ116" s="919"/>
      <c r="BK116" s="919"/>
      <c r="BL116" s="919"/>
      <c r="BM116" s="919"/>
      <c r="BN116" s="919"/>
      <c r="BO116" s="919"/>
      <c r="BP116" s="920"/>
      <c r="BQ116" s="825" t="s">
        <v>444</v>
      </c>
      <c r="BR116" s="826"/>
      <c r="BS116" s="826"/>
      <c r="BT116" s="826"/>
      <c r="BU116" s="826"/>
      <c r="BV116" s="826" t="s">
        <v>129</v>
      </c>
      <c r="BW116" s="826"/>
      <c r="BX116" s="826"/>
      <c r="BY116" s="826"/>
      <c r="BZ116" s="826"/>
      <c r="CA116" s="826" t="s">
        <v>444</v>
      </c>
      <c r="CB116" s="826"/>
      <c r="CC116" s="826"/>
      <c r="CD116" s="826"/>
      <c r="CE116" s="826"/>
      <c r="CF116" s="884" t="s">
        <v>129</v>
      </c>
      <c r="CG116" s="885"/>
      <c r="CH116" s="885"/>
      <c r="CI116" s="885"/>
      <c r="CJ116" s="885"/>
      <c r="CK116" s="936"/>
      <c r="CL116" s="830"/>
      <c r="CM116" s="824" t="s">
        <v>463</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444</v>
      </c>
      <c r="DH116" s="789"/>
      <c r="DI116" s="789"/>
      <c r="DJ116" s="789"/>
      <c r="DK116" s="790"/>
      <c r="DL116" s="791" t="s">
        <v>129</v>
      </c>
      <c r="DM116" s="789"/>
      <c r="DN116" s="789"/>
      <c r="DO116" s="789"/>
      <c r="DP116" s="790"/>
      <c r="DQ116" s="791" t="s">
        <v>444</v>
      </c>
      <c r="DR116" s="789"/>
      <c r="DS116" s="789"/>
      <c r="DT116" s="789"/>
      <c r="DU116" s="790"/>
      <c r="DV116" s="833" t="s">
        <v>400</v>
      </c>
      <c r="DW116" s="834"/>
      <c r="DX116" s="834"/>
      <c r="DY116" s="834"/>
      <c r="DZ116" s="835"/>
    </row>
    <row r="117" spans="1:130" s="221" customFormat="1" ht="26.25" customHeight="1" x14ac:dyDescent="0.15">
      <c r="A117" s="904" t="s">
        <v>191</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464</v>
      </c>
      <c r="Z117" s="906"/>
      <c r="AA117" s="911">
        <v>837676</v>
      </c>
      <c r="AB117" s="912"/>
      <c r="AC117" s="912"/>
      <c r="AD117" s="912"/>
      <c r="AE117" s="913"/>
      <c r="AF117" s="914">
        <v>799168</v>
      </c>
      <c r="AG117" s="912"/>
      <c r="AH117" s="912"/>
      <c r="AI117" s="912"/>
      <c r="AJ117" s="913"/>
      <c r="AK117" s="914">
        <v>776804</v>
      </c>
      <c r="AL117" s="912"/>
      <c r="AM117" s="912"/>
      <c r="AN117" s="912"/>
      <c r="AO117" s="913"/>
      <c r="AP117" s="915"/>
      <c r="AQ117" s="916"/>
      <c r="AR117" s="916"/>
      <c r="AS117" s="916"/>
      <c r="AT117" s="917"/>
      <c r="AU117" s="941"/>
      <c r="AV117" s="942"/>
      <c r="AW117" s="942"/>
      <c r="AX117" s="942"/>
      <c r="AY117" s="942"/>
      <c r="AZ117" s="872" t="s">
        <v>465</v>
      </c>
      <c r="BA117" s="873"/>
      <c r="BB117" s="873"/>
      <c r="BC117" s="873"/>
      <c r="BD117" s="873"/>
      <c r="BE117" s="873"/>
      <c r="BF117" s="873"/>
      <c r="BG117" s="873"/>
      <c r="BH117" s="873"/>
      <c r="BI117" s="873"/>
      <c r="BJ117" s="873"/>
      <c r="BK117" s="873"/>
      <c r="BL117" s="873"/>
      <c r="BM117" s="873"/>
      <c r="BN117" s="873"/>
      <c r="BO117" s="873"/>
      <c r="BP117" s="874"/>
      <c r="BQ117" s="825" t="s">
        <v>444</v>
      </c>
      <c r="BR117" s="826"/>
      <c r="BS117" s="826"/>
      <c r="BT117" s="826"/>
      <c r="BU117" s="826"/>
      <c r="BV117" s="826" t="s">
        <v>444</v>
      </c>
      <c r="BW117" s="826"/>
      <c r="BX117" s="826"/>
      <c r="BY117" s="826"/>
      <c r="BZ117" s="826"/>
      <c r="CA117" s="826" t="s">
        <v>129</v>
      </c>
      <c r="CB117" s="826"/>
      <c r="CC117" s="826"/>
      <c r="CD117" s="826"/>
      <c r="CE117" s="826"/>
      <c r="CF117" s="884" t="s">
        <v>444</v>
      </c>
      <c r="CG117" s="885"/>
      <c r="CH117" s="885"/>
      <c r="CI117" s="885"/>
      <c r="CJ117" s="885"/>
      <c r="CK117" s="936"/>
      <c r="CL117" s="830"/>
      <c r="CM117" s="824" t="s">
        <v>466</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444</v>
      </c>
      <c r="DH117" s="789"/>
      <c r="DI117" s="789"/>
      <c r="DJ117" s="789"/>
      <c r="DK117" s="790"/>
      <c r="DL117" s="791" t="s">
        <v>129</v>
      </c>
      <c r="DM117" s="789"/>
      <c r="DN117" s="789"/>
      <c r="DO117" s="789"/>
      <c r="DP117" s="790"/>
      <c r="DQ117" s="791" t="s">
        <v>444</v>
      </c>
      <c r="DR117" s="789"/>
      <c r="DS117" s="789"/>
      <c r="DT117" s="789"/>
      <c r="DU117" s="790"/>
      <c r="DV117" s="833" t="s">
        <v>444</v>
      </c>
      <c r="DW117" s="834"/>
      <c r="DX117" s="834"/>
      <c r="DY117" s="834"/>
      <c r="DZ117" s="835"/>
    </row>
    <row r="118" spans="1:130" s="221" customFormat="1" ht="26.25" customHeight="1" x14ac:dyDescent="0.15">
      <c r="A118" s="904" t="s">
        <v>438</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435</v>
      </c>
      <c r="AB118" s="905"/>
      <c r="AC118" s="905"/>
      <c r="AD118" s="905"/>
      <c r="AE118" s="906"/>
      <c r="AF118" s="907" t="s">
        <v>436</v>
      </c>
      <c r="AG118" s="905"/>
      <c r="AH118" s="905"/>
      <c r="AI118" s="905"/>
      <c r="AJ118" s="906"/>
      <c r="AK118" s="907" t="s">
        <v>312</v>
      </c>
      <c r="AL118" s="905"/>
      <c r="AM118" s="905"/>
      <c r="AN118" s="905"/>
      <c r="AO118" s="906"/>
      <c r="AP118" s="908" t="s">
        <v>437</v>
      </c>
      <c r="AQ118" s="909"/>
      <c r="AR118" s="909"/>
      <c r="AS118" s="909"/>
      <c r="AT118" s="910"/>
      <c r="AU118" s="941"/>
      <c r="AV118" s="942"/>
      <c r="AW118" s="942"/>
      <c r="AX118" s="942"/>
      <c r="AY118" s="942"/>
      <c r="AZ118" s="847" t="s">
        <v>467</v>
      </c>
      <c r="BA118" s="848"/>
      <c r="BB118" s="848"/>
      <c r="BC118" s="848"/>
      <c r="BD118" s="848"/>
      <c r="BE118" s="848"/>
      <c r="BF118" s="848"/>
      <c r="BG118" s="848"/>
      <c r="BH118" s="848"/>
      <c r="BI118" s="848"/>
      <c r="BJ118" s="848"/>
      <c r="BK118" s="848"/>
      <c r="BL118" s="848"/>
      <c r="BM118" s="848"/>
      <c r="BN118" s="848"/>
      <c r="BO118" s="848"/>
      <c r="BP118" s="849"/>
      <c r="BQ118" s="888" t="s">
        <v>444</v>
      </c>
      <c r="BR118" s="854"/>
      <c r="BS118" s="854"/>
      <c r="BT118" s="854"/>
      <c r="BU118" s="854"/>
      <c r="BV118" s="854" t="s">
        <v>400</v>
      </c>
      <c r="BW118" s="854"/>
      <c r="BX118" s="854"/>
      <c r="BY118" s="854"/>
      <c r="BZ118" s="854"/>
      <c r="CA118" s="854" t="s">
        <v>400</v>
      </c>
      <c r="CB118" s="854"/>
      <c r="CC118" s="854"/>
      <c r="CD118" s="854"/>
      <c r="CE118" s="854"/>
      <c r="CF118" s="884" t="s">
        <v>400</v>
      </c>
      <c r="CG118" s="885"/>
      <c r="CH118" s="885"/>
      <c r="CI118" s="885"/>
      <c r="CJ118" s="885"/>
      <c r="CK118" s="936"/>
      <c r="CL118" s="830"/>
      <c r="CM118" s="824" t="s">
        <v>468</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400</v>
      </c>
      <c r="DH118" s="789"/>
      <c r="DI118" s="789"/>
      <c r="DJ118" s="789"/>
      <c r="DK118" s="790"/>
      <c r="DL118" s="791" t="s">
        <v>400</v>
      </c>
      <c r="DM118" s="789"/>
      <c r="DN118" s="789"/>
      <c r="DO118" s="789"/>
      <c r="DP118" s="790"/>
      <c r="DQ118" s="791" t="s">
        <v>400</v>
      </c>
      <c r="DR118" s="789"/>
      <c r="DS118" s="789"/>
      <c r="DT118" s="789"/>
      <c r="DU118" s="790"/>
      <c r="DV118" s="833" t="s">
        <v>400</v>
      </c>
      <c r="DW118" s="834"/>
      <c r="DX118" s="834"/>
      <c r="DY118" s="834"/>
      <c r="DZ118" s="835"/>
    </row>
    <row r="119" spans="1:130" s="221" customFormat="1" ht="26.25" customHeight="1" x14ac:dyDescent="0.15">
      <c r="A119" s="827" t="s">
        <v>441</v>
      </c>
      <c r="B119" s="828"/>
      <c r="C119" s="869" t="s">
        <v>442</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400</v>
      </c>
      <c r="AB119" s="898"/>
      <c r="AC119" s="898"/>
      <c r="AD119" s="898"/>
      <c r="AE119" s="899"/>
      <c r="AF119" s="900" t="s">
        <v>400</v>
      </c>
      <c r="AG119" s="898"/>
      <c r="AH119" s="898"/>
      <c r="AI119" s="898"/>
      <c r="AJ119" s="899"/>
      <c r="AK119" s="900" t="s">
        <v>400</v>
      </c>
      <c r="AL119" s="898"/>
      <c r="AM119" s="898"/>
      <c r="AN119" s="898"/>
      <c r="AO119" s="899"/>
      <c r="AP119" s="901" t="s">
        <v>400</v>
      </c>
      <c r="AQ119" s="902"/>
      <c r="AR119" s="902"/>
      <c r="AS119" s="902"/>
      <c r="AT119" s="903"/>
      <c r="AU119" s="943"/>
      <c r="AV119" s="944"/>
      <c r="AW119" s="944"/>
      <c r="AX119" s="944"/>
      <c r="AY119" s="944"/>
      <c r="AZ119" s="244" t="s">
        <v>191</v>
      </c>
      <c r="BA119" s="244"/>
      <c r="BB119" s="244"/>
      <c r="BC119" s="244"/>
      <c r="BD119" s="244"/>
      <c r="BE119" s="244"/>
      <c r="BF119" s="244"/>
      <c r="BG119" s="244"/>
      <c r="BH119" s="244"/>
      <c r="BI119" s="244"/>
      <c r="BJ119" s="244"/>
      <c r="BK119" s="244"/>
      <c r="BL119" s="244"/>
      <c r="BM119" s="244"/>
      <c r="BN119" s="244"/>
      <c r="BO119" s="886" t="s">
        <v>469</v>
      </c>
      <c r="BP119" s="887"/>
      <c r="BQ119" s="888">
        <v>9136163</v>
      </c>
      <c r="BR119" s="854"/>
      <c r="BS119" s="854"/>
      <c r="BT119" s="854"/>
      <c r="BU119" s="854"/>
      <c r="BV119" s="854">
        <v>8769832</v>
      </c>
      <c r="BW119" s="854"/>
      <c r="BX119" s="854"/>
      <c r="BY119" s="854"/>
      <c r="BZ119" s="854"/>
      <c r="CA119" s="854">
        <v>8183879</v>
      </c>
      <c r="CB119" s="854"/>
      <c r="CC119" s="854"/>
      <c r="CD119" s="854"/>
      <c r="CE119" s="854"/>
      <c r="CF119" s="757"/>
      <c r="CG119" s="758"/>
      <c r="CH119" s="758"/>
      <c r="CI119" s="758"/>
      <c r="CJ119" s="843"/>
      <c r="CK119" s="937"/>
      <c r="CL119" s="832"/>
      <c r="CM119" s="847" t="s">
        <v>470</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400</v>
      </c>
      <c r="DH119" s="773"/>
      <c r="DI119" s="773"/>
      <c r="DJ119" s="773"/>
      <c r="DK119" s="774"/>
      <c r="DL119" s="775" t="s">
        <v>400</v>
      </c>
      <c r="DM119" s="773"/>
      <c r="DN119" s="773"/>
      <c r="DO119" s="773"/>
      <c r="DP119" s="774"/>
      <c r="DQ119" s="775" t="s">
        <v>400</v>
      </c>
      <c r="DR119" s="773"/>
      <c r="DS119" s="773"/>
      <c r="DT119" s="773"/>
      <c r="DU119" s="774"/>
      <c r="DV119" s="857" t="s">
        <v>400</v>
      </c>
      <c r="DW119" s="858"/>
      <c r="DX119" s="858"/>
      <c r="DY119" s="858"/>
      <c r="DZ119" s="859"/>
    </row>
    <row r="120" spans="1:130" s="221" customFormat="1" ht="26.25" customHeight="1" x14ac:dyDescent="0.15">
      <c r="A120" s="829"/>
      <c r="B120" s="830"/>
      <c r="C120" s="824" t="s">
        <v>447</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400</v>
      </c>
      <c r="AB120" s="789"/>
      <c r="AC120" s="789"/>
      <c r="AD120" s="789"/>
      <c r="AE120" s="790"/>
      <c r="AF120" s="791" t="s">
        <v>400</v>
      </c>
      <c r="AG120" s="789"/>
      <c r="AH120" s="789"/>
      <c r="AI120" s="789"/>
      <c r="AJ120" s="790"/>
      <c r="AK120" s="791" t="s">
        <v>400</v>
      </c>
      <c r="AL120" s="789"/>
      <c r="AM120" s="789"/>
      <c r="AN120" s="789"/>
      <c r="AO120" s="790"/>
      <c r="AP120" s="833" t="s">
        <v>400</v>
      </c>
      <c r="AQ120" s="834"/>
      <c r="AR120" s="834"/>
      <c r="AS120" s="834"/>
      <c r="AT120" s="835"/>
      <c r="AU120" s="889" t="s">
        <v>471</v>
      </c>
      <c r="AV120" s="890"/>
      <c r="AW120" s="890"/>
      <c r="AX120" s="890"/>
      <c r="AY120" s="891"/>
      <c r="AZ120" s="869" t="s">
        <v>472</v>
      </c>
      <c r="BA120" s="817"/>
      <c r="BB120" s="817"/>
      <c r="BC120" s="817"/>
      <c r="BD120" s="817"/>
      <c r="BE120" s="817"/>
      <c r="BF120" s="817"/>
      <c r="BG120" s="817"/>
      <c r="BH120" s="817"/>
      <c r="BI120" s="817"/>
      <c r="BJ120" s="817"/>
      <c r="BK120" s="817"/>
      <c r="BL120" s="817"/>
      <c r="BM120" s="817"/>
      <c r="BN120" s="817"/>
      <c r="BO120" s="817"/>
      <c r="BP120" s="818"/>
      <c r="BQ120" s="870">
        <v>2133388</v>
      </c>
      <c r="BR120" s="851"/>
      <c r="BS120" s="851"/>
      <c r="BT120" s="851"/>
      <c r="BU120" s="851"/>
      <c r="BV120" s="851">
        <v>2460465</v>
      </c>
      <c r="BW120" s="851"/>
      <c r="BX120" s="851"/>
      <c r="BY120" s="851"/>
      <c r="BZ120" s="851"/>
      <c r="CA120" s="851">
        <v>3077324</v>
      </c>
      <c r="CB120" s="851"/>
      <c r="CC120" s="851"/>
      <c r="CD120" s="851"/>
      <c r="CE120" s="851"/>
      <c r="CF120" s="875">
        <v>86.8</v>
      </c>
      <c r="CG120" s="876"/>
      <c r="CH120" s="876"/>
      <c r="CI120" s="876"/>
      <c r="CJ120" s="876"/>
      <c r="CK120" s="877" t="s">
        <v>473</v>
      </c>
      <c r="CL120" s="861"/>
      <c r="CM120" s="861"/>
      <c r="CN120" s="861"/>
      <c r="CO120" s="862"/>
      <c r="CP120" s="881" t="s">
        <v>414</v>
      </c>
      <c r="CQ120" s="882"/>
      <c r="CR120" s="882"/>
      <c r="CS120" s="882"/>
      <c r="CT120" s="882"/>
      <c r="CU120" s="882"/>
      <c r="CV120" s="882"/>
      <c r="CW120" s="882"/>
      <c r="CX120" s="882"/>
      <c r="CY120" s="882"/>
      <c r="CZ120" s="882"/>
      <c r="DA120" s="882"/>
      <c r="DB120" s="882"/>
      <c r="DC120" s="882"/>
      <c r="DD120" s="882"/>
      <c r="DE120" s="882"/>
      <c r="DF120" s="883"/>
      <c r="DG120" s="870" t="s">
        <v>400</v>
      </c>
      <c r="DH120" s="851"/>
      <c r="DI120" s="851"/>
      <c r="DJ120" s="851"/>
      <c r="DK120" s="851"/>
      <c r="DL120" s="851">
        <v>2018937</v>
      </c>
      <c r="DM120" s="851"/>
      <c r="DN120" s="851"/>
      <c r="DO120" s="851"/>
      <c r="DP120" s="851"/>
      <c r="DQ120" s="851">
        <v>1771275</v>
      </c>
      <c r="DR120" s="851"/>
      <c r="DS120" s="851"/>
      <c r="DT120" s="851"/>
      <c r="DU120" s="851"/>
      <c r="DV120" s="852">
        <v>50</v>
      </c>
      <c r="DW120" s="852"/>
      <c r="DX120" s="852"/>
      <c r="DY120" s="852"/>
      <c r="DZ120" s="853"/>
    </row>
    <row r="121" spans="1:130" s="221" customFormat="1" ht="26.25" customHeight="1" x14ac:dyDescent="0.15">
      <c r="A121" s="829"/>
      <c r="B121" s="830"/>
      <c r="C121" s="872" t="s">
        <v>474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400</v>
      </c>
      <c r="AB121" s="789"/>
      <c r="AC121" s="789"/>
      <c r="AD121" s="789"/>
      <c r="AE121" s="790"/>
      <c r="AF121" s="791" t="s">
        <v>400</v>
      </c>
      <c r="AG121" s="789"/>
      <c r="AH121" s="789"/>
      <c r="AI121" s="789"/>
      <c r="AJ121" s="790"/>
      <c r="AK121" s="791" t="s">
        <v>400</v>
      </c>
      <c r="AL121" s="789"/>
      <c r="AM121" s="789"/>
      <c r="AN121" s="789"/>
      <c r="AO121" s="790"/>
      <c r="AP121" s="833" t="s">
        <v>400</v>
      </c>
      <c r="AQ121" s="834"/>
      <c r="AR121" s="834"/>
      <c r="AS121" s="834"/>
      <c r="AT121" s="835"/>
      <c r="AU121" s="892"/>
      <c r="AV121" s="893"/>
      <c r="AW121" s="893"/>
      <c r="AX121" s="893"/>
      <c r="AY121" s="894"/>
      <c r="AZ121" s="824" t="s">
        <v>475</v>
      </c>
      <c r="BA121" s="761"/>
      <c r="BB121" s="761"/>
      <c r="BC121" s="761"/>
      <c r="BD121" s="761"/>
      <c r="BE121" s="761"/>
      <c r="BF121" s="761"/>
      <c r="BG121" s="761"/>
      <c r="BH121" s="761"/>
      <c r="BI121" s="761"/>
      <c r="BJ121" s="761"/>
      <c r="BK121" s="761"/>
      <c r="BL121" s="761"/>
      <c r="BM121" s="761"/>
      <c r="BN121" s="761"/>
      <c r="BO121" s="761"/>
      <c r="BP121" s="762"/>
      <c r="BQ121" s="825" t="s">
        <v>400</v>
      </c>
      <c r="BR121" s="826"/>
      <c r="BS121" s="826"/>
      <c r="BT121" s="826"/>
      <c r="BU121" s="826"/>
      <c r="BV121" s="826">
        <v>24684</v>
      </c>
      <c r="BW121" s="826"/>
      <c r="BX121" s="826"/>
      <c r="BY121" s="826"/>
      <c r="BZ121" s="826"/>
      <c r="CA121" s="826">
        <v>46056</v>
      </c>
      <c r="CB121" s="826"/>
      <c r="CC121" s="826"/>
      <c r="CD121" s="826"/>
      <c r="CE121" s="826"/>
      <c r="CF121" s="884">
        <v>1.3</v>
      </c>
      <c r="CG121" s="885"/>
      <c r="CH121" s="885"/>
      <c r="CI121" s="885"/>
      <c r="CJ121" s="885"/>
      <c r="CK121" s="878"/>
      <c r="CL121" s="864"/>
      <c r="CM121" s="864"/>
      <c r="CN121" s="864"/>
      <c r="CO121" s="865"/>
      <c r="CP121" s="844" t="s">
        <v>476</v>
      </c>
      <c r="CQ121" s="845"/>
      <c r="CR121" s="845"/>
      <c r="CS121" s="845"/>
      <c r="CT121" s="845"/>
      <c r="CU121" s="845"/>
      <c r="CV121" s="845"/>
      <c r="CW121" s="845"/>
      <c r="CX121" s="845"/>
      <c r="CY121" s="845"/>
      <c r="CZ121" s="845"/>
      <c r="DA121" s="845"/>
      <c r="DB121" s="845"/>
      <c r="DC121" s="845"/>
      <c r="DD121" s="845"/>
      <c r="DE121" s="845"/>
      <c r="DF121" s="846"/>
      <c r="DG121" s="825" t="s">
        <v>400</v>
      </c>
      <c r="DH121" s="826"/>
      <c r="DI121" s="826"/>
      <c r="DJ121" s="826"/>
      <c r="DK121" s="826"/>
      <c r="DL121" s="826">
        <v>9417</v>
      </c>
      <c r="DM121" s="826"/>
      <c r="DN121" s="826"/>
      <c r="DO121" s="826"/>
      <c r="DP121" s="826"/>
      <c r="DQ121" s="826">
        <v>8743</v>
      </c>
      <c r="DR121" s="826"/>
      <c r="DS121" s="826"/>
      <c r="DT121" s="826"/>
      <c r="DU121" s="826"/>
      <c r="DV121" s="803">
        <v>0.2</v>
      </c>
      <c r="DW121" s="803"/>
      <c r="DX121" s="803"/>
      <c r="DY121" s="803"/>
      <c r="DZ121" s="804"/>
    </row>
    <row r="122" spans="1:130" s="221" customFormat="1" ht="26.25" customHeight="1" x14ac:dyDescent="0.15">
      <c r="A122" s="829"/>
      <c r="B122" s="830"/>
      <c r="C122" s="824" t="s">
        <v>457</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400</v>
      </c>
      <c r="AB122" s="789"/>
      <c r="AC122" s="789"/>
      <c r="AD122" s="789"/>
      <c r="AE122" s="790"/>
      <c r="AF122" s="791" t="s">
        <v>400</v>
      </c>
      <c r="AG122" s="789"/>
      <c r="AH122" s="789"/>
      <c r="AI122" s="789"/>
      <c r="AJ122" s="790"/>
      <c r="AK122" s="791" t="s">
        <v>400</v>
      </c>
      <c r="AL122" s="789"/>
      <c r="AM122" s="789"/>
      <c r="AN122" s="789"/>
      <c r="AO122" s="790"/>
      <c r="AP122" s="833" t="s">
        <v>400</v>
      </c>
      <c r="AQ122" s="834"/>
      <c r="AR122" s="834"/>
      <c r="AS122" s="834"/>
      <c r="AT122" s="835"/>
      <c r="AU122" s="892"/>
      <c r="AV122" s="893"/>
      <c r="AW122" s="893"/>
      <c r="AX122" s="893"/>
      <c r="AY122" s="894"/>
      <c r="AZ122" s="847" t="s">
        <v>477</v>
      </c>
      <c r="BA122" s="848"/>
      <c r="BB122" s="848"/>
      <c r="BC122" s="848"/>
      <c r="BD122" s="848"/>
      <c r="BE122" s="848"/>
      <c r="BF122" s="848"/>
      <c r="BG122" s="848"/>
      <c r="BH122" s="848"/>
      <c r="BI122" s="848"/>
      <c r="BJ122" s="848"/>
      <c r="BK122" s="848"/>
      <c r="BL122" s="848"/>
      <c r="BM122" s="848"/>
      <c r="BN122" s="848"/>
      <c r="BO122" s="848"/>
      <c r="BP122" s="849"/>
      <c r="BQ122" s="888">
        <v>5398685</v>
      </c>
      <c r="BR122" s="854"/>
      <c r="BS122" s="854"/>
      <c r="BT122" s="854"/>
      <c r="BU122" s="854"/>
      <c r="BV122" s="854">
        <v>5200795</v>
      </c>
      <c r="BW122" s="854"/>
      <c r="BX122" s="854"/>
      <c r="BY122" s="854"/>
      <c r="BZ122" s="854"/>
      <c r="CA122" s="854">
        <v>4944754</v>
      </c>
      <c r="CB122" s="854"/>
      <c r="CC122" s="854"/>
      <c r="CD122" s="854"/>
      <c r="CE122" s="854"/>
      <c r="CF122" s="855">
        <v>139.4</v>
      </c>
      <c r="CG122" s="856"/>
      <c r="CH122" s="856"/>
      <c r="CI122" s="856"/>
      <c r="CJ122" s="856"/>
      <c r="CK122" s="878"/>
      <c r="CL122" s="864"/>
      <c r="CM122" s="864"/>
      <c r="CN122" s="864"/>
      <c r="CO122" s="865"/>
      <c r="CP122" s="844"/>
      <c r="CQ122" s="845"/>
      <c r="CR122" s="845"/>
      <c r="CS122" s="845"/>
      <c r="CT122" s="845"/>
      <c r="CU122" s="845"/>
      <c r="CV122" s="845"/>
      <c r="CW122" s="845"/>
      <c r="CX122" s="845"/>
      <c r="CY122" s="845"/>
      <c r="CZ122" s="845"/>
      <c r="DA122" s="845"/>
      <c r="DB122" s="845"/>
      <c r="DC122" s="845"/>
      <c r="DD122" s="845"/>
      <c r="DE122" s="845"/>
      <c r="DF122" s="846"/>
      <c r="DG122" s="825"/>
      <c r="DH122" s="826"/>
      <c r="DI122" s="826"/>
      <c r="DJ122" s="826"/>
      <c r="DK122" s="826"/>
      <c r="DL122" s="826"/>
      <c r="DM122" s="826"/>
      <c r="DN122" s="826"/>
      <c r="DO122" s="826"/>
      <c r="DP122" s="826"/>
      <c r="DQ122" s="826"/>
      <c r="DR122" s="826"/>
      <c r="DS122" s="826"/>
      <c r="DT122" s="826"/>
      <c r="DU122" s="826"/>
      <c r="DV122" s="803"/>
      <c r="DW122" s="803"/>
      <c r="DX122" s="803"/>
      <c r="DY122" s="803"/>
      <c r="DZ122" s="804"/>
    </row>
    <row r="123" spans="1:130" s="221" customFormat="1" ht="26.25" customHeight="1" x14ac:dyDescent="0.15">
      <c r="A123" s="829"/>
      <c r="B123" s="830"/>
      <c r="C123" s="824" t="s">
        <v>463</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129</v>
      </c>
      <c r="AB123" s="789"/>
      <c r="AC123" s="789"/>
      <c r="AD123" s="789"/>
      <c r="AE123" s="790"/>
      <c r="AF123" s="791" t="s">
        <v>400</v>
      </c>
      <c r="AG123" s="789"/>
      <c r="AH123" s="789"/>
      <c r="AI123" s="789"/>
      <c r="AJ123" s="790"/>
      <c r="AK123" s="791" t="s">
        <v>129</v>
      </c>
      <c r="AL123" s="789"/>
      <c r="AM123" s="789"/>
      <c r="AN123" s="789"/>
      <c r="AO123" s="790"/>
      <c r="AP123" s="833" t="s">
        <v>129</v>
      </c>
      <c r="AQ123" s="834"/>
      <c r="AR123" s="834"/>
      <c r="AS123" s="834"/>
      <c r="AT123" s="835"/>
      <c r="AU123" s="895"/>
      <c r="AV123" s="896"/>
      <c r="AW123" s="896"/>
      <c r="AX123" s="896"/>
      <c r="AY123" s="896"/>
      <c r="AZ123" s="244" t="s">
        <v>191</v>
      </c>
      <c r="BA123" s="244"/>
      <c r="BB123" s="244"/>
      <c r="BC123" s="244"/>
      <c r="BD123" s="244"/>
      <c r="BE123" s="244"/>
      <c r="BF123" s="244"/>
      <c r="BG123" s="244"/>
      <c r="BH123" s="244"/>
      <c r="BI123" s="244"/>
      <c r="BJ123" s="244"/>
      <c r="BK123" s="244"/>
      <c r="BL123" s="244"/>
      <c r="BM123" s="244"/>
      <c r="BN123" s="244"/>
      <c r="BO123" s="886" t="s">
        <v>478</v>
      </c>
      <c r="BP123" s="887"/>
      <c r="BQ123" s="841">
        <v>7532073</v>
      </c>
      <c r="BR123" s="842"/>
      <c r="BS123" s="842"/>
      <c r="BT123" s="842"/>
      <c r="BU123" s="842"/>
      <c r="BV123" s="842">
        <v>7685944</v>
      </c>
      <c r="BW123" s="842"/>
      <c r="BX123" s="842"/>
      <c r="BY123" s="842"/>
      <c r="BZ123" s="842"/>
      <c r="CA123" s="842">
        <v>8068134</v>
      </c>
      <c r="CB123" s="842"/>
      <c r="CC123" s="842"/>
      <c r="CD123" s="842"/>
      <c r="CE123" s="842"/>
      <c r="CF123" s="757"/>
      <c r="CG123" s="758"/>
      <c r="CH123" s="758"/>
      <c r="CI123" s="758"/>
      <c r="CJ123" s="843"/>
      <c r="CK123" s="878"/>
      <c r="CL123" s="864"/>
      <c r="CM123" s="864"/>
      <c r="CN123" s="864"/>
      <c r="CO123" s="865"/>
      <c r="CP123" s="844"/>
      <c r="CQ123" s="845"/>
      <c r="CR123" s="845"/>
      <c r="CS123" s="845"/>
      <c r="CT123" s="845"/>
      <c r="CU123" s="845"/>
      <c r="CV123" s="845"/>
      <c r="CW123" s="845"/>
      <c r="CX123" s="845"/>
      <c r="CY123" s="845"/>
      <c r="CZ123" s="845"/>
      <c r="DA123" s="845"/>
      <c r="DB123" s="845"/>
      <c r="DC123" s="845"/>
      <c r="DD123" s="845"/>
      <c r="DE123" s="845"/>
      <c r="DF123" s="846"/>
      <c r="DG123" s="788"/>
      <c r="DH123" s="789"/>
      <c r="DI123" s="789"/>
      <c r="DJ123" s="789"/>
      <c r="DK123" s="790"/>
      <c r="DL123" s="791"/>
      <c r="DM123" s="789"/>
      <c r="DN123" s="789"/>
      <c r="DO123" s="789"/>
      <c r="DP123" s="790"/>
      <c r="DQ123" s="791"/>
      <c r="DR123" s="789"/>
      <c r="DS123" s="789"/>
      <c r="DT123" s="789"/>
      <c r="DU123" s="790"/>
      <c r="DV123" s="833"/>
      <c r="DW123" s="834"/>
      <c r="DX123" s="834"/>
      <c r="DY123" s="834"/>
      <c r="DZ123" s="835"/>
    </row>
    <row r="124" spans="1:130" s="221" customFormat="1" ht="26.25" customHeight="1" thickBot="1" x14ac:dyDescent="0.2">
      <c r="A124" s="829"/>
      <c r="B124" s="830"/>
      <c r="C124" s="824" t="s">
        <v>466</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129</v>
      </c>
      <c r="AB124" s="789"/>
      <c r="AC124" s="789"/>
      <c r="AD124" s="789"/>
      <c r="AE124" s="790"/>
      <c r="AF124" s="791" t="s">
        <v>129</v>
      </c>
      <c r="AG124" s="789"/>
      <c r="AH124" s="789"/>
      <c r="AI124" s="789"/>
      <c r="AJ124" s="790"/>
      <c r="AK124" s="791" t="s">
        <v>129</v>
      </c>
      <c r="AL124" s="789"/>
      <c r="AM124" s="789"/>
      <c r="AN124" s="789"/>
      <c r="AO124" s="790"/>
      <c r="AP124" s="833" t="s">
        <v>129</v>
      </c>
      <c r="AQ124" s="834"/>
      <c r="AR124" s="834"/>
      <c r="AS124" s="834"/>
      <c r="AT124" s="835"/>
      <c r="AU124" s="836" t="s">
        <v>479</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50.7</v>
      </c>
      <c r="BR124" s="840"/>
      <c r="BS124" s="840"/>
      <c r="BT124" s="840"/>
      <c r="BU124" s="840"/>
      <c r="BV124" s="840">
        <v>32.700000000000003</v>
      </c>
      <c r="BW124" s="840"/>
      <c r="BX124" s="840"/>
      <c r="BY124" s="840"/>
      <c r="BZ124" s="840"/>
      <c r="CA124" s="840">
        <v>3.2</v>
      </c>
      <c r="CB124" s="840"/>
      <c r="CC124" s="840"/>
      <c r="CD124" s="840"/>
      <c r="CE124" s="840"/>
      <c r="CF124" s="735"/>
      <c r="CG124" s="736"/>
      <c r="CH124" s="736"/>
      <c r="CI124" s="736"/>
      <c r="CJ124" s="871"/>
      <c r="CK124" s="879"/>
      <c r="CL124" s="879"/>
      <c r="CM124" s="879"/>
      <c r="CN124" s="879"/>
      <c r="CO124" s="880"/>
      <c r="CP124" s="844" t="s">
        <v>480</v>
      </c>
      <c r="CQ124" s="845"/>
      <c r="CR124" s="845"/>
      <c r="CS124" s="845"/>
      <c r="CT124" s="845"/>
      <c r="CU124" s="845"/>
      <c r="CV124" s="845"/>
      <c r="CW124" s="845"/>
      <c r="CX124" s="845"/>
      <c r="CY124" s="845"/>
      <c r="CZ124" s="845"/>
      <c r="DA124" s="845"/>
      <c r="DB124" s="845"/>
      <c r="DC124" s="845"/>
      <c r="DD124" s="845"/>
      <c r="DE124" s="845"/>
      <c r="DF124" s="846"/>
      <c r="DG124" s="772">
        <v>2010392</v>
      </c>
      <c r="DH124" s="773"/>
      <c r="DI124" s="773"/>
      <c r="DJ124" s="773"/>
      <c r="DK124" s="774"/>
      <c r="DL124" s="775" t="s">
        <v>400</v>
      </c>
      <c r="DM124" s="773"/>
      <c r="DN124" s="773"/>
      <c r="DO124" s="773"/>
      <c r="DP124" s="774"/>
      <c r="DQ124" s="775" t="s">
        <v>129</v>
      </c>
      <c r="DR124" s="773"/>
      <c r="DS124" s="773"/>
      <c r="DT124" s="773"/>
      <c r="DU124" s="774"/>
      <c r="DV124" s="857" t="s">
        <v>400</v>
      </c>
      <c r="DW124" s="858"/>
      <c r="DX124" s="858"/>
      <c r="DY124" s="858"/>
      <c r="DZ124" s="859"/>
    </row>
    <row r="125" spans="1:130" s="221" customFormat="1" ht="26.25" customHeight="1" x14ac:dyDescent="0.15">
      <c r="A125" s="829"/>
      <c r="B125" s="830"/>
      <c r="C125" s="824" t="s">
        <v>468</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400</v>
      </c>
      <c r="AB125" s="789"/>
      <c r="AC125" s="789"/>
      <c r="AD125" s="789"/>
      <c r="AE125" s="790"/>
      <c r="AF125" s="791" t="s">
        <v>400</v>
      </c>
      <c r="AG125" s="789"/>
      <c r="AH125" s="789"/>
      <c r="AI125" s="789"/>
      <c r="AJ125" s="790"/>
      <c r="AK125" s="791" t="s">
        <v>129</v>
      </c>
      <c r="AL125" s="789"/>
      <c r="AM125" s="789"/>
      <c r="AN125" s="789"/>
      <c r="AO125" s="790"/>
      <c r="AP125" s="833" t="s">
        <v>400</v>
      </c>
      <c r="AQ125" s="834"/>
      <c r="AR125" s="834"/>
      <c r="AS125" s="834"/>
      <c r="AT125" s="835"/>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481</v>
      </c>
      <c r="CL125" s="861"/>
      <c r="CM125" s="861"/>
      <c r="CN125" s="861"/>
      <c r="CO125" s="862"/>
      <c r="CP125" s="869" t="s">
        <v>482</v>
      </c>
      <c r="CQ125" s="817"/>
      <c r="CR125" s="817"/>
      <c r="CS125" s="817"/>
      <c r="CT125" s="817"/>
      <c r="CU125" s="817"/>
      <c r="CV125" s="817"/>
      <c r="CW125" s="817"/>
      <c r="CX125" s="817"/>
      <c r="CY125" s="817"/>
      <c r="CZ125" s="817"/>
      <c r="DA125" s="817"/>
      <c r="DB125" s="817"/>
      <c r="DC125" s="817"/>
      <c r="DD125" s="817"/>
      <c r="DE125" s="817"/>
      <c r="DF125" s="818"/>
      <c r="DG125" s="870" t="s">
        <v>400</v>
      </c>
      <c r="DH125" s="851"/>
      <c r="DI125" s="851"/>
      <c r="DJ125" s="851"/>
      <c r="DK125" s="851"/>
      <c r="DL125" s="851" t="s">
        <v>129</v>
      </c>
      <c r="DM125" s="851"/>
      <c r="DN125" s="851"/>
      <c r="DO125" s="851"/>
      <c r="DP125" s="851"/>
      <c r="DQ125" s="851" t="s">
        <v>129</v>
      </c>
      <c r="DR125" s="851"/>
      <c r="DS125" s="851"/>
      <c r="DT125" s="851"/>
      <c r="DU125" s="851"/>
      <c r="DV125" s="852" t="s">
        <v>129</v>
      </c>
      <c r="DW125" s="852"/>
      <c r="DX125" s="852"/>
      <c r="DY125" s="852"/>
      <c r="DZ125" s="853"/>
    </row>
    <row r="126" spans="1:130" s="221" customFormat="1" ht="26.25" customHeight="1" thickBot="1" x14ac:dyDescent="0.2">
      <c r="A126" s="829"/>
      <c r="B126" s="830"/>
      <c r="C126" s="824" t="s">
        <v>470</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400</v>
      </c>
      <c r="AB126" s="789"/>
      <c r="AC126" s="789"/>
      <c r="AD126" s="789"/>
      <c r="AE126" s="790"/>
      <c r="AF126" s="791" t="s">
        <v>400</v>
      </c>
      <c r="AG126" s="789"/>
      <c r="AH126" s="789"/>
      <c r="AI126" s="789"/>
      <c r="AJ126" s="790"/>
      <c r="AK126" s="791" t="s">
        <v>129</v>
      </c>
      <c r="AL126" s="789"/>
      <c r="AM126" s="789"/>
      <c r="AN126" s="789"/>
      <c r="AO126" s="790"/>
      <c r="AP126" s="833" t="s">
        <v>400</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483</v>
      </c>
      <c r="CQ126" s="761"/>
      <c r="CR126" s="761"/>
      <c r="CS126" s="761"/>
      <c r="CT126" s="761"/>
      <c r="CU126" s="761"/>
      <c r="CV126" s="761"/>
      <c r="CW126" s="761"/>
      <c r="CX126" s="761"/>
      <c r="CY126" s="761"/>
      <c r="CZ126" s="761"/>
      <c r="DA126" s="761"/>
      <c r="DB126" s="761"/>
      <c r="DC126" s="761"/>
      <c r="DD126" s="761"/>
      <c r="DE126" s="761"/>
      <c r="DF126" s="762"/>
      <c r="DG126" s="825" t="s">
        <v>129</v>
      </c>
      <c r="DH126" s="826"/>
      <c r="DI126" s="826"/>
      <c r="DJ126" s="826"/>
      <c r="DK126" s="826"/>
      <c r="DL126" s="826" t="s">
        <v>400</v>
      </c>
      <c r="DM126" s="826"/>
      <c r="DN126" s="826"/>
      <c r="DO126" s="826"/>
      <c r="DP126" s="826"/>
      <c r="DQ126" s="826" t="s">
        <v>400</v>
      </c>
      <c r="DR126" s="826"/>
      <c r="DS126" s="826"/>
      <c r="DT126" s="826"/>
      <c r="DU126" s="826"/>
      <c r="DV126" s="803" t="s">
        <v>129</v>
      </c>
      <c r="DW126" s="803"/>
      <c r="DX126" s="803"/>
      <c r="DY126" s="803"/>
      <c r="DZ126" s="804"/>
    </row>
    <row r="127" spans="1:130" s="221" customFormat="1" ht="26.25" customHeight="1" x14ac:dyDescent="0.15">
      <c r="A127" s="831"/>
      <c r="B127" s="832"/>
      <c r="C127" s="847" t="s">
        <v>484</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129</v>
      </c>
      <c r="AB127" s="789"/>
      <c r="AC127" s="789"/>
      <c r="AD127" s="789"/>
      <c r="AE127" s="790"/>
      <c r="AF127" s="791" t="s">
        <v>129</v>
      </c>
      <c r="AG127" s="789"/>
      <c r="AH127" s="789"/>
      <c r="AI127" s="789"/>
      <c r="AJ127" s="790"/>
      <c r="AK127" s="791" t="s">
        <v>400</v>
      </c>
      <c r="AL127" s="789"/>
      <c r="AM127" s="789"/>
      <c r="AN127" s="789"/>
      <c r="AO127" s="790"/>
      <c r="AP127" s="833" t="s">
        <v>400</v>
      </c>
      <c r="AQ127" s="834"/>
      <c r="AR127" s="834"/>
      <c r="AS127" s="834"/>
      <c r="AT127" s="835"/>
      <c r="AU127" s="223"/>
      <c r="AV127" s="223"/>
      <c r="AW127" s="223"/>
      <c r="AX127" s="850" t="s">
        <v>485</v>
      </c>
      <c r="AY127" s="821"/>
      <c r="AZ127" s="821"/>
      <c r="BA127" s="821"/>
      <c r="BB127" s="821"/>
      <c r="BC127" s="821"/>
      <c r="BD127" s="821"/>
      <c r="BE127" s="822"/>
      <c r="BF127" s="820" t="s">
        <v>486</v>
      </c>
      <c r="BG127" s="821"/>
      <c r="BH127" s="821"/>
      <c r="BI127" s="821"/>
      <c r="BJ127" s="821"/>
      <c r="BK127" s="821"/>
      <c r="BL127" s="822"/>
      <c r="BM127" s="820" t="s">
        <v>487</v>
      </c>
      <c r="BN127" s="821"/>
      <c r="BO127" s="821"/>
      <c r="BP127" s="821"/>
      <c r="BQ127" s="821"/>
      <c r="BR127" s="821"/>
      <c r="BS127" s="822"/>
      <c r="BT127" s="820" t="s">
        <v>488</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489</v>
      </c>
      <c r="CQ127" s="761"/>
      <c r="CR127" s="761"/>
      <c r="CS127" s="761"/>
      <c r="CT127" s="761"/>
      <c r="CU127" s="761"/>
      <c r="CV127" s="761"/>
      <c r="CW127" s="761"/>
      <c r="CX127" s="761"/>
      <c r="CY127" s="761"/>
      <c r="CZ127" s="761"/>
      <c r="DA127" s="761"/>
      <c r="DB127" s="761"/>
      <c r="DC127" s="761"/>
      <c r="DD127" s="761"/>
      <c r="DE127" s="761"/>
      <c r="DF127" s="762"/>
      <c r="DG127" s="825" t="s">
        <v>400</v>
      </c>
      <c r="DH127" s="826"/>
      <c r="DI127" s="826"/>
      <c r="DJ127" s="826"/>
      <c r="DK127" s="826"/>
      <c r="DL127" s="826" t="s">
        <v>129</v>
      </c>
      <c r="DM127" s="826"/>
      <c r="DN127" s="826"/>
      <c r="DO127" s="826"/>
      <c r="DP127" s="826"/>
      <c r="DQ127" s="826" t="s">
        <v>129</v>
      </c>
      <c r="DR127" s="826"/>
      <c r="DS127" s="826"/>
      <c r="DT127" s="826"/>
      <c r="DU127" s="826"/>
      <c r="DV127" s="803" t="s">
        <v>400</v>
      </c>
      <c r="DW127" s="803"/>
      <c r="DX127" s="803"/>
      <c r="DY127" s="803"/>
      <c r="DZ127" s="804"/>
    </row>
    <row r="128" spans="1:130" s="221" customFormat="1" ht="26.25" customHeight="1" thickBot="1" x14ac:dyDescent="0.2">
      <c r="A128" s="805" t="s">
        <v>490</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491</v>
      </c>
      <c r="X128" s="807"/>
      <c r="Y128" s="807"/>
      <c r="Z128" s="808"/>
      <c r="AA128" s="809">
        <v>554</v>
      </c>
      <c r="AB128" s="810"/>
      <c r="AC128" s="810"/>
      <c r="AD128" s="810"/>
      <c r="AE128" s="811"/>
      <c r="AF128" s="812">
        <v>4521</v>
      </c>
      <c r="AG128" s="810"/>
      <c r="AH128" s="810"/>
      <c r="AI128" s="810"/>
      <c r="AJ128" s="811"/>
      <c r="AK128" s="812">
        <v>5631</v>
      </c>
      <c r="AL128" s="810"/>
      <c r="AM128" s="810"/>
      <c r="AN128" s="810"/>
      <c r="AO128" s="811"/>
      <c r="AP128" s="813"/>
      <c r="AQ128" s="814"/>
      <c r="AR128" s="814"/>
      <c r="AS128" s="814"/>
      <c r="AT128" s="815"/>
      <c r="AU128" s="223"/>
      <c r="AV128" s="223"/>
      <c r="AW128" s="223"/>
      <c r="AX128" s="816" t="s">
        <v>492</v>
      </c>
      <c r="AY128" s="817"/>
      <c r="AZ128" s="817"/>
      <c r="BA128" s="817"/>
      <c r="BB128" s="817"/>
      <c r="BC128" s="817"/>
      <c r="BD128" s="817"/>
      <c r="BE128" s="818"/>
      <c r="BF128" s="795" t="s">
        <v>400</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493</v>
      </c>
      <c r="CQ128" s="739"/>
      <c r="CR128" s="739"/>
      <c r="CS128" s="739"/>
      <c r="CT128" s="739"/>
      <c r="CU128" s="739"/>
      <c r="CV128" s="739"/>
      <c r="CW128" s="739"/>
      <c r="CX128" s="739"/>
      <c r="CY128" s="739"/>
      <c r="CZ128" s="739"/>
      <c r="DA128" s="739"/>
      <c r="DB128" s="739"/>
      <c r="DC128" s="739"/>
      <c r="DD128" s="739"/>
      <c r="DE128" s="739"/>
      <c r="DF128" s="740"/>
      <c r="DG128" s="799" t="s">
        <v>129</v>
      </c>
      <c r="DH128" s="800"/>
      <c r="DI128" s="800"/>
      <c r="DJ128" s="800"/>
      <c r="DK128" s="800"/>
      <c r="DL128" s="800" t="s">
        <v>129</v>
      </c>
      <c r="DM128" s="800"/>
      <c r="DN128" s="800"/>
      <c r="DO128" s="800"/>
      <c r="DP128" s="800"/>
      <c r="DQ128" s="800" t="s">
        <v>400</v>
      </c>
      <c r="DR128" s="800"/>
      <c r="DS128" s="800"/>
      <c r="DT128" s="800"/>
      <c r="DU128" s="800"/>
      <c r="DV128" s="801" t="s">
        <v>400</v>
      </c>
      <c r="DW128" s="801"/>
      <c r="DX128" s="801"/>
      <c r="DY128" s="801"/>
      <c r="DZ128" s="802"/>
    </row>
    <row r="129" spans="1:131" s="221" customFormat="1" ht="26.25" customHeight="1" x14ac:dyDescent="0.15">
      <c r="A129" s="783" t="s">
        <v>107</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494</v>
      </c>
      <c r="X129" s="786"/>
      <c r="Y129" s="786"/>
      <c r="Z129" s="787"/>
      <c r="AA129" s="788">
        <v>3631212</v>
      </c>
      <c r="AB129" s="789"/>
      <c r="AC129" s="789"/>
      <c r="AD129" s="789"/>
      <c r="AE129" s="790"/>
      <c r="AF129" s="791">
        <v>3750559</v>
      </c>
      <c r="AG129" s="789"/>
      <c r="AH129" s="789"/>
      <c r="AI129" s="789"/>
      <c r="AJ129" s="790"/>
      <c r="AK129" s="791">
        <v>3981921</v>
      </c>
      <c r="AL129" s="789"/>
      <c r="AM129" s="789"/>
      <c r="AN129" s="789"/>
      <c r="AO129" s="790"/>
      <c r="AP129" s="792"/>
      <c r="AQ129" s="793"/>
      <c r="AR129" s="793"/>
      <c r="AS129" s="793"/>
      <c r="AT129" s="794"/>
      <c r="AU129" s="224"/>
      <c r="AV129" s="224"/>
      <c r="AW129" s="224"/>
      <c r="AX129" s="760" t="s">
        <v>495</v>
      </c>
      <c r="AY129" s="761"/>
      <c r="AZ129" s="761"/>
      <c r="BA129" s="761"/>
      <c r="BB129" s="761"/>
      <c r="BC129" s="761"/>
      <c r="BD129" s="761"/>
      <c r="BE129" s="762"/>
      <c r="BF129" s="779" t="s">
        <v>129</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83" t="s">
        <v>496</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497</v>
      </c>
      <c r="X130" s="786"/>
      <c r="Y130" s="786"/>
      <c r="Z130" s="787"/>
      <c r="AA130" s="788">
        <v>470069</v>
      </c>
      <c r="AB130" s="789"/>
      <c r="AC130" s="789"/>
      <c r="AD130" s="789"/>
      <c r="AE130" s="790"/>
      <c r="AF130" s="791">
        <v>443402</v>
      </c>
      <c r="AG130" s="789"/>
      <c r="AH130" s="789"/>
      <c r="AI130" s="789"/>
      <c r="AJ130" s="790"/>
      <c r="AK130" s="791">
        <v>435962</v>
      </c>
      <c r="AL130" s="789"/>
      <c r="AM130" s="789"/>
      <c r="AN130" s="789"/>
      <c r="AO130" s="790"/>
      <c r="AP130" s="792"/>
      <c r="AQ130" s="793"/>
      <c r="AR130" s="793"/>
      <c r="AS130" s="793"/>
      <c r="AT130" s="794"/>
      <c r="AU130" s="224"/>
      <c r="AV130" s="224"/>
      <c r="AW130" s="224"/>
      <c r="AX130" s="760" t="s">
        <v>498</v>
      </c>
      <c r="AY130" s="761"/>
      <c r="AZ130" s="761"/>
      <c r="BA130" s="761"/>
      <c r="BB130" s="761"/>
      <c r="BC130" s="761"/>
      <c r="BD130" s="761"/>
      <c r="BE130" s="762"/>
      <c r="BF130" s="763">
        <v>10.5</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499</v>
      </c>
      <c r="X131" s="770"/>
      <c r="Y131" s="770"/>
      <c r="Z131" s="771"/>
      <c r="AA131" s="772">
        <v>3161143</v>
      </c>
      <c r="AB131" s="773"/>
      <c r="AC131" s="773"/>
      <c r="AD131" s="773"/>
      <c r="AE131" s="774"/>
      <c r="AF131" s="775">
        <v>3307157</v>
      </c>
      <c r="AG131" s="773"/>
      <c r="AH131" s="773"/>
      <c r="AI131" s="773"/>
      <c r="AJ131" s="774"/>
      <c r="AK131" s="775">
        <v>3545959</v>
      </c>
      <c r="AL131" s="773"/>
      <c r="AM131" s="773"/>
      <c r="AN131" s="773"/>
      <c r="AO131" s="774"/>
      <c r="AP131" s="776"/>
      <c r="AQ131" s="777"/>
      <c r="AR131" s="777"/>
      <c r="AS131" s="777"/>
      <c r="AT131" s="778"/>
      <c r="AU131" s="224"/>
      <c r="AV131" s="224"/>
      <c r="AW131" s="224"/>
      <c r="AX131" s="738" t="s">
        <v>500</v>
      </c>
      <c r="AY131" s="739"/>
      <c r="AZ131" s="739"/>
      <c r="BA131" s="739"/>
      <c r="BB131" s="739"/>
      <c r="BC131" s="739"/>
      <c r="BD131" s="739"/>
      <c r="BE131" s="740"/>
      <c r="BF131" s="741">
        <v>3.2</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47" t="s">
        <v>501</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502</v>
      </c>
      <c r="W132" s="751"/>
      <c r="X132" s="751"/>
      <c r="Y132" s="751"/>
      <c r="Z132" s="752"/>
      <c r="AA132" s="753">
        <v>11.611401320000001</v>
      </c>
      <c r="AB132" s="754"/>
      <c r="AC132" s="754"/>
      <c r="AD132" s="754"/>
      <c r="AE132" s="755"/>
      <c r="AF132" s="756">
        <v>10.62075372</v>
      </c>
      <c r="AG132" s="754"/>
      <c r="AH132" s="754"/>
      <c r="AI132" s="754"/>
      <c r="AJ132" s="755"/>
      <c r="AK132" s="756">
        <v>9.4533241920000002</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503</v>
      </c>
      <c r="W133" s="730"/>
      <c r="X133" s="730"/>
      <c r="Y133" s="730"/>
      <c r="Z133" s="731"/>
      <c r="AA133" s="732">
        <v>11.2</v>
      </c>
      <c r="AB133" s="733"/>
      <c r="AC133" s="733"/>
      <c r="AD133" s="733"/>
      <c r="AE133" s="734"/>
      <c r="AF133" s="732">
        <v>11.3</v>
      </c>
      <c r="AG133" s="733"/>
      <c r="AH133" s="733"/>
      <c r="AI133" s="733"/>
      <c r="AJ133" s="734"/>
      <c r="AK133" s="732">
        <v>10.5</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1iKb0y9chpLVQ1yKIqN7v7JfWwSQQW36g9IvEVYK6pJ1waPY1PaQraXVnzJ9lsq0J/QQsbwaVqD9cVeQgSSxEQ==" saltValue="xL6arY/yJXaMLI0xLXFed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L2ceYfjmv+sfnzPhfpzbd7Cw5Lj/1fu7IkvoFIk4qL2zThiLEzTYABYP86IQ7yL/d+zPOSVjb3WwEGZpJ+ZPNA==" saltValue="GiDyvyTkPLZ7gc4kcXvk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5UIXRZlLpFitmJKI4byAyrl3oOBGzdNU/BH+SpfC9TN+L4W3NdixVV2LCi7PaBmtLP7MjgOje6HYiXWjRC7zA==" saltValue="3vTOyAeOSseZGIGEYSGJ8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505</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506</v>
      </c>
      <c r="AL6" s="257"/>
      <c r="AM6" s="257"/>
      <c r="AN6" s="257"/>
    </row>
    <row r="7" spans="1:46" ht="13.5" customHeight="1" x14ac:dyDescent="0.15">
      <c r="A7" s="256"/>
      <c r="AK7" s="259"/>
      <c r="AL7" s="260"/>
      <c r="AM7" s="260"/>
      <c r="AN7" s="261"/>
      <c r="AO7" s="1127" t="s">
        <v>507</v>
      </c>
      <c r="AP7" s="262"/>
      <c r="AQ7" s="263" t="s">
        <v>508</v>
      </c>
      <c r="AR7" s="264"/>
    </row>
    <row r="8" spans="1:46" x14ac:dyDescent="0.15">
      <c r="A8" s="256"/>
      <c r="AK8" s="265"/>
      <c r="AL8" s="266"/>
      <c r="AM8" s="266"/>
      <c r="AN8" s="267"/>
      <c r="AO8" s="1128"/>
      <c r="AP8" s="268" t="s">
        <v>509</v>
      </c>
      <c r="AQ8" s="269" t="s">
        <v>510</v>
      </c>
      <c r="AR8" s="270" t="s">
        <v>511</v>
      </c>
    </row>
    <row r="9" spans="1:46" x14ac:dyDescent="0.15">
      <c r="A9" s="256"/>
      <c r="AK9" s="1139" t="s">
        <v>512</v>
      </c>
      <c r="AL9" s="1140"/>
      <c r="AM9" s="1140"/>
      <c r="AN9" s="1141"/>
      <c r="AO9" s="271">
        <v>966676</v>
      </c>
      <c r="AP9" s="271">
        <v>69570</v>
      </c>
      <c r="AQ9" s="272">
        <v>106927</v>
      </c>
      <c r="AR9" s="273">
        <v>-34.9</v>
      </c>
    </row>
    <row r="10" spans="1:46" ht="13.5" customHeight="1" x14ac:dyDescent="0.15">
      <c r="A10" s="256"/>
      <c r="AK10" s="1139" t="s">
        <v>513</v>
      </c>
      <c r="AL10" s="1140"/>
      <c r="AM10" s="1140"/>
      <c r="AN10" s="1141"/>
      <c r="AO10" s="274">
        <v>7483</v>
      </c>
      <c r="AP10" s="274">
        <v>539</v>
      </c>
      <c r="AQ10" s="275">
        <v>15145</v>
      </c>
      <c r="AR10" s="276">
        <v>-96.4</v>
      </c>
    </row>
    <row r="11" spans="1:46" ht="13.5" customHeight="1" x14ac:dyDescent="0.15">
      <c r="A11" s="256"/>
      <c r="AK11" s="1139" t="s">
        <v>514</v>
      </c>
      <c r="AL11" s="1140"/>
      <c r="AM11" s="1140"/>
      <c r="AN11" s="1141"/>
      <c r="AO11" s="274" t="s">
        <v>515</v>
      </c>
      <c r="AP11" s="274" t="s">
        <v>515</v>
      </c>
      <c r="AQ11" s="275">
        <v>1510</v>
      </c>
      <c r="AR11" s="276" t="s">
        <v>515</v>
      </c>
    </row>
    <row r="12" spans="1:46" ht="13.5" customHeight="1" x14ac:dyDescent="0.15">
      <c r="A12" s="256"/>
      <c r="AK12" s="1139" t="s">
        <v>516</v>
      </c>
      <c r="AL12" s="1140"/>
      <c r="AM12" s="1140"/>
      <c r="AN12" s="1141"/>
      <c r="AO12" s="274" t="s">
        <v>515</v>
      </c>
      <c r="AP12" s="274" t="s">
        <v>515</v>
      </c>
      <c r="AQ12" s="275">
        <v>21</v>
      </c>
      <c r="AR12" s="276" t="s">
        <v>515</v>
      </c>
    </row>
    <row r="13" spans="1:46" ht="13.5" customHeight="1" x14ac:dyDescent="0.15">
      <c r="A13" s="256"/>
      <c r="AK13" s="1139" t="s">
        <v>517</v>
      </c>
      <c r="AL13" s="1140"/>
      <c r="AM13" s="1140"/>
      <c r="AN13" s="1141"/>
      <c r="AO13" s="274">
        <v>57406</v>
      </c>
      <c r="AP13" s="274">
        <v>4131</v>
      </c>
      <c r="AQ13" s="275">
        <v>4533</v>
      </c>
      <c r="AR13" s="276">
        <v>-8.9</v>
      </c>
    </row>
    <row r="14" spans="1:46" ht="13.5" customHeight="1" x14ac:dyDescent="0.15">
      <c r="A14" s="256"/>
      <c r="AK14" s="1139" t="s">
        <v>518</v>
      </c>
      <c r="AL14" s="1140"/>
      <c r="AM14" s="1140"/>
      <c r="AN14" s="1141"/>
      <c r="AO14" s="274">
        <v>10074</v>
      </c>
      <c r="AP14" s="274">
        <v>725</v>
      </c>
      <c r="AQ14" s="275">
        <v>2422</v>
      </c>
      <c r="AR14" s="276">
        <v>-70.099999999999994</v>
      </c>
    </row>
    <row r="15" spans="1:46" ht="13.5" customHeight="1" x14ac:dyDescent="0.15">
      <c r="A15" s="256"/>
      <c r="AK15" s="1142" t="s">
        <v>519</v>
      </c>
      <c r="AL15" s="1143"/>
      <c r="AM15" s="1143"/>
      <c r="AN15" s="1144"/>
      <c r="AO15" s="274">
        <v>-71921</v>
      </c>
      <c r="AP15" s="274">
        <v>-5176</v>
      </c>
      <c r="AQ15" s="275">
        <v>-7979</v>
      </c>
      <c r="AR15" s="276">
        <v>-35.1</v>
      </c>
    </row>
    <row r="16" spans="1:46" x14ac:dyDescent="0.15">
      <c r="A16" s="256"/>
      <c r="AK16" s="1142" t="s">
        <v>191</v>
      </c>
      <c r="AL16" s="1143"/>
      <c r="AM16" s="1143"/>
      <c r="AN16" s="1144"/>
      <c r="AO16" s="274">
        <v>969718</v>
      </c>
      <c r="AP16" s="274">
        <v>69789</v>
      </c>
      <c r="AQ16" s="275">
        <v>122579</v>
      </c>
      <c r="AR16" s="276">
        <v>-43.1</v>
      </c>
    </row>
    <row r="17" spans="1:46" x14ac:dyDescent="0.15">
      <c r="A17" s="256"/>
    </row>
    <row r="18" spans="1:46" x14ac:dyDescent="0.15">
      <c r="A18" s="256"/>
      <c r="AQ18" s="277"/>
      <c r="AR18" s="277"/>
    </row>
    <row r="19" spans="1:46" x14ac:dyDescent="0.15">
      <c r="A19" s="256"/>
      <c r="AK19" s="252" t="s">
        <v>520</v>
      </c>
    </row>
    <row r="20" spans="1:46" x14ac:dyDescent="0.15">
      <c r="A20" s="256"/>
      <c r="AK20" s="278"/>
      <c r="AL20" s="279"/>
      <c r="AM20" s="279"/>
      <c r="AN20" s="280"/>
      <c r="AO20" s="281" t="s">
        <v>521</v>
      </c>
      <c r="AP20" s="282" t="s">
        <v>522</v>
      </c>
      <c r="AQ20" s="283" t="s">
        <v>523</v>
      </c>
      <c r="AR20" s="284"/>
    </row>
    <row r="21" spans="1:46" s="257" customFormat="1" x14ac:dyDescent="0.15">
      <c r="A21" s="285"/>
      <c r="AK21" s="1145" t="s">
        <v>524</v>
      </c>
      <c r="AL21" s="1146"/>
      <c r="AM21" s="1146"/>
      <c r="AN21" s="1147"/>
      <c r="AO21" s="286">
        <v>7.41</v>
      </c>
      <c r="AP21" s="287">
        <v>10.66</v>
      </c>
      <c r="AQ21" s="288">
        <v>-3.25</v>
      </c>
      <c r="AS21" s="289"/>
      <c r="AT21" s="285"/>
    </row>
    <row r="22" spans="1:46" s="257" customFormat="1" x14ac:dyDescent="0.15">
      <c r="A22" s="285"/>
      <c r="AK22" s="1145" t="s">
        <v>525</v>
      </c>
      <c r="AL22" s="1146"/>
      <c r="AM22" s="1146"/>
      <c r="AN22" s="1147"/>
      <c r="AO22" s="290">
        <v>96</v>
      </c>
      <c r="AP22" s="291">
        <v>96.3</v>
      </c>
      <c r="AQ22" s="292">
        <v>-0.3</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38" t="s">
        <v>526</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x14ac:dyDescent="0.15">
      <c r="A27" s="297"/>
      <c r="AS27" s="252"/>
      <c r="AT27" s="252"/>
    </row>
    <row r="28" spans="1:46" ht="17.25" x14ac:dyDescent="0.15">
      <c r="A28" s="253" t="s">
        <v>527</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528</v>
      </c>
      <c r="AL29" s="257"/>
      <c r="AM29" s="257"/>
      <c r="AN29" s="257"/>
      <c r="AS29" s="299"/>
    </row>
    <row r="30" spans="1:46" ht="13.5" customHeight="1" x14ac:dyDescent="0.15">
      <c r="A30" s="256"/>
      <c r="AK30" s="259"/>
      <c r="AL30" s="260"/>
      <c r="AM30" s="260"/>
      <c r="AN30" s="261"/>
      <c r="AO30" s="1127" t="s">
        <v>507</v>
      </c>
      <c r="AP30" s="262"/>
      <c r="AQ30" s="263" t="s">
        <v>508</v>
      </c>
      <c r="AR30" s="264"/>
    </row>
    <row r="31" spans="1:46" x14ac:dyDescent="0.15">
      <c r="A31" s="256"/>
      <c r="AK31" s="265"/>
      <c r="AL31" s="266"/>
      <c r="AM31" s="266"/>
      <c r="AN31" s="267"/>
      <c r="AO31" s="1128"/>
      <c r="AP31" s="268" t="s">
        <v>509</v>
      </c>
      <c r="AQ31" s="269" t="s">
        <v>510</v>
      </c>
      <c r="AR31" s="270" t="s">
        <v>511</v>
      </c>
    </row>
    <row r="32" spans="1:46" ht="27" customHeight="1" x14ac:dyDescent="0.15">
      <c r="A32" s="256"/>
      <c r="AK32" s="1129" t="s">
        <v>529</v>
      </c>
      <c r="AL32" s="1130"/>
      <c r="AM32" s="1130"/>
      <c r="AN32" s="1131"/>
      <c r="AO32" s="300">
        <v>609569</v>
      </c>
      <c r="AP32" s="300">
        <v>43870</v>
      </c>
      <c r="AQ32" s="301">
        <v>59977</v>
      </c>
      <c r="AR32" s="302">
        <v>-26.9</v>
      </c>
    </row>
    <row r="33" spans="1:46" ht="13.5" customHeight="1" x14ac:dyDescent="0.15">
      <c r="A33" s="256"/>
      <c r="AK33" s="1129" t="s">
        <v>530</v>
      </c>
      <c r="AL33" s="1130"/>
      <c r="AM33" s="1130"/>
      <c r="AN33" s="1131"/>
      <c r="AO33" s="300" t="s">
        <v>515</v>
      </c>
      <c r="AP33" s="300" t="s">
        <v>515</v>
      </c>
      <c r="AQ33" s="301" t="s">
        <v>515</v>
      </c>
      <c r="AR33" s="302" t="s">
        <v>515</v>
      </c>
    </row>
    <row r="34" spans="1:46" ht="27" customHeight="1" x14ac:dyDescent="0.15">
      <c r="A34" s="256"/>
      <c r="AK34" s="1129" t="s">
        <v>531</v>
      </c>
      <c r="AL34" s="1130"/>
      <c r="AM34" s="1130"/>
      <c r="AN34" s="1131"/>
      <c r="AO34" s="300" t="s">
        <v>515</v>
      </c>
      <c r="AP34" s="300" t="s">
        <v>515</v>
      </c>
      <c r="AQ34" s="301" t="s">
        <v>515</v>
      </c>
      <c r="AR34" s="302" t="s">
        <v>515</v>
      </c>
    </row>
    <row r="35" spans="1:46" ht="27" customHeight="1" x14ac:dyDescent="0.15">
      <c r="A35" s="256"/>
      <c r="AK35" s="1129" t="s">
        <v>532</v>
      </c>
      <c r="AL35" s="1130"/>
      <c r="AM35" s="1130"/>
      <c r="AN35" s="1131"/>
      <c r="AO35" s="300">
        <v>127877</v>
      </c>
      <c r="AP35" s="300">
        <v>9203</v>
      </c>
      <c r="AQ35" s="301">
        <v>16053</v>
      </c>
      <c r="AR35" s="302">
        <v>-42.7</v>
      </c>
    </row>
    <row r="36" spans="1:46" ht="27" customHeight="1" x14ac:dyDescent="0.15">
      <c r="A36" s="256"/>
      <c r="AK36" s="1129" t="s">
        <v>533</v>
      </c>
      <c r="AL36" s="1130"/>
      <c r="AM36" s="1130"/>
      <c r="AN36" s="1131"/>
      <c r="AO36" s="300">
        <v>39358</v>
      </c>
      <c r="AP36" s="300">
        <v>2833</v>
      </c>
      <c r="AQ36" s="301">
        <v>3449</v>
      </c>
      <c r="AR36" s="302">
        <v>-17.899999999999999</v>
      </c>
    </row>
    <row r="37" spans="1:46" ht="13.5" customHeight="1" x14ac:dyDescent="0.15">
      <c r="A37" s="256"/>
      <c r="AK37" s="1129" t="s">
        <v>534</v>
      </c>
      <c r="AL37" s="1130"/>
      <c r="AM37" s="1130"/>
      <c r="AN37" s="1131"/>
      <c r="AO37" s="300" t="s">
        <v>515</v>
      </c>
      <c r="AP37" s="300" t="s">
        <v>515</v>
      </c>
      <c r="AQ37" s="301">
        <v>404</v>
      </c>
      <c r="AR37" s="302" t="s">
        <v>515</v>
      </c>
    </row>
    <row r="38" spans="1:46" ht="27" customHeight="1" x14ac:dyDescent="0.15">
      <c r="A38" s="256"/>
      <c r="AK38" s="1132" t="s">
        <v>535</v>
      </c>
      <c r="AL38" s="1133"/>
      <c r="AM38" s="1133"/>
      <c r="AN38" s="1134"/>
      <c r="AO38" s="303" t="s">
        <v>515</v>
      </c>
      <c r="AP38" s="303" t="s">
        <v>515</v>
      </c>
      <c r="AQ38" s="304">
        <v>3</v>
      </c>
      <c r="AR38" s="292" t="s">
        <v>515</v>
      </c>
      <c r="AS38" s="299"/>
    </row>
    <row r="39" spans="1:46" x14ac:dyDescent="0.15">
      <c r="A39" s="256"/>
      <c r="AK39" s="1132" t="s">
        <v>536</v>
      </c>
      <c r="AL39" s="1133"/>
      <c r="AM39" s="1133"/>
      <c r="AN39" s="1134"/>
      <c r="AO39" s="300">
        <v>-5631</v>
      </c>
      <c r="AP39" s="300">
        <v>-405</v>
      </c>
      <c r="AQ39" s="301">
        <v>-3105</v>
      </c>
      <c r="AR39" s="302">
        <v>-87</v>
      </c>
      <c r="AS39" s="299"/>
    </row>
    <row r="40" spans="1:46" ht="27" customHeight="1" x14ac:dyDescent="0.15">
      <c r="A40" s="256"/>
      <c r="AK40" s="1129" t="s">
        <v>537</v>
      </c>
      <c r="AL40" s="1130"/>
      <c r="AM40" s="1130"/>
      <c r="AN40" s="1131"/>
      <c r="AO40" s="300">
        <v>-435962</v>
      </c>
      <c r="AP40" s="300">
        <v>-31375</v>
      </c>
      <c r="AQ40" s="301">
        <v>-51549</v>
      </c>
      <c r="AR40" s="302">
        <v>-39.1</v>
      </c>
      <c r="AS40" s="299"/>
    </row>
    <row r="41" spans="1:46" x14ac:dyDescent="0.15">
      <c r="A41" s="256"/>
      <c r="AK41" s="1135" t="s">
        <v>304</v>
      </c>
      <c r="AL41" s="1136"/>
      <c r="AM41" s="1136"/>
      <c r="AN41" s="1137"/>
      <c r="AO41" s="300">
        <v>335211</v>
      </c>
      <c r="AP41" s="300">
        <v>24125</v>
      </c>
      <c r="AQ41" s="301">
        <v>25231</v>
      </c>
      <c r="AR41" s="302">
        <v>-4.4000000000000004</v>
      </c>
      <c r="AS41" s="299"/>
    </row>
    <row r="42" spans="1:46" x14ac:dyDescent="0.15">
      <c r="A42" s="256"/>
      <c r="AK42" s="305" t="s">
        <v>538</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539</v>
      </c>
    </row>
    <row r="48" spans="1:46" x14ac:dyDescent="0.15">
      <c r="A48" s="256"/>
      <c r="AK48" s="310" t="s">
        <v>540</v>
      </c>
      <c r="AL48" s="310"/>
      <c r="AM48" s="310"/>
      <c r="AN48" s="310"/>
      <c r="AO48" s="310"/>
      <c r="AP48" s="310"/>
      <c r="AQ48" s="311"/>
      <c r="AR48" s="310"/>
    </row>
    <row r="49" spans="1:44" ht="13.5" customHeight="1" x14ac:dyDescent="0.15">
      <c r="A49" s="256"/>
      <c r="AK49" s="312"/>
      <c r="AL49" s="313"/>
      <c r="AM49" s="1122" t="s">
        <v>507</v>
      </c>
      <c r="AN49" s="1124" t="s">
        <v>541</v>
      </c>
      <c r="AO49" s="1125"/>
      <c r="AP49" s="1125"/>
      <c r="AQ49" s="1125"/>
      <c r="AR49" s="1126"/>
    </row>
    <row r="50" spans="1:44" x14ac:dyDescent="0.15">
      <c r="A50" s="256"/>
      <c r="AK50" s="314"/>
      <c r="AL50" s="315"/>
      <c r="AM50" s="1123"/>
      <c r="AN50" s="316" t="s">
        <v>542</v>
      </c>
      <c r="AO50" s="317" t="s">
        <v>543</v>
      </c>
      <c r="AP50" s="318" t="s">
        <v>544</v>
      </c>
      <c r="AQ50" s="319" t="s">
        <v>545</v>
      </c>
      <c r="AR50" s="320" t="s">
        <v>546</v>
      </c>
    </row>
    <row r="51" spans="1:44" x14ac:dyDescent="0.15">
      <c r="A51" s="256"/>
      <c r="AK51" s="312" t="s">
        <v>547</v>
      </c>
      <c r="AL51" s="313"/>
      <c r="AM51" s="321">
        <v>241193</v>
      </c>
      <c r="AN51" s="322">
        <v>16610</v>
      </c>
      <c r="AO51" s="323">
        <v>-59.4</v>
      </c>
      <c r="AP51" s="324">
        <v>82993</v>
      </c>
      <c r="AQ51" s="325">
        <v>5.2</v>
      </c>
      <c r="AR51" s="326">
        <v>-64.599999999999994</v>
      </c>
    </row>
    <row r="52" spans="1:44" x14ac:dyDescent="0.15">
      <c r="A52" s="256"/>
      <c r="AK52" s="327"/>
      <c r="AL52" s="328" t="s">
        <v>548</v>
      </c>
      <c r="AM52" s="329">
        <v>78268</v>
      </c>
      <c r="AN52" s="330">
        <v>5390</v>
      </c>
      <c r="AO52" s="331">
        <v>-70.599999999999994</v>
      </c>
      <c r="AP52" s="332">
        <v>46787</v>
      </c>
      <c r="AQ52" s="333">
        <v>-4.9000000000000004</v>
      </c>
      <c r="AR52" s="334">
        <v>-65.7</v>
      </c>
    </row>
    <row r="53" spans="1:44" x14ac:dyDescent="0.15">
      <c r="A53" s="256"/>
      <c r="AK53" s="312" t="s">
        <v>549</v>
      </c>
      <c r="AL53" s="313"/>
      <c r="AM53" s="321">
        <v>167461</v>
      </c>
      <c r="AN53" s="322">
        <v>11672</v>
      </c>
      <c r="AO53" s="323">
        <v>-29.7</v>
      </c>
      <c r="AP53" s="324">
        <v>108252</v>
      </c>
      <c r="AQ53" s="325">
        <v>30.4</v>
      </c>
      <c r="AR53" s="326">
        <v>-60.1</v>
      </c>
    </row>
    <row r="54" spans="1:44" x14ac:dyDescent="0.15">
      <c r="A54" s="256"/>
      <c r="AK54" s="327"/>
      <c r="AL54" s="328" t="s">
        <v>548</v>
      </c>
      <c r="AM54" s="329">
        <v>83450</v>
      </c>
      <c r="AN54" s="330">
        <v>5817</v>
      </c>
      <c r="AO54" s="331">
        <v>7.9</v>
      </c>
      <c r="AP54" s="332">
        <v>50321</v>
      </c>
      <c r="AQ54" s="333">
        <v>7.6</v>
      </c>
      <c r="AR54" s="334">
        <v>0.3</v>
      </c>
    </row>
    <row r="55" spans="1:44" x14ac:dyDescent="0.15">
      <c r="A55" s="256"/>
      <c r="AK55" s="312" t="s">
        <v>550</v>
      </c>
      <c r="AL55" s="313"/>
      <c r="AM55" s="321">
        <v>457902</v>
      </c>
      <c r="AN55" s="322">
        <v>32253</v>
      </c>
      <c r="AO55" s="323">
        <v>176.3</v>
      </c>
      <c r="AP55" s="324">
        <v>93492</v>
      </c>
      <c r="AQ55" s="325">
        <v>-13.6</v>
      </c>
      <c r="AR55" s="326">
        <v>189.9</v>
      </c>
    </row>
    <row r="56" spans="1:44" x14ac:dyDescent="0.15">
      <c r="A56" s="256"/>
      <c r="AK56" s="327"/>
      <c r="AL56" s="328" t="s">
        <v>548</v>
      </c>
      <c r="AM56" s="329">
        <v>245439</v>
      </c>
      <c r="AN56" s="330">
        <v>17288</v>
      </c>
      <c r="AO56" s="331">
        <v>197.2</v>
      </c>
      <c r="AP56" s="332">
        <v>53316</v>
      </c>
      <c r="AQ56" s="333">
        <v>6</v>
      </c>
      <c r="AR56" s="334">
        <v>191.2</v>
      </c>
    </row>
    <row r="57" spans="1:44" x14ac:dyDescent="0.15">
      <c r="A57" s="256"/>
      <c r="AK57" s="312" t="s">
        <v>551</v>
      </c>
      <c r="AL57" s="313"/>
      <c r="AM57" s="321">
        <v>144975</v>
      </c>
      <c r="AN57" s="322">
        <v>10334</v>
      </c>
      <c r="AO57" s="323">
        <v>-68</v>
      </c>
      <c r="AP57" s="324">
        <v>94796</v>
      </c>
      <c r="AQ57" s="325">
        <v>1.4</v>
      </c>
      <c r="AR57" s="326">
        <v>-69.400000000000006</v>
      </c>
    </row>
    <row r="58" spans="1:44" x14ac:dyDescent="0.15">
      <c r="A58" s="256"/>
      <c r="AK58" s="327"/>
      <c r="AL58" s="328" t="s">
        <v>548</v>
      </c>
      <c r="AM58" s="329">
        <v>78007</v>
      </c>
      <c r="AN58" s="330">
        <v>5560</v>
      </c>
      <c r="AO58" s="331">
        <v>-67.8</v>
      </c>
      <c r="AP58" s="332">
        <v>55781</v>
      </c>
      <c r="AQ58" s="333">
        <v>4.5999999999999996</v>
      </c>
      <c r="AR58" s="334">
        <v>-72.400000000000006</v>
      </c>
    </row>
    <row r="59" spans="1:44" x14ac:dyDescent="0.15">
      <c r="A59" s="256"/>
      <c r="AK59" s="312" t="s">
        <v>552</v>
      </c>
      <c r="AL59" s="313"/>
      <c r="AM59" s="321">
        <v>217118</v>
      </c>
      <c r="AN59" s="322">
        <v>15626</v>
      </c>
      <c r="AO59" s="323">
        <v>51.2</v>
      </c>
      <c r="AP59" s="324">
        <v>97758</v>
      </c>
      <c r="AQ59" s="325">
        <v>3.1</v>
      </c>
      <c r="AR59" s="326">
        <v>48.1</v>
      </c>
    </row>
    <row r="60" spans="1:44" x14ac:dyDescent="0.15">
      <c r="A60" s="256"/>
      <c r="AK60" s="327"/>
      <c r="AL60" s="328" t="s">
        <v>548</v>
      </c>
      <c r="AM60" s="329">
        <v>138346</v>
      </c>
      <c r="AN60" s="330">
        <v>9957</v>
      </c>
      <c r="AO60" s="331">
        <v>79.099999999999994</v>
      </c>
      <c r="AP60" s="332">
        <v>45946</v>
      </c>
      <c r="AQ60" s="333">
        <v>-17.600000000000001</v>
      </c>
      <c r="AR60" s="334">
        <v>96.7</v>
      </c>
    </row>
    <row r="61" spans="1:44" x14ac:dyDescent="0.15">
      <c r="A61" s="256"/>
      <c r="AK61" s="312" t="s">
        <v>553</v>
      </c>
      <c r="AL61" s="335"/>
      <c r="AM61" s="321">
        <v>245730</v>
      </c>
      <c r="AN61" s="322">
        <v>17299</v>
      </c>
      <c r="AO61" s="323">
        <v>14.1</v>
      </c>
      <c r="AP61" s="324">
        <v>95458</v>
      </c>
      <c r="AQ61" s="336">
        <v>5.3</v>
      </c>
      <c r="AR61" s="326">
        <v>8.8000000000000007</v>
      </c>
    </row>
    <row r="62" spans="1:44" x14ac:dyDescent="0.15">
      <c r="A62" s="256"/>
      <c r="AK62" s="327"/>
      <c r="AL62" s="328" t="s">
        <v>548</v>
      </c>
      <c r="AM62" s="329">
        <v>124702</v>
      </c>
      <c r="AN62" s="330">
        <v>8802</v>
      </c>
      <c r="AO62" s="331">
        <v>29.2</v>
      </c>
      <c r="AP62" s="332">
        <v>50430</v>
      </c>
      <c r="AQ62" s="333">
        <v>-0.9</v>
      </c>
      <c r="AR62" s="334">
        <v>30.1</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rMsQML+ZQeFkYP63IWop4lWdwuEiVVMe197lwL+KZKEkgLz0LojdSl0yirEw/dWfjfPPJlyCr5iFRHGDxCwGyA==" saltValue="oTNOtYeXjdnC8thDbUQLG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555</v>
      </c>
    </row>
    <row r="121" spans="125:125" ht="13.5" hidden="1" customHeight="1" x14ac:dyDescent="0.15">
      <c r="DU121" s="250"/>
    </row>
  </sheetData>
  <sheetProtection algorithmName="SHA-512" hashValue="6Ot4AcbZnoKsbIJutzZMfmRiTyRnIjgVLns95/DybmQD0iTVMx7pq6axxfQmvuceDb9y7f9ccQJ7TMwI58XHfg==" saltValue="7hBKIkdnad7I1lJ53LKT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556</v>
      </c>
    </row>
  </sheetData>
  <sheetProtection algorithmName="SHA-512" hashValue="lNcoDF6U2kBHbHLr436yZUNntn4BV1R+c4aBf9huxEih/6OJ5Nj3FG+QyfYhUOIwVhKOjPzmf9ivaGVnZF5mxA==" saltValue="cbqqJ/dMeuAR2gFbzVxo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48" t="s">
        <v>3</v>
      </c>
      <c r="D47" s="1148"/>
      <c r="E47" s="1149"/>
      <c r="F47" s="11">
        <v>11.48</v>
      </c>
      <c r="G47" s="12">
        <v>17.8</v>
      </c>
      <c r="H47" s="12">
        <v>15.98</v>
      </c>
      <c r="I47" s="12">
        <v>19.47</v>
      </c>
      <c r="J47" s="13">
        <v>20.100000000000001</v>
      </c>
    </row>
    <row r="48" spans="2:10" ht="57.75" customHeight="1" x14ac:dyDescent="0.15">
      <c r="B48" s="14"/>
      <c r="C48" s="1150" t="s">
        <v>4</v>
      </c>
      <c r="D48" s="1150"/>
      <c r="E48" s="1151"/>
      <c r="F48" s="15">
        <v>4.53</v>
      </c>
      <c r="G48" s="16">
        <v>3.78</v>
      </c>
      <c r="H48" s="16">
        <v>5.31</v>
      </c>
      <c r="I48" s="16">
        <v>4.5</v>
      </c>
      <c r="J48" s="17">
        <v>5.52</v>
      </c>
    </row>
    <row r="49" spans="2:10" ht="57.75" customHeight="1" thickBot="1" x14ac:dyDescent="0.2">
      <c r="B49" s="18"/>
      <c r="C49" s="1152" t="s">
        <v>5</v>
      </c>
      <c r="D49" s="1152"/>
      <c r="E49" s="1153"/>
      <c r="F49" s="19" t="s">
        <v>562</v>
      </c>
      <c r="G49" s="20">
        <v>5.74</v>
      </c>
      <c r="H49" s="20" t="s">
        <v>563</v>
      </c>
      <c r="I49" s="20">
        <v>3.36</v>
      </c>
      <c r="J49" s="21">
        <v>3.05</v>
      </c>
    </row>
    <row r="50" spans="2:10" x14ac:dyDescent="0.15"/>
  </sheetData>
  <sheetProtection algorithmName="SHA-512" hashValue="x2ZlSQuc07DCzYc7PJnmFd8VMpzRrvhC1W6/CGrWIeTqfB/Xex3Fj8wK/YHPJm/LGTlqT8Xw4Fj+jjyfZDtvnw==" saltValue="rZ2wO3irQuJhy4QPSDaI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