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79\Desktop\分析表\"/>
    </mc:Choice>
  </mc:AlternateContent>
  <workbookProtection workbookAlgorithmName="SHA-512" workbookHashValue="r4A4cedjh/GSetVUp3ZNBkuMjXWgW0/snApE6KpMK0gooWlylmV5pjxK+K2i7MdGMEfKvFlrIs8VF2uL7RWGNg==" workbookSaltValue="Zne6ROOMPOTyv8qASfKxY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<sst xmlns="http://schemas.openxmlformats.org/spreadsheetml/2006/main" count="262" uniqueCount="108">
  <si>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</si>
  <si>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</si>
  <si>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</si>
  <si>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</si>
  <si>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</si>
  <si>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</si>
  <si>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</si>
  <si>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</si>
  <si>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</si>
  <si>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</si>
  <si>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</si>
  <si>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</si>
  <si>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</si>
  <si>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</si>
  <si>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</si>
  <si>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</si>
  <si>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</si>
  <si>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</si>
  <si>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</si>
  <si>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</si>
  <si>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</si>
  <si>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</si>
  <si>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</si>
  <si>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</si>
  <si>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</si>
  <si>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</si>
  <si>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</si>
  <si>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</si>
  <si>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</si>
  <si>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</si>
  <si>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</si>
  <si>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</si>
  <si>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</si>
  <si>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</si>
  <si>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</si>
  <si>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</si>
  <si>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</si>
  <si>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</si>
  <si>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</si>
  <si>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</si>
  <si>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</si>
  <si>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</si>
  <si>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</si>
  <si>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</si>
  <si>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</si>
  <si>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</si>
  <si>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</si>
  <si>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</si>
  <si>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</si>
  <si>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</si>
  <si>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</si>
  <si>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</si>
  <si>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</si>
  <si>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</si>
  <si>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</si>
  <si>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</si>
  <si>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</si>
  <si>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</si>
  <si>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</si>
  <si>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</si>
  <si>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</si>
  <si>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</si>
  <si>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</si>
  <si>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</si>
  <si>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</si>
  <si>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</si>
  <si>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</si>
  <si>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</si>
  <si>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</si>
  <si>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</si>
  <si>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</si>
  <si>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</si>
  <si>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</si>
  <si>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</si>
  <si>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</si>
  <si>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</si>
  <si>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</si>
  <si>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</si>
  <si>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</si>
  <si>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</si>
  <si>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</si>
  <si>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</si>
  <si>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</si>
  <si>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</si>
  <si>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</si>
  <si>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</si>
  <si>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</si>
  <si>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</si>
  <si>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</si>
  <si>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064017</t>
  </si>
  <si>
    <t>46</t>
  </si>
  <si>
    <t>02</t>
  </si>
  <si>
    <t>0</t>
  </si>
  <si>
    <t>000</t>
  </si>
  <si>
    <t>山形県　小国町</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</si>
  <si>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</si>
  <si>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</si>
  <si>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</si>
  <si>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</si>
  <si>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</si>
  <si>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</si>
  <si>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</si>
  <si>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</si>
  <si>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</si>
  <si>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</si>
  <si>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
　単年度の経常収支は黒字ではあるが、収益の50%以上を一般会計からの繰入金に依存している状況が続いている。
④企業債残高対給水収益比率
　平成25年度に中央監視装置を更新してから、最低限の設備改修に留めており大きな投資を行っていないため減少が続いている。
⑤料金回収率
　基準外繰出により収入不足を補填している状況であるが、供給先企業と協議を進め、老朽化に伴う改修経費分に係る料金改定の準備をしている。
⑦施設利用率
　給水先企業の操業が好調を維持しており、類似団体と比較しても高い利用率となっている。今後の需要についても協議のうえ、契約水量の増量も検討したい。
⑧契約率
　1社のみで一定となっている。
　設備の老朽化や電気料や薬品費の高騰が続いていることから、改修費用の一部として供給先企業と料金改定の協議を進めていきたい。給水先企業の支援も事業目的としていることから、収支の不足分を一般会計からの繰出金により事業継続を図る。</t>
    <rPh sb="99" eb="102">
      <t>サイテイゲン</t>
    </rPh>
    <rPh sb="103" eb="107">
      <t>セツビカイシュウ</t>
    </rPh>
    <rPh sb="108" eb="109">
      <t>トド</t>
    </rPh>
    <rPh sb="130" eb="131">
      <t>ツヅ</t>
    </rPh>
    <rPh sb="172" eb="177">
      <t>キョウキュウサキキギョウ</t>
    </rPh>
    <rPh sb="178" eb="180">
      <t>キョウギ</t>
    </rPh>
    <rPh sb="181" eb="182">
      <t>スス</t>
    </rPh>
    <rPh sb="184" eb="187">
      <t>ロウキュウカ</t>
    </rPh>
    <rPh sb="188" eb="189">
      <t>トモナ</t>
    </rPh>
    <rPh sb="190" eb="194">
      <t>カイシュウケイヒ</t>
    </rPh>
    <rPh sb="194" eb="195">
      <t>ブン</t>
    </rPh>
    <rPh sb="196" eb="197">
      <t>カカ</t>
    </rPh>
    <rPh sb="198" eb="202">
      <t>リョウキンカイテイ</t>
    </rPh>
    <rPh sb="203" eb="205">
      <t>ジュンビ</t>
    </rPh>
    <rPh sb="233" eb="235">
      <t>イジ</t>
    </rPh>
    <rPh sb="262" eb="264">
      <t>コンゴ</t>
    </rPh>
    <rPh sb="265" eb="267">
      <t>ジュヨウ</t>
    </rPh>
    <rPh sb="272" eb="274">
      <t>キョウギ</t>
    </rPh>
    <rPh sb="278" eb="282">
      <t>ケイヤクスイリョウ</t>
    </rPh>
    <rPh sb="283" eb="285">
      <t>ゾウリョウ</t>
    </rPh>
    <rPh sb="286" eb="288">
      <t>ケントウ</t>
    </rPh>
    <rPh sb="355" eb="360">
      <t>キョウキュウサキキギョウ</t>
    </rPh>
    <rPh sb="366" eb="368">
      <t>キョウギ</t>
    </rPh>
    <rPh sb="369" eb="370">
      <t>スス</t>
    </rPh>
    <phoneticPr fontId="5"/>
  </si>
  <si>
    <t>　管路については耐用年数の概ね半分の期間が経過している。
　機械及び装置については、長期的に経費が節減できるよう、毎年点検を行った結果を受け、予防修繕を含めた老朽化対策と更新費用の平準化を図っている。
　計画的に改修工事を実施し、単年度収支に大きな影響が出ないよう、活用できる企業債を活用しながら、財源を求めていく。</t>
    <rPh sb="102" eb="105">
      <t>ケイカクテキ</t>
    </rPh>
    <rPh sb="106" eb="110">
      <t>カイシュウコウジ</t>
    </rPh>
    <rPh sb="111" eb="113">
      <t>ジッシ</t>
    </rPh>
    <rPh sb="115" eb="120">
      <t>タンネンドシュウシ</t>
    </rPh>
    <rPh sb="121" eb="122">
      <t>オオ</t>
    </rPh>
    <rPh sb="124" eb="126">
      <t>エイキョウ</t>
    </rPh>
    <rPh sb="127" eb="128">
      <t>デ</t>
    </rPh>
    <rPh sb="133" eb="135">
      <t>カツヨウ</t>
    </rPh>
    <rPh sb="138" eb="141">
      <t>キギョウサイ</t>
    </rPh>
    <rPh sb="142" eb="144">
      <t>カツヨウ</t>
    </rPh>
    <rPh sb="149" eb="151">
      <t>ザイゲン</t>
    </rPh>
    <rPh sb="152" eb="153">
      <t>モト</t>
    </rPh>
    <phoneticPr fontId="5"/>
  </si>
  <si>
    <t>　本事業は町内の給水先企業に対し、安定的で上質な工業用水を低価格で供給することにより企業活動を支援し、それによって町の活力を保持することを目的としている。
　今後新たな設備投資よりも既存設備の維持が大きな課題となってくるため、長期的に経費が節減できるよう予防修繕を含めた老朽化対策を中心に実施していく。
　維持管理経費の財源確保のため、料金改定の協議を進め、併せて一般会計からの繰出金にて財政収支の損失を補填し、健全な企業運営を目指す。</t>
    <rPh sb="44" eb="46">
      <t>カツドウ</t>
    </rPh>
    <rPh sb="179" eb="180">
      <t>アワ</t>
    </rPh>
    <rPh sb="182" eb="186">
      <t>イッパンカイケイ</t>
    </rPh>
    <rPh sb="189" eb="192">
      <t>クリダシキン</t>
    </rPh>
    <rPh sb="194" eb="198">
      <t>ザイセイシュウシ</t>
    </rPh>
    <rPh sb="206" eb="208">
      <t>ケンゼン</t>
    </rPh>
    <rPh sb="209" eb="213">
      <t>キギョウウンエイ</t>
    </rPh>
    <rPh sb="214" eb="216">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</si>
</sst>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55.41</c:v>
                </c:pt>
                <c:pt idx="1">
                  <c:v>57.48</c:v>
                </c:pt>
                <c:pt idx="2">
                  <c:v>59.52</c:v>
                </c:pt>
                <c:pt idx="3">
                  <c:v>61.54</c:v>
                </c:pt>
                <c:pt idx="4">
                  <c:v>62.56</c:v>
                </c:pt>
              </c:numCache>
            </c:numRef>
          </c:val>
          <c:extLst>
            <c:ext xmlns:c16="http://schemas.microsoft.com/office/drawing/2014/chart" uri="{C3380CC4-5D6E-409C-BE32-E72D297353CC}">
              <c16:uniqueId val="{00000000-145E-4099-906F-37DCD0451D1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145E-4099-906F-37DCD0451D1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6B-4AD0-8966-7A156F798EE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556B-4AD0-8966-7A156F798EE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103.47</c:v>
                </c:pt>
                <c:pt idx="1">
                  <c:v>100.86</c:v>
                </c:pt>
                <c:pt idx="2">
                  <c:v>99.77</c:v>
                </c:pt>
                <c:pt idx="3">
                  <c:v>103.82</c:v>
                </c:pt>
                <c:pt idx="4">
                  <c:v>100.89</c:v>
                </c:pt>
              </c:numCache>
            </c:numRef>
          </c:val>
          <c:extLst>
            <c:ext xmlns:c16="http://schemas.microsoft.com/office/drawing/2014/chart" uri="{C3380CC4-5D6E-409C-BE32-E72D297353CC}">
              <c16:uniqueId val="{00000000-53A4-4ED3-AB66-93022D6F758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53A4-4ED3-AB66-93022D6F758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FB-4FD0-A33E-9C7D6CD5010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EEFB-4FD0-A33E-9C7D6CD5010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EA-4BFC-8FF6-B27493A6597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76EA-4BFC-8FF6-B27493A6597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209.44</c:v>
                </c:pt>
                <c:pt idx="1">
                  <c:v>204.97</c:v>
                </c:pt>
                <c:pt idx="2">
                  <c:v>231.54</c:v>
                </c:pt>
                <c:pt idx="3">
                  <c:v>291.91000000000003</c:v>
                </c:pt>
                <c:pt idx="4">
                  <c:v>392.09</c:v>
                </c:pt>
              </c:numCache>
            </c:numRef>
          </c:val>
          <c:extLst>
            <c:ext xmlns:c16="http://schemas.microsoft.com/office/drawing/2014/chart" uri="{C3380CC4-5D6E-409C-BE32-E72D297353CC}">
              <c16:uniqueId val="{00000000-4474-49CF-B5CC-218C5F2D637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4474-49CF-B5CC-218C5F2D637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769.34</c:v>
                </c:pt>
                <c:pt idx="1">
                  <c:v>687.95</c:v>
                </c:pt>
                <c:pt idx="2">
                  <c:v>604.87</c:v>
                </c:pt>
                <c:pt idx="3">
                  <c:v>532.74</c:v>
                </c:pt>
                <c:pt idx="4">
                  <c:v>516.79</c:v>
                </c:pt>
              </c:numCache>
            </c:numRef>
          </c:val>
          <c:extLst>
            <c:ext xmlns:c16="http://schemas.microsoft.com/office/drawing/2014/chart" uri="{C3380CC4-5D6E-409C-BE32-E72D297353CC}">
              <c16:uniqueId val="{00000000-2FD8-4E73-A361-BA2BC0546C0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2FD8-4E73-A361-BA2BC0546C0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39.82</c:v>
                </c:pt>
                <c:pt idx="1">
                  <c:v>38.46</c:v>
                </c:pt>
                <c:pt idx="2">
                  <c:v>38.630000000000003</c:v>
                </c:pt>
                <c:pt idx="3">
                  <c:v>38.36</c:v>
                </c:pt>
                <c:pt idx="4">
                  <c:v>38.64</c:v>
                </c:pt>
              </c:numCache>
            </c:numRef>
          </c:val>
          <c:extLst>
            <c:ext xmlns:c16="http://schemas.microsoft.com/office/drawing/2014/chart" uri="{C3380CC4-5D6E-409C-BE32-E72D297353CC}">
              <c16:uniqueId val="{00000000-4FFC-4F83-90A8-8E6CD579378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4FFC-4F83-90A8-8E6CD579378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50.3</c:v>
                </c:pt>
                <c:pt idx="1">
                  <c:v>52.07</c:v>
                </c:pt>
                <c:pt idx="2">
                  <c:v>51.87</c:v>
                </c:pt>
                <c:pt idx="3">
                  <c:v>52.21</c:v>
                </c:pt>
                <c:pt idx="4">
                  <c:v>51.83</c:v>
                </c:pt>
              </c:numCache>
            </c:numRef>
          </c:val>
          <c:extLst>
            <c:ext xmlns:c16="http://schemas.microsoft.com/office/drawing/2014/chart" uri="{C3380CC4-5D6E-409C-BE32-E72D297353CC}">
              <c16:uniqueId val="{00000000-43B1-4106-84A4-5C5DB2E2B40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43B1-4106-84A4-5C5DB2E2B40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64.69</c:v>
                </c:pt>
                <c:pt idx="1">
                  <c:v>66.540000000000006</c:v>
                </c:pt>
                <c:pt idx="2">
                  <c:v>67.239999999999995</c:v>
                </c:pt>
                <c:pt idx="3">
                  <c:v>69.260000000000005</c:v>
                </c:pt>
                <c:pt idx="4">
                  <c:v>68.849999999999994</c:v>
                </c:pt>
              </c:numCache>
            </c:numRef>
          </c:val>
          <c:extLst>
            <c:ext xmlns:c16="http://schemas.microsoft.com/office/drawing/2014/chart" uri="{C3380CC4-5D6E-409C-BE32-E72D297353CC}">
              <c16:uniqueId val="{00000000-3DB9-4DC4-A476-DD399E97F5D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3DB9-4DC4-A476-DD399E97F5D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75.27</c:v>
                </c:pt>
                <c:pt idx="1">
                  <c:v>75.27</c:v>
                </c:pt>
                <c:pt idx="2">
                  <c:v>75.27</c:v>
                </c:pt>
                <c:pt idx="3">
                  <c:v>75.27</c:v>
                </c:pt>
                <c:pt idx="4">
                  <c:v>75.27</c:v>
                </c:pt>
              </c:numCache>
            </c:numRef>
          </c:val>
          <c:extLst>
            <c:ext xmlns:c16="http://schemas.microsoft.com/office/drawing/2014/chart" uri="{C3380CC4-5D6E-409C-BE32-E72D297353CC}">
              <c16:uniqueId val="{00000000-022D-4858-B8B6-C1EDDDFDEBF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022D-4858-B8B6-C1EDDDFDEBF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LV44" zoomScale="90" zoomScaleNormal="90" workbookViewId="0">
      <selection activeCell="TK59" sqref="TK59"/>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山形県　小国町</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6510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4482</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81</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1</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4900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105</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103.47</v>
      </c>
      <c r="Y32" s="121"/>
      <c r="Z32" s="121"/>
      <c r="AA32" s="121"/>
      <c r="AB32" s="121"/>
      <c r="AC32" s="121"/>
      <c r="AD32" s="121"/>
      <c r="AE32" s="121"/>
      <c r="AF32" s="121"/>
      <c r="AG32" s="121"/>
      <c r="AH32" s="121"/>
      <c r="AI32" s="121"/>
      <c r="AJ32" s="121"/>
      <c r="AK32" s="121"/>
      <c r="AL32" s="121"/>
      <c r="AM32" s="121"/>
      <c r="AN32" s="121"/>
      <c r="AO32" s="121"/>
      <c r="AP32" s="121"/>
      <c r="AQ32" s="122"/>
      <c r="AR32" s="120">
        <f>データ!U6</f>
        <v>100.86</v>
      </c>
      <c r="AS32" s="121"/>
      <c r="AT32" s="121"/>
      <c r="AU32" s="121"/>
      <c r="AV32" s="121"/>
      <c r="AW32" s="121"/>
      <c r="AX32" s="121"/>
      <c r="AY32" s="121"/>
      <c r="AZ32" s="121"/>
      <c r="BA32" s="121"/>
      <c r="BB32" s="121"/>
      <c r="BC32" s="121"/>
      <c r="BD32" s="121"/>
      <c r="BE32" s="121"/>
      <c r="BF32" s="121"/>
      <c r="BG32" s="121"/>
      <c r="BH32" s="121"/>
      <c r="BI32" s="121"/>
      <c r="BJ32" s="121"/>
      <c r="BK32" s="122"/>
      <c r="BL32" s="120">
        <f>データ!V6</f>
        <v>99.77</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103.82</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100.89</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209.44</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204.97</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231.54</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291.91000000000003</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392.09</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769.34</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687.95</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604.87</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532.74</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516.79</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113.67</v>
      </c>
      <c r="Y33" s="121"/>
      <c r="Z33" s="121"/>
      <c r="AA33" s="121"/>
      <c r="AB33" s="121"/>
      <c r="AC33" s="121"/>
      <c r="AD33" s="121"/>
      <c r="AE33" s="121"/>
      <c r="AF33" s="121"/>
      <c r="AG33" s="121"/>
      <c r="AH33" s="121"/>
      <c r="AI33" s="121"/>
      <c r="AJ33" s="121"/>
      <c r="AK33" s="121"/>
      <c r="AL33" s="121"/>
      <c r="AM33" s="121"/>
      <c r="AN33" s="121"/>
      <c r="AO33" s="121"/>
      <c r="AP33" s="121"/>
      <c r="AQ33" s="122"/>
      <c r="AR33" s="120">
        <f>データ!Z6</f>
        <v>110.79</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108.76</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110.19</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113.73</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118.97</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121.15</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125.8</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132.55000000000001</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134.69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730.25</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868.31</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732.52</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819.73</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834.05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514.66</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504.81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498.01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490.39</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475.44</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106</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39.82</v>
      </c>
      <c r="Y55" s="121"/>
      <c r="Z55" s="121"/>
      <c r="AA55" s="121"/>
      <c r="AB55" s="121"/>
      <c r="AC55" s="121"/>
      <c r="AD55" s="121"/>
      <c r="AE55" s="121"/>
      <c r="AF55" s="121"/>
      <c r="AG55" s="121"/>
      <c r="AH55" s="121"/>
      <c r="AI55" s="121"/>
      <c r="AJ55" s="121"/>
      <c r="AK55" s="121"/>
      <c r="AL55" s="121"/>
      <c r="AM55" s="121"/>
      <c r="AN55" s="121"/>
      <c r="AO55" s="121"/>
      <c r="AP55" s="121"/>
      <c r="AQ55" s="122"/>
      <c r="AR55" s="120">
        <f>データ!BM6</f>
        <v>38.46</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38.630000000000003</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38.36</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38.64</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50.3</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52.07</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51.87</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52.21</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51.83</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64.69</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66.540000000000006</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67.239999999999995</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69.260000000000005</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68.849999999999994</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75.27</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75.27</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75.27</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75.27</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75.27</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95.99</v>
      </c>
      <c r="Y56" s="121"/>
      <c r="Z56" s="121"/>
      <c r="AA56" s="121"/>
      <c r="AB56" s="121"/>
      <c r="AC56" s="121"/>
      <c r="AD56" s="121"/>
      <c r="AE56" s="121"/>
      <c r="AF56" s="121"/>
      <c r="AG56" s="121"/>
      <c r="AH56" s="121"/>
      <c r="AI56" s="121"/>
      <c r="AJ56" s="121"/>
      <c r="AK56" s="121"/>
      <c r="AL56" s="121"/>
      <c r="AM56" s="121"/>
      <c r="AN56" s="121"/>
      <c r="AO56" s="121"/>
      <c r="AP56" s="121"/>
      <c r="AQ56" s="122"/>
      <c r="AR56" s="120">
        <f>データ!BR6</f>
        <v>94.91</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90.22</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90.8</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93.49</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44.55</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47.36</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49.94</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50.56</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49.4</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35.24</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35.22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34.92</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34.19</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36.65</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50.28</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51.42</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50.9</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49.05</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50.94</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107</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55.41</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57.48</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59.52</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61.54</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62.56</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0</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0</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0</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0</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0</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53.4</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53.49</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54.3</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55.32</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55.08</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3.46</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3.28</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4.66</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7.35</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7.6</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0.13</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0.02</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0.06</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0.09</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0.4</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3" t="s">
        <v>29</v>
      </c>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t="s">
        <v>30</v>
      </c>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t="s">
        <v>31</v>
      </c>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t="s">
        <v>32</v>
      </c>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t="s">
        <v>33</v>
      </c>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t="s">
        <v>34</v>
      </c>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t="s">
        <v>35</v>
      </c>
      <c r="FJ89" s="143"/>
      <c r="FK89" s="143"/>
      <c r="FL89" s="143"/>
      <c r="FM89" s="143"/>
      <c r="FN89" s="143"/>
      <c r="FO89" s="143"/>
      <c r="FP89" s="143"/>
      <c r="FQ89" s="143"/>
      <c r="FR89" s="143"/>
      <c r="FS89" s="143"/>
      <c r="FT89" s="143"/>
      <c r="FU89" s="143"/>
      <c r="FV89" s="143"/>
      <c r="FW89" s="143"/>
      <c r="FX89" s="143"/>
      <c r="FY89" s="143"/>
      <c r="FZ89" s="143"/>
      <c r="GA89" s="143"/>
      <c r="GB89" s="143"/>
      <c r="GC89" s="143"/>
      <c r="GD89" s="143"/>
      <c r="GE89" s="143"/>
      <c r="GF89" s="143"/>
      <c r="GG89" s="143"/>
      <c r="GH89" s="143"/>
      <c r="GI89" s="143"/>
      <c r="GJ89" s="143" t="s">
        <v>36</v>
      </c>
      <c r="GK89" s="143"/>
      <c r="GL89" s="143"/>
      <c r="GM89" s="143"/>
      <c r="GN89" s="143"/>
      <c r="GO89" s="143"/>
      <c r="GP89" s="143"/>
      <c r="GQ89" s="143"/>
      <c r="GR89" s="143"/>
      <c r="GS89" s="143"/>
      <c r="GT89" s="143"/>
      <c r="GU89" s="143"/>
      <c r="GV89" s="143"/>
      <c r="GW89" s="143"/>
      <c r="GX89" s="143"/>
      <c r="GY89" s="143"/>
      <c r="GZ89" s="143"/>
      <c r="HA89" s="143"/>
      <c r="HB89" s="143"/>
      <c r="HC89" s="143"/>
      <c r="HD89" s="143"/>
      <c r="HE89" s="143"/>
      <c r="HF89" s="143"/>
      <c r="HG89" s="143"/>
      <c r="HH89" s="143"/>
      <c r="HI89" s="143"/>
      <c r="HJ89" s="143"/>
      <c r="HK89" s="143" t="s">
        <v>29</v>
      </c>
      <c r="HL89" s="143"/>
      <c r="HM89" s="143"/>
      <c r="HN89" s="143"/>
      <c r="HO89" s="143"/>
      <c r="HP89" s="143"/>
      <c r="HQ89" s="143"/>
      <c r="HR89" s="143"/>
      <c r="HS89" s="143"/>
      <c r="HT89" s="143"/>
      <c r="HU89" s="143"/>
      <c r="HV89" s="143"/>
      <c r="HW89" s="143"/>
      <c r="HX89" s="143"/>
      <c r="HY89" s="143"/>
      <c r="HZ89" s="143"/>
      <c r="IA89" s="143"/>
      <c r="IB89" s="143"/>
      <c r="IC89" s="143"/>
      <c r="ID89" s="143"/>
      <c r="IE89" s="143"/>
      <c r="IF89" s="143"/>
      <c r="IG89" s="143"/>
      <c r="IH89" s="143"/>
      <c r="II89" s="143"/>
      <c r="IJ89" s="143"/>
      <c r="IK89" s="143"/>
      <c r="IL89" s="143" t="s">
        <v>30</v>
      </c>
      <c r="IM89" s="143"/>
      <c r="IN89" s="143"/>
      <c r="IO89" s="143"/>
      <c r="IP89" s="143"/>
      <c r="IQ89" s="143"/>
      <c r="IR89" s="143"/>
      <c r="IS89" s="143"/>
      <c r="IT89" s="143"/>
      <c r="IU89" s="143"/>
      <c r="IV89" s="143"/>
      <c r="IW89" s="143"/>
      <c r="IX89" s="143"/>
      <c r="IY89" s="143"/>
      <c r="IZ89" s="143"/>
      <c r="JA89" s="143"/>
      <c r="JB89" s="143"/>
      <c r="JC89" s="143"/>
      <c r="JD89" s="143"/>
      <c r="JE89" s="143"/>
      <c r="JF89" s="143"/>
      <c r="JG89" s="143"/>
      <c r="JH89" s="143"/>
      <c r="JI89" s="143"/>
      <c r="JJ89" s="143"/>
      <c r="JK89" s="143"/>
      <c r="JL89" s="143"/>
      <c r="JM89" s="143" t="s">
        <v>37</v>
      </c>
      <c r="JN89" s="143"/>
      <c r="JO89" s="143"/>
      <c r="JP89" s="143"/>
      <c r="JQ89" s="143"/>
      <c r="JR89" s="143"/>
      <c r="JS89" s="143"/>
      <c r="JT89" s="143"/>
      <c r="JU89" s="143"/>
      <c r="JV89" s="143"/>
      <c r="JW89" s="143"/>
      <c r="JX89" s="143"/>
      <c r="JY89" s="143"/>
      <c r="JZ89" s="143"/>
      <c r="KA89" s="143"/>
      <c r="KB89" s="143"/>
      <c r="KC89" s="143"/>
      <c r="KD89" s="143"/>
      <c r="KE89" s="143"/>
      <c r="KF89" s="143"/>
      <c r="KG89" s="143"/>
      <c r="KH89" s="143"/>
      <c r="KI89" s="143"/>
      <c r="KJ89" s="143"/>
      <c r="KK89" s="143"/>
      <c r="KL89" s="143"/>
      <c r="KM89" s="143"/>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2" t="str">
        <f>データ!AD6</f>
        <v>【117.41】</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【23.68】</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【462.72】</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【233.92】</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【112.31】</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【19.07】</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【54.01】</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2" t="str">
        <f>データ!DC6</f>
        <v>【76.67】</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2" t="str">
        <f>データ!DN6</f>
        <v>【60.20】</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2" t="str">
        <f>データ!DY6</f>
        <v>【48.27】</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2" t="str">
        <f>データ!EJ6</f>
        <v>【0.22】</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rLU7XZBIW0jwhgHSa1eByrwvbmrng0Lz5a5GQoPTwUOjDtE4+ofC1FZnbwt+T6AUlxEDUFLwXTlZxKpHrrtfNg==" saltValue="NY1RhV6BCj1BknfpYTLhmw==" spinCount="100000" sheet="1" objects="1" scenarios="1" formatCells="0" formatColumns="0" formatRows="0"/>
  <mergeCells count="289">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40</v>
      </c>
      <c r="B3" s="29" t="s">
        <v>41</v>
      </c>
      <c r="C3" s="29" t="s">
        <v>42</v>
      </c>
      <c r="D3" s="29" t="s">
        <v>43</v>
      </c>
      <c r="E3" s="29" t="s">
        <v>44</v>
      </c>
      <c r="F3" s="29" t="s">
        <v>45</v>
      </c>
      <c r="G3" s="29" t="s">
        <v>46</v>
      </c>
      <c r="H3" s="146" t="s">
        <v>47</v>
      </c>
      <c r="I3" s="147"/>
      <c r="J3" s="147"/>
      <c r="K3" s="147"/>
      <c r="L3" s="147"/>
      <c r="M3" s="147"/>
      <c r="N3" s="147"/>
      <c r="O3" s="147"/>
      <c r="P3" s="147"/>
      <c r="Q3" s="147"/>
      <c r="R3" s="147"/>
      <c r="S3" s="147"/>
      <c r="T3" s="150" t="s">
        <v>48</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49</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50</v>
      </c>
      <c r="B4" s="30"/>
      <c r="C4" s="30"/>
      <c r="D4" s="30"/>
      <c r="E4" s="30"/>
      <c r="F4" s="30"/>
      <c r="G4" s="30"/>
      <c r="H4" s="148"/>
      <c r="I4" s="149"/>
      <c r="J4" s="149"/>
      <c r="K4" s="149"/>
      <c r="L4" s="149"/>
      <c r="M4" s="149"/>
      <c r="N4" s="149"/>
      <c r="O4" s="149"/>
      <c r="P4" s="149"/>
      <c r="Q4" s="149"/>
      <c r="R4" s="149"/>
      <c r="S4" s="149"/>
      <c r="T4" s="145" t="s">
        <v>51</v>
      </c>
      <c r="U4" s="145"/>
      <c r="V4" s="145"/>
      <c r="W4" s="145"/>
      <c r="X4" s="145"/>
      <c r="Y4" s="145"/>
      <c r="Z4" s="145"/>
      <c r="AA4" s="145"/>
      <c r="AB4" s="145"/>
      <c r="AC4" s="145"/>
      <c r="AD4" s="145"/>
      <c r="AE4" s="145" t="s">
        <v>52</v>
      </c>
      <c r="AF4" s="145"/>
      <c r="AG4" s="145"/>
      <c r="AH4" s="145"/>
      <c r="AI4" s="145"/>
      <c r="AJ4" s="145"/>
      <c r="AK4" s="145"/>
      <c r="AL4" s="145"/>
      <c r="AM4" s="145"/>
      <c r="AN4" s="145"/>
      <c r="AO4" s="145"/>
      <c r="AP4" s="145" t="s">
        <v>53</v>
      </c>
      <c r="AQ4" s="145"/>
      <c r="AR4" s="145"/>
      <c r="AS4" s="145"/>
      <c r="AT4" s="145"/>
      <c r="AU4" s="145"/>
      <c r="AV4" s="145"/>
      <c r="AW4" s="145"/>
      <c r="AX4" s="145"/>
      <c r="AY4" s="145"/>
      <c r="AZ4" s="145"/>
      <c r="BA4" s="145" t="s">
        <v>54</v>
      </c>
      <c r="BB4" s="145"/>
      <c r="BC4" s="145"/>
      <c r="BD4" s="145"/>
      <c r="BE4" s="145"/>
      <c r="BF4" s="145"/>
      <c r="BG4" s="145"/>
      <c r="BH4" s="145"/>
      <c r="BI4" s="145"/>
      <c r="BJ4" s="145"/>
      <c r="BK4" s="145"/>
      <c r="BL4" s="145" t="s">
        <v>55</v>
      </c>
      <c r="BM4" s="145"/>
      <c r="BN4" s="145"/>
      <c r="BO4" s="145"/>
      <c r="BP4" s="145"/>
      <c r="BQ4" s="145"/>
      <c r="BR4" s="145"/>
      <c r="BS4" s="145"/>
      <c r="BT4" s="145"/>
      <c r="BU4" s="145"/>
      <c r="BV4" s="145"/>
      <c r="BW4" s="145" t="s">
        <v>56</v>
      </c>
      <c r="BX4" s="145"/>
      <c r="BY4" s="145"/>
      <c r="BZ4" s="145"/>
      <c r="CA4" s="145"/>
      <c r="CB4" s="145"/>
      <c r="CC4" s="145"/>
      <c r="CD4" s="145"/>
      <c r="CE4" s="145"/>
      <c r="CF4" s="145"/>
      <c r="CG4" s="145"/>
      <c r="CH4" s="145" t="s">
        <v>57</v>
      </c>
      <c r="CI4" s="145"/>
      <c r="CJ4" s="145"/>
      <c r="CK4" s="145"/>
      <c r="CL4" s="145"/>
      <c r="CM4" s="145"/>
      <c r="CN4" s="145"/>
      <c r="CO4" s="145"/>
      <c r="CP4" s="145"/>
      <c r="CQ4" s="145"/>
      <c r="CR4" s="145"/>
      <c r="CS4" s="145" t="s">
        <v>58</v>
      </c>
      <c r="CT4" s="145"/>
      <c r="CU4" s="145"/>
      <c r="CV4" s="145"/>
      <c r="CW4" s="145"/>
      <c r="CX4" s="145"/>
      <c r="CY4" s="145"/>
      <c r="CZ4" s="145"/>
      <c r="DA4" s="145"/>
      <c r="DB4" s="145"/>
      <c r="DC4" s="145"/>
      <c r="DD4" s="145" t="s">
        <v>59</v>
      </c>
      <c r="DE4" s="145"/>
      <c r="DF4" s="145"/>
      <c r="DG4" s="145"/>
      <c r="DH4" s="145"/>
      <c r="DI4" s="145"/>
      <c r="DJ4" s="145"/>
      <c r="DK4" s="145"/>
      <c r="DL4" s="145"/>
      <c r="DM4" s="145"/>
      <c r="DN4" s="145"/>
      <c r="DO4" s="145" t="s">
        <v>60</v>
      </c>
      <c r="DP4" s="145"/>
      <c r="DQ4" s="145"/>
      <c r="DR4" s="145"/>
      <c r="DS4" s="145"/>
      <c r="DT4" s="145"/>
      <c r="DU4" s="145"/>
      <c r="DV4" s="145"/>
      <c r="DW4" s="145"/>
      <c r="DX4" s="145"/>
      <c r="DY4" s="145"/>
      <c r="DZ4" s="145" t="s">
        <v>61</v>
      </c>
      <c r="EA4" s="145"/>
      <c r="EB4" s="145"/>
      <c r="EC4" s="145"/>
      <c r="ED4" s="145"/>
      <c r="EE4" s="145"/>
      <c r="EF4" s="145"/>
      <c r="EG4" s="145"/>
      <c r="EH4" s="145"/>
      <c r="EI4" s="145"/>
      <c r="EJ4" s="145"/>
    </row>
    <row r="5" spans="1:140" x14ac:dyDescent="0.15">
      <c r="A5" s="28" t="s">
        <v>62</v>
      </c>
      <c r="B5" s="31"/>
      <c r="C5" s="31"/>
      <c r="D5" s="31"/>
      <c r="E5" s="31"/>
      <c r="F5" s="31"/>
      <c r="G5" s="31"/>
      <c r="H5" s="32" t="s">
        <v>63</v>
      </c>
      <c r="I5" s="32" t="s">
        <v>64</v>
      </c>
      <c r="J5" s="32" t="s">
        <v>65</v>
      </c>
      <c r="K5" s="32" t="s">
        <v>66</v>
      </c>
      <c r="L5" s="32" t="s">
        <v>67</v>
      </c>
      <c r="M5" s="32" t="s">
        <v>68</v>
      </c>
      <c r="N5" s="32" t="s">
        <v>69</v>
      </c>
      <c r="O5" s="32" t="s">
        <v>70</v>
      </c>
      <c r="P5" s="32" t="s">
        <v>71</v>
      </c>
      <c r="Q5" s="32" t="s">
        <v>72</v>
      </c>
      <c r="R5" s="32" t="s">
        <v>73</v>
      </c>
      <c r="S5" s="32" t="s">
        <v>74</v>
      </c>
      <c r="T5" s="32" t="s">
        <v>75</v>
      </c>
      <c r="U5" s="32" t="s">
        <v>76</v>
      </c>
      <c r="V5" s="32" t="s">
        <v>77</v>
      </c>
      <c r="W5" s="32" t="s">
        <v>78</v>
      </c>
      <c r="X5" s="32" t="s">
        <v>79</v>
      </c>
      <c r="Y5" s="32" t="s">
        <v>80</v>
      </c>
      <c r="Z5" s="32" t="s">
        <v>81</v>
      </c>
      <c r="AA5" s="32" t="s">
        <v>82</v>
      </c>
      <c r="AB5" s="32" t="s">
        <v>83</v>
      </c>
      <c r="AC5" s="32" t="s">
        <v>84</v>
      </c>
      <c r="AD5" s="32" t="s">
        <v>85</v>
      </c>
      <c r="AE5" s="32" t="s">
        <v>75</v>
      </c>
      <c r="AF5" s="32" t="s">
        <v>76</v>
      </c>
      <c r="AG5" s="32" t="s">
        <v>77</v>
      </c>
      <c r="AH5" s="32" t="s">
        <v>78</v>
      </c>
      <c r="AI5" s="32" t="s">
        <v>79</v>
      </c>
      <c r="AJ5" s="32" t="s">
        <v>80</v>
      </c>
      <c r="AK5" s="32" t="s">
        <v>81</v>
      </c>
      <c r="AL5" s="32" t="s">
        <v>82</v>
      </c>
      <c r="AM5" s="32" t="s">
        <v>83</v>
      </c>
      <c r="AN5" s="32" t="s">
        <v>84</v>
      </c>
      <c r="AO5" s="32" t="s">
        <v>86</v>
      </c>
      <c r="AP5" s="32" t="s">
        <v>75</v>
      </c>
      <c r="AQ5" s="32" t="s">
        <v>76</v>
      </c>
      <c r="AR5" s="32" t="s">
        <v>77</v>
      </c>
      <c r="AS5" s="32" t="s">
        <v>78</v>
      </c>
      <c r="AT5" s="32" t="s">
        <v>79</v>
      </c>
      <c r="AU5" s="32" t="s">
        <v>80</v>
      </c>
      <c r="AV5" s="32" t="s">
        <v>81</v>
      </c>
      <c r="AW5" s="32" t="s">
        <v>82</v>
      </c>
      <c r="AX5" s="32" t="s">
        <v>83</v>
      </c>
      <c r="AY5" s="32" t="s">
        <v>84</v>
      </c>
      <c r="AZ5" s="32" t="s">
        <v>86</v>
      </c>
      <c r="BA5" s="32" t="s">
        <v>75</v>
      </c>
      <c r="BB5" s="32" t="s">
        <v>76</v>
      </c>
      <c r="BC5" s="32" t="s">
        <v>77</v>
      </c>
      <c r="BD5" s="32" t="s">
        <v>78</v>
      </c>
      <c r="BE5" s="32" t="s">
        <v>79</v>
      </c>
      <c r="BF5" s="32" t="s">
        <v>80</v>
      </c>
      <c r="BG5" s="32" t="s">
        <v>81</v>
      </c>
      <c r="BH5" s="32" t="s">
        <v>82</v>
      </c>
      <c r="BI5" s="32" t="s">
        <v>83</v>
      </c>
      <c r="BJ5" s="32" t="s">
        <v>84</v>
      </c>
      <c r="BK5" s="32" t="s">
        <v>86</v>
      </c>
      <c r="BL5" s="32" t="s">
        <v>75</v>
      </c>
      <c r="BM5" s="32" t="s">
        <v>76</v>
      </c>
      <c r="BN5" s="32" t="s">
        <v>77</v>
      </c>
      <c r="BO5" s="32" t="s">
        <v>78</v>
      </c>
      <c r="BP5" s="32" t="s">
        <v>79</v>
      </c>
      <c r="BQ5" s="32" t="s">
        <v>80</v>
      </c>
      <c r="BR5" s="32" t="s">
        <v>81</v>
      </c>
      <c r="BS5" s="32" t="s">
        <v>82</v>
      </c>
      <c r="BT5" s="32" t="s">
        <v>83</v>
      </c>
      <c r="BU5" s="32" t="s">
        <v>84</v>
      </c>
      <c r="BV5" s="32" t="s">
        <v>86</v>
      </c>
      <c r="BW5" s="32" t="s">
        <v>75</v>
      </c>
      <c r="BX5" s="32" t="s">
        <v>76</v>
      </c>
      <c r="BY5" s="32" t="s">
        <v>77</v>
      </c>
      <c r="BZ5" s="32" t="s">
        <v>78</v>
      </c>
      <c r="CA5" s="32" t="s">
        <v>79</v>
      </c>
      <c r="CB5" s="32" t="s">
        <v>80</v>
      </c>
      <c r="CC5" s="32" t="s">
        <v>81</v>
      </c>
      <c r="CD5" s="32" t="s">
        <v>82</v>
      </c>
      <c r="CE5" s="32" t="s">
        <v>83</v>
      </c>
      <c r="CF5" s="32" t="s">
        <v>84</v>
      </c>
      <c r="CG5" s="32" t="s">
        <v>86</v>
      </c>
      <c r="CH5" s="32" t="s">
        <v>75</v>
      </c>
      <c r="CI5" s="32" t="s">
        <v>76</v>
      </c>
      <c r="CJ5" s="32" t="s">
        <v>77</v>
      </c>
      <c r="CK5" s="32" t="s">
        <v>78</v>
      </c>
      <c r="CL5" s="32" t="s">
        <v>79</v>
      </c>
      <c r="CM5" s="32" t="s">
        <v>80</v>
      </c>
      <c r="CN5" s="32" t="s">
        <v>81</v>
      </c>
      <c r="CO5" s="32" t="s">
        <v>82</v>
      </c>
      <c r="CP5" s="32" t="s">
        <v>83</v>
      </c>
      <c r="CQ5" s="32" t="s">
        <v>84</v>
      </c>
      <c r="CR5" s="32" t="s">
        <v>86</v>
      </c>
      <c r="CS5" s="32" t="s">
        <v>75</v>
      </c>
      <c r="CT5" s="32" t="s">
        <v>76</v>
      </c>
      <c r="CU5" s="32" t="s">
        <v>77</v>
      </c>
      <c r="CV5" s="32" t="s">
        <v>78</v>
      </c>
      <c r="CW5" s="32" t="s">
        <v>79</v>
      </c>
      <c r="CX5" s="32" t="s">
        <v>80</v>
      </c>
      <c r="CY5" s="32" t="s">
        <v>81</v>
      </c>
      <c r="CZ5" s="32" t="s">
        <v>82</v>
      </c>
      <c r="DA5" s="32" t="s">
        <v>83</v>
      </c>
      <c r="DB5" s="32" t="s">
        <v>84</v>
      </c>
      <c r="DC5" s="32" t="s">
        <v>86</v>
      </c>
      <c r="DD5" s="32" t="s">
        <v>75</v>
      </c>
      <c r="DE5" s="32" t="s">
        <v>76</v>
      </c>
      <c r="DF5" s="32" t="s">
        <v>77</v>
      </c>
      <c r="DG5" s="32" t="s">
        <v>78</v>
      </c>
      <c r="DH5" s="32" t="s">
        <v>79</v>
      </c>
      <c r="DI5" s="32" t="s">
        <v>80</v>
      </c>
      <c r="DJ5" s="32" t="s">
        <v>81</v>
      </c>
      <c r="DK5" s="32" t="s">
        <v>82</v>
      </c>
      <c r="DL5" s="32" t="s">
        <v>83</v>
      </c>
      <c r="DM5" s="32" t="s">
        <v>84</v>
      </c>
      <c r="DN5" s="32" t="s">
        <v>86</v>
      </c>
      <c r="DO5" s="32" t="s">
        <v>75</v>
      </c>
      <c r="DP5" s="32" t="s">
        <v>76</v>
      </c>
      <c r="DQ5" s="32" t="s">
        <v>77</v>
      </c>
      <c r="DR5" s="32" t="s">
        <v>78</v>
      </c>
      <c r="DS5" s="32" t="s">
        <v>79</v>
      </c>
      <c r="DT5" s="32" t="s">
        <v>80</v>
      </c>
      <c r="DU5" s="32" t="s">
        <v>81</v>
      </c>
      <c r="DV5" s="32" t="s">
        <v>82</v>
      </c>
      <c r="DW5" s="32" t="s">
        <v>83</v>
      </c>
      <c r="DX5" s="32" t="s">
        <v>84</v>
      </c>
      <c r="DY5" s="32" t="s">
        <v>86</v>
      </c>
      <c r="DZ5" s="32" t="s">
        <v>75</v>
      </c>
      <c r="EA5" s="32" t="s">
        <v>76</v>
      </c>
      <c r="EB5" s="32" t="s">
        <v>77</v>
      </c>
      <c r="EC5" s="32" t="s">
        <v>78</v>
      </c>
      <c r="ED5" s="32" t="s">
        <v>79</v>
      </c>
      <c r="EE5" s="32" t="s">
        <v>80</v>
      </c>
      <c r="EF5" s="32" t="s">
        <v>81</v>
      </c>
      <c r="EG5" s="32" t="s">
        <v>82</v>
      </c>
      <c r="EH5" s="32" t="s">
        <v>83</v>
      </c>
      <c r="EI5" s="32" t="s">
        <v>84</v>
      </c>
      <c r="EJ5" s="32" t="s">
        <v>86</v>
      </c>
    </row>
    <row r="6" spans="1:140" s="36" customFormat="1" x14ac:dyDescent="0.15">
      <c r="A6" s="28" t="s">
        <v>87</v>
      </c>
      <c r="B6" s="33"/>
      <c r="C6" s="33"/>
      <c r="D6" s="33"/>
      <c r="E6" s="33"/>
      <c r="F6" s="33"/>
      <c r="G6" s="33"/>
      <c r="H6" s="33"/>
      <c r="I6" s="33"/>
      <c r="J6" s="33"/>
      <c r="K6" s="33"/>
      <c r="L6" s="33"/>
      <c r="M6" s="33"/>
      <c r="N6" s="33"/>
      <c r="O6" s="33"/>
      <c r="P6" s="33"/>
      <c r="Q6" s="34"/>
      <c r="R6" s="33"/>
      <c r="S6" s="33"/>
      <c r="T6" s="35">
        <f t="shared" ref="T6:CE6" si="3">T7</f>
        <v>103.47</v>
      </c>
      <c r="U6" s="35">
        <f>U7</f>
        <v>100.86</v>
      </c>
      <c r="V6" s="35">
        <f>V7</f>
        <v>99.77</v>
      </c>
      <c r="W6" s="35">
        <f>W7</f>
        <v>103.82</v>
      </c>
      <c r="X6" s="35">
        <f t="shared" si="3"/>
        <v>100.89</v>
      </c>
      <c r="Y6" s="35">
        <f t="shared" si="3"/>
        <v>113.67</v>
      </c>
      <c r="Z6" s="35">
        <f t="shared" si="3"/>
        <v>110.79</v>
      </c>
      <c r="AA6" s="35">
        <f t="shared" si="3"/>
        <v>108.76</v>
      </c>
      <c r="AB6" s="35">
        <f t="shared" si="3"/>
        <v>110.19</v>
      </c>
      <c r="AC6" s="35">
        <f t="shared" si="3"/>
        <v>113.73</v>
      </c>
      <c r="AD6" s="33" t="str">
        <f>IF(AD7="-","【-】","【"&amp;SUBSTITUTE(TEXT(AD7,"#,##0.00"),"-","△")&amp;"】")</f>
        <v>【117.41】</v>
      </c>
      <c r="AE6" s="35">
        <f t="shared" si="3"/>
        <v>0</v>
      </c>
      <c r="AF6" s="35">
        <f>AF7</f>
        <v>0</v>
      </c>
      <c r="AG6" s="35">
        <f>AG7</f>
        <v>0</v>
      </c>
      <c r="AH6" s="35">
        <f>AH7</f>
        <v>0</v>
      </c>
      <c r="AI6" s="35">
        <f t="shared" si="3"/>
        <v>0</v>
      </c>
      <c r="AJ6" s="35">
        <f t="shared" si="3"/>
        <v>118.97</v>
      </c>
      <c r="AK6" s="35">
        <f t="shared" si="3"/>
        <v>121.15</v>
      </c>
      <c r="AL6" s="35">
        <f t="shared" si="3"/>
        <v>125.8</v>
      </c>
      <c r="AM6" s="35">
        <f t="shared" si="3"/>
        <v>132.55000000000001</v>
      </c>
      <c r="AN6" s="35">
        <f t="shared" si="3"/>
        <v>134.69</v>
      </c>
      <c r="AO6" s="33" t="str">
        <f>IF(AO7="-","【-】","【"&amp;SUBSTITUTE(TEXT(AO7,"#,##0.00"),"-","△")&amp;"】")</f>
        <v>【23.68】</v>
      </c>
      <c r="AP6" s="35">
        <f t="shared" si="3"/>
        <v>209.44</v>
      </c>
      <c r="AQ6" s="35">
        <f>AQ7</f>
        <v>204.97</v>
      </c>
      <c r="AR6" s="35">
        <f>AR7</f>
        <v>231.54</v>
      </c>
      <c r="AS6" s="35">
        <f>AS7</f>
        <v>291.91000000000003</v>
      </c>
      <c r="AT6" s="35">
        <f t="shared" si="3"/>
        <v>392.09</v>
      </c>
      <c r="AU6" s="35">
        <f t="shared" si="3"/>
        <v>730.25</v>
      </c>
      <c r="AV6" s="35">
        <f t="shared" si="3"/>
        <v>868.31</v>
      </c>
      <c r="AW6" s="35">
        <f t="shared" si="3"/>
        <v>732.52</v>
      </c>
      <c r="AX6" s="35">
        <f t="shared" si="3"/>
        <v>819.73</v>
      </c>
      <c r="AY6" s="35">
        <f t="shared" si="3"/>
        <v>834.05</v>
      </c>
      <c r="AZ6" s="33" t="str">
        <f>IF(AZ7="-","【-】","【"&amp;SUBSTITUTE(TEXT(AZ7,"#,##0.00"),"-","△")&amp;"】")</f>
        <v>【462.72】</v>
      </c>
      <c r="BA6" s="35">
        <f t="shared" si="3"/>
        <v>769.34</v>
      </c>
      <c r="BB6" s="35">
        <f>BB7</f>
        <v>687.95</v>
      </c>
      <c r="BC6" s="35">
        <f>BC7</f>
        <v>604.87</v>
      </c>
      <c r="BD6" s="35">
        <f>BD7</f>
        <v>532.74</v>
      </c>
      <c r="BE6" s="35">
        <f t="shared" si="3"/>
        <v>516.79</v>
      </c>
      <c r="BF6" s="35">
        <f t="shared" si="3"/>
        <v>514.66</v>
      </c>
      <c r="BG6" s="35">
        <f t="shared" si="3"/>
        <v>504.81</v>
      </c>
      <c r="BH6" s="35">
        <f t="shared" si="3"/>
        <v>498.01</v>
      </c>
      <c r="BI6" s="35">
        <f t="shared" si="3"/>
        <v>490.39</v>
      </c>
      <c r="BJ6" s="35">
        <f t="shared" si="3"/>
        <v>475.44</v>
      </c>
      <c r="BK6" s="33" t="str">
        <f>IF(BK7="-","【-】","【"&amp;SUBSTITUTE(TEXT(BK7,"#,##0.00"),"-","△")&amp;"】")</f>
        <v>【233.92】</v>
      </c>
      <c r="BL6" s="35">
        <f t="shared" si="3"/>
        <v>39.82</v>
      </c>
      <c r="BM6" s="35">
        <f>BM7</f>
        <v>38.46</v>
      </c>
      <c r="BN6" s="35">
        <f>BN7</f>
        <v>38.630000000000003</v>
      </c>
      <c r="BO6" s="35">
        <f>BO7</f>
        <v>38.36</v>
      </c>
      <c r="BP6" s="35">
        <f t="shared" si="3"/>
        <v>38.64</v>
      </c>
      <c r="BQ6" s="35">
        <f t="shared" si="3"/>
        <v>95.99</v>
      </c>
      <c r="BR6" s="35">
        <f t="shared" si="3"/>
        <v>94.91</v>
      </c>
      <c r="BS6" s="35">
        <f t="shared" si="3"/>
        <v>90.22</v>
      </c>
      <c r="BT6" s="35">
        <f t="shared" si="3"/>
        <v>90.8</v>
      </c>
      <c r="BU6" s="35">
        <f t="shared" si="3"/>
        <v>93.49</v>
      </c>
      <c r="BV6" s="33" t="str">
        <f>IF(BV7="-","【-】","【"&amp;SUBSTITUTE(TEXT(BV7,"#,##0.00"),"-","△")&amp;"】")</f>
        <v>【112.31】</v>
      </c>
      <c r="BW6" s="35">
        <f t="shared" si="3"/>
        <v>50.3</v>
      </c>
      <c r="BX6" s="35">
        <f>BX7</f>
        <v>52.07</v>
      </c>
      <c r="BY6" s="35">
        <f>BY7</f>
        <v>51.87</v>
      </c>
      <c r="BZ6" s="35">
        <f>BZ7</f>
        <v>52.21</v>
      </c>
      <c r="CA6" s="35">
        <f t="shared" si="3"/>
        <v>51.83</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64.69</v>
      </c>
      <c r="CI6" s="35">
        <f>CI7</f>
        <v>66.540000000000006</v>
      </c>
      <c r="CJ6" s="35">
        <f>CJ7</f>
        <v>67.239999999999995</v>
      </c>
      <c r="CK6" s="35">
        <f>CK7</f>
        <v>69.260000000000005</v>
      </c>
      <c r="CL6" s="35">
        <f t="shared" si="5"/>
        <v>68.849999999999994</v>
      </c>
      <c r="CM6" s="35">
        <f t="shared" si="5"/>
        <v>35.24</v>
      </c>
      <c r="CN6" s="35">
        <f t="shared" si="5"/>
        <v>35.22</v>
      </c>
      <c r="CO6" s="35">
        <f t="shared" si="5"/>
        <v>34.92</v>
      </c>
      <c r="CP6" s="35">
        <f t="shared" si="5"/>
        <v>34.19</v>
      </c>
      <c r="CQ6" s="35">
        <f t="shared" si="5"/>
        <v>36.65</v>
      </c>
      <c r="CR6" s="33" t="str">
        <f>IF(CR7="-","【-】","【"&amp;SUBSTITUTE(TEXT(CR7,"#,##0.00"),"-","△")&amp;"】")</f>
        <v>【54.01】</v>
      </c>
      <c r="CS6" s="35">
        <f t="shared" ref="CS6:DB6" si="6">CS7</f>
        <v>75.27</v>
      </c>
      <c r="CT6" s="35">
        <f>CT7</f>
        <v>75.27</v>
      </c>
      <c r="CU6" s="35">
        <f>CU7</f>
        <v>75.27</v>
      </c>
      <c r="CV6" s="35">
        <f>CV7</f>
        <v>75.27</v>
      </c>
      <c r="CW6" s="35">
        <f t="shared" si="6"/>
        <v>75.27</v>
      </c>
      <c r="CX6" s="35">
        <f t="shared" si="6"/>
        <v>50.28</v>
      </c>
      <c r="CY6" s="35">
        <f t="shared" si="6"/>
        <v>51.42</v>
      </c>
      <c r="CZ6" s="35">
        <f t="shared" si="6"/>
        <v>50.9</v>
      </c>
      <c r="DA6" s="35">
        <f t="shared" si="6"/>
        <v>49.05</v>
      </c>
      <c r="DB6" s="35">
        <f t="shared" si="6"/>
        <v>50.94</v>
      </c>
      <c r="DC6" s="33" t="str">
        <f>IF(DC7="-","【-】","【"&amp;SUBSTITUTE(TEXT(DC7,"#,##0.00"),"-","△")&amp;"】")</f>
        <v>【76.67】</v>
      </c>
      <c r="DD6" s="35">
        <f t="shared" ref="DD6:DM6" si="7">DD7</f>
        <v>55.41</v>
      </c>
      <c r="DE6" s="35">
        <f>DE7</f>
        <v>57.48</v>
      </c>
      <c r="DF6" s="35">
        <f>DF7</f>
        <v>59.52</v>
      </c>
      <c r="DG6" s="35">
        <f>DG7</f>
        <v>61.54</v>
      </c>
      <c r="DH6" s="35">
        <f t="shared" si="7"/>
        <v>62.56</v>
      </c>
      <c r="DI6" s="35">
        <f t="shared" si="7"/>
        <v>53.4</v>
      </c>
      <c r="DJ6" s="35">
        <f t="shared" si="7"/>
        <v>53.49</v>
      </c>
      <c r="DK6" s="35">
        <f t="shared" si="7"/>
        <v>54.3</v>
      </c>
      <c r="DL6" s="35">
        <f t="shared" si="7"/>
        <v>55.32</v>
      </c>
      <c r="DM6" s="35">
        <f t="shared" si="7"/>
        <v>55.08</v>
      </c>
      <c r="DN6" s="33" t="str">
        <f>IF(DN7="-","【-】","【"&amp;SUBSTITUTE(TEXT(DN7,"#,##0.00"),"-","△")&amp;"】")</f>
        <v>【60.20】</v>
      </c>
      <c r="DO6" s="35">
        <f t="shared" ref="DO6:DX6" si="8">DO7</f>
        <v>0</v>
      </c>
      <c r="DP6" s="35">
        <f>DP7</f>
        <v>0</v>
      </c>
      <c r="DQ6" s="35">
        <f>DQ7</f>
        <v>0</v>
      </c>
      <c r="DR6" s="35">
        <f>DR7</f>
        <v>0</v>
      </c>
      <c r="DS6" s="35">
        <f t="shared" si="8"/>
        <v>0</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0</v>
      </c>
      <c r="ED6" s="35">
        <f t="shared" si="9"/>
        <v>0</v>
      </c>
      <c r="EE6" s="35">
        <f t="shared" si="9"/>
        <v>0.13</v>
      </c>
      <c r="EF6" s="35">
        <f t="shared" si="9"/>
        <v>0.02</v>
      </c>
      <c r="EG6" s="35">
        <f t="shared" si="9"/>
        <v>0.06</v>
      </c>
      <c r="EH6" s="35">
        <f t="shared" si="9"/>
        <v>0.09</v>
      </c>
      <c r="EI6" s="35">
        <f t="shared" si="9"/>
        <v>0.4</v>
      </c>
      <c r="EJ6" s="33" t="str">
        <f>IF(EJ7="-","【-】","【"&amp;SUBSTITUTE(TEXT(EJ7,"#,##0.00"),"-","△")&amp;"】")</f>
        <v>【0.22】</v>
      </c>
    </row>
    <row r="7" spans="1:140" s="36" customFormat="1" x14ac:dyDescent="0.15">
      <c r="A7"/>
      <c r="B7" s="37" t="s">
        <v>88</v>
      </c>
      <c r="C7" s="37" t="s">
        <v>89</v>
      </c>
      <c r="D7" s="37" t="s">
        <v>90</v>
      </c>
      <c r="E7" s="37" t="s">
        <v>91</v>
      </c>
      <c r="F7" s="37" t="s">
        <v>92</v>
      </c>
      <c r="G7" s="37" t="s">
        <v>93</v>
      </c>
      <c r="H7" s="37" t="s">
        <v>94</v>
      </c>
      <c r="I7" s="37" t="s">
        <v>95</v>
      </c>
      <c r="J7" s="37" t="s">
        <v>96</v>
      </c>
      <c r="K7" s="38">
        <v>6510</v>
      </c>
      <c r="L7" s="37" t="s">
        <v>97</v>
      </c>
      <c r="M7" s="38">
        <v>1</v>
      </c>
      <c r="N7" s="38">
        <v>4482</v>
      </c>
      <c r="O7" s="39" t="s">
        <v>98</v>
      </c>
      <c r="P7" s="39">
        <v>81</v>
      </c>
      <c r="Q7" s="38">
        <v>1</v>
      </c>
      <c r="R7" s="38">
        <v>4900</v>
      </c>
      <c r="S7" s="37" t="s">
        <v>99</v>
      </c>
      <c r="T7" s="40">
        <v>103.47</v>
      </c>
      <c r="U7" s="40">
        <v>100.86</v>
      </c>
      <c r="V7" s="40">
        <v>99.77</v>
      </c>
      <c r="W7" s="40">
        <v>103.82</v>
      </c>
      <c r="X7" s="40">
        <v>100.89</v>
      </c>
      <c r="Y7" s="40">
        <v>113.67</v>
      </c>
      <c r="Z7" s="40">
        <v>110.79</v>
      </c>
      <c r="AA7" s="40">
        <v>108.76</v>
      </c>
      <c r="AB7" s="40">
        <v>110.19</v>
      </c>
      <c r="AC7" s="41">
        <v>113.73</v>
      </c>
      <c r="AD7" s="40">
        <v>117.41</v>
      </c>
      <c r="AE7" s="40">
        <v>0</v>
      </c>
      <c r="AF7" s="40">
        <v>0</v>
      </c>
      <c r="AG7" s="40">
        <v>0</v>
      </c>
      <c r="AH7" s="40">
        <v>0</v>
      </c>
      <c r="AI7" s="40">
        <v>0</v>
      </c>
      <c r="AJ7" s="40">
        <v>118.97</v>
      </c>
      <c r="AK7" s="40">
        <v>121.15</v>
      </c>
      <c r="AL7" s="40">
        <v>125.8</v>
      </c>
      <c r="AM7" s="40">
        <v>132.55000000000001</v>
      </c>
      <c r="AN7" s="40">
        <v>134.69</v>
      </c>
      <c r="AO7" s="40">
        <v>23.68</v>
      </c>
      <c r="AP7" s="40">
        <v>209.44</v>
      </c>
      <c r="AQ7" s="40">
        <v>204.97</v>
      </c>
      <c r="AR7" s="40">
        <v>231.54</v>
      </c>
      <c r="AS7" s="40">
        <v>291.91000000000003</v>
      </c>
      <c r="AT7" s="40">
        <v>392.09</v>
      </c>
      <c r="AU7" s="40">
        <v>730.25</v>
      </c>
      <c r="AV7" s="40">
        <v>868.31</v>
      </c>
      <c r="AW7" s="40">
        <v>732.52</v>
      </c>
      <c r="AX7" s="40">
        <v>819.73</v>
      </c>
      <c r="AY7" s="40">
        <v>834.05</v>
      </c>
      <c r="AZ7" s="40">
        <v>462.72</v>
      </c>
      <c r="BA7" s="40">
        <v>769.34</v>
      </c>
      <c r="BB7" s="40">
        <v>687.95</v>
      </c>
      <c r="BC7" s="40">
        <v>604.87</v>
      </c>
      <c r="BD7" s="40">
        <v>532.74</v>
      </c>
      <c r="BE7" s="40">
        <v>516.79</v>
      </c>
      <c r="BF7" s="40">
        <v>514.66</v>
      </c>
      <c r="BG7" s="40">
        <v>504.81</v>
      </c>
      <c r="BH7" s="40">
        <v>498.01</v>
      </c>
      <c r="BI7" s="40">
        <v>490.39</v>
      </c>
      <c r="BJ7" s="40">
        <v>475.44</v>
      </c>
      <c r="BK7" s="40">
        <v>233.92</v>
      </c>
      <c r="BL7" s="40">
        <v>39.82</v>
      </c>
      <c r="BM7" s="40">
        <v>38.46</v>
      </c>
      <c r="BN7" s="40">
        <v>38.630000000000003</v>
      </c>
      <c r="BO7" s="40">
        <v>38.36</v>
      </c>
      <c r="BP7" s="40">
        <v>38.64</v>
      </c>
      <c r="BQ7" s="40">
        <v>95.99</v>
      </c>
      <c r="BR7" s="40">
        <v>94.91</v>
      </c>
      <c r="BS7" s="40">
        <v>90.22</v>
      </c>
      <c r="BT7" s="40">
        <v>90.8</v>
      </c>
      <c r="BU7" s="40">
        <v>93.49</v>
      </c>
      <c r="BV7" s="40">
        <v>112.31</v>
      </c>
      <c r="BW7" s="40">
        <v>50.3</v>
      </c>
      <c r="BX7" s="40">
        <v>52.07</v>
      </c>
      <c r="BY7" s="40">
        <v>51.87</v>
      </c>
      <c r="BZ7" s="40">
        <v>52.21</v>
      </c>
      <c r="CA7" s="40">
        <v>51.83</v>
      </c>
      <c r="CB7" s="40">
        <v>44.55</v>
      </c>
      <c r="CC7" s="40">
        <v>47.36</v>
      </c>
      <c r="CD7" s="40">
        <v>49.94</v>
      </c>
      <c r="CE7" s="40">
        <v>50.56</v>
      </c>
      <c r="CF7" s="40">
        <v>49.4</v>
      </c>
      <c r="CG7" s="40">
        <v>19.07</v>
      </c>
      <c r="CH7" s="40">
        <v>64.69</v>
      </c>
      <c r="CI7" s="40">
        <v>66.540000000000006</v>
      </c>
      <c r="CJ7" s="40">
        <v>67.239999999999995</v>
      </c>
      <c r="CK7" s="40">
        <v>69.260000000000005</v>
      </c>
      <c r="CL7" s="40">
        <v>68.849999999999994</v>
      </c>
      <c r="CM7" s="40">
        <v>35.24</v>
      </c>
      <c r="CN7" s="40">
        <v>35.22</v>
      </c>
      <c r="CO7" s="40">
        <v>34.92</v>
      </c>
      <c r="CP7" s="40">
        <v>34.19</v>
      </c>
      <c r="CQ7" s="40">
        <v>36.65</v>
      </c>
      <c r="CR7" s="40">
        <v>54.01</v>
      </c>
      <c r="CS7" s="40">
        <v>75.27</v>
      </c>
      <c r="CT7" s="40">
        <v>75.27</v>
      </c>
      <c r="CU7" s="40">
        <v>75.27</v>
      </c>
      <c r="CV7" s="40">
        <v>75.27</v>
      </c>
      <c r="CW7" s="40">
        <v>75.27</v>
      </c>
      <c r="CX7" s="40">
        <v>50.28</v>
      </c>
      <c r="CY7" s="40">
        <v>51.42</v>
      </c>
      <c r="CZ7" s="40">
        <v>50.9</v>
      </c>
      <c r="DA7" s="40">
        <v>49.05</v>
      </c>
      <c r="DB7" s="40">
        <v>50.94</v>
      </c>
      <c r="DC7" s="40">
        <v>76.67</v>
      </c>
      <c r="DD7" s="40">
        <v>55.41</v>
      </c>
      <c r="DE7" s="40">
        <v>57.48</v>
      </c>
      <c r="DF7" s="40">
        <v>59.52</v>
      </c>
      <c r="DG7" s="40">
        <v>61.54</v>
      </c>
      <c r="DH7" s="40">
        <v>62.56</v>
      </c>
      <c r="DI7" s="40">
        <v>53.4</v>
      </c>
      <c r="DJ7" s="40">
        <v>53.49</v>
      </c>
      <c r="DK7" s="40">
        <v>54.3</v>
      </c>
      <c r="DL7" s="40">
        <v>55.32</v>
      </c>
      <c r="DM7" s="40">
        <v>55.08</v>
      </c>
      <c r="DN7" s="40">
        <v>60.2</v>
      </c>
      <c r="DO7" s="40">
        <v>0</v>
      </c>
      <c r="DP7" s="40">
        <v>0</v>
      </c>
      <c r="DQ7" s="40">
        <v>0</v>
      </c>
      <c r="DR7" s="40">
        <v>0</v>
      </c>
      <c r="DS7" s="40">
        <v>0</v>
      </c>
      <c r="DT7" s="40">
        <v>3.46</v>
      </c>
      <c r="DU7" s="40">
        <v>3.28</v>
      </c>
      <c r="DV7" s="40">
        <v>4.66</v>
      </c>
      <c r="DW7" s="40">
        <v>7.35</v>
      </c>
      <c r="DX7" s="40">
        <v>7.6</v>
      </c>
      <c r="DY7" s="40">
        <v>48.27</v>
      </c>
      <c r="DZ7" s="40">
        <v>0</v>
      </c>
      <c r="EA7" s="40">
        <v>0</v>
      </c>
      <c r="EB7" s="40">
        <v>0</v>
      </c>
      <c r="EC7" s="40">
        <v>0</v>
      </c>
      <c r="ED7" s="40">
        <v>0</v>
      </c>
      <c r="EE7" s="40">
        <v>0.13</v>
      </c>
      <c r="EF7" s="40">
        <v>0.02</v>
      </c>
      <c r="EG7" s="40">
        <v>0.06</v>
      </c>
      <c r="EH7" s="40">
        <v>0.09</v>
      </c>
      <c r="EI7" s="40">
        <v>0.4</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100</v>
      </c>
      <c r="C9" s="43" t="s">
        <v>101</v>
      </c>
      <c r="D9" s="43" t="s">
        <v>102</v>
      </c>
      <c r="E9" s="43" t="s">
        <v>103</v>
      </c>
      <c r="F9" s="43" t="s">
        <v>104</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41</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103.47</v>
      </c>
      <c r="V11" s="48">
        <f>IF(U6="-",NA(),U6)</f>
        <v>100.86</v>
      </c>
      <c r="W11" s="48">
        <f>IF(V6="-",NA(),V6)</f>
        <v>99.77</v>
      </c>
      <c r="X11" s="48">
        <f>IF(W6="-",NA(),W6)</f>
        <v>103.82</v>
      </c>
      <c r="Y11" s="48">
        <f>IF(X6="-",NA(),X6)</f>
        <v>100.89</v>
      </c>
      <c r="AE11" s="47" t="s">
        <v>23</v>
      </c>
      <c r="AF11" s="48">
        <f>IF(AE6="-",NA(),AE6)</f>
        <v>0</v>
      </c>
      <c r="AG11" s="48">
        <f>IF(AF6="-",NA(),AF6)</f>
        <v>0</v>
      </c>
      <c r="AH11" s="48">
        <f>IF(AG6="-",NA(),AG6)</f>
        <v>0</v>
      </c>
      <c r="AI11" s="48">
        <f>IF(AH6="-",NA(),AH6)</f>
        <v>0</v>
      </c>
      <c r="AJ11" s="48">
        <f>IF(AI6="-",NA(),AI6)</f>
        <v>0</v>
      </c>
      <c r="AP11" s="47" t="s">
        <v>23</v>
      </c>
      <c r="AQ11" s="48">
        <f>IF(AP6="-",NA(),AP6)</f>
        <v>209.44</v>
      </c>
      <c r="AR11" s="48">
        <f>IF(AQ6="-",NA(),AQ6)</f>
        <v>204.97</v>
      </c>
      <c r="AS11" s="48">
        <f>IF(AR6="-",NA(),AR6)</f>
        <v>231.54</v>
      </c>
      <c r="AT11" s="48">
        <f>IF(AS6="-",NA(),AS6)</f>
        <v>291.91000000000003</v>
      </c>
      <c r="AU11" s="48">
        <f>IF(AT6="-",NA(),AT6)</f>
        <v>392.09</v>
      </c>
      <c r="BA11" s="47" t="s">
        <v>23</v>
      </c>
      <c r="BB11" s="48">
        <f>IF(BA6="-",NA(),BA6)</f>
        <v>769.34</v>
      </c>
      <c r="BC11" s="48">
        <f>IF(BB6="-",NA(),BB6)</f>
        <v>687.95</v>
      </c>
      <c r="BD11" s="48">
        <f>IF(BC6="-",NA(),BC6)</f>
        <v>604.87</v>
      </c>
      <c r="BE11" s="48">
        <f>IF(BD6="-",NA(),BD6)</f>
        <v>532.74</v>
      </c>
      <c r="BF11" s="48">
        <f>IF(BE6="-",NA(),BE6)</f>
        <v>516.79</v>
      </c>
      <c r="BL11" s="47" t="s">
        <v>23</v>
      </c>
      <c r="BM11" s="48">
        <f>IF(BL6="-",NA(),BL6)</f>
        <v>39.82</v>
      </c>
      <c r="BN11" s="48">
        <f>IF(BM6="-",NA(),BM6)</f>
        <v>38.46</v>
      </c>
      <c r="BO11" s="48">
        <f>IF(BN6="-",NA(),BN6)</f>
        <v>38.630000000000003</v>
      </c>
      <c r="BP11" s="48">
        <f>IF(BO6="-",NA(),BO6)</f>
        <v>38.36</v>
      </c>
      <c r="BQ11" s="48">
        <f>IF(BP6="-",NA(),BP6)</f>
        <v>38.64</v>
      </c>
      <c r="BW11" s="47" t="s">
        <v>23</v>
      </c>
      <c r="BX11" s="48">
        <f>IF(BW6="-",NA(),BW6)</f>
        <v>50.3</v>
      </c>
      <c r="BY11" s="48">
        <f>IF(BX6="-",NA(),BX6)</f>
        <v>52.07</v>
      </c>
      <c r="BZ11" s="48">
        <f>IF(BY6="-",NA(),BY6)</f>
        <v>51.87</v>
      </c>
      <c r="CA11" s="48">
        <f>IF(BZ6="-",NA(),BZ6)</f>
        <v>52.21</v>
      </c>
      <c r="CB11" s="48">
        <f>IF(CA6="-",NA(),CA6)</f>
        <v>51.83</v>
      </c>
      <c r="CH11" s="47" t="s">
        <v>23</v>
      </c>
      <c r="CI11" s="48">
        <f>IF(CH6="-",NA(),CH6)</f>
        <v>64.69</v>
      </c>
      <c r="CJ11" s="48">
        <f>IF(CI6="-",NA(),CI6)</f>
        <v>66.540000000000006</v>
      </c>
      <c r="CK11" s="48">
        <f>IF(CJ6="-",NA(),CJ6)</f>
        <v>67.239999999999995</v>
      </c>
      <c r="CL11" s="48">
        <f>IF(CK6="-",NA(),CK6)</f>
        <v>69.260000000000005</v>
      </c>
      <c r="CM11" s="48">
        <f>IF(CL6="-",NA(),CL6)</f>
        <v>68.849999999999994</v>
      </c>
      <c r="CS11" s="47" t="s">
        <v>23</v>
      </c>
      <c r="CT11" s="48">
        <f>IF(CS6="-",NA(),CS6)</f>
        <v>75.27</v>
      </c>
      <c r="CU11" s="48">
        <f>IF(CT6="-",NA(),CT6)</f>
        <v>75.27</v>
      </c>
      <c r="CV11" s="48">
        <f>IF(CU6="-",NA(),CU6)</f>
        <v>75.27</v>
      </c>
      <c r="CW11" s="48">
        <f>IF(CV6="-",NA(),CV6)</f>
        <v>75.27</v>
      </c>
      <c r="CX11" s="48">
        <f>IF(CW6="-",NA(),CW6)</f>
        <v>75.27</v>
      </c>
      <c r="DD11" s="47" t="s">
        <v>23</v>
      </c>
      <c r="DE11" s="48">
        <f>IF(DD6="-",NA(),DD6)</f>
        <v>55.41</v>
      </c>
      <c r="DF11" s="48">
        <f>IF(DE6="-",NA(),DE6)</f>
        <v>57.48</v>
      </c>
      <c r="DG11" s="48">
        <f>IF(DF6="-",NA(),DF6)</f>
        <v>59.52</v>
      </c>
      <c r="DH11" s="48">
        <f>IF(DG6="-",NA(),DG6)</f>
        <v>61.54</v>
      </c>
      <c r="DI11" s="48">
        <f>IF(DH6="-",NA(),DH6)</f>
        <v>62.56</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579_小国町　今</cp:lastModifiedBy>
  <cp:lastPrinted>2023-01-17T06:52:06Z</cp:lastPrinted>
  <dcterms:created xsi:type="dcterms:W3CDTF">2022-12-01T02:33:57Z</dcterms:created>
  <dcterms:modified xsi:type="dcterms:W3CDTF">2023-01-17T06:54:02Z</dcterms:modified>
  <cp:category/>
</cp:coreProperties>
</file>