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A14" i="10"/>
  <c r="AZ14" i="10"/>
  <c r="AY14" i="10"/>
  <c r="BF12" i="20" l="1"/>
  <c r="AA249" i="21"/>
  <c r="K249" i="21"/>
  <c r="BB12" i="21"/>
  <c r="K109" i="10"/>
  <c r="AA90" i="10"/>
  <c r="AA109" i="10"/>
  <c r="BB12" i="10"/>
  <c r="V247" i="20" l="1"/>
  <c r="AL247" i="20" s="1"/>
  <c r="AE249" i="20" s="1"/>
  <c r="AI244" i="20"/>
  <c r="AI243" i="20"/>
  <c r="AI242" i="20"/>
  <c r="AI241" i="20"/>
  <c r="AG244" i="20"/>
  <c r="AG243" i="20"/>
  <c r="AG242" i="20"/>
  <c r="AG241" i="20"/>
  <c r="S244" i="20"/>
  <c r="S243" i="20"/>
  <c r="S242" i="20"/>
  <c r="S241" i="20"/>
  <c r="Q244" i="20"/>
  <c r="Q243" i="20"/>
  <c r="Q242" i="20"/>
  <c r="Q241" i="20"/>
  <c r="AI225" i="20"/>
  <c r="AI224" i="20"/>
  <c r="AI223" i="20"/>
  <c r="AI222" i="20"/>
  <c r="AG225" i="20"/>
  <c r="AG224" i="20"/>
  <c r="AG223" i="20"/>
  <c r="AG222" i="20"/>
  <c r="S225" i="20"/>
  <c r="S224" i="20"/>
  <c r="S223" i="20"/>
  <c r="S222" i="20"/>
  <c r="Q225" i="20"/>
  <c r="Q224" i="20"/>
  <c r="Q223" i="20"/>
  <c r="Q222" i="20"/>
  <c r="T250" i="20"/>
  <c r="T249" i="20"/>
  <c r="O249" i="20"/>
  <c r="AQ245" i="20"/>
  <c r="AE255" i="20" s="1"/>
  <c r="AN245" i="20"/>
  <c r="AL245" i="20"/>
  <c r="AA245" i="20"/>
  <c r="O255" i="20" s="1"/>
  <c r="X245" i="20"/>
  <c r="O250" i="20" s="1"/>
  <c r="Y250" i="20" s="1"/>
  <c r="T255" i="20" s="1"/>
  <c r="V245" i="20"/>
  <c r="R247" i="21"/>
  <c r="AH247" i="21" s="1"/>
  <c r="P250" i="21"/>
  <c r="P249" i="21"/>
  <c r="AM245" i="21"/>
  <c r="AA255" i="21" s="1"/>
  <c r="AJ245" i="21"/>
  <c r="AH245" i="21"/>
  <c r="W245" i="21"/>
  <c r="K255" i="21" s="1"/>
  <c r="U255" i="21" s="1"/>
  <c r="T245" i="21"/>
  <c r="K250" i="21" s="1"/>
  <c r="U250" i="21" s="1"/>
  <c r="P255" i="21" s="1"/>
  <c r="R245" i="21"/>
  <c r="R107" i="10"/>
  <c r="AH107" i="10" s="1"/>
  <c r="P110" i="10"/>
  <c r="P109" i="10"/>
  <c r="AM105" i="10"/>
  <c r="AA115" i="10" s="1"/>
  <c r="AJ105" i="10"/>
  <c r="AH105" i="10"/>
  <c r="W105" i="10"/>
  <c r="K115" i="10" s="1"/>
  <c r="T105" i="10"/>
  <c r="K110" i="10" s="1"/>
  <c r="U110" i="10" s="1"/>
  <c r="P115" i="10" s="1"/>
  <c r="R105" i="10"/>
  <c r="Y255" i="20" l="1"/>
  <c r="U115" i="10"/>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V15" i="20"/>
  <c r="AV16" i="20" s="1"/>
  <c r="AN15" i="20"/>
  <c r="AN16" i="20" s="1"/>
  <c r="BE15" i="20"/>
  <c r="BE16" i="20" s="1"/>
  <c r="BD15" i="20"/>
  <c r="BD16" i="20" s="1"/>
  <c r="BC15" i="20"/>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168" i="20" l="1"/>
  <c r="BH168" i="20" s="1"/>
  <c r="AJ231" i="20"/>
  <c r="AJ250" i="20"/>
  <c r="AJ249" i="20"/>
  <c r="AE250" i="20"/>
  <c r="AO250" i="20" s="1"/>
  <c r="AJ255" i="20" s="1"/>
  <c r="AO255" i="20" s="1"/>
  <c r="S245"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O101" i="10" s="1"/>
  <c r="BD32" i="10"/>
  <c r="BD30" i="10"/>
  <c r="BD44" i="10"/>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O103" i="10" l="1"/>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<sst xmlns="http://schemas.openxmlformats.org/spreadsheetml/2006/main" count="2492" uniqueCount="301">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</sst>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topLeftCell="M1"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130"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4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
    <row r="98" spans="11:42" ht="20.25" customHeight="1" x14ac:dyDescent="0.4">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
    <row r="137" spans="1:59" x14ac:dyDescent="0.4">
      <c r="AQ137" s="13"/>
      <c r="AR137" s="13"/>
      <c r="AS137" s="13"/>
      <c r="AT137" s="13"/>
      <c r="AU137" s="13"/>
      <c r="AV137" s="13"/>
      <c r="AW137" s="13"/>
      <c r="AX137" s="13"/>
      <c r="AY137" s="13"/>
      <c r="AZ137" s="10"/>
      <c r="BA137" s="10"/>
      <c r="BB137" s="10"/>
      <c r="BC137" s="10"/>
      <c r="BD137" s="10"/>
      <c r="BE137" s="10"/>
      <c r="BF137" s="10"/>
      <c r="BG137" s="10"/>
    </row>
    <row r="138" spans="1:59" x14ac:dyDescent="0.4">
      <c r="AQ138" s="13"/>
      <c r="AR138" s="13"/>
      <c r="AS138" s="13"/>
      <c r="AT138" s="13"/>
      <c r="AU138" s="13"/>
      <c r="AV138" s="13"/>
      <c r="AW138" s="13"/>
      <c r="AX138" s="13"/>
      <c r="AY138" s="13"/>
      <c r="AZ138" s="10"/>
      <c r="BA138" s="10"/>
      <c r="BB138" s="10"/>
      <c r="BC138" s="10"/>
      <c r="BD138" s="10"/>
      <c r="BE138" s="10"/>
      <c r="BF138" s="10"/>
      <c r="BG138" s="10"/>
    </row>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BA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
      <c r="J2" s="7"/>
      <c r="M2" s="7"/>
      <c r="N2" s="7"/>
      <c r="P2" s="9"/>
      <c r="Q2" s="9"/>
      <c r="R2" s="9"/>
      <c r="S2" s="9"/>
      <c r="T2" s="9"/>
      <c r="U2" s="9"/>
      <c r="V2" s="9"/>
      <c r="W2" s="9"/>
      <c r="AB2" s="131" t="s">
        <v>27</v>
      </c>
      <c r="AC2" s="258">
        <v>3</v>
      </c>
      <c r="AD2" s="258"/>
      <c r="AE2" s="131" t="s">
        <v>28</v>
      </c>
      <c r="AF2" s="259">
        <f>IF(AC2=0,"",YEAR(DATE(2018+AC2,1,1)))</f>
        <v>2021</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IF($BE$3="暦月",IF(DAY(DATE($AF$2,$AJ$2,29))=29,29,""),"")</f>
        <v/>
      </c>
      <c r="AZ14" s="207" t="str">
        <f>IF($BE$3="暦月",IF(DAY(DATE($AF$2,$AJ$2,30))=30,30,""),"")</f>
        <v/>
      </c>
      <c r="BA14" s="144" t="str">
        <f>IF($BE$3="暦月",IF(DAY(DATE($AF$2,$AJ$2,31))=31,31,""),"")</f>
        <v/>
      </c>
      <c r="BB14" s="310"/>
      <c r="BC14" s="311"/>
      <c r="BD14" s="316"/>
      <c r="BE14" s="317"/>
      <c r="BF14" s="268"/>
      <c r="BG14" s="281"/>
      <c r="BH14" s="281"/>
      <c r="BI14" s="281"/>
      <c r="BJ14" s="321"/>
    </row>
    <row r="15" spans="2:67" ht="20.25" hidden="1" customHeight="1" x14ac:dyDescent="0.4">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5</v>
      </c>
      <c r="X15" s="140">
        <f>WEEKDAY(DATE($AF$2,$AJ$2,2))</f>
        <v>6</v>
      </c>
      <c r="Y15" s="140">
        <f>WEEKDAY(DATE($AF$2,$AJ$2,3))</f>
        <v>7</v>
      </c>
      <c r="Z15" s="140">
        <f>WEEKDAY(DATE($AF$2,$AJ$2,4))</f>
        <v>1</v>
      </c>
      <c r="AA15" s="140">
        <f>WEEKDAY(DATE($AF$2,$AJ$2,5))</f>
        <v>2</v>
      </c>
      <c r="AB15" s="140">
        <f>WEEKDAY(DATE($AF$2,$AJ$2,6))</f>
        <v>3</v>
      </c>
      <c r="AC15" s="141">
        <f>WEEKDAY(DATE($AF$2,$AJ$2,7))</f>
        <v>4</v>
      </c>
      <c r="AD15" s="142">
        <f>WEEKDAY(DATE($AF$2,$AJ$2,8))</f>
        <v>5</v>
      </c>
      <c r="AE15" s="140">
        <f>WEEKDAY(DATE($AF$2,$AJ$2,9))</f>
        <v>6</v>
      </c>
      <c r="AF15" s="140">
        <f>WEEKDAY(DATE($AF$2,$AJ$2,10))</f>
        <v>7</v>
      </c>
      <c r="AG15" s="140">
        <f>WEEKDAY(DATE($AF$2,$AJ$2,11))</f>
        <v>1</v>
      </c>
      <c r="AH15" s="140">
        <f>WEEKDAY(DATE($AF$2,$AJ$2,12))</f>
        <v>2</v>
      </c>
      <c r="AI15" s="140">
        <f>WEEKDAY(DATE($AF$2,$AJ$2,13))</f>
        <v>3</v>
      </c>
      <c r="AJ15" s="141">
        <f>WEEKDAY(DATE($AF$2,$AJ$2,14))</f>
        <v>4</v>
      </c>
      <c r="AK15" s="142">
        <f>WEEKDAY(DATE($AF$2,$AJ$2,15))</f>
        <v>5</v>
      </c>
      <c r="AL15" s="140">
        <f>WEEKDAY(DATE($AF$2,$AJ$2,16))</f>
        <v>6</v>
      </c>
      <c r="AM15" s="140">
        <f>WEEKDAY(DATE($AF$2,$AJ$2,17))</f>
        <v>7</v>
      </c>
      <c r="AN15" s="140">
        <f>WEEKDAY(DATE($AF$2,$AJ$2,18))</f>
        <v>1</v>
      </c>
      <c r="AO15" s="140">
        <f>WEEKDAY(DATE($AF$2,$AJ$2,19))</f>
        <v>2</v>
      </c>
      <c r="AP15" s="140">
        <f>WEEKDAY(DATE($AF$2,$AJ$2,20))</f>
        <v>3</v>
      </c>
      <c r="AQ15" s="141">
        <f>WEEKDAY(DATE($AF$2,$AJ$2,21))</f>
        <v>4</v>
      </c>
      <c r="AR15" s="142">
        <f>WEEKDAY(DATE($AF$2,$AJ$2,22))</f>
        <v>5</v>
      </c>
      <c r="AS15" s="140">
        <f>WEEKDAY(DATE($AF$2,$AJ$2,23))</f>
        <v>6</v>
      </c>
      <c r="AT15" s="140">
        <f>WEEKDAY(DATE($AF$2,$AJ$2,24))</f>
        <v>7</v>
      </c>
      <c r="AU15" s="140">
        <f>WEEKDAY(DATE($AF$2,$AJ$2,25))</f>
        <v>1</v>
      </c>
      <c r="AV15" s="140">
        <f>WEEKDAY(DATE($AF$2,$AJ$2,26))</f>
        <v>2</v>
      </c>
      <c r="AW15" s="140">
        <f>WEEKDAY(DATE($AF$2,$AJ$2,27))</f>
        <v>3</v>
      </c>
      <c r="AX15" s="141">
        <f>WEEKDAY(DATE($AF$2,$AJ$2,28))</f>
        <v>4</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4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木</v>
      </c>
      <c r="X16" s="146" t="str">
        <f t="shared" ref="X16:AX16" si="0">IF(X15=1,"日",IF(X15=2,"月",IF(X15=3,"火",IF(X15=4,"水",IF(X15=5,"木",IF(X15=6,"金","土"))))))</f>
        <v>金</v>
      </c>
      <c r="Y16" s="146" t="str">
        <f t="shared" si="0"/>
        <v>土</v>
      </c>
      <c r="Z16" s="146" t="str">
        <f t="shared" si="0"/>
        <v>日</v>
      </c>
      <c r="AA16" s="146" t="str">
        <f t="shared" si="0"/>
        <v>月</v>
      </c>
      <c r="AB16" s="146" t="str">
        <f t="shared" si="0"/>
        <v>火</v>
      </c>
      <c r="AC16" s="147" t="str">
        <f t="shared" si="0"/>
        <v>水</v>
      </c>
      <c r="AD16" s="148" t="str">
        <f>IF(AD15=1,"日",IF(AD15=2,"月",IF(AD15=3,"火",IF(AD15=4,"水",IF(AD15=5,"木",IF(AD15=6,"金","土"))))))</f>
        <v>木</v>
      </c>
      <c r="AE16" s="146" t="str">
        <f t="shared" si="0"/>
        <v>金</v>
      </c>
      <c r="AF16" s="146" t="str">
        <f t="shared" si="0"/>
        <v>土</v>
      </c>
      <c r="AG16" s="146" t="str">
        <f t="shared" si="0"/>
        <v>日</v>
      </c>
      <c r="AH16" s="146" t="str">
        <f t="shared" si="0"/>
        <v>月</v>
      </c>
      <c r="AI16" s="146" t="str">
        <f t="shared" si="0"/>
        <v>火</v>
      </c>
      <c r="AJ16" s="147" t="str">
        <f t="shared" si="0"/>
        <v>水</v>
      </c>
      <c r="AK16" s="148" t="str">
        <f>IF(AK15=1,"日",IF(AK15=2,"月",IF(AK15=3,"火",IF(AK15=4,"水",IF(AK15=5,"木",IF(AK15=6,"金","土"))))))</f>
        <v>木</v>
      </c>
      <c r="AL16" s="146" t="str">
        <f t="shared" si="0"/>
        <v>金</v>
      </c>
      <c r="AM16" s="146" t="str">
        <f t="shared" si="0"/>
        <v>土</v>
      </c>
      <c r="AN16" s="146" t="str">
        <f t="shared" si="0"/>
        <v>日</v>
      </c>
      <c r="AO16" s="146" t="str">
        <f t="shared" si="0"/>
        <v>月</v>
      </c>
      <c r="AP16" s="146" t="str">
        <f t="shared" si="0"/>
        <v>火</v>
      </c>
      <c r="AQ16" s="147" t="str">
        <f t="shared" si="0"/>
        <v>水</v>
      </c>
      <c r="AR16" s="148" t="str">
        <f>IF(AR15=1,"日",IF(AR15=2,"月",IF(AR15=3,"火",IF(AR15=4,"水",IF(AR15=5,"木",IF(AR15=6,"金","土"))))))</f>
        <v>木</v>
      </c>
      <c r="AS16" s="146" t="str">
        <f t="shared" si="0"/>
        <v>金</v>
      </c>
      <c r="AT16" s="146" t="str">
        <f t="shared" si="0"/>
        <v>土</v>
      </c>
      <c r="AU16" s="146" t="str">
        <f t="shared" si="0"/>
        <v>日</v>
      </c>
      <c r="AV16" s="146" t="str">
        <f t="shared" si="0"/>
        <v>月</v>
      </c>
      <c r="AW16" s="146" t="str">
        <f t="shared" si="0"/>
        <v>火</v>
      </c>
      <c r="AX16" s="147" t="str">
        <f t="shared" si="0"/>
        <v>水</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4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
    <row r="238" spans="2:62" ht="20.25" customHeight="1" x14ac:dyDescent="0.4">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
    <row r="277" spans="1:59" x14ac:dyDescent="0.4">
      <c r="AQ277" s="13"/>
      <c r="AR277" s="13"/>
      <c r="AS277" s="13"/>
      <c r="AT277" s="13"/>
      <c r="AU277" s="13"/>
      <c r="AV277" s="13"/>
      <c r="AW277" s="13"/>
      <c r="AX277" s="13"/>
      <c r="AY277" s="13"/>
      <c r="AZ277" s="10"/>
      <c r="BA277" s="10"/>
      <c r="BB277" s="10"/>
      <c r="BC277" s="10"/>
      <c r="BD277" s="10"/>
      <c r="BE277" s="10"/>
    </row>
    <row r="278" spans="1:59" x14ac:dyDescent="0.4">
      <c r="AQ278" s="13"/>
      <c r="AR278" s="13"/>
      <c r="AS278" s="13"/>
      <c r="AT278" s="13"/>
      <c r="AU278" s="13"/>
      <c r="AV278" s="13"/>
      <c r="AW278" s="13"/>
      <c r="AX278" s="13"/>
      <c r="AY278" s="13"/>
      <c r="AZ278" s="10"/>
      <c r="BA278" s="10"/>
      <c r="BB278" s="10"/>
      <c r="BC278" s="10"/>
      <c r="BD278" s="10"/>
      <c r="BE278" s="10"/>
    </row>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31:N231"/>
    <mergeCell ref="P231:S231"/>
    <mergeCell ref="U231:X231"/>
    <mergeCell ref="AA231:AD231"/>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BA1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
      <c r="N2" s="7"/>
      <c r="Q2" s="7"/>
      <c r="R2" s="7"/>
      <c r="T2" s="9"/>
      <c r="U2" s="9"/>
      <c r="V2" s="9"/>
      <c r="W2" s="9"/>
      <c r="X2" s="9"/>
      <c r="Y2" s="9"/>
      <c r="Z2" s="9"/>
      <c r="AA2" s="9"/>
      <c r="AF2" s="131" t="s">
        <v>27</v>
      </c>
      <c r="AG2" s="258">
        <v>3</v>
      </c>
      <c r="AH2" s="258"/>
      <c r="AI2" s="131" t="s">
        <v>28</v>
      </c>
      <c r="AJ2" s="259">
        <f>IF(AG2=0,"",YEAR(DATE(2018+AG2,1,1)))</f>
        <v>2021</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IF($BI$3="暦月",IF(DAY(DATE($AJ$2,$AN$2,29))=29,29,""),"")</f>
        <v/>
      </c>
      <c r="BD14" s="171" t="str">
        <f>IF($BI$3="暦月",IF(DAY(DATE($AJ$2,$AN$2,30))=30,30,""),"")</f>
        <v/>
      </c>
      <c r="BE14" s="144" t="str">
        <f>IF($BI$3="暦月",IF(DAY(DATE($AJ$2,$AN$2,31))=31,31,""),"")</f>
        <v/>
      </c>
      <c r="BF14" s="310"/>
      <c r="BG14" s="311"/>
      <c r="BH14" s="316"/>
      <c r="BI14" s="317"/>
      <c r="BJ14" s="268"/>
      <c r="BK14" s="281"/>
      <c r="BL14" s="281"/>
      <c r="BM14" s="281"/>
      <c r="BN14" s="321"/>
    </row>
    <row r="15" spans="2:71" ht="20.25" hidden="1" customHeight="1" x14ac:dyDescent="0.4">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5</v>
      </c>
      <c r="AB15" s="140">
        <f>WEEKDAY(DATE($AJ$2,$AN$2,2))</f>
        <v>6</v>
      </c>
      <c r="AC15" s="140">
        <f>WEEKDAY(DATE($AJ$2,$AN$2,3))</f>
        <v>7</v>
      </c>
      <c r="AD15" s="140">
        <f>WEEKDAY(DATE($AJ$2,$AN$2,4))</f>
        <v>1</v>
      </c>
      <c r="AE15" s="140">
        <f>WEEKDAY(DATE($AJ$2,$AN$2,5))</f>
        <v>2</v>
      </c>
      <c r="AF15" s="140">
        <f>WEEKDAY(DATE($AJ$2,$AN$2,6))</f>
        <v>3</v>
      </c>
      <c r="AG15" s="141">
        <f>WEEKDAY(DATE($AJ$2,$AN$2,7))</f>
        <v>4</v>
      </c>
      <c r="AH15" s="142">
        <f>WEEKDAY(DATE($AJ$2,$AN$2,8))</f>
        <v>5</v>
      </c>
      <c r="AI15" s="140">
        <f>WEEKDAY(DATE($AJ$2,$AN$2,9))</f>
        <v>6</v>
      </c>
      <c r="AJ15" s="140">
        <f>WEEKDAY(DATE($AJ$2,$AN$2,10))</f>
        <v>7</v>
      </c>
      <c r="AK15" s="140">
        <f>WEEKDAY(DATE($AJ$2,$AN$2,11))</f>
        <v>1</v>
      </c>
      <c r="AL15" s="140">
        <f>WEEKDAY(DATE($AJ$2,$AN$2,12))</f>
        <v>2</v>
      </c>
      <c r="AM15" s="140">
        <f>WEEKDAY(DATE($AJ$2,$AN$2,13))</f>
        <v>3</v>
      </c>
      <c r="AN15" s="141">
        <f>WEEKDAY(DATE($AJ$2,$AN$2,14))</f>
        <v>4</v>
      </c>
      <c r="AO15" s="142">
        <f>WEEKDAY(DATE($AJ$2,$AN$2,15))</f>
        <v>5</v>
      </c>
      <c r="AP15" s="140">
        <f>WEEKDAY(DATE($AJ$2,$AN$2,16))</f>
        <v>6</v>
      </c>
      <c r="AQ15" s="140">
        <f>WEEKDAY(DATE($AJ$2,$AN$2,17))</f>
        <v>7</v>
      </c>
      <c r="AR15" s="140">
        <f>WEEKDAY(DATE($AJ$2,$AN$2,18))</f>
        <v>1</v>
      </c>
      <c r="AS15" s="140">
        <f>WEEKDAY(DATE($AJ$2,$AN$2,19))</f>
        <v>2</v>
      </c>
      <c r="AT15" s="140">
        <f>WEEKDAY(DATE($AJ$2,$AN$2,20))</f>
        <v>3</v>
      </c>
      <c r="AU15" s="141">
        <f>WEEKDAY(DATE($AJ$2,$AN$2,21))</f>
        <v>4</v>
      </c>
      <c r="AV15" s="142">
        <f>WEEKDAY(DATE($AJ$2,$AN$2,22))</f>
        <v>5</v>
      </c>
      <c r="AW15" s="140">
        <f>WEEKDAY(DATE($AJ$2,$AN$2,23))</f>
        <v>6</v>
      </c>
      <c r="AX15" s="140">
        <f>WEEKDAY(DATE($AJ$2,$AN$2,24))</f>
        <v>7</v>
      </c>
      <c r="AY15" s="140">
        <f>WEEKDAY(DATE($AJ$2,$AN$2,25))</f>
        <v>1</v>
      </c>
      <c r="AZ15" s="140">
        <f>WEEKDAY(DATE($AJ$2,$AN$2,26))</f>
        <v>2</v>
      </c>
      <c r="BA15" s="140">
        <f>WEEKDAY(DATE($AJ$2,$AN$2,27))</f>
        <v>3</v>
      </c>
      <c r="BB15" s="141">
        <f>WEEKDAY(DATE($AJ$2,$AN$2,28))</f>
        <v>4</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4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木</v>
      </c>
      <c r="AB16" s="146" t="str">
        <f t="shared" ref="AB16:BB16" si="0">IF(AB15=1,"日",IF(AB15=2,"月",IF(AB15=3,"火",IF(AB15=4,"水",IF(AB15=5,"木",IF(AB15=6,"金","土"))))))</f>
        <v>金</v>
      </c>
      <c r="AC16" s="146" t="str">
        <f t="shared" si="0"/>
        <v>土</v>
      </c>
      <c r="AD16" s="146" t="str">
        <f t="shared" si="0"/>
        <v>日</v>
      </c>
      <c r="AE16" s="146" t="str">
        <f t="shared" si="0"/>
        <v>月</v>
      </c>
      <c r="AF16" s="146" t="str">
        <f t="shared" si="0"/>
        <v>火</v>
      </c>
      <c r="AG16" s="147" t="str">
        <f t="shared" si="0"/>
        <v>水</v>
      </c>
      <c r="AH16" s="148" t="str">
        <f>IF(AH15=1,"日",IF(AH15=2,"月",IF(AH15=3,"火",IF(AH15=4,"水",IF(AH15=5,"木",IF(AH15=6,"金","土"))))))</f>
        <v>木</v>
      </c>
      <c r="AI16" s="146" t="str">
        <f t="shared" si="0"/>
        <v>金</v>
      </c>
      <c r="AJ16" s="146" t="str">
        <f t="shared" si="0"/>
        <v>土</v>
      </c>
      <c r="AK16" s="146" t="str">
        <f t="shared" si="0"/>
        <v>日</v>
      </c>
      <c r="AL16" s="146" t="str">
        <f t="shared" si="0"/>
        <v>月</v>
      </c>
      <c r="AM16" s="146" t="str">
        <f t="shared" si="0"/>
        <v>火</v>
      </c>
      <c r="AN16" s="147" t="str">
        <f t="shared" si="0"/>
        <v>水</v>
      </c>
      <c r="AO16" s="148" t="str">
        <f>IF(AO15=1,"日",IF(AO15=2,"月",IF(AO15=3,"火",IF(AO15=4,"水",IF(AO15=5,"木",IF(AO15=6,"金","土"))))))</f>
        <v>木</v>
      </c>
      <c r="AP16" s="146" t="str">
        <f t="shared" si="0"/>
        <v>金</v>
      </c>
      <c r="AQ16" s="146" t="str">
        <f t="shared" si="0"/>
        <v>土</v>
      </c>
      <c r="AR16" s="146" t="str">
        <f t="shared" si="0"/>
        <v>日</v>
      </c>
      <c r="AS16" s="146" t="str">
        <f t="shared" si="0"/>
        <v>月</v>
      </c>
      <c r="AT16" s="146" t="str">
        <f t="shared" si="0"/>
        <v>火</v>
      </c>
      <c r="AU16" s="147" t="str">
        <f t="shared" si="0"/>
        <v>水</v>
      </c>
      <c r="AV16" s="148" t="str">
        <f>IF(AV15=1,"日",IF(AV15=2,"月",IF(AV15=3,"火",IF(AV15=4,"水",IF(AV15=5,"木",IF(AV15=6,"金","土"))))))</f>
        <v>木</v>
      </c>
      <c r="AW16" s="146" t="str">
        <f t="shared" si="0"/>
        <v>金</v>
      </c>
      <c r="AX16" s="146" t="str">
        <f t="shared" si="0"/>
        <v>土</v>
      </c>
      <c r="AY16" s="146" t="str">
        <f t="shared" si="0"/>
        <v>日</v>
      </c>
      <c r="AZ16" s="146" t="str">
        <f t="shared" si="0"/>
        <v>月</v>
      </c>
      <c r="BA16" s="146" t="str">
        <f t="shared" si="0"/>
        <v>火</v>
      </c>
      <c r="BB16" s="147" t="str">
        <f t="shared" si="0"/>
        <v>水</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4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
    <row r="238" spans="2:66" ht="20.25" customHeight="1" x14ac:dyDescent="0.4">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
    <row r="277" spans="1:63" x14ac:dyDescent="0.4">
      <c r="AU277" s="13"/>
      <c r="AV277" s="13"/>
      <c r="AW277" s="13"/>
      <c r="AX277" s="13"/>
      <c r="AY277" s="13"/>
      <c r="AZ277" s="13"/>
      <c r="BA277" s="13"/>
      <c r="BB277" s="13"/>
      <c r="BC277" s="13"/>
      <c r="BD277" s="10"/>
      <c r="BE277" s="10"/>
      <c r="BF277" s="10"/>
      <c r="BG277" s="10"/>
      <c r="BH277" s="10"/>
      <c r="BI277" s="10"/>
    </row>
    <row r="278" spans="1:63" x14ac:dyDescent="0.4">
      <c r="AU278" s="13"/>
      <c r="AV278" s="13"/>
      <c r="AW278" s="13"/>
      <c r="AX278" s="13"/>
      <c r="AY278" s="13"/>
      <c r="AZ278" s="13"/>
      <c r="BA278" s="13"/>
      <c r="BB278" s="13"/>
      <c r="BC278" s="13"/>
      <c r="BD278" s="10"/>
      <c r="BE278" s="10"/>
      <c r="BF278" s="10"/>
      <c r="BG278" s="10"/>
      <c r="BH278" s="10"/>
      <c r="BI278" s="10"/>
    </row>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BE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BA10" sqref="BA10:BB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159</v>
      </c>
      <c r="F3" s="79" t="s">
        <v>160</v>
      </c>
      <c r="G3" s="78"/>
      <c r="H3" s="78"/>
      <c r="I3" s="78"/>
      <c r="J3" s="79"/>
      <c r="K3" s="78"/>
      <c r="L3" s="78"/>
    </row>
    <row r="4" spans="2:14" x14ac:dyDescent="0.4">
      <c r="B4" s="76"/>
      <c r="F4" s="376" t="s">
        <v>34</v>
      </c>
      <c r="G4" s="376"/>
      <c r="H4" s="376"/>
      <c r="I4" s="376"/>
      <c r="J4" s="376"/>
      <c r="K4" s="376"/>
      <c r="L4" s="376"/>
      <c r="N4" s="376" t="s">
        <v>167</v>
      </c>
    </row>
    <row r="5" spans="2:14" x14ac:dyDescent="0.4">
      <c r="B5" s="74" t="s">
        <v>20</v>
      </c>
      <c r="C5" s="74" t="s">
        <v>4</v>
      </c>
      <c r="F5" s="74" t="s">
        <v>168</v>
      </c>
      <c r="G5" s="74"/>
      <c r="H5" s="74" t="s">
        <v>169</v>
      </c>
      <c r="J5" s="74" t="s">
        <v>35</v>
      </c>
      <c r="L5" s="74" t="s">
        <v>34</v>
      </c>
      <c r="N5" s="376"/>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
      <c r="C49" s="76" t="s">
        <v>174</v>
      </c>
      <c r="D49" s="76"/>
    </row>
    <row r="50" spans="3:4" x14ac:dyDescent="0.4">
      <c r="C50" s="76" t="s">
        <v>175</v>
      </c>
      <c r="D50" s="76"/>
    </row>
    <row r="51" spans="3:4" x14ac:dyDescent="0.4">
      <c r="C51" s="76" t="s">
        <v>176</v>
      </c>
      <c r="D51" s="76"/>
    </row>
    <row r="52" spans="3:4" x14ac:dyDescent="0.4">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17.25" customHeight="1" x14ac:dyDescent="0.4">
      <c r="B19" s="43" t="s">
        <v>274</v>
      </c>
      <c r="C19" s="43"/>
      <c r="D19" s="43"/>
    </row>
    <row r="20" spans="2:4" s="45" customFormat="1" ht="17.25" customHeight="1" x14ac:dyDescent="0.4">
      <c r="B20" s="43" t="s">
        <v>296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204</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71</v>
      </c>
    </row>
    <row r="33" spans="2:25" s="45" customFormat="1" ht="17.25" customHeight="1" x14ac:dyDescent="0.4">
      <c r="B33" s="43"/>
      <c r="C33" s="22">
        <v>11</v>
      </c>
      <c r="D33" s="49" t="s">
        <v>234</v>
      </c>
    </row>
    <row r="34" spans="2:25" s="45" customFormat="1" ht="17.25" customHeight="1" x14ac:dyDescent="0.4">
      <c r="B34" s="43"/>
      <c r="C34" s="22">
        <v>12</v>
      </c>
      <c r="D34" s="49" t="s">
        <v>205</v>
      </c>
    </row>
    <row r="35" spans="2:25" s="45" customFormat="1" ht="17.25" customHeight="1" x14ac:dyDescent="0.4">
      <c r="B35" s="43"/>
      <c r="C35" s="22">
        <v>13</v>
      </c>
      <c r="D35" s="49" t="s">
        <v>206</v>
      </c>
    </row>
    <row r="36" spans="2:25" s="45" customFormat="1" ht="17.25" customHeight="1" x14ac:dyDescent="0.4">
      <c r="B36" s="43"/>
      <c r="C36" s="22">
        <v>14</v>
      </c>
      <c r="D36" s="49" t="s">
        <v>207</v>
      </c>
    </row>
    <row r="37" spans="2:25" s="45" customFormat="1" ht="17.25" customHeight="1" x14ac:dyDescent="0.4">
      <c r="B37" s="43"/>
      <c r="C37" s="46"/>
      <c r="D37" s="48"/>
    </row>
    <row r="38" spans="2:25" s="45" customFormat="1" ht="17.25" customHeight="1" x14ac:dyDescent="0.4">
      <c r="B38" s="43" t="s">
        <v>275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276</v>
      </c>
      <c r="C51" s="43"/>
      <c r="D51" s="43"/>
    </row>
    <row r="52" spans="2:51" s="45" customFormat="1" ht="17.25" customHeight="1" x14ac:dyDescent="0.4">
      <c r="B52" s="43" t="s">
        <v>150</v>
      </c>
      <c r="C52" s="43"/>
      <c r="D52" s="43"/>
      <c r="AH52" s="21"/>
      <c r="AI52" s="21"/>
      <c r="AJ52" s="21"/>
      <c r="AK52" s="21"/>
      <c r="AL52" s="21"/>
      <c r="AM52" s="21"/>
      <c r="AN52" s="21"/>
      <c r="AO52" s="21"/>
      <c r="AP52" s="21"/>
      <c r="AQ52" s="21"/>
      <c r="AR52" s="21"/>
      <c r="AS52" s="21"/>
    </row>
    <row r="53" spans="2:51" s="45" customFormat="1" ht="17.25" customHeight="1" x14ac:dyDescent="0.4">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277</v>
      </c>
      <c r="C55" s="43"/>
    </row>
    <row r="56" spans="2:51" s="45" customFormat="1" ht="17.25" customHeight="1" x14ac:dyDescent="0.4">
      <c r="B56" s="43"/>
      <c r="C56" s="43"/>
    </row>
    <row r="57" spans="2:51" s="45" customFormat="1" ht="17.25" customHeight="1" x14ac:dyDescent="0.4">
      <c r="B57" s="43" t="s">
        <v>278</v>
      </c>
      <c r="C57" s="43"/>
    </row>
    <row r="58" spans="2:51" s="45" customFormat="1" ht="17.25" customHeight="1" x14ac:dyDescent="0.4">
      <c r="B58" s="43" t="s">
        <v>194</v>
      </c>
      <c r="C58" s="43"/>
    </row>
    <row r="59" spans="2:51" s="45" customFormat="1" ht="17.25" customHeight="1" x14ac:dyDescent="0.4">
      <c r="B59" s="43"/>
      <c r="C59" s="43"/>
    </row>
    <row r="60" spans="2:51" s="45" customFormat="1" ht="17.25" customHeight="1" x14ac:dyDescent="0.4">
      <c r="B60" s="43" t="s">
        <v>279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280</v>
      </c>
      <c r="C63" s="43"/>
      <c r="D63" s="43"/>
    </row>
    <row r="64" spans="2:51" s="45" customFormat="1" ht="17.25" customHeight="1" x14ac:dyDescent="0.4">
      <c r="B64" s="43"/>
      <c r="C64" s="43"/>
      <c r="D64" s="43"/>
    </row>
    <row r="65" spans="2:54" s="45" customFormat="1" ht="17.25" customHeight="1" x14ac:dyDescent="0.4">
      <c r="B65" s="50" t="s">
        <v>281</v>
      </c>
      <c r="C65" s="50"/>
      <c r="D65" s="43"/>
    </row>
    <row r="66" spans="2:54" s="45" customFormat="1" ht="17.25" customHeight="1" x14ac:dyDescent="0.4">
      <c r="B66" s="50" t="s">
        <v>99</v>
      </c>
      <c r="C66" s="50"/>
      <c r="D66" s="43"/>
    </row>
    <row r="67" spans="2:54" s="45" customFormat="1" ht="17.25" customHeight="1" x14ac:dyDescent="0.4">
      <c r="B67" s="50" t="s">
        <v>195</v>
      </c>
    </row>
    <row r="68" spans="2:54" s="45" customFormat="1" ht="17.25" customHeight="1" x14ac:dyDescent="0.4">
      <c r="B68" s="50"/>
    </row>
    <row r="69" spans="2:54" s="45" customFormat="1" ht="17.25" customHeight="1" x14ac:dyDescent="0.4">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199" t="s">
        <v>197</v>
      </c>
    </row>
    <row r="72" spans="2:54" ht="18.75" customHeight="1" x14ac:dyDescent="0.4">
      <c r="B72" s="198" t="s">
        <v>198</v>
      </c>
    </row>
    <row r="73" spans="2:54" ht="18.75" customHeight="1" x14ac:dyDescent="0.4">
      <c r="B73" s="199" t="s">
        <v>199</v>
      </c>
    </row>
    <row r="74" spans="2:54" ht="18.75" customHeight="1" x14ac:dyDescent="0.4">
      <c r="B74" s="198" t="s">
        <v>297</v>
      </c>
    </row>
    <row r="75" spans="2:54" ht="18.75" customHeight="1" x14ac:dyDescent="0.4">
      <c r="B75" s="198" t="s">
        <v>298</v>
      </c>
    </row>
    <row r="76" spans="2:54" ht="18.75" customHeight="1" x14ac:dyDescent="0.4">
      <c r="B76" s="198" t="s">
        <v>299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248</v>
      </c>
      <c r="C2" s="44"/>
      <c r="D2" s="43"/>
      <c r="E2" s="43"/>
      <c r="F2" s="43"/>
    </row>
    <row r="3" spans="2:11" s="45" customFormat="1" ht="20.25" customHeight="1" x14ac:dyDescent="0.4">
      <c r="B3" s="44"/>
      <c r="C3" s="44"/>
      <c r="D3" s="43"/>
      <c r="E3" s="43"/>
      <c r="F3" s="43"/>
    </row>
    <row r="4" spans="2:11" s="50" customFormat="1" ht="20.25" customHeight="1" x14ac:dyDescent="0.4">
      <c r="B4" s="70"/>
      <c r="C4" s="43" t="s">
        <v>161</v>
      </c>
      <c r="D4" s="43"/>
      <c r="F4" s="403" t="s">
        <v>162</v>
      </c>
      <c r="G4" s="403"/>
      <c r="H4" s="403"/>
      <c r="I4" s="403"/>
      <c r="J4" s="403"/>
      <c r="K4" s="403"/>
    </row>
    <row r="5" spans="2:11" s="50" customFormat="1" ht="20.25" customHeight="1" x14ac:dyDescent="0.4">
      <c r="B5" s="71"/>
      <c r="C5" s="43" t="s">
        <v>163</v>
      </c>
      <c r="D5" s="43"/>
      <c r="F5" s="403"/>
      <c r="G5" s="403"/>
      <c r="H5" s="403"/>
      <c r="I5" s="403"/>
      <c r="J5" s="403"/>
      <c r="K5" s="403"/>
    </row>
    <row r="6" spans="2:11" s="45" customFormat="1" ht="20.25" customHeight="1" x14ac:dyDescent="0.4">
      <c r="B6" s="47" t="s">
        <v>156</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191</v>
      </c>
      <c r="C10" s="44"/>
      <c r="D10" s="43"/>
      <c r="E10" s="43"/>
      <c r="F10" s="43"/>
    </row>
    <row r="11" spans="2:11" s="45" customFormat="1" ht="20.25" customHeight="1" x14ac:dyDescent="0.4">
      <c r="B11" s="43"/>
      <c r="C11" s="44"/>
      <c r="D11" s="43"/>
    </row>
    <row r="12" spans="2:11" s="45" customFormat="1" ht="20.25" customHeight="1" x14ac:dyDescent="0.4">
      <c r="B12" s="43" t="s">
        <v>200</v>
      </c>
      <c r="C12" s="44"/>
      <c r="D12" s="43"/>
    </row>
    <row r="13" spans="2:11" s="45" customFormat="1" ht="20.25" customHeight="1" x14ac:dyDescent="0.4">
      <c r="B13" s="43"/>
      <c r="C13" s="44"/>
      <c r="D13" s="43"/>
    </row>
    <row r="14" spans="2:11" s="45" customFormat="1" ht="20.25" customHeight="1" x14ac:dyDescent="0.4">
      <c r="B14" s="43" t="s">
        <v>192</v>
      </c>
      <c r="C14" s="44"/>
      <c r="D14" s="43"/>
    </row>
    <row r="15" spans="2:11" s="45" customFormat="1" ht="20.25" customHeight="1" x14ac:dyDescent="0.4">
      <c r="B15" s="43"/>
      <c r="C15" s="44"/>
      <c r="D15" s="43"/>
    </row>
    <row r="16" spans="2:11" s="45" customFormat="1" ht="20.25" customHeight="1" x14ac:dyDescent="0.4">
      <c r="B16" s="43" t="s">
        <v>272</v>
      </c>
      <c r="C16" s="44"/>
      <c r="D16" s="43"/>
    </row>
    <row r="17" spans="2:4" s="45" customFormat="1" ht="20.25" customHeight="1" x14ac:dyDescent="0.4">
      <c r="B17" s="43" t="s">
        <v>273</v>
      </c>
      <c r="C17" s="44"/>
      <c r="D17" s="43"/>
    </row>
    <row r="18" spans="2:4" s="45" customFormat="1" ht="20.25" customHeight="1" x14ac:dyDescent="0.4">
      <c r="B18" s="43"/>
      <c r="C18" s="44"/>
      <c r="D18" s="43"/>
    </row>
    <row r="19" spans="2:4" s="45" customFormat="1" ht="20.25" customHeight="1" x14ac:dyDescent="0.4">
      <c r="B19" s="43" t="s">
        <v>283</v>
      </c>
      <c r="C19" s="44"/>
      <c r="D19" s="43"/>
    </row>
    <row r="20" spans="2:4" s="45" customFormat="1" ht="20.25" customHeight="1" x14ac:dyDescent="0.4">
      <c r="B20" s="43" t="s">
        <v>145</v>
      </c>
      <c r="C20" s="44"/>
      <c r="D20" s="43"/>
    </row>
    <row r="21" spans="2:4" s="45" customFormat="1" ht="20.25" customHeight="1" x14ac:dyDescent="0.4">
      <c r="B21" s="43" t="s">
        <v>146</v>
      </c>
      <c r="C21" s="44"/>
      <c r="D21" s="43"/>
    </row>
    <row r="22" spans="2:4" s="45" customFormat="1" ht="20.25" customHeight="1" x14ac:dyDescent="0.4">
      <c r="B22" s="43"/>
      <c r="C22" s="44"/>
      <c r="D22" s="43"/>
    </row>
    <row r="23" spans="2:4" s="45" customFormat="1" ht="20.25" customHeight="1" x14ac:dyDescent="0.4">
      <c r="B23" s="43" t="s">
        <v>284</v>
      </c>
      <c r="C23" s="44"/>
      <c r="D23" s="43"/>
    </row>
    <row r="24" spans="2:4" s="45" customFormat="1" ht="20.25" customHeight="1" x14ac:dyDescent="0.4">
      <c r="B24" s="43" t="s">
        <v>147</v>
      </c>
      <c r="C24" s="44"/>
      <c r="D24" s="43"/>
    </row>
    <row r="25" spans="2:4" s="45" customFormat="1" ht="20.25" customHeight="1" x14ac:dyDescent="0.4">
      <c r="B25" s="43" t="s">
        <v>148</v>
      </c>
      <c r="C25" s="44"/>
      <c r="D25" s="43"/>
    </row>
    <row r="26" spans="2:4" s="45" customFormat="1" ht="20.25" customHeight="1" x14ac:dyDescent="0.4">
      <c r="B26" s="43" t="s">
        <v>149</v>
      </c>
      <c r="C26" s="44"/>
      <c r="D26" s="43"/>
    </row>
    <row r="27" spans="2:4" s="45" customFormat="1" ht="20.25" customHeight="1" x14ac:dyDescent="0.4">
      <c r="B27" s="43"/>
      <c r="C27" s="43"/>
      <c r="D27" s="43"/>
    </row>
    <row r="28" spans="2:4" s="45" customFormat="1" ht="17.25" customHeight="1" x14ac:dyDescent="0.4">
      <c r="B28" s="43" t="s">
        <v>285</v>
      </c>
      <c r="C28" s="43"/>
      <c r="D28" s="43"/>
    </row>
    <row r="29" spans="2:4" s="45" customFormat="1" ht="17.25" customHeight="1" x14ac:dyDescent="0.4">
      <c r="B29" s="43" t="s">
        <v>144</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204</v>
      </c>
    </row>
    <row r="35" spans="2:6" s="45" customFormat="1" ht="17.25" customHeight="1" x14ac:dyDescent="0.4">
      <c r="B35" s="43"/>
      <c r="C35" s="22">
        <v>4</v>
      </c>
      <c r="D35" s="49" t="s">
        <v>104</v>
      </c>
    </row>
    <row r="36" spans="2:6" s="45" customFormat="1" ht="17.25" customHeight="1" x14ac:dyDescent="0.4">
      <c r="B36" s="43"/>
      <c r="C36" s="22">
        <v>5</v>
      </c>
      <c r="D36" s="49" t="s">
        <v>102</v>
      </c>
    </row>
    <row r="37" spans="2:6" s="45" customFormat="1" ht="17.25" customHeight="1" x14ac:dyDescent="0.4">
      <c r="B37" s="43"/>
      <c r="C37" s="22">
        <v>6</v>
      </c>
      <c r="D37" s="49" t="s">
        <v>103</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71</v>
      </c>
    </row>
    <row r="42" spans="2:6" s="45" customFormat="1" ht="17.25" customHeight="1" x14ac:dyDescent="0.4">
      <c r="B42" s="43"/>
      <c r="C42" s="22">
        <v>11</v>
      </c>
      <c r="D42" s="49" t="s">
        <v>234</v>
      </c>
    </row>
    <row r="43" spans="2:6" s="45" customFormat="1" ht="17.25" customHeight="1" x14ac:dyDescent="0.4">
      <c r="B43" s="43"/>
      <c r="C43" s="22">
        <v>12</v>
      </c>
      <c r="D43" s="49" t="s">
        <v>205</v>
      </c>
    </row>
    <row r="44" spans="2:6" s="45" customFormat="1" ht="17.25" customHeight="1" x14ac:dyDescent="0.4">
      <c r="B44" s="43"/>
      <c r="C44" s="22">
        <v>13</v>
      </c>
      <c r="D44" s="49" t="s">
        <v>206</v>
      </c>
    </row>
    <row r="45" spans="2:6" s="45" customFormat="1" ht="17.25" customHeight="1" x14ac:dyDescent="0.4">
      <c r="B45" s="43"/>
      <c r="C45" s="22">
        <v>14</v>
      </c>
      <c r="D45" s="49" t="s">
        <v>207</v>
      </c>
    </row>
    <row r="46" spans="2:6" s="45" customFormat="1" ht="17.25" customHeight="1" x14ac:dyDescent="0.4">
      <c r="B46" s="43"/>
      <c r="C46" s="46"/>
      <c r="D46" s="48"/>
    </row>
    <row r="47" spans="2:6" s="45" customFormat="1" ht="17.25" customHeight="1" x14ac:dyDescent="0.4">
      <c r="B47" s="43" t="s">
        <v>286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287</v>
      </c>
      <c r="C60" s="43"/>
      <c r="D60" s="43"/>
    </row>
    <row r="61" spans="2:51" s="45" customFormat="1" ht="17.25" customHeight="1" x14ac:dyDescent="0.4">
      <c r="B61" s="43" t="s">
        <v>150</v>
      </c>
      <c r="C61" s="43"/>
      <c r="D61" s="43"/>
      <c r="AH61" s="21"/>
      <c r="AI61" s="21"/>
      <c r="AJ61" s="21"/>
      <c r="AK61" s="21"/>
      <c r="AL61" s="21"/>
      <c r="AM61" s="21"/>
      <c r="AN61" s="21"/>
      <c r="AO61" s="21"/>
      <c r="AP61" s="21"/>
      <c r="AQ61" s="21"/>
      <c r="AR61" s="21"/>
      <c r="AS61" s="21"/>
    </row>
    <row r="62" spans="2:51" s="45" customFormat="1" ht="17.25" customHeight="1" x14ac:dyDescent="0.4">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288</v>
      </c>
      <c r="C65" s="43"/>
    </row>
    <row r="66" spans="2:54" s="45" customFormat="1" ht="17.25" customHeight="1" x14ac:dyDescent="0.4">
      <c r="B66" s="43"/>
      <c r="C66" s="43"/>
    </row>
    <row r="67" spans="2:54" s="45" customFormat="1" ht="17.25" customHeight="1" x14ac:dyDescent="0.4">
      <c r="B67" s="43" t="s">
        <v>289</v>
      </c>
      <c r="C67" s="43"/>
    </row>
    <row r="68" spans="2:54" s="45" customFormat="1" ht="17.25" customHeight="1" x14ac:dyDescent="0.4">
      <c r="B68" s="43" t="s">
        <v>194</v>
      </c>
      <c r="C68" s="43"/>
    </row>
    <row r="69" spans="2:54" s="45" customFormat="1" ht="17.25" customHeight="1" x14ac:dyDescent="0.4">
      <c r="B69" s="43"/>
      <c r="C69" s="43"/>
    </row>
    <row r="70" spans="2:54" s="45" customFormat="1" ht="17.25" customHeight="1" x14ac:dyDescent="0.4">
      <c r="B70" s="43" t="s">
        <v>290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291</v>
      </c>
      <c r="C73" s="43"/>
      <c r="D73" s="43"/>
    </row>
    <row r="74" spans="2:54" s="45" customFormat="1" ht="17.25" customHeight="1" x14ac:dyDescent="0.4">
      <c r="B74" s="43"/>
      <c r="C74" s="43"/>
      <c r="D74" s="43"/>
    </row>
    <row r="75" spans="2:54" s="45" customFormat="1" ht="17.25" customHeight="1" x14ac:dyDescent="0.4">
      <c r="B75" s="50" t="s">
        <v>292</v>
      </c>
      <c r="C75" s="50"/>
      <c r="D75" s="43"/>
    </row>
    <row r="76" spans="2:54" s="45" customFormat="1" ht="17.25" customHeight="1" x14ac:dyDescent="0.4">
      <c r="B76" s="50" t="s">
        <v>99</v>
      </c>
      <c r="C76" s="50"/>
      <c r="D76" s="43"/>
    </row>
    <row r="77" spans="2:54" s="45" customFormat="1" ht="17.25" customHeight="1" x14ac:dyDescent="0.4">
      <c r="B77" s="50" t="s">
        <v>195</v>
      </c>
    </row>
    <row r="78" spans="2:54" s="45" customFormat="1" ht="17.25" customHeight="1" x14ac:dyDescent="0.4">
      <c r="B78" s="50"/>
    </row>
    <row r="79" spans="2:54" s="45" customFormat="1" ht="17.25" customHeight="1" x14ac:dyDescent="0.4">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199" t="s">
        <v>197</v>
      </c>
    </row>
    <row r="82" spans="2:2" ht="18.75" customHeight="1" x14ac:dyDescent="0.4">
      <c r="B82" s="198" t="s">
        <v>198</v>
      </c>
    </row>
    <row r="83" spans="2:2" ht="18.75" customHeight="1" x14ac:dyDescent="0.4">
      <c r="B83" s="199" t="s">
        <v>199</v>
      </c>
    </row>
    <row r="84" spans="2:2" ht="18.75" customHeight="1" x14ac:dyDescent="0.4">
      <c r="B84" s="198" t="s">
        <v>297</v>
      </c>
    </row>
    <row r="85" spans="2:2" ht="18.75" customHeight="1" x14ac:dyDescent="0.4">
      <c r="B85" s="198" t="s">
        <v>298</v>
      </c>
    </row>
    <row r="86" spans="2:2" ht="18.75" customHeight="1" x14ac:dyDescent="0.4">
      <c r="B86" s="198" t="s">
        <v>299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28" workbookViewId="0">
      <selection activeCell="D49" sqref="D4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232</v>
      </c>
      <c r="D4" s="21"/>
    </row>
    <row r="5" spans="2:4" x14ac:dyDescent="0.4">
      <c r="B5" s="67">
        <v>2</v>
      </c>
      <c r="C5" s="68" t="s">
        <v>233</v>
      </c>
      <c r="D5" s="21"/>
    </row>
    <row r="6" spans="2:4" x14ac:dyDescent="0.4">
      <c r="B6" s="67">
        <v>3</v>
      </c>
      <c r="C6" s="68" t="s">
        <v>105</v>
      </c>
      <c r="D6" s="21"/>
    </row>
    <row r="7" spans="2:4" x14ac:dyDescent="0.4">
      <c r="B7" s="67">
        <v>4</v>
      </c>
      <c r="C7" s="68" t="s">
        <v>105</v>
      </c>
      <c r="D7" s="21"/>
    </row>
    <row r="8" spans="2:4" x14ac:dyDescent="0.4">
      <c r="B8" s="67">
        <v>5</v>
      </c>
      <c r="C8" s="68" t="s">
        <v>105</v>
      </c>
      <c r="D8" s="21"/>
    </row>
    <row r="9" spans="2:4" x14ac:dyDescent="0.4">
      <c r="B9" s="67">
        <v>6</v>
      </c>
      <c r="C9" s="68" t="s">
        <v>105</v>
      </c>
    </row>
    <row r="10" spans="2:4" x14ac:dyDescent="0.4">
      <c r="B10" s="67">
        <v>7</v>
      </c>
      <c r="C10" s="68" t="s">
        <v>105</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190</v>
      </c>
      <c r="D15" s="21"/>
    </row>
    <row r="16" spans="2:4" x14ac:dyDescent="0.4">
      <c r="B16" s="72">
        <v>13</v>
      </c>
      <c r="C16" s="68" t="s">
        <v>190</v>
      </c>
      <c r="D16" s="21"/>
    </row>
    <row r="17" spans="2:17" x14ac:dyDescent="0.4">
      <c r="B17" s="72">
        <v>14</v>
      </c>
      <c r="C17" s="68" t="s">
        <v>190</v>
      </c>
      <c r="D17" s="21"/>
    </row>
    <row r="19" spans="2:17" x14ac:dyDescent="0.4">
      <c r="B19" s="21" t="s">
        <v>86</v>
      </c>
    </row>
    <row r="20" spans="2:17" ht="19.5" thickBot="1" x14ac:dyDescent="0.45"/>
    <row r="21" spans="2:17" ht="20.25" thickBot="1" x14ac:dyDescent="0.4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5" x14ac:dyDescent="0.4">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5" x14ac:dyDescent="0.4">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5" x14ac:dyDescent="0.4">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5" x14ac:dyDescent="0.4">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5" x14ac:dyDescent="0.4">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5" x14ac:dyDescent="0.4">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5" x14ac:dyDescent="0.4">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5" x14ac:dyDescent="0.4">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5" x14ac:dyDescent="0.4">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25" thickBot="1" x14ac:dyDescent="0.4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
      <c r="C36" s="20" t="s">
        <v>164</v>
      </c>
    </row>
    <row r="37" spans="3:3" x14ac:dyDescent="0.4">
      <c r="C37" s="20" t="s">
        <v>74</v>
      </c>
    </row>
    <row r="38" spans="3:3" x14ac:dyDescent="0.4">
      <c r="C38" s="20" t="s">
        <v>165</v>
      </c>
    </row>
    <row r="39" spans="3:3" x14ac:dyDescent="0.4">
      <c r="C39" s="20" t="s">
        <v>75</v>
      </c>
    </row>
    <row r="40" spans="3:3" x14ac:dyDescent="0.4">
      <c r="C40" s="20" t="s">
        <v>111</v>
      </c>
    </row>
    <row r="41" spans="3:3" x14ac:dyDescent="0.4">
      <c r="C41" s="20" t="s">
        <v>208</v>
      </c>
    </row>
    <row r="42" spans="3:3" x14ac:dyDescent="0.4">
      <c r="C42" s="20" t="s">
        <v>235</v>
      </c>
    </row>
    <row r="43" spans="3:3" x14ac:dyDescent="0.4">
      <c r="C43" s="20" t="s">
        <v>236</v>
      </c>
    </row>
    <row r="44" spans="3:3" x14ac:dyDescent="0.4">
      <c r="C44" s="20" t="s">
        <v>237</v>
      </c>
    </row>
    <row r="45" spans="3:3" x14ac:dyDescent="0.4">
      <c r="C45" s="20" t="s">
        <v>209</v>
      </c>
    </row>
    <row r="46" spans="3:3" x14ac:dyDescent="0.4">
      <c r="C46" s="20" t="s">
        <v>210</v>
      </c>
    </row>
    <row r="47" spans="3:3" x14ac:dyDescent="0.4">
      <c r="C47" s="20" t="s">
        <v>211</v>
      </c>
    </row>
    <row r="48" spans="3:3" x14ac:dyDescent="0.4">
      <c r="C48" s="20" t="s">
        <v>238</v>
      </c>
    </row>
    <row r="49" spans="3:3" x14ac:dyDescent="0.4">
      <c r="C49" s="20" t="s">
        <v>239</v>
      </c>
    </row>
    <row r="50" spans="3:3" x14ac:dyDescent="0.4">
      <c r="C50" s="20" t="s">
        <v>212</v>
      </c>
    </row>
    <row r="51" spans="3:3" x14ac:dyDescent="0.4">
      <c r="C51" s="20" t="s">
        <v>213</v>
      </c>
    </row>
    <row r="52" spans="3:3" x14ac:dyDescent="0.4">
      <c r="C52" s="20" t="s">
        <v>214</v>
      </c>
    </row>
    <row r="54" spans="3:3" x14ac:dyDescent="0.4">
      <c r="C54" s="20" t="s">
        <v>76</v>
      </c>
    </row>
    <row r="55" spans="3:3" x14ac:dyDescent="0.4">
      <c r="C55" s="20" t="s">
        <v>77</v>
      </c>
    </row>
    <row r="57" spans="3:3" x14ac:dyDescent="0.4">
      <c r="C57" s="20" t="s">
        <v>166</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石川和貴</cp:lastModifiedBy>
  <cp:lastPrinted>2021-03-24T10:20:45Z</cp:lastPrinted>
  <dcterms:created xsi:type="dcterms:W3CDTF">2020-01-28T01:12:50Z</dcterms:created>
  <dcterms:modified xsi:type="dcterms:W3CDTF">2021-06-03T05:08:02Z</dcterms:modified>
</cp:coreProperties>
</file>