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27\zaisei\財政係\１財政１財務\第２種\その他諸調査\財政状況資料集\【財政状況資料集】_064262_三川町_2019\05_提出用（２回目）\"/>
    </mc:Choice>
  </mc:AlternateContent>
  <bookViews>
    <workbookView xWindow="0" yWindow="0" windowWidth="20490" windowHeight="7665" tabRatio="626"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l="1"/>
  <c r="AU63" i="12"/>
  <c r="CR102" i="12" l="1"/>
  <c r="AP88" i="12"/>
  <c r="AP63" i="12"/>
  <c r="AP23" i="12" l="1"/>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<sst xmlns="http://schemas.openxmlformats.org/spreadsheetml/2006/main" count="1119" uniqueCount="602">
  <si>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</si>
  <si>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</si>
  <si>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</si>
  <si>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</si>
  <si>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</si>
  <si>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</si>
  <si>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</si>
  <si>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</si>
  <si>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</si>
  <si>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</si>
  <si>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</si>
  <si>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</si>
  <si>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</si>
  <si>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</si>
  <si>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</si>
  <si>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</si>
  <si>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</si>
  <si>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</si>
  <si>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</si>
  <si>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</si>
  <si>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</si>
  <si>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</si>
  <si>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</si>
  <si>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</si>
  <si>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</si>
  <si>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</si>
  <si>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</si>
  <si>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</si>
  <si>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</si>
  <si>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</si>
  <si>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</si>
  <si>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</si>
  <si>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</si>
  <si>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</si>
  <si>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</si>
  <si>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</si>
  <si>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</si>
  <si>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</si>
  <si>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</si>
  <si>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</si>
  <si>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</si>
  <si>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</si>
  <si>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</si>
  <si>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</si>
  <si>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</si>
  <si>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</si>
  <si>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</si>
  <si>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</si>
  <si>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</si>
  <si>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</si>
  <si>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</si>
  <si>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</si>
  <si>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</si>
  <si>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</si>
  <si>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</si>
  <si>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</si>
  <si>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</si>
  <si>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</si>
  <si>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</si>
  <si>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</si>
  <si>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</si>
  <si>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</si>
  <si>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</si>
  <si>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</si>
  <si>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</si>
  <si>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</si>
  <si>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</si>
  <si>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</si>
  <si>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</si>
  <si>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</si>
  <si>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</si>
  <si>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</si>
  <si>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</si>
  <si>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</si>
  <si>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</si>
  <si>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</si>
  <si>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</si>
  <si>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</si>
  <si>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</si>
  <si>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</si>
  <si>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</si>
  <si>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</si>
  <si>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</si>
  <si>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</si>
  <si>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</si>
  <si>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</si>
  <si>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</si>
  <si>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</si>
  <si>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</si>
  <si>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</si>
  <si>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</si>
  <si>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</si>
  <si>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</si>
  <si>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</si>
  <si>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</si>
  <si>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</si>
  <si>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</si>
  <si>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</si>
  <si>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</si>
  <si>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</si>
  <si>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</si>
  <si>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</si>
  <si>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</si>
  <si>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</si>
  <si>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</si>
  <si>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</si>
  <si>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</si>
  <si>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</si>
  <si>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</si>
  <si>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</si>
  <si>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</si>
  <si>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</si>
  <si>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</si>
  <si>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</si>
  <si>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</si>
  <si>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</si>
  <si>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</si>
  <si>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</si>
  <si>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</si>
  <si>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</si>
  <si>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</si>
  <si>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</si>
  <si>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</si>
  <si>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</si>
  <si>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</si>
  <si>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</si>
  <si>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</si>
  <si>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</si>
  <si>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</si>
  <si>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</si>
  <si>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</si>
  <si>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</si>
  <si>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</si>
  <si>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</si>
  <si>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</si>
  <si>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</si>
  <si>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</si>
  <si>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</si>
  <si>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</si>
  <si>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</si>
  <si>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</si>
  <si>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</si>
  <si>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</si>
  <si>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</si>
  <si>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</si>
  <si>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</si>
  <si>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</si>
  <si>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</si>
  <si>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</si>
  <si>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</si>
  <si>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</si>
  <si>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</si>
  <si>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</si>
  <si>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</si>
  <si>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</si>
  <si>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</si>
  <si>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</si>
  <si>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</si>
  <si>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</si>
  <si>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</si>
  <si>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</si>
  <si>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</si>
  <si>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</si>
  <si>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</si>
  <si>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</si>
  <si>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</si>
  <si>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</si>
  <si>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</si>
  <si>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</si>
  <si>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</si>
  <si>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</si>
  <si>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</si>
  <si>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</si>
  <si>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</si>
  <si>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</si>
  <si>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</si>
  <si>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</si>
  <si>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</si>
  <si>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</si>
  <si>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</si>
  <si>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</si>
  <si>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</si>
  <si>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</si>
  <si>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</si>
  <si>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</si>
  <si>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</si>
  <si>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</si>
  <si>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</si>
  <si>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</si>
  <si>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</si>
  <si>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</si>
  <si>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</si>
  <si>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</si>
  <si>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</si>
  <si>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</si>
  <si>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</si>
  <si>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</si>
  <si>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</si>
  <si>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</si>
  <si>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</si>
  <si>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</si>
  <si>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</si>
  <si>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</si>
  <si>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</si>
  <si>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</si>
  <si>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</si>
  <si>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</si>
  <si>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</si>
  <si>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</si>
  <si>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</si>
  <si>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</si>
  <si>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</si>
  <si>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</si>
  <si>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</si>
  <si>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</si>
  <si>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</si>
  <si>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</si>
  <si>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</si>
  <si>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</si>
  <si>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</si>
  <si>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</si>
  <si>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</si>
  <si>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</si>
  <si>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</si>
  <si>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</si>
  <si>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</si>
  <si>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</si>
  <si>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</si>
  <si>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</si>
  <si>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</si>
  <si>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</si>
  <si>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</si>
  <si>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</si>
  <si>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</si>
  <si>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</si>
  <si>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</si>
  <si>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</si>
  <si>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</si>
  <si>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</si>
  <si>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</si>
  <si>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</si>
  <si>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</si>
  <si>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</si>
  <si>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</si>
  <si>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</si>
  <si>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</si>
  <si>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</si>
  <si>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</si>
  <si>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</si>
  <si>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</si>
  <si>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</si>
  <si>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</si>
  <si>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</si>
  <si>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</si>
  <si>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</si>
  <si>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</si>
  <si>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</si>
  <si>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</si>
  <si>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</si>
  <si>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</si>
  <si>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</si>
  <si>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</si>
  <si>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</si>
  <si>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</si>
  <si>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</si>
  <si>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</si>
  <si>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</si>
  <si>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</si>
  <si>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</si>
  <si>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</si>
  <si>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</si>
  <si>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</si>
  <si>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</si>
  <si>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</si>
  <si>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</si>
  <si>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</si>
  <si>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</si>
  <si>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</si>
  <si>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</si>
  <si>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</si>
  <si>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</si>
  <si>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</si>
  <si>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</si>
  <si>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</si>
  <si>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</si>
  <si>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</si>
  <si>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</si>
  <si>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</si>
  <si>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</si>
  <si>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</si>
  <si>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</si>
  <si>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</si>
  <si>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</si>
  <si>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</si>
  <si>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</si>
  <si>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</si>
  <si>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</si>
  <si>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</si>
  <si>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</si>
  <si>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</si>
  <si>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</si>
  <si>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</si>
  <si>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</si>
  <si>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</si>
  <si>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</si>
  <si>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</si>
  <si>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</si>
  <si>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</si>
  <si>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</si>
  <si>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</si>
  <si>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</si>
  <si>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</si>
  <si>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</si>
  <si>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</si>
  <si>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</si>
  <si>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</si>
  <si>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</si>
  <si>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</si>
  <si>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</si>
  <si>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</si>
  <si>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</si>
  <si>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</si>
  <si>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</si>
  <si>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</si>
  <si>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</si>
  <si>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</si>
  <si>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</si>
  <si>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</si>
  <si>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</si>
  <si>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</si>
  <si>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</si>
  <si>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</si>
  <si>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</si>
  <si>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</si>
  <si>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</si>
  <si>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</si>
  <si>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</si>
  <si>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</si>
  <si>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</si>
  <si>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</si>
  <si>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</si>
  <si>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</si>
  <si>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</si>
  <si>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</si>
  <si>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</si>
  <si>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</si>
  <si>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</si>
  <si>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</si>
  <si>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</si>
  <si>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</si>
  <si>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</si>
  <si>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</si>
  <si>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</si>
  <si>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</si>
  <si>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</si>
  <si>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</si>
  <si>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</si>
  <si>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</si>
  <si>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</si>
  <si>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</si>
  <si>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</si>
  <si>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</si>
  <si>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</si>
  <si>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</si>
  <si>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</si>
  <si>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</si>
  <si>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</si>
  <si>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</si>
  <si>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</si>
  <si>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</si>
  <si>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</si>
  <si>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</si>
  <si>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</si>
  <si>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</si>
  <si>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</si>
  <si>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</si>
  <si>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</si>
  <si>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</si>
  <si>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</si>
  <si>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</si>
  <si>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</si>
  <si>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</si>
  <si>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</si>
  <si>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</si>
  <si>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</si>
  <si>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</si>
  <si>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</si>
  <si>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</si>
  <si>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</si>
  <si>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</si>
  <si>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</si>
  <si>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</si>
  <si>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</si>
  <si>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</si>
  <si>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</si>
  <si>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</si>
  <si>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</si>
  <si>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</si>
  <si>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</si>
  <si>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</si>
  <si>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三川町国民健康保険特別会計</t>
    <phoneticPr fontId="5"/>
  </si>
  <si>
    <t>三川町後期高齢者医療特別会計</t>
    <phoneticPr fontId="5"/>
  </si>
  <si>
    <t>三川町介護保険特別会計</t>
    <phoneticPr fontId="5"/>
  </si>
  <si>
    <t>三川町農業集落排水事業特別会計</t>
    <phoneticPr fontId="5"/>
  </si>
  <si>
    <t>法非適用企業</t>
    <phoneticPr fontId="5"/>
  </si>
  <si>
    <t>三川町下水道事業特別会計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</si>
  <si>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</si>
  <si>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</si>
  <si>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</si>
  <si>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</si>
  <si>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</si>
  <si>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</si>
  <si>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</si>
  <si>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</si>
  <si>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</si>
  <si>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</si>
  <si>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</si>
  <si>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</si>
  <si>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</si>
  <si>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</si>
  <si>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</si>
  <si>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</si>
  <si>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</si>
  <si>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</si>
  <si>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</si>
  <si>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</si>
  <si>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</si>
  <si>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</si>
  <si>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</si>
  <si>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</si>
  <si>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</si>
  <si>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</si>
  <si>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</si>
  <si>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</si>
  <si>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</si>
  <si>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</si>
  <si>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</si>
  <si>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</si>
  <si>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</si>
  <si>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</si>
  <si>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</si>
  <si>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</si>
  <si>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</si>
  <si>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</si>
  <si>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</si>
  <si>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</si>
  <si>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</si>
  <si>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</si>
  <si>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</si>
  <si>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</si>
  <si>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</si>
  <si>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</si>
  <si>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</si>
  <si>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</si>
  <si>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</si>
  <si>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</si>
  <si>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</si>
  <si>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</si>
  <si>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</si>
  <si>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</si>
  <si>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</si>
  <si>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</si>
  <si>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</si>
  <si>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三川町下水道事業特別会計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</si>
  <si>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</si>
  <si>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</si>
  <si>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</si>
  <si>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三川町介護保険特別会計</t>
    <phoneticPr fontId="5"/>
  </si>
  <si>
    <t>(Ｆ)</t>
    <phoneticPr fontId="5"/>
  </si>
  <si>
    <t>三川町後期高齢者医療特別会計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</si>
  <si>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</si>
  <si>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</si>
  <si>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</si>
  <si>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</si>
  <si>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</si>
  <si>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</si>
  <si>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</si>
  <si>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</si>
  <si>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</si>
  <si>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</si>
  <si>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</si>
  <si>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</si>
  <si>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</si>
  <si>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</si>
  <si>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</si>
  <si>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</si>
  <si>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</si>
  <si>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</si>
  <si>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</si>
  <si>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</si>
  <si>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</si>
  <si>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</si>
  <si>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</si>
  <si>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</si>
  <si>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</si>
  <si>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</si>
  <si>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</si>
  <si>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</si>
  <si>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</si>
  <si>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</si>
  <si>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</si>
  <si>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</si>
  <si>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</si>
  <si>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</si>
  <si>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</si>
  <si>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</si>
  <si>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</si>
  <si>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</si>
  <si>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</si>
  <si>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</si>
  <si>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</si>
  <si>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</si>
  <si>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</si>
  <si>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</si>
  <si>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</si>
  <si>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</si>
  <si>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</si>
  <si>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</si>
  <si>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</si>
  <si>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</si>
  <si>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</si>
  <si>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</si>
  <si>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</si>
  <si>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</si>
  <si>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</si>
  <si>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</si>
  <si>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</si>
  <si>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</si>
  <si>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</si>
  <si>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</si>
  <si>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</si>
  <si>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</si>
  <si>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</si>
  <si>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</si>
  <si>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</si>
  <si>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</si>
  <si>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</si>
  <si>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</si>
  <si>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</si>
  <si>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</si>
  <si>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</si>
  <si>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</si>
  <si>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</si>
  <si>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</si>
  <si>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</si>
  <si>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</si>
  <si>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</si>
  <si>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</si>
  <si>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</si>
  <si>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</si>
  <si>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</si>
  <si>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</si>
  <si>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</si>
  <si>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</si>
  <si>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</si>
  <si>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1.30</t>
  </si>
  <si>
    <t>▲ 0.54</t>
  </si>
  <si>
    <t>一般会計</t>
  </si>
  <si>
    <t>三川町国民健康保険特別会計</t>
  </si>
  <si>
    <t>三川町後期高齢者医療特別会計</t>
  </si>
  <si>
    <t>三川町介護保険特別会計</t>
  </si>
  <si>
    <t>三川町農業集落排水事業特別会計</t>
  </si>
  <si>
    <t>三川町下水道事業特別会計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</si>
  <si>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</si>
  <si>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</si>
  <si>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</si>
  <si>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</si>
  <si>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</si>
  <si>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</si>
  <si>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</si>
  <si>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</si>
  <si>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</si>
  <si>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15" eb="17">
      <t>ジギョウ</t>
    </rPh>
    <rPh sb="17" eb="19">
      <t>カイケイ</t>
    </rPh>
    <phoneticPr fontId="2"/>
  </si>
  <si>
    <t>庄内広域行政組合（青果市場事業特別会計）</t>
    <rPh sb="9" eb="11">
      <t>セイカ</t>
    </rPh>
    <rPh sb="11" eb="13">
      <t>シジョウ</t>
    </rPh>
    <rPh sb="13" eb="15">
      <t>ジギョウ</t>
    </rPh>
    <rPh sb="15" eb="17">
      <t>トクベツ</t>
    </rPh>
    <rPh sb="17" eb="19">
      <t>カイケイ</t>
    </rPh>
    <phoneticPr fontId="2"/>
  </si>
  <si>
    <t>庄内広域行政組合（庄内食肉流通センター事業特別会計）</t>
    <rPh sb="9" eb="11">
      <t>ショウナイ</t>
    </rPh>
    <rPh sb="11" eb="13">
      <t>ショクニク</t>
    </rPh>
    <rPh sb="13" eb="15">
      <t>リュウツウ</t>
    </rPh>
    <rPh sb="19" eb="21">
      <t>ジギョウ</t>
    </rPh>
    <rPh sb="21" eb="23">
      <t>トクベツ</t>
    </rPh>
    <phoneticPr fontId="2"/>
  </si>
  <si>
    <t>山形県自治会館管理組合</t>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</si>
  <si>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</si>
  <si>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</si>
  <si>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みかわ振興公社</t>
    <rPh sb="3" eb="5">
      <t>シンコウ</t>
    </rPh>
    <rPh sb="5" eb="7">
      <t>コウシャ</t>
    </rPh>
    <phoneticPr fontId="2"/>
  </si>
  <si>
    <t>山形県東田川郡三川町土地開発公社</t>
    <rPh sb="0" eb="3">
      <t>ヤマガタケン</t>
    </rPh>
    <rPh sb="3" eb="7">
      <t>ヒガシタガワグン</t>
    </rPh>
    <rPh sb="7" eb="10">
      <t>ミカワマチ</t>
    </rPh>
    <rPh sb="10" eb="12">
      <t>トチ</t>
    </rPh>
    <rPh sb="12" eb="14">
      <t>カイハツ</t>
    </rPh>
    <rPh sb="14" eb="16">
      <t>コウシャ</t>
    </rPh>
    <phoneticPr fontId="2"/>
  </si>
  <si>
    <t>-</t>
    <phoneticPr fontId="2"/>
  </si>
  <si>
    <t>ふるさと基金</t>
    <rPh sb="4" eb="6">
      <t>キキン</t>
    </rPh>
    <phoneticPr fontId="5"/>
  </si>
  <si>
    <t>教育施設整備基金</t>
    <rPh sb="0" eb="2">
      <t>キョウイク</t>
    </rPh>
    <rPh sb="2" eb="4">
      <t>シセツ</t>
    </rPh>
    <rPh sb="4" eb="6">
      <t>セイビ</t>
    </rPh>
    <rPh sb="6" eb="8">
      <t>キキン</t>
    </rPh>
    <phoneticPr fontId="5"/>
  </si>
  <si>
    <t>温泉施設基金</t>
    <rPh sb="0" eb="2">
      <t>オンセン</t>
    </rPh>
    <rPh sb="2" eb="4">
      <t>シセツ</t>
    </rPh>
    <rPh sb="4" eb="6">
      <t>キキン</t>
    </rPh>
    <phoneticPr fontId="5"/>
  </si>
  <si>
    <t>国際交流基金</t>
    <rPh sb="0" eb="2">
      <t>コクサイ</t>
    </rPh>
    <rPh sb="2" eb="4">
      <t>コウリュウ</t>
    </rPh>
    <rPh sb="4" eb="6">
      <t>キキン</t>
    </rPh>
    <phoneticPr fontId="5"/>
  </si>
  <si>
    <t>リーディングファーマーズ銀行基金</t>
    <rPh sb="12" eb="14">
      <t>ギンコウ</t>
    </rPh>
    <rPh sb="14" eb="16">
      <t>キキン</t>
    </rPh>
    <phoneticPr fontId="5"/>
  </si>
  <si>
    <t>-</t>
    <phoneticPr fontId="2"/>
  </si>
  <si>
    <t>-</t>
    <phoneticPr fontId="2"/>
  </si>
  <si>
    <t>庄内広域行政組合（普通会計）</t>
    <rPh sb="9" eb="11">
      <t>フツウ</t>
    </rPh>
    <rPh sb="11" eb="13">
      <t>カイケイ</t>
    </rPh>
    <phoneticPr fontId="2"/>
  </si>
  <si>
    <t>山形県消防補償等組合（普通会計）</t>
    <rPh sb="11" eb="13">
      <t>フツウ</t>
    </rPh>
    <rPh sb="13" eb="1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</si>
  <si>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</si>
  <si>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</si>
  <si>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</si>
  <si>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</si>
  <si>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</si>
  <si>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</si>
  <si>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</si>
  <si>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</si>
  <si>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</si>
  <si>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</si>
  <si>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将来負担比率は近年新規起債抑制等に努めてきたことで低下傾向にあったが、令和元年度に実施した子育て交流施設整備事業等により将来負担比率が10.9％増加した。
一方で、有形固定資産減価償却率については近年増加傾向にあったが、小学校の大規模改修等によって類似団体平均値と比べ1.8％減少している。
今後も大型事業が控えていることから、将来負担比率の増加が見込まれるため、引き続き公債費の適正化に取り組むとともに、計画的な長寿命化対策を実施し、維持補修経費等の抑制に努めていく必要がある。</t>
    <rPh sb="7" eb="9">
      <t>キンネン</t>
    </rPh>
    <rPh sb="35" eb="37">
      <t>レイワ</t>
    </rPh>
    <rPh sb="37" eb="39">
      <t>ガンネン</t>
    </rPh>
    <rPh sb="39" eb="40">
      <t>ド</t>
    </rPh>
    <rPh sb="41" eb="43">
      <t>ジッシ</t>
    </rPh>
    <rPh sb="45" eb="47">
      <t>コソダ</t>
    </rPh>
    <rPh sb="48" eb="52">
      <t>コウリュウシセツ</t>
    </rPh>
    <rPh sb="52" eb="54">
      <t>セイビ</t>
    </rPh>
    <rPh sb="54" eb="56">
      <t>ジギョウ</t>
    </rPh>
    <rPh sb="56" eb="57">
      <t>トウ</t>
    </rPh>
    <rPh sb="60" eb="62">
      <t>ショウライ</t>
    </rPh>
    <rPh sb="62" eb="64">
      <t>フタン</t>
    </rPh>
    <rPh sb="64" eb="66">
      <t>ヒリツ</t>
    </rPh>
    <rPh sb="72" eb="74">
      <t>ゾウカ</t>
    </rPh>
    <rPh sb="78" eb="80">
      <t>イッポウ</t>
    </rPh>
    <rPh sb="82" eb="84">
      <t>ユウケイ</t>
    </rPh>
    <rPh sb="84" eb="86">
      <t>コテイ</t>
    </rPh>
    <rPh sb="86" eb="88">
      <t>シサン</t>
    </rPh>
    <rPh sb="88" eb="90">
      <t>ゲンカ</t>
    </rPh>
    <rPh sb="90" eb="92">
      <t>ショウキャク</t>
    </rPh>
    <rPh sb="92" eb="93">
      <t>リツ</t>
    </rPh>
    <rPh sb="98" eb="102">
      <t>キンネンゾウカ</t>
    </rPh>
    <rPh sb="102" eb="104">
      <t>ケイコウ</t>
    </rPh>
    <rPh sb="110" eb="113">
      <t>ショウガッコウ</t>
    </rPh>
    <rPh sb="114" eb="117">
      <t>ダイキボ</t>
    </rPh>
    <rPh sb="117" eb="119">
      <t>カイシュウ</t>
    </rPh>
    <rPh sb="119" eb="120">
      <t>トウ</t>
    </rPh>
    <rPh sb="124" eb="126">
      <t>ルイジ</t>
    </rPh>
    <rPh sb="126" eb="128">
      <t>ダンタイ</t>
    </rPh>
    <rPh sb="128" eb="130">
      <t>ヘイキン</t>
    </rPh>
    <rPh sb="130" eb="131">
      <t>チ</t>
    </rPh>
    <rPh sb="132" eb="133">
      <t>クラ</t>
    </rPh>
    <rPh sb="138" eb="140">
      <t>ゲンショウ</t>
    </rPh>
    <rPh sb="146" eb="148">
      <t>コンゴ</t>
    </rPh>
    <rPh sb="149" eb="151">
      <t>オオガタ</t>
    </rPh>
    <rPh sb="151" eb="153">
      <t>ジギョウ</t>
    </rPh>
    <rPh sb="154" eb="155">
      <t>ヒカ</t>
    </rPh>
    <rPh sb="164" eb="166">
      <t>ショウライ</t>
    </rPh>
    <rPh sb="166" eb="168">
      <t>フタン</t>
    </rPh>
    <rPh sb="168" eb="170">
      <t>ヒリツ</t>
    </rPh>
    <rPh sb="171" eb="173">
      <t>ゾウカ</t>
    </rPh>
    <rPh sb="174" eb="176">
      <t>ミコ</t>
    </rPh>
    <phoneticPr fontId="2"/>
  </si>
  <si>
    <t>将来負担比率は近年新規起債抑制等に努めてきたことで低下傾向にあったが、令和元年度に実施した子育て交流施設整備事業等により将来負担比率及び実質公債費比率が増加した。
今後も大型事業が控えており、将来負担比率及び実質公債費比率の増加が見込まれるため、公債費の適正化に取り組むとともに、計画的な長寿命化対策を実施し、維持補修経費等の抑制に努めていく必要がある。</t>
    <rPh sb="7" eb="9">
      <t>キンネン</t>
    </rPh>
    <rPh sb="35" eb="37">
      <t>レイワ</t>
    </rPh>
    <rPh sb="37" eb="39">
      <t>ガンネン</t>
    </rPh>
    <rPh sb="39" eb="40">
      <t>ド</t>
    </rPh>
    <rPh sb="41" eb="43">
      <t>ジッシ</t>
    </rPh>
    <rPh sb="45" eb="47">
      <t>コソダ</t>
    </rPh>
    <rPh sb="48" eb="52">
      <t>コウリュウシセツ</t>
    </rPh>
    <rPh sb="52" eb="54">
      <t>セイビ</t>
    </rPh>
    <rPh sb="54" eb="56">
      <t>ジギョウ</t>
    </rPh>
    <rPh sb="56" eb="57">
      <t>トウ</t>
    </rPh>
    <rPh sb="60" eb="62">
      <t>ショウライ</t>
    </rPh>
    <rPh sb="62" eb="64">
      <t>フタン</t>
    </rPh>
    <rPh sb="64" eb="66">
      <t>ヒリツ</t>
    </rPh>
    <rPh sb="66" eb="67">
      <t>オヨ</t>
    </rPh>
    <rPh sb="68" eb="70">
      <t>ジッシツ</t>
    </rPh>
    <rPh sb="70" eb="73">
      <t>コウサイヒ</t>
    </rPh>
    <rPh sb="73" eb="75">
      <t>ヒリツ</t>
    </rPh>
    <rPh sb="76" eb="78">
      <t>ゾウカ</t>
    </rPh>
    <rPh sb="82" eb="84">
      <t>コンゴ</t>
    </rPh>
    <rPh sb="85" eb="87">
      <t>オオガタ</t>
    </rPh>
    <rPh sb="87" eb="89">
      <t>ジギョウ</t>
    </rPh>
    <rPh sb="90" eb="91">
      <t>ヒカ</t>
    </rPh>
    <rPh sb="96" eb="98">
      <t>ショウライ</t>
    </rPh>
    <rPh sb="98" eb="100">
      <t>フタン</t>
    </rPh>
    <rPh sb="100" eb="102">
      <t>ヒリツ</t>
    </rPh>
    <rPh sb="102" eb="103">
      <t>オヨ</t>
    </rPh>
    <rPh sb="104" eb="106">
      <t>ジッシツ</t>
    </rPh>
    <rPh sb="106" eb="109">
      <t>コウサイヒ</t>
    </rPh>
    <rPh sb="109" eb="111">
      <t>ヒリツ</t>
    </rPh>
    <rPh sb="112" eb="114">
      <t>ゾウカ</t>
    </rPh>
    <rPh sb="115" eb="117">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</si>
</sst>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7C28-4478-B916-6A0B47C9AC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83721</c:v>
                </c:pt>
                <c:pt idx="1">
                  <c:v>93215</c:v>
                </c:pt>
                <c:pt idx="2">
                  <c:v>66894</c:v>
                </c:pt>
                <c:pt idx="3">
                  <c:v>78109</c:v>
                </c:pt>
                <c:pt idx="4">
                  <c:v>217622</c:v>
                </c:pt>
              </c:numCache>
            </c:numRef>
          </c:val>
          <c:smooth val="0"/>
          <c:extLst>
            <c:ext xmlns:c16="http://schemas.microsoft.com/office/drawing/2014/chart" uri="{C3380CC4-5D6E-409C-BE32-E72D297353CC}">
              <c16:uniqueId val="{00000001-7C28-4478-B916-6A0B47C9AC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8.19</c:v>
                </c:pt>
                <c:pt idx="1">
                  <c:v>6.74</c:v>
                </c:pt>
                <c:pt idx="2">
                  <c:v>6.87</c:v>
                </c:pt>
                <c:pt idx="3">
                  <c:v>7.96</c:v>
                </c:pt>
                <c:pt idx="4">
                  <c:v>9.6199999999999992</c:v>
                </c:pt>
              </c:numCache>
            </c:numRef>
          </c:val>
          <c:extLst>
            <c:ext xmlns:c16="http://schemas.microsoft.com/office/drawing/2014/chart" uri="{C3380CC4-5D6E-409C-BE32-E72D297353CC}">
              <c16:uniqueId val="{00000000-6294-43D8-B4E7-74A6C1424D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23.76</c:v>
                </c:pt>
                <c:pt idx="1">
                  <c:v>24.3</c:v>
                </c:pt>
                <c:pt idx="2">
                  <c:v>22.97</c:v>
                </c:pt>
                <c:pt idx="3">
                  <c:v>22.33</c:v>
                </c:pt>
                <c:pt idx="4">
                  <c:v>20.03</c:v>
                </c:pt>
              </c:numCache>
            </c:numRef>
          </c:val>
          <c:extLst>
            <c:ext xmlns:c16="http://schemas.microsoft.com/office/drawing/2014/chart" uri="{C3380CC4-5D6E-409C-BE32-E72D297353CC}">
              <c16:uniqueId val="{00000001-6294-43D8-B4E7-74A6C1424D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c:v>
                </c:pt>
                <c:pt idx="1">
                  <c:v>-1.47</c:v>
                </c:pt>
                <c:pt idx="2">
                  <c:v>-1.3</c:v>
                </c:pt>
                <c:pt idx="3">
                  <c:v>2.29</c:v>
                </c:pt>
                <c:pt idx="4">
                  <c:v>-0.54</c:v>
                </c:pt>
              </c:numCache>
            </c:numRef>
          </c:val>
          <c:smooth val="0"/>
          <c:extLst>
            <c:ext xmlns:c16="http://schemas.microsoft.com/office/drawing/2014/chart" uri="{C3380CC4-5D6E-409C-BE32-E72D297353CC}">
              <c16:uniqueId val="{00000002-6294-43D8-B4E7-74A6C1424D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A7-4DDF-A5FE-2B94D93AE3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A7-4DDF-A5FE-2B94D93AE3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A7-4DDF-A5FE-2B94D93AE3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1A7-4DDF-A5FE-2B94D93AE32E}"/>
            </c:ext>
          </c:extLst>
        </c:ser>
        <c:ser>
          <c:idx val="4"/>
          <c:order val="4"/>
          <c:tx>
            <c:strRef>
              <c:f>データシート!$A$31</c:f>
              <c:strCache>
                <c:ptCount val="1"/>
                <c:pt idx="0">
                  <c:v>三川町下水道事業特別会計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1A7-4DDF-A5FE-2B94D93AE32E}"/>
            </c:ext>
          </c:extLst>
        </c:ser>
        <c:ser>
          <c:idx val="5"/>
          <c:order val="5"/>
          <c:tx>
            <c:strRef>
              <c:f>データシート!$A$32</c:f>
              <c:strCache>
                <c:ptCount val="1"/>
                <c:pt idx="0">
                  <c:v>三川町農業集落排水事業特別会計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1A7-4DDF-A5FE-2B94D93AE32E}"/>
            </c:ext>
          </c:extLst>
        </c:ser>
        <c:ser>
          <c:idx val="6"/>
          <c:order val="6"/>
          <c:tx>
            <c:strRef>
              <c:f>データシート!$A$33</c:f>
              <c:strCache>
                <c:ptCount val="1"/>
                <c:pt idx="0">
                  <c:v>三川町介護保険特別会計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0.84</c:v>
                </c:pt>
                <c:pt idx="2">
                  <c:v>#N/A</c:v>
                </c:pt>
                <c:pt idx="3">
                  <c:v>0.7</c:v>
                </c:pt>
                <c:pt idx="4">
                  <c:v>#N/A</c:v>
                </c:pt>
                <c:pt idx="5">
                  <c:v>0.35</c:v>
                </c:pt>
                <c:pt idx="6">
                  <c:v>#N/A</c:v>
                </c:pt>
                <c:pt idx="7">
                  <c:v>0.48</c:v>
                </c:pt>
                <c:pt idx="8">
                  <c:v>#N/A</c:v>
                </c:pt>
                <c:pt idx="9">
                  <c:v>7.0000000000000007E-2</c:v>
                </c:pt>
              </c:numCache>
            </c:numRef>
          </c:val>
          <c:extLst>
            <c:ext xmlns:c16="http://schemas.microsoft.com/office/drawing/2014/chart" uri="{C3380CC4-5D6E-409C-BE32-E72D297353CC}">
              <c16:uniqueId val="{00000006-31A7-4DDF-A5FE-2B94D93AE32E}"/>
            </c:ext>
          </c:extLst>
        </c:ser>
        <c:ser>
          <c:idx val="7"/>
          <c:order val="7"/>
          <c:tx>
            <c:strRef>
              <c:f>データシート!$A$34</c:f>
              <c:strCache>
                <c:ptCount val="1"/>
                <c:pt idx="0">
                  <c:v>三川町後期高齢者医療特別会計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0.05</c:v>
                </c:pt>
                <c:pt idx="4">
                  <c:v>#N/A</c:v>
                </c:pt>
                <c:pt idx="5">
                  <c:v>0.06</c:v>
                </c:pt>
                <c:pt idx="6">
                  <c:v>#N/A</c:v>
                </c:pt>
                <c:pt idx="7">
                  <c:v>0.09</c:v>
                </c:pt>
                <c:pt idx="8">
                  <c:v>#N/A</c:v>
                </c:pt>
                <c:pt idx="9">
                  <c:v>0.43</c:v>
                </c:pt>
              </c:numCache>
            </c:numRef>
          </c:val>
          <c:extLst>
            <c:ext xmlns:c16="http://schemas.microsoft.com/office/drawing/2014/chart" uri="{C3380CC4-5D6E-409C-BE32-E72D297353CC}">
              <c16:uniqueId val="{00000007-31A7-4DDF-A5FE-2B94D93AE32E}"/>
            </c:ext>
          </c:extLst>
        </c:ser>
        <c:ser>
          <c:idx val="8"/>
          <c:order val="8"/>
          <c:tx>
            <c:strRef>
              <c:f>データシート!$A$35</c:f>
              <c:strCache>
                <c:ptCount val="1"/>
                <c:pt idx="0">
                  <c:v>三川町国民健康保険特別会計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1.01</c:v>
                </c:pt>
                <c:pt idx="2">
                  <c:v>#N/A</c:v>
                </c:pt>
                <c:pt idx="3">
                  <c:v>1.61</c:v>
                </c:pt>
                <c:pt idx="4">
                  <c:v>#N/A</c:v>
                </c:pt>
                <c:pt idx="5">
                  <c:v>1.36</c:v>
                </c:pt>
                <c:pt idx="6">
                  <c:v>#N/A</c:v>
                </c:pt>
                <c:pt idx="7">
                  <c:v>0.65</c:v>
                </c:pt>
                <c:pt idx="8">
                  <c:v>#N/A</c:v>
                </c:pt>
                <c:pt idx="9">
                  <c:v>1.1100000000000001</c:v>
                </c:pt>
              </c:numCache>
            </c:numRef>
          </c:val>
          <c:extLst>
            <c:ext xmlns:c16="http://schemas.microsoft.com/office/drawing/2014/chart" uri="{C3380CC4-5D6E-409C-BE32-E72D297353CC}">
              <c16:uniqueId val="{00000008-31A7-4DDF-A5FE-2B94D93AE3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8.19</c:v>
                </c:pt>
                <c:pt idx="2">
                  <c:v>#N/A</c:v>
                </c:pt>
                <c:pt idx="3">
                  <c:v>6.74</c:v>
                </c:pt>
                <c:pt idx="4">
                  <c:v>#N/A</c:v>
                </c:pt>
                <c:pt idx="5">
                  <c:v>6.86</c:v>
                </c:pt>
                <c:pt idx="6">
                  <c:v>#N/A</c:v>
                </c:pt>
                <c:pt idx="7">
                  <c:v>7.95</c:v>
                </c:pt>
                <c:pt idx="8">
                  <c:v>#N/A</c:v>
                </c:pt>
                <c:pt idx="9">
                  <c:v>9.6199999999999992</c:v>
                </c:pt>
              </c:numCache>
            </c:numRef>
          </c:val>
          <c:extLst>
            <c:ext xmlns:c16="http://schemas.microsoft.com/office/drawing/2014/chart" uri="{C3380CC4-5D6E-409C-BE32-E72D297353CC}">
              <c16:uniqueId val="{00000009-31A7-4DDF-A5FE-2B94D93AE3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453</c:v>
                </c:pt>
                <c:pt idx="5">
                  <c:v>431</c:v>
                </c:pt>
                <c:pt idx="8">
                  <c:v>420</c:v>
                </c:pt>
                <c:pt idx="11">
                  <c:v>419</c:v>
                </c:pt>
                <c:pt idx="14">
                  <c:v>411</c:v>
                </c:pt>
              </c:numCache>
            </c:numRef>
          </c:val>
          <c:extLst>
            <c:ext xmlns:c16="http://schemas.microsoft.com/office/drawing/2014/chart" uri="{C3380CC4-5D6E-409C-BE32-E72D297353CC}">
              <c16:uniqueId val="{00000000-39CB-4029-B6C4-00A0829C4E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CB-4029-B6C4-00A0829C4E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2-39CB-4029-B6C4-00A0829C4E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39CB-4029-B6C4-00A0829C4E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207</c:v>
                </c:pt>
                <c:pt idx="3">
                  <c:v>199</c:v>
                </c:pt>
                <c:pt idx="6">
                  <c:v>204</c:v>
                </c:pt>
                <c:pt idx="9">
                  <c:v>206</c:v>
                </c:pt>
                <c:pt idx="12">
                  <c:v>216</c:v>
                </c:pt>
              </c:numCache>
            </c:numRef>
          </c:val>
          <c:extLst>
            <c:ext xmlns:c16="http://schemas.microsoft.com/office/drawing/2014/chart" uri="{C3380CC4-5D6E-409C-BE32-E72D297353CC}">
              <c16:uniqueId val="{00000004-39CB-4029-B6C4-00A0829C4E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CB-4029-B6C4-00A0829C4E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CB-4029-B6C4-00A0829C4E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497</c:v>
                </c:pt>
                <c:pt idx="3">
                  <c:v>475</c:v>
                </c:pt>
                <c:pt idx="6">
                  <c:v>469</c:v>
                </c:pt>
                <c:pt idx="9">
                  <c:v>477</c:v>
                </c:pt>
                <c:pt idx="12">
                  <c:v>478</c:v>
                </c:pt>
              </c:numCache>
            </c:numRef>
          </c:val>
          <c:extLst>
            <c:ext xmlns:c16="http://schemas.microsoft.com/office/drawing/2014/chart" uri="{C3380CC4-5D6E-409C-BE32-E72D297353CC}">
              <c16:uniqueId val="{00000007-39CB-4029-B6C4-00A0829C4E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256</c:v>
                </c:pt>
                <c:pt idx="2">
                  <c:v>#N/A</c:v>
                </c:pt>
                <c:pt idx="3">
                  <c:v>#N/A</c:v>
                </c:pt>
                <c:pt idx="4">
                  <c:v>248</c:v>
                </c:pt>
                <c:pt idx="5">
                  <c:v>#N/A</c:v>
                </c:pt>
                <c:pt idx="6">
                  <c:v>#N/A</c:v>
                </c:pt>
                <c:pt idx="7">
                  <c:v>258</c:v>
                </c:pt>
                <c:pt idx="8">
                  <c:v>#N/A</c:v>
                </c:pt>
                <c:pt idx="9">
                  <c:v>#N/A</c:v>
                </c:pt>
                <c:pt idx="10">
                  <c:v>269</c:v>
                </c:pt>
                <c:pt idx="11">
                  <c:v>#N/A</c:v>
                </c:pt>
                <c:pt idx="12">
                  <c:v>#N/A</c:v>
                </c:pt>
                <c:pt idx="13">
                  <c:v>288</c:v>
                </c:pt>
                <c:pt idx="14">
                  <c:v>#N/A</c:v>
                </c:pt>
              </c:numCache>
            </c:numRef>
          </c:val>
          <c:smooth val="0"/>
          <c:extLst>
            <c:ext xmlns:c16="http://schemas.microsoft.com/office/drawing/2014/chart" uri="{C3380CC4-5D6E-409C-BE32-E72D297353CC}">
              <c16:uniqueId val="{00000008-39CB-4029-B6C4-00A0829C4E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5043</c:v>
                </c:pt>
                <c:pt idx="5">
                  <c:v>4913</c:v>
                </c:pt>
                <c:pt idx="8">
                  <c:v>4618</c:v>
                </c:pt>
                <c:pt idx="11">
                  <c:v>4851</c:v>
                </c:pt>
                <c:pt idx="14">
                  <c:v>4815</c:v>
                </c:pt>
              </c:numCache>
            </c:numRef>
          </c:val>
          <c:extLst>
            <c:ext xmlns:c16="http://schemas.microsoft.com/office/drawing/2014/chart" uri="{C3380CC4-5D6E-409C-BE32-E72D297353CC}">
              <c16:uniqueId val="{00000000-4A59-489F-BF61-604EFC97EB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63</c:v>
                </c:pt>
                <c:pt idx="8">
                  <c:v>56</c:v>
                </c:pt>
                <c:pt idx="11">
                  <c:v>49</c:v>
                </c:pt>
                <c:pt idx="14">
                  <c:v>42</c:v>
                </c:pt>
              </c:numCache>
            </c:numRef>
          </c:val>
          <c:extLst>
            <c:ext xmlns:c16="http://schemas.microsoft.com/office/drawing/2014/chart" uri="{C3380CC4-5D6E-409C-BE32-E72D297353CC}">
              <c16:uniqueId val="{00000001-4A59-489F-BF61-604EFC97EB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1321</c:v>
                </c:pt>
                <c:pt idx="5">
                  <c:v>1493</c:v>
                </c:pt>
                <c:pt idx="8">
                  <c:v>1527</c:v>
                </c:pt>
                <c:pt idx="11">
                  <c:v>1605</c:v>
                </c:pt>
                <c:pt idx="14">
                  <c:v>1639</c:v>
                </c:pt>
              </c:numCache>
            </c:numRef>
          </c:val>
          <c:extLst>
            <c:ext xmlns:c16="http://schemas.microsoft.com/office/drawing/2014/chart" uri="{C3380CC4-5D6E-409C-BE32-E72D297353CC}">
              <c16:uniqueId val="{00000002-4A59-489F-BF61-604EFC97EB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59-489F-BF61-604EFC97EB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59-489F-BF61-604EFC97EB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59-489F-BF61-604EFC97EB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601</c:v>
                </c:pt>
                <c:pt idx="3">
                  <c:v>630</c:v>
                </c:pt>
                <c:pt idx="6">
                  <c:v>615</c:v>
                </c:pt>
                <c:pt idx="9">
                  <c:v>592</c:v>
                </c:pt>
                <c:pt idx="12">
                  <c:v>597</c:v>
                </c:pt>
              </c:numCache>
            </c:numRef>
          </c:val>
          <c:extLst>
            <c:ext xmlns:c16="http://schemas.microsoft.com/office/drawing/2014/chart" uri="{C3380CC4-5D6E-409C-BE32-E72D297353CC}">
              <c16:uniqueId val="{00000006-4A59-489F-BF61-604EFC97EB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7-4A59-489F-BF61-604EFC97EB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3606</c:v>
                </c:pt>
                <c:pt idx="3">
                  <c:v>3416</c:v>
                </c:pt>
                <c:pt idx="6">
                  <c:v>3202</c:v>
                </c:pt>
                <c:pt idx="9">
                  <c:v>3028</c:v>
                </c:pt>
                <c:pt idx="12">
                  <c:v>2946</c:v>
                </c:pt>
              </c:numCache>
            </c:numRef>
          </c:val>
          <c:extLst>
            <c:ext xmlns:c16="http://schemas.microsoft.com/office/drawing/2014/chart" uri="{C3380CC4-5D6E-409C-BE32-E72D297353CC}">
              <c16:uniqueId val="{00000008-4A59-489F-BF61-604EFC97EB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c:v>
                </c:pt>
                <c:pt idx="3">
                  <c:v>25</c:v>
                </c:pt>
                <c:pt idx="6">
                  <c:v>17</c:v>
                </c:pt>
                <c:pt idx="9">
                  <c:v>13</c:v>
                </c:pt>
                <c:pt idx="12">
                  <c:v>8</c:v>
                </c:pt>
              </c:numCache>
            </c:numRef>
          </c:val>
          <c:extLst>
            <c:ext xmlns:c16="http://schemas.microsoft.com/office/drawing/2014/chart" uri="{C3380CC4-5D6E-409C-BE32-E72D297353CC}">
              <c16:uniqueId val="{00000009-4A59-489F-BF61-604EFC97EB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4914</c:v>
                </c:pt>
                <c:pt idx="3">
                  <c:v>5040</c:v>
                </c:pt>
                <c:pt idx="6">
                  <c:v>4972</c:v>
                </c:pt>
                <c:pt idx="9">
                  <c:v>4889</c:v>
                </c:pt>
                <c:pt idx="12">
                  <c:v>5225</c:v>
                </c:pt>
              </c:numCache>
            </c:numRef>
          </c:val>
          <c:extLst>
            <c:ext xmlns:c16="http://schemas.microsoft.com/office/drawing/2014/chart" uri="{C3380CC4-5D6E-409C-BE32-E72D297353CC}">
              <c16:uniqueId val="{0000000A-4A59-489F-BF61-604EFC97EB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2785</c:v>
                </c:pt>
                <c:pt idx="2">
                  <c:v>#N/A</c:v>
                </c:pt>
                <c:pt idx="3">
                  <c:v>#N/A</c:v>
                </c:pt>
                <c:pt idx="4">
                  <c:v>2644</c:v>
                </c:pt>
                <c:pt idx="5">
                  <c:v>#N/A</c:v>
                </c:pt>
                <c:pt idx="6">
                  <c:v>#N/A</c:v>
                </c:pt>
                <c:pt idx="7">
                  <c:v>2606</c:v>
                </c:pt>
                <c:pt idx="8">
                  <c:v>#N/A</c:v>
                </c:pt>
                <c:pt idx="9">
                  <c:v>#N/A</c:v>
                </c:pt>
                <c:pt idx="10">
                  <c:v>2017</c:v>
                </c:pt>
                <c:pt idx="11">
                  <c:v>#N/A</c:v>
                </c:pt>
                <c:pt idx="12">
                  <c:v>#N/A</c:v>
                </c:pt>
                <c:pt idx="13">
                  <c:v>2281</c:v>
                </c:pt>
                <c:pt idx="14">
                  <c:v>#N/A</c:v>
                </c:pt>
              </c:numCache>
            </c:numRef>
          </c:val>
          <c:smooth val="0"/>
          <c:extLst>
            <c:ext xmlns:c16="http://schemas.microsoft.com/office/drawing/2014/chart" uri="{C3380CC4-5D6E-409C-BE32-E72D297353CC}">
              <c16:uniqueId val="{0000000B-4A59-489F-BF61-604EFC97EB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606</c:v>
                </c:pt>
                <c:pt idx="1">
                  <c:v>595</c:v>
                </c:pt>
                <c:pt idx="2">
                  <c:v>536</c:v>
                </c:pt>
              </c:numCache>
            </c:numRef>
          </c:val>
          <c:extLst>
            <c:ext xmlns:c16="http://schemas.microsoft.com/office/drawing/2014/chart" uri="{C3380CC4-5D6E-409C-BE32-E72D297353CC}">
              <c16:uniqueId val="{00000000-0507-455E-8B3A-82430056F4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c:v>
                </c:pt>
                <c:pt idx="1">
                  <c:v>62</c:v>
                </c:pt>
                <c:pt idx="2">
                  <c:v>68</c:v>
                </c:pt>
              </c:numCache>
            </c:numRef>
          </c:val>
          <c:extLst>
            <c:ext xmlns:c16="http://schemas.microsoft.com/office/drawing/2014/chart" uri="{C3380CC4-5D6E-409C-BE32-E72D297353CC}">
              <c16:uniqueId val="{00000001-0507-455E-8B3A-82430056F4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723</c:v>
                </c:pt>
                <c:pt idx="1">
                  <c:v>785</c:v>
                </c:pt>
                <c:pt idx="2">
                  <c:v>897</c:v>
                </c:pt>
              </c:numCache>
            </c:numRef>
          </c:val>
          <c:extLst>
            <c:ext xmlns:c16="http://schemas.microsoft.com/office/drawing/2014/chart" uri="{C3380CC4-5D6E-409C-BE32-E72D297353CC}">
              <c16:uniqueId val="{00000002-0507-455E-8B3A-82430056F4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{0863D58C-B6E3-4236-8E28-F4BDBFD83591}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C24-4180-AF26-27B4EB5BF9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{4FA20F1C-608B-4882-B6C3-A0C321313B16}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24-4180-AF26-27B4EB5BF9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{91E50D05-3CE7-4E10-9294-FD0E2B1492A3}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24-4180-AF26-27B4EB5BF9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{0D33DD34-BD15-4CF9-A22C-5EC61DEE45C4}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24-4180-AF26-27B4EB5BF9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{6427A490-8789-4B81-AA4E-B5D7B2270339}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24-4180-AF26-27B4EB5BF9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{8E32E8DC-79E6-48FC-8490-FA8DBB41174A}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C24-4180-AF26-27B4EB5BF9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{B8811574-4FB3-4657-BA26-D2358DD1D81D}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C24-4180-AF26-27B4EB5BF9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{CCE7935A-47A1-42A7-A811-638929CA5A1F}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C24-4180-AF26-27B4EB5BF9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{5D9EAAFE-5AEC-497C-8D41-61D220E349D9}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C24-4180-AF26-27B4EB5BF9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54.1</c:v>
                </c:pt>
                <c:pt idx="16">
                  <c:v>62.4</c:v>
                </c:pt>
                <c:pt idx="24">
                  <c:v>63.4</c:v>
                </c:pt>
                <c:pt idx="32">
                  <c:v>61.1</c:v>
                </c:pt>
              </c:numCache>
            </c:numRef>
          </c:xVal>
          <c:yVal>
            <c:numRef>
              <c:f>公会計指標分析・財政指標組合せ分析表!$BP$51:$DC$51</c:f>
              <c:numCache>
                <c:formatCode>#,##0.0;"▲ "#,##0.0</c:formatCode>
                <c:ptCount val="40"/>
                <c:pt idx="0">
                  <c:v>124</c:v>
                </c:pt>
                <c:pt idx="8">
                  <c:v>119.1</c:v>
                </c:pt>
                <c:pt idx="16">
                  <c:v>117.2</c:v>
                </c:pt>
                <c:pt idx="24">
                  <c:v>89.5</c:v>
                </c:pt>
                <c:pt idx="32">
                  <c:v>100.4</c:v>
                </c:pt>
              </c:numCache>
            </c:numRef>
          </c:yVal>
          <c:smooth val="0"/>
          <c:extLst>
            <c:ext xmlns:c16="http://schemas.microsoft.com/office/drawing/2014/chart" uri="{C3380CC4-5D6E-409C-BE32-E72D297353CC}">
              <c16:uniqueId val="{00000009-2C24-4180-AF26-27B4EB5BF9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{CABE2588-8506-4D04-8D0D-AF59845F1C7A}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C24-4180-AF26-27B4EB5BF9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{787F201A-ECD2-4D2F-86F6-BB5F90BCCC21}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24-4180-AF26-27B4EB5BF9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{AE21E773-41D0-4DF5-A524-9A54FBF63741}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24-4180-AF26-27B4EB5BF9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{EF6A17B9-1CDA-4F0C-B390-184D1BCDB3BB}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24-4180-AF26-27B4EB5BF9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{86715F5F-196B-40F8-BC4A-C68F1AA26387}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24-4180-AF26-27B4EB5BF9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{11B6F867-45A7-447D-A63B-0041841190A3}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C24-4180-AF26-27B4EB5BF9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{F53E6A45-5837-4B50-891E-ECE1808C6B1C}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C24-4180-AF26-27B4EB5BF9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{2B016A37-8EF5-47B7-8B19-D9D07E4CA758}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C24-4180-AF26-27B4EB5BF9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{AA94500F-2C2B-4326-9EC7-3037AE5E4119}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C24-4180-AF26-27B4EB5BF9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2C24-4180-AF26-27B4EB5BF940}"/>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{7108EE44-72B2-4DB3-B1A6-7EC2DF258A14}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254-4BA5-9FDC-85829CB978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{C61F7884-E5D4-42BA-85CC-9DAB842370B3}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4-4BA5-9FDC-85829CB978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{A4A41CBD-8FBB-4567-BCD5-7E12EC0D1995}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4-4BA5-9FDC-85829CB978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{9D3CB17A-265E-4174-BBA8-BDD03052E61C}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4-4BA5-9FDC-85829CB978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{137FFBB5-57DD-4CAD-AF79-934D5DFA7BA1}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4-4BA5-9FDC-85829CB9788A}"/>
                </c:ext>
              </c:extLst>
            </c:dLbl>
            <c:dLbl>
              <c:idx val="8"/>
              <c:layout>
                <c:manualLayout>
                  <c:x val="-3.745554544702671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{208FF301-4975-46C8-BEC3-9E9DD8762D6D}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254-4BA5-9FDC-85829CB9788A}"/>
                </c:ext>
              </c:extLst>
            </c:dLbl>
            <c:dLbl>
              <c:idx val="16"/>
              <c:layout>
                <c:manualLayout>
                  <c:x val="-2.5940437791194551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{820E2FA6-FA16-4C0C-98B7-5EFA873E2361}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254-4BA5-9FDC-85829CB9788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{AA632A28-C0A5-4F7B-B854-1242D90135F5}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254-4BA5-9FDC-85829CB9788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{2E1DE5AB-82A9-493E-A821-5186ACDA2B7E}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254-4BA5-9FDC-85829CB978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11.2</c:v>
                </c:pt>
                <c:pt idx="16">
                  <c:v>11.3</c:v>
                </c:pt>
                <c:pt idx="24">
                  <c:v>11.5</c:v>
                </c:pt>
                <c:pt idx="32">
                  <c:v>12</c:v>
                </c:pt>
              </c:numCache>
            </c:numRef>
          </c:xVal>
          <c:yVal>
            <c:numRef>
              <c:f>公会計指標分析・財政指標組合せ分析表!$BP$73:$DC$73</c:f>
              <c:numCache>
                <c:formatCode>#,##0.0;"▲ "#,##0.0</c:formatCode>
                <c:ptCount val="40"/>
                <c:pt idx="0">
                  <c:v>124</c:v>
                </c:pt>
                <c:pt idx="8">
                  <c:v>119.1</c:v>
                </c:pt>
                <c:pt idx="16">
                  <c:v>117.2</c:v>
                </c:pt>
                <c:pt idx="24">
                  <c:v>89.5</c:v>
                </c:pt>
                <c:pt idx="32">
                  <c:v>100.4</c:v>
                </c:pt>
              </c:numCache>
            </c:numRef>
          </c:yVal>
          <c:smooth val="0"/>
          <c:extLst>
            <c:ext xmlns:c16="http://schemas.microsoft.com/office/drawing/2014/chart" uri="{C3380CC4-5D6E-409C-BE32-E72D297353CC}">
              <c16:uniqueId val="{00000009-D254-4BA5-9FDC-85829CB978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{11955C90-32FF-4C5B-9512-5BDFCF1A7822}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254-4BA5-9FDC-85829CB978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{95698743-B214-42D6-86B0-ADC2B55E7480}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4-4BA5-9FDC-85829CB978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{0EC71A02-4906-4716-B754-CA3ACE3099F8}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4-4BA5-9FDC-85829CB978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{70D44287-2147-4223-9127-693632FEEAE5}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4-4BA5-9FDC-85829CB978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{596B848F-20ED-4E3B-BFCE-923F74296659}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4-4BA5-9FDC-85829CB9788A}"/>
                </c:ext>
              </c:extLst>
            </c:dLbl>
            <c:dLbl>
              <c:idx val="8"/>
              <c:layout>
                <c:manualLayout>
                  <c:x val="-2.5940437791194586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{5E179E1C-6904-4511-AF5B-C9AE47CE7695}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254-4BA5-9FDC-85829CB9788A}"/>
                </c:ext>
              </c:extLst>
            </c:dLbl>
            <c:dLbl>
              <c:idx val="16"/>
              <c:layout>
                <c:manualLayout>
                  <c:x val="-3.7455545447026728E-2"/>
                  <c:y val="-7.187718121770769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{0707D7CB-BF1B-47A4-98E3-49689AEAB5D9}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254-4BA5-9FDC-85829CB9788A}"/>
                </c:ext>
              </c:extLst>
            </c:dLbl>
            <c:dLbl>
              <c:idx val="24"/>
              <c:layout>
                <c:manualLayout>
                  <c:x val="-3.1697991619110633E-2"/>
                  <c:y val="-3.403572967319159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{E8A97E34-2AB1-4BC0-8B72-FDCCD9761C07}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254-4BA5-9FDC-85829CB9788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{17FAEC14-9602-467B-89C7-29C7190897E1}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254-4BA5-9FDC-85829CB97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D254-4BA5-9FDC-85829CB9788A}"/>
            </c:ext>
          </c:extLst>
        </c:ser>
        <c:dLbls>
          <c:showLegendKey val="0"/>
          <c:showVal val="1"/>
          <c:showCatName val="0"/>
          <c:showSerName val="0"/>
          <c:showPercent val="0"/>
          <c:showBubbleSize val="0"/>
        </c:dLbls>
        <c:axId val="84219776"/>
        <c:axId val="84234240"/>
      </c:scatterChart>
      <c:valAx>
        <c:axId val="84219776"/>
        <c:scaling>
          <c:orientation val="minMax"/>
          <c:max val="12.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実質公債費比率（分子）については、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前年度に比べやや増加している。元利償還金については、低利率での借入等により地方債現在高を減少させ、元利償還金を抑えている。公営企業債の元利償還金に対する繰入金についても、過去に補償金免除繰上償還制度の活用により、農業集落排水事業に係る地方債の繰上償還を行っているものの、新規の借り入れもあり、公営企業債の元利償還金に対する繰入金はほぼ一定の水準となっている。今後も新規の地方債発行抑制や繰上償還によって、実質公債費比率（分子）を減少させるよう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将来負担比率（分子）については、</a:t>
          </a:r>
          <a:r>
            <a:rPr lang="ja-JP" altLang="en-US" sz="1100" b="0" i="0" baseline="0">
              <a:solidFill>
                <a:schemeClr val="dk1"/>
              </a:solidFill>
              <a:effectLst/>
              <a:latin typeface="+mn-lt"/>
              <a:ea typeface="+mn-ea"/>
              <a:cs typeface="+mn-cs"/>
            </a:rPr>
            <a:t>平成２７年度以降</a:t>
          </a:r>
          <a:r>
            <a:rPr lang="ja-JP" altLang="ja-JP" sz="1100" b="0" i="0" baseline="0">
              <a:solidFill>
                <a:schemeClr val="dk1"/>
              </a:solidFill>
              <a:effectLst/>
              <a:latin typeface="+mn-lt"/>
              <a:ea typeface="+mn-ea"/>
              <a:cs typeface="+mn-cs"/>
            </a:rPr>
            <a:t>減少傾向</a:t>
          </a:r>
          <a:r>
            <a:rPr lang="ja-JP" altLang="en-US" sz="1100" b="0" i="0" baseline="0">
              <a:solidFill>
                <a:schemeClr val="dk1"/>
              </a:solidFill>
              <a:effectLst/>
              <a:latin typeface="+mn-lt"/>
              <a:ea typeface="+mn-ea"/>
              <a:cs typeface="+mn-cs"/>
            </a:rPr>
            <a:t>にあるものの、令和元年度は前年度比１３％の増となった</a:t>
          </a:r>
          <a:r>
            <a:rPr lang="ja-JP" altLang="ja-JP" sz="1100" b="0" i="0" baseline="0">
              <a:solidFill>
                <a:schemeClr val="dk1"/>
              </a:solidFill>
              <a:effectLst/>
              <a:latin typeface="+mn-lt"/>
              <a:ea typeface="+mn-ea"/>
              <a:cs typeface="+mn-cs"/>
            </a:rPr>
            <a:t>。将来負担額の中で最も大きな要因である地方債現在高については、起債抑制や繰上償還等により２５年度以降は５０億円を下回っていたが、</a:t>
          </a:r>
          <a:r>
            <a:rPr lang="ja-JP" altLang="en-US" sz="1100" b="0" i="0" baseline="0">
              <a:solidFill>
                <a:schemeClr val="dk1"/>
              </a:solidFill>
              <a:effectLst/>
              <a:latin typeface="+mn-lt"/>
              <a:ea typeface="+mn-ea"/>
              <a:cs typeface="+mn-cs"/>
            </a:rPr>
            <a:t>子育て交流施設整備などの</a:t>
          </a:r>
          <a:r>
            <a:rPr lang="ja-JP" altLang="ja-JP" sz="1100" b="0" i="0" baseline="0">
              <a:solidFill>
                <a:schemeClr val="dk1"/>
              </a:solidFill>
              <a:effectLst/>
              <a:latin typeface="+mn-lt"/>
              <a:ea typeface="+mn-ea"/>
              <a:cs typeface="+mn-cs"/>
            </a:rPr>
            <a:t>大型事業の実施に伴う起債により、</a:t>
          </a:r>
          <a:r>
            <a:rPr lang="ja-JP" altLang="en-US" sz="1100" b="0" i="0" baseline="0">
              <a:solidFill>
                <a:schemeClr val="dk1"/>
              </a:solidFill>
              <a:effectLst/>
              <a:latin typeface="+mn-lt"/>
              <a:ea typeface="+mn-ea"/>
              <a:cs typeface="+mn-cs"/>
            </a:rPr>
            <a:t>平成２８年度以来再び５０億円を上回る結果となった。</a:t>
          </a:r>
          <a:r>
            <a:rPr lang="ja-JP" altLang="ja-JP" sz="1100" b="0" i="0" baseline="0">
              <a:solidFill>
                <a:schemeClr val="dk1"/>
              </a:solidFill>
              <a:effectLst/>
              <a:latin typeface="+mn-lt"/>
              <a:ea typeface="+mn-ea"/>
              <a:cs typeface="+mn-cs"/>
            </a:rPr>
            <a:t>また公営企業債等については、着実な償還により減少している。債務負担行為については、社会福祉法人が特別養護老人ホームの建設や増改築に対して借り入れた借入金に対して補助を行っているものなどであり、今後も減少予定である。また、充当可能財源では、基準財政需要額算入見込額は減少傾向にあるものの、充当可能基金の着実な積立てを行っている。今後も起債抑制等に努め地方債現在高を減少させ、将来負担比率（分子）を減少させ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ふるさと応援寄附金の増額等によりふるさと基金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を３４８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百万円積み立てたことにより、全体としては５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使途の明確化を図るために、財政調整基金を取崩して個々の特定目的基金に積立てていく予定である。なお、その額は予算状況を見て対応していくことになるが、基金を充てる事業が後年度に順次控えているため、今後の全体額は減少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ふるさと基金：地域の特色を生かした魅力ある地域づくり</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教育施設整備基金：教育施設等の整備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温泉施設基金：なの花温泉田田入浴施設等の整備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国際交流基金：国際化に適切に対応する人材育成及び国際交流促進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リーディングファーマーズ銀行基金：リーディングファーマーズ銀行事業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ふるさと基金：ふるさと応援寄附金の増により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３４８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教育施設整備基金：教育施設の大規模改修事業に備え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温泉施設基金：温泉施設の大規模改修事業に備え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５百万円取り崩したことにより減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国際交流基金：国際交流事業に備え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融資に対する利子補給に備え０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４百万円取り崩したことにより減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ふるさと基金：投資的経費に多額を取り崩すため、減少予定。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教育施設整備基金：教育施設の大規模改修事業で多額を取り崩すため、減少予定。</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温泉施設基金：温泉施設の大規模改修事業で多額を取り崩すため、減少予定。</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国際交流基金：今後も同額程度を維持する予定。</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リーディングファーマーズ銀行基金：今後も同額程度を維持する予定。</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特定目的基金への積み立て等のため、全体としては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予算状況を見て対応していくが、各種事業が控えているため今後減少予定である。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剰余金から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地方債の償還予定を踏まえ対応していく。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7,410
7,379
33.22
6,224,019
5,964,729
257,427
2,675,280
5,224,560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現時点では有形固定資産減価償却率は類似他団体に比べわずかに下回っているものの、施設の老朽化が進んでいるため今後は増加が見込まれる。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年度に策定した公共施設等総合管理計画に基づき、施設の長寿命化や適切な維持補修に努めていく必要がある。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86466</xdr:rowOff>
    </xdr:from>
    <xdr:to>
      <xdr:col>23</xdr:col>
      <xdr:colOff>136525</xdr:colOff>
      <xdr:row>31</xdr:row>
      <xdr:rowOff>16616</xdr:rowOff>
    </xdr:to>
    <xdr:sp macro="" textlink="">
      <xdr:nvSpPr>
        <xdr:cNvPr id="81" name="楕円 80"/>
        <xdr:cNvSpPr/>
      </xdr:nvSpPr>
      <xdr:spPr>
        <a:xfrm>
          <a:off x="47117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109343</xdr:rowOff>
    </xdr:from>
    <xdr:ext cx="405111" cy="259045"/>
    <xdr:sp macro="" textlink="">
      <xdr:nvSpPr>
        <xdr:cNvPr id="82" name="有形固定資産減価償却率該当値テキスト"/>
        <xdr:cNvSpPr txBox="1"/>
      </xdr:nvSpPr>
      <xdr:spPr>
        <a:xfrm>
          <a:off x="4813300" y="585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83" name="楕円 82"/>
        <xdr:cNvSpPr/>
      </xdr:nvSpPr>
      <xdr:spPr>
        <a:xfrm>
          <a:off x="4000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137266</xdr:rowOff>
    </xdr:from>
    <xdr:to>
      <xdr:col>23</xdr:col>
      <xdr:colOff>85725</xdr:colOff>
      <xdr:row>31</xdr:row>
      <xdr:rowOff>7197</xdr:rowOff>
    </xdr:to>
    <xdr:cxnSp macro="">
      <xdr:nvCxnSpPr>
        <xdr:cNvPr id="84" name="直線コネクタ 83"/>
        <xdr:cNvCxnSpPr/>
      </xdr:nvCxnSpPr>
      <xdr:spPr>
        <a:xfrm flipV="1">
          <a:off x="4051300" y="6052291"/>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5" name="楕円 84"/>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7197</xdr:rowOff>
    </xdr:to>
    <xdr:cxnSp macro="">
      <xdr:nvCxnSpPr>
        <xdr:cNvPr id="86" name="直線コネクタ 85"/>
        <xdr:cNvCxnSpPr/>
      </xdr:nvCxnSpPr>
      <xdr:spPr>
        <a:xfrm>
          <a:off x="3289300" y="607568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131974</xdr:rowOff>
    </xdr:from>
    <xdr:to>
      <xdr:col>11</xdr:col>
      <xdr:colOff>187325</xdr:colOff>
      <xdr:row>30</xdr:row>
      <xdr:rowOff>62124</xdr:rowOff>
    </xdr:to>
    <xdr:sp macro="" textlink="">
      <xdr:nvSpPr>
        <xdr:cNvPr id="87" name="楕円 86"/>
        <xdr:cNvSpPr/>
      </xdr:nvSpPr>
      <xdr:spPr>
        <a:xfrm>
          <a:off x="2476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11324</xdr:rowOff>
    </xdr:from>
    <xdr:to>
      <xdr:col>15</xdr:col>
      <xdr:colOff>136525</xdr:colOff>
      <xdr:row>30</xdr:row>
      <xdr:rowOff>160655</xdr:rowOff>
    </xdr:to>
    <xdr:cxnSp macro="">
      <xdr:nvCxnSpPr>
        <xdr:cNvPr id="88" name="直線コネクタ 87"/>
        <xdr:cNvCxnSpPr/>
      </xdr:nvCxnSpPr>
      <xdr:spPr>
        <a:xfrm>
          <a:off x="2527300" y="5926349"/>
          <a:ext cx="762000" cy="1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146367</xdr:rowOff>
    </xdr:from>
    <xdr:to>
      <xdr:col>7</xdr:col>
      <xdr:colOff>187325</xdr:colOff>
      <xdr:row>30</xdr:row>
      <xdr:rowOff>76517</xdr:rowOff>
    </xdr:to>
    <xdr:sp macro="" textlink="">
      <xdr:nvSpPr>
        <xdr:cNvPr id="89" name="楕円 88"/>
        <xdr:cNvSpPr/>
      </xdr:nvSpPr>
      <xdr:spPr>
        <a:xfrm>
          <a:off x="1714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11324</xdr:rowOff>
    </xdr:from>
    <xdr:to>
      <xdr:col>11</xdr:col>
      <xdr:colOff>136525</xdr:colOff>
      <xdr:row>30</xdr:row>
      <xdr:rowOff>25717</xdr:rowOff>
    </xdr:to>
    <xdr:cxnSp macro="">
      <xdr:nvCxnSpPr>
        <xdr:cNvPr id="90" name="直線コネクタ 89"/>
        <xdr:cNvCxnSpPr/>
      </xdr:nvCxnSpPr>
      <xdr:spPr>
        <a:xfrm flipV="1">
          <a:off x="1765300" y="592634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1"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2"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49124</xdr:rowOff>
    </xdr:from>
    <xdr:ext cx="405111" cy="259045"/>
    <xdr:sp macro="" textlink="">
      <xdr:nvSpPr>
        <xdr:cNvPr id="95" name="n_1main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78651</xdr:rowOff>
    </xdr:from>
    <xdr:ext cx="405111" cy="259045"/>
    <xdr:sp macro="" textlink="">
      <xdr:nvSpPr>
        <xdr:cNvPr id="97" name="n_3mainValue有形固定資産減価償却率"/>
        <xdr:cNvSpPr txBox="1"/>
      </xdr:nvSpPr>
      <xdr:spPr>
        <a:xfrm>
          <a:off x="23247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93044</xdr:rowOff>
    </xdr:from>
    <xdr:ext cx="405111" cy="259045"/>
    <xdr:sp macro="" textlink="">
      <xdr:nvSpPr>
        <xdr:cNvPr id="98" name="n_4mainValue有形固定資産減価償却率"/>
        <xdr:cNvSpPr txBox="1"/>
      </xdr:nvSpPr>
      <xdr:spPr>
        <a:xfrm>
          <a:off x="1562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債務償還比率について、子育て交流施設整備事業等の大規模事業により地方債現在高が増額した等の影響があり、前年度に比べ</a:t>
          </a:r>
          <a:r>
            <a:rPr kumimoji="1" lang="en-US" altLang="ja-JP" sz="1100">
              <a:latin typeface="ＭＳ Ｐゴシック" panose="020B0600070205080204" pitchFamily="50" charset="-128"/>
              <a:ea typeface="ＭＳ Ｐゴシック" panose="020B0600070205080204" pitchFamily="50" charset="-128"/>
            </a:rPr>
            <a:t>81.4</a:t>
          </a:r>
          <a:r>
            <a:rPr kumimoji="1" lang="ja-JP" altLang="en-US" sz="1100">
              <a:latin typeface="ＭＳ Ｐゴシック" panose="020B0600070205080204" pitchFamily="50" charset="-128"/>
              <a:ea typeface="ＭＳ Ｐゴシック" panose="020B0600070205080204" pitchFamily="50" charset="-128"/>
            </a:rPr>
            <a:t>％の増となった。今後においても、一般処理施設等整備事業等の大規模事業が控えていることから、事業の平準化などを考慮しながら計画的に事業を実施していく必要がある。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66146</xdr:rowOff>
    </xdr:from>
    <xdr:to>
      <xdr:col>76</xdr:col>
      <xdr:colOff>73025</xdr:colOff>
      <xdr:row>31</xdr:row>
      <xdr:rowOff>167746</xdr:rowOff>
    </xdr:to>
    <xdr:sp macro="" textlink="">
      <xdr:nvSpPr>
        <xdr:cNvPr id="143" name="楕円 142"/>
        <xdr:cNvSpPr/>
      </xdr:nvSpPr>
      <xdr:spPr>
        <a:xfrm>
          <a:off x="14744700" y="61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44573</xdr:rowOff>
    </xdr:from>
    <xdr:ext cx="469744" cy="259045"/>
    <xdr:sp macro="" textlink="">
      <xdr:nvSpPr>
        <xdr:cNvPr id="144" name="債務償還比率該当値テキスト"/>
        <xdr:cNvSpPr txBox="1"/>
      </xdr:nvSpPr>
      <xdr:spPr>
        <a:xfrm>
          <a:off x="14846300" y="613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139961</xdr:rowOff>
    </xdr:from>
    <xdr:to>
      <xdr:col>72</xdr:col>
      <xdr:colOff>123825</xdr:colOff>
      <xdr:row>31</xdr:row>
      <xdr:rowOff>70111</xdr:rowOff>
    </xdr:to>
    <xdr:sp macro="" textlink="">
      <xdr:nvSpPr>
        <xdr:cNvPr id="145" name="楕円 144"/>
        <xdr:cNvSpPr/>
      </xdr:nvSpPr>
      <xdr:spPr>
        <a:xfrm>
          <a:off x="14033500" y="60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19311</xdr:rowOff>
    </xdr:from>
    <xdr:to>
      <xdr:col>76</xdr:col>
      <xdr:colOff>22225</xdr:colOff>
      <xdr:row>31</xdr:row>
      <xdr:rowOff>116946</xdr:rowOff>
    </xdr:to>
    <xdr:cxnSp macro="">
      <xdr:nvCxnSpPr>
        <xdr:cNvPr id="146" name="直線コネクタ 145"/>
        <xdr:cNvCxnSpPr/>
      </xdr:nvCxnSpPr>
      <xdr:spPr>
        <a:xfrm>
          <a:off x="14084300" y="6105786"/>
          <a:ext cx="711200" cy="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27644</xdr:rowOff>
    </xdr:from>
    <xdr:to>
      <xdr:col>68</xdr:col>
      <xdr:colOff>123825</xdr:colOff>
      <xdr:row>31</xdr:row>
      <xdr:rowOff>129244</xdr:rowOff>
    </xdr:to>
    <xdr:sp macro="" textlink="">
      <xdr:nvSpPr>
        <xdr:cNvPr id="147" name="楕円 146"/>
        <xdr:cNvSpPr/>
      </xdr:nvSpPr>
      <xdr:spPr>
        <a:xfrm>
          <a:off x="13271500" y="61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19311</xdr:rowOff>
    </xdr:from>
    <xdr:to>
      <xdr:col>72</xdr:col>
      <xdr:colOff>73025</xdr:colOff>
      <xdr:row>31</xdr:row>
      <xdr:rowOff>78444</xdr:rowOff>
    </xdr:to>
    <xdr:cxnSp macro="">
      <xdr:nvCxnSpPr>
        <xdr:cNvPr id="148" name="直線コネクタ 147"/>
        <xdr:cNvCxnSpPr/>
      </xdr:nvCxnSpPr>
      <xdr:spPr>
        <a:xfrm flipV="1">
          <a:off x="13322300" y="6105786"/>
          <a:ext cx="762000" cy="5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74902</xdr:rowOff>
    </xdr:from>
    <xdr:to>
      <xdr:col>64</xdr:col>
      <xdr:colOff>123825</xdr:colOff>
      <xdr:row>32</xdr:row>
      <xdr:rowOff>5052</xdr:rowOff>
    </xdr:to>
    <xdr:sp macro="" textlink="">
      <xdr:nvSpPr>
        <xdr:cNvPr id="149" name="楕円 148"/>
        <xdr:cNvSpPr/>
      </xdr:nvSpPr>
      <xdr:spPr>
        <a:xfrm>
          <a:off x="12509500" y="61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78444</xdr:rowOff>
    </xdr:from>
    <xdr:to>
      <xdr:col>68</xdr:col>
      <xdr:colOff>73025</xdr:colOff>
      <xdr:row>31</xdr:row>
      <xdr:rowOff>125702</xdr:rowOff>
    </xdr:to>
    <xdr:cxnSp macro="">
      <xdr:nvCxnSpPr>
        <xdr:cNvPr id="150" name="直線コネクタ 149"/>
        <xdr:cNvCxnSpPr/>
      </xdr:nvCxnSpPr>
      <xdr:spPr>
        <a:xfrm flipV="1">
          <a:off x="12560300" y="6164919"/>
          <a:ext cx="762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83298</xdr:rowOff>
    </xdr:from>
    <xdr:to>
      <xdr:col>60</xdr:col>
      <xdr:colOff>123825</xdr:colOff>
      <xdr:row>32</xdr:row>
      <xdr:rowOff>13448</xdr:rowOff>
    </xdr:to>
    <xdr:sp macro="" textlink="">
      <xdr:nvSpPr>
        <xdr:cNvPr id="151" name="楕円 150"/>
        <xdr:cNvSpPr/>
      </xdr:nvSpPr>
      <xdr:spPr>
        <a:xfrm>
          <a:off x="11747500" y="61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125702</xdr:rowOff>
    </xdr:from>
    <xdr:to>
      <xdr:col>64</xdr:col>
      <xdr:colOff>73025</xdr:colOff>
      <xdr:row>31</xdr:row>
      <xdr:rowOff>134098</xdr:rowOff>
    </xdr:to>
    <xdr:cxnSp macro="">
      <xdr:nvCxnSpPr>
        <xdr:cNvPr id="152" name="直線コネクタ 151"/>
        <xdr:cNvCxnSpPr/>
      </xdr:nvCxnSpPr>
      <xdr:spPr>
        <a:xfrm flipV="1">
          <a:off x="11798300" y="6212177"/>
          <a:ext cx="762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61238</xdr:rowOff>
    </xdr:from>
    <xdr:ext cx="469744" cy="259045"/>
    <xdr:sp macro="" textlink="">
      <xdr:nvSpPr>
        <xdr:cNvPr id="157" name="n_1mainValue債務償還比率"/>
        <xdr:cNvSpPr txBox="1"/>
      </xdr:nvSpPr>
      <xdr:spPr>
        <a:xfrm>
          <a:off x="13836727" y="614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120371</xdr:rowOff>
    </xdr:from>
    <xdr:ext cx="469744" cy="259045"/>
    <xdr:sp macro="" textlink="">
      <xdr:nvSpPr>
        <xdr:cNvPr id="158" name="n_2mainValue債務償還比率"/>
        <xdr:cNvSpPr txBox="1"/>
      </xdr:nvSpPr>
      <xdr:spPr>
        <a:xfrm>
          <a:off x="13087427" y="620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167629</xdr:rowOff>
    </xdr:from>
    <xdr:ext cx="469744" cy="259045"/>
    <xdr:sp macro="" textlink="">
      <xdr:nvSpPr>
        <xdr:cNvPr id="159" name="n_3mainValue債務償還比率"/>
        <xdr:cNvSpPr txBox="1"/>
      </xdr:nvSpPr>
      <xdr:spPr>
        <a:xfrm>
          <a:off x="12325427" y="625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4575</xdr:rowOff>
    </xdr:from>
    <xdr:ext cx="469744" cy="259045"/>
    <xdr:sp macro="" textlink="">
      <xdr:nvSpPr>
        <xdr:cNvPr id="160" name="n_4mainValue債務償還比率"/>
        <xdr:cNvSpPr txBox="1"/>
      </xdr:nvSpPr>
      <xdr:spPr>
        <a:xfrm>
          <a:off x="11563427" y="62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7,410
7,379
33.22
6,224,019
5,964,729
257,427
2,675,280
5,224,560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3" name="楕円 72"/>
        <xdr:cNvSpPr/>
      </xdr:nvSpPr>
      <xdr:spPr>
        <a:xfrm>
          <a:off x="4584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4" name="【道路】&#10;有形固定資産減価償却率該当値テキスト"/>
        <xdr:cNvSpPr txBox="1"/>
      </xdr:nvSpPr>
      <xdr:spPr>
        <a:xfrm>
          <a:off x="4673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5" name="楕円 74"/>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74295</xdr:rowOff>
    </xdr:to>
    <xdr:cxnSp macro="">
      <xdr:nvCxnSpPr>
        <xdr:cNvPr id="76" name="直線コネクタ 75"/>
        <xdr:cNvCxnSpPr/>
      </xdr:nvCxnSpPr>
      <xdr:spPr>
        <a:xfrm>
          <a:off x="3797300" y="67360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158750</xdr:rowOff>
    </xdr:from>
    <xdr:to>
      <xdr:col>15</xdr:col>
      <xdr:colOff>101600</xdr:colOff>
      <xdr:row>39</xdr:row>
      <xdr:rowOff>88900</xdr:rowOff>
    </xdr:to>
    <xdr:sp macro="" textlink="">
      <xdr:nvSpPr>
        <xdr:cNvPr id="77" name="楕円 76"/>
        <xdr:cNvSpPr/>
      </xdr:nvSpPr>
      <xdr:spPr>
        <a:xfrm>
          <a:off x="2857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38100</xdr:rowOff>
    </xdr:from>
    <xdr:to>
      <xdr:col>19</xdr:col>
      <xdr:colOff>177800</xdr:colOff>
      <xdr:row>39</xdr:row>
      <xdr:rowOff>49530</xdr:rowOff>
    </xdr:to>
    <xdr:cxnSp macro="">
      <xdr:nvCxnSpPr>
        <xdr:cNvPr id="78" name="直線コネクタ 77"/>
        <xdr:cNvCxnSpPr/>
      </xdr:nvCxnSpPr>
      <xdr:spPr>
        <a:xfrm>
          <a:off x="2908300" y="672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120650</xdr:rowOff>
    </xdr:from>
    <xdr:to>
      <xdr:col>10</xdr:col>
      <xdr:colOff>165100</xdr:colOff>
      <xdr:row>39</xdr:row>
      <xdr:rowOff>50800</xdr:rowOff>
    </xdr:to>
    <xdr:sp macro="" textlink="">
      <xdr:nvSpPr>
        <xdr:cNvPr id="79" name="楕円 78"/>
        <xdr:cNvSpPr/>
      </xdr:nvSpPr>
      <xdr:spPr>
        <a:xfrm>
          <a:off x="196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0</xdr:rowOff>
    </xdr:from>
    <xdr:to>
      <xdr:col>15</xdr:col>
      <xdr:colOff>50800</xdr:colOff>
      <xdr:row>39</xdr:row>
      <xdr:rowOff>38100</xdr:rowOff>
    </xdr:to>
    <xdr:cxnSp macro="">
      <xdr:nvCxnSpPr>
        <xdr:cNvPr id="80" name="直線コネクタ 79"/>
        <xdr:cNvCxnSpPr/>
      </xdr:nvCxnSpPr>
      <xdr:spPr>
        <a:xfrm>
          <a:off x="2019300" y="668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81" name="楕円 80"/>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39</xdr:row>
      <xdr:rowOff>0</xdr:rowOff>
    </xdr:to>
    <xdr:cxnSp macro="">
      <xdr:nvCxnSpPr>
        <xdr:cNvPr id="82" name="直線コネクタ 81"/>
        <xdr:cNvCxnSpPr/>
      </xdr:nvCxnSpPr>
      <xdr:spPr>
        <a:xfrm>
          <a:off x="1130300" y="664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91457</xdr:rowOff>
    </xdr:from>
    <xdr:ext cx="405111" cy="259045"/>
    <xdr:sp macro="" textlink="">
      <xdr:nvSpPr>
        <xdr:cNvPr id="87" name="n_1mainValue【道路】&#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80027</xdr:rowOff>
    </xdr:from>
    <xdr:ext cx="405111" cy="259045"/>
    <xdr:sp macro="" textlink="">
      <xdr:nvSpPr>
        <xdr:cNvPr id="88" name="n_2mainValue【道路】&#10;有形固定資産減価償却率"/>
        <xdr:cNvSpPr txBox="1"/>
      </xdr:nvSpPr>
      <xdr:spPr>
        <a:xfrm>
          <a:off x="2705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41927</xdr:rowOff>
    </xdr:from>
    <xdr:ext cx="405111" cy="259045"/>
    <xdr:sp macro="" textlink="">
      <xdr:nvSpPr>
        <xdr:cNvPr id="89" name="n_3mainValue【道路】&#10;有形固定資産減価償却率"/>
        <xdr:cNvSpPr txBox="1"/>
      </xdr:nvSpPr>
      <xdr:spPr>
        <a:xfrm>
          <a:off x="1816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90" name="n_4mainValue【道路】&#10;有形固定資産減価償却率"/>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155532</xdr:rowOff>
    </xdr:from>
    <xdr:to>
      <xdr:col>55</xdr:col>
      <xdr:colOff>50800</xdr:colOff>
      <xdr:row>42</xdr:row>
      <xdr:rowOff>85682</xdr:rowOff>
    </xdr:to>
    <xdr:sp macro="" textlink="">
      <xdr:nvSpPr>
        <xdr:cNvPr id="130" name="楕円 129"/>
        <xdr:cNvSpPr/>
      </xdr:nvSpPr>
      <xdr:spPr>
        <a:xfrm>
          <a:off x="10426700" y="71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534377" cy="259045"/>
    <xdr:sp macro="" textlink="">
      <xdr:nvSpPr>
        <xdr:cNvPr id="131" name="【道路】&#10;一人当たり延長該当値テキスト"/>
        <xdr:cNvSpPr txBox="1"/>
      </xdr:nvSpPr>
      <xdr:spPr>
        <a:xfrm>
          <a:off x="10515600" y="71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155539</xdr:rowOff>
    </xdr:from>
    <xdr:to>
      <xdr:col>50</xdr:col>
      <xdr:colOff>165100</xdr:colOff>
      <xdr:row>42</xdr:row>
      <xdr:rowOff>85689</xdr:rowOff>
    </xdr:to>
    <xdr:sp macro="" textlink="">
      <xdr:nvSpPr>
        <xdr:cNvPr id="132" name="楕円 131"/>
        <xdr:cNvSpPr/>
      </xdr:nvSpPr>
      <xdr:spPr>
        <a:xfrm>
          <a:off x="9588500" y="71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34882</xdr:rowOff>
    </xdr:from>
    <xdr:to>
      <xdr:col>55</xdr:col>
      <xdr:colOff>0</xdr:colOff>
      <xdr:row>42</xdr:row>
      <xdr:rowOff>34889</xdr:rowOff>
    </xdr:to>
    <xdr:cxnSp macro="">
      <xdr:nvCxnSpPr>
        <xdr:cNvPr id="133" name="直線コネクタ 132"/>
        <xdr:cNvCxnSpPr/>
      </xdr:nvCxnSpPr>
      <xdr:spPr>
        <a:xfrm flipV="1">
          <a:off x="9639300" y="7235782"/>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155575</xdr:rowOff>
    </xdr:from>
    <xdr:to>
      <xdr:col>46</xdr:col>
      <xdr:colOff>38100</xdr:colOff>
      <xdr:row>42</xdr:row>
      <xdr:rowOff>85725</xdr:rowOff>
    </xdr:to>
    <xdr:sp macro="" textlink="">
      <xdr:nvSpPr>
        <xdr:cNvPr id="134" name="楕円 133"/>
        <xdr:cNvSpPr/>
      </xdr:nvSpPr>
      <xdr:spPr>
        <a:xfrm>
          <a:off x="8699500" y="71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34889</xdr:rowOff>
    </xdr:from>
    <xdr:to>
      <xdr:col>50</xdr:col>
      <xdr:colOff>114300</xdr:colOff>
      <xdr:row>42</xdr:row>
      <xdr:rowOff>34925</xdr:rowOff>
    </xdr:to>
    <xdr:cxnSp macro="">
      <xdr:nvCxnSpPr>
        <xdr:cNvPr id="135" name="直線コネクタ 134"/>
        <xdr:cNvCxnSpPr/>
      </xdr:nvCxnSpPr>
      <xdr:spPr>
        <a:xfrm flipV="1">
          <a:off x="8750300" y="723578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155605</xdr:rowOff>
    </xdr:from>
    <xdr:to>
      <xdr:col>41</xdr:col>
      <xdr:colOff>101600</xdr:colOff>
      <xdr:row>42</xdr:row>
      <xdr:rowOff>85755</xdr:rowOff>
    </xdr:to>
    <xdr:sp macro="" textlink="">
      <xdr:nvSpPr>
        <xdr:cNvPr id="136" name="楕円 135"/>
        <xdr:cNvSpPr/>
      </xdr:nvSpPr>
      <xdr:spPr>
        <a:xfrm>
          <a:off x="7810500" y="71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34925</xdr:rowOff>
    </xdr:from>
    <xdr:to>
      <xdr:col>45</xdr:col>
      <xdr:colOff>177800</xdr:colOff>
      <xdr:row>42</xdr:row>
      <xdr:rowOff>34955</xdr:rowOff>
    </xdr:to>
    <xdr:cxnSp macro="">
      <xdr:nvCxnSpPr>
        <xdr:cNvPr id="137" name="直線コネクタ 136"/>
        <xdr:cNvCxnSpPr/>
      </xdr:nvCxnSpPr>
      <xdr:spPr>
        <a:xfrm flipV="1">
          <a:off x="7861300" y="7235825"/>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155611</xdr:rowOff>
    </xdr:from>
    <xdr:to>
      <xdr:col>36</xdr:col>
      <xdr:colOff>165100</xdr:colOff>
      <xdr:row>42</xdr:row>
      <xdr:rowOff>85761</xdr:rowOff>
    </xdr:to>
    <xdr:sp macro="" textlink="">
      <xdr:nvSpPr>
        <xdr:cNvPr id="138" name="楕円 137"/>
        <xdr:cNvSpPr/>
      </xdr:nvSpPr>
      <xdr:spPr>
        <a:xfrm>
          <a:off x="6921500" y="71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34955</xdr:rowOff>
    </xdr:from>
    <xdr:to>
      <xdr:col>41</xdr:col>
      <xdr:colOff>50800</xdr:colOff>
      <xdr:row>42</xdr:row>
      <xdr:rowOff>34961</xdr:rowOff>
    </xdr:to>
    <xdr:cxnSp macro="">
      <xdr:nvCxnSpPr>
        <xdr:cNvPr id="139" name="直線コネクタ 138"/>
        <xdr:cNvCxnSpPr/>
      </xdr:nvCxnSpPr>
      <xdr:spPr>
        <a:xfrm flipV="1">
          <a:off x="6972300" y="7235855"/>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76816</xdr:rowOff>
    </xdr:from>
    <xdr:ext cx="534377" cy="259045"/>
    <xdr:sp macro="" textlink="">
      <xdr:nvSpPr>
        <xdr:cNvPr id="144" name="n_1mainValue【道路】&#10;一人当たり延長"/>
        <xdr:cNvSpPr txBox="1"/>
      </xdr:nvSpPr>
      <xdr:spPr>
        <a:xfrm>
          <a:off x="9359411" y="72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76852</xdr:rowOff>
    </xdr:from>
    <xdr:ext cx="534377" cy="259045"/>
    <xdr:sp macro="" textlink="">
      <xdr:nvSpPr>
        <xdr:cNvPr id="145" name="n_2mainValue【道路】&#10;一人当たり延長"/>
        <xdr:cNvSpPr txBox="1"/>
      </xdr:nvSpPr>
      <xdr:spPr>
        <a:xfrm>
          <a:off x="8483111" y="72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76882</xdr:rowOff>
    </xdr:from>
    <xdr:ext cx="534377" cy="259045"/>
    <xdr:sp macro="" textlink="">
      <xdr:nvSpPr>
        <xdr:cNvPr id="146" name="n_3mainValue【道路】&#10;一人当たり延長"/>
        <xdr:cNvSpPr txBox="1"/>
      </xdr:nvSpPr>
      <xdr:spPr>
        <a:xfrm>
          <a:off x="7594111" y="72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76888</xdr:rowOff>
    </xdr:from>
    <xdr:ext cx="534377" cy="259045"/>
    <xdr:sp macro="" textlink="">
      <xdr:nvSpPr>
        <xdr:cNvPr id="147" name="n_4mainValue【道路】&#10;一人当たり延長"/>
        <xdr:cNvSpPr txBox="1"/>
      </xdr:nvSpPr>
      <xdr:spPr>
        <a:xfrm>
          <a:off x="6705111" y="727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12881</xdr:rowOff>
    </xdr:from>
    <xdr:to>
      <xdr:col>24</xdr:col>
      <xdr:colOff>114300</xdr:colOff>
      <xdr:row>64</xdr:row>
      <xdr:rowOff>114481</xdr:rowOff>
    </xdr:to>
    <xdr:sp macro="" textlink="">
      <xdr:nvSpPr>
        <xdr:cNvPr id="189" name="楕円 188"/>
        <xdr:cNvSpPr/>
      </xdr:nvSpPr>
      <xdr:spPr>
        <a:xfrm>
          <a:off x="45847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99258</xdr:rowOff>
    </xdr:from>
    <xdr:ext cx="405111" cy="259045"/>
    <xdr:sp macro="" textlink="">
      <xdr:nvSpPr>
        <xdr:cNvPr id="190" name="【橋りょう・トンネル】&#10;有形固定資産減価償却率該当値テキスト"/>
        <xdr:cNvSpPr txBox="1"/>
      </xdr:nvSpPr>
      <xdr:spPr>
        <a:xfrm>
          <a:off x="4673600" y="109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xdr:rowOff>
    </xdr:from>
    <xdr:to>
      <xdr:col>20</xdr:col>
      <xdr:colOff>38100</xdr:colOff>
      <xdr:row>64</xdr:row>
      <xdr:rowOff>103051</xdr:rowOff>
    </xdr:to>
    <xdr:sp macro="" textlink="">
      <xdr:nvSpPr>
        <xdr:cNvPr id="191" name="楕円 190"/>
        <xdr:cNvSpPr/>
      </xdr:nvSpPr>
      <xdr:spPr>
        <a:xfrm>
          <a:off x="3746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52251</xdr:rowOff>
    </xdr:from>
    <xdr:to>
      <xdr:col>24</xdr:col>
      <xdr:colOff>63500</xdr:colOff>
      <xdr:row>64</xdr:row>
      <xdr:rowOff>63681</xdr:rowOff>
    </xdr:to>
    <xdr:cxnSp macro="">
      <xdr:nvCxnSpPr>
        <xdr:cNvPr id="192" name="直線コネクタ 191"/>
        <xdr:cNvCxnSpPr/>
      </xdr:nvCxnSpPr>
      <xdr:spPr>
        <a:xfrm>
          <a:off x="3797300" y="110250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163104</xdr:rowOff>
    </xdr:from>
    <xdr:to>
      <xdr:col>15</xdr:col>
      <xdr:colOff>101600</xdr:colOff>
      <xdr:row>64</xdr:row>
      <xdr:rowOff>93254</xdr:rowOff>
    </xdr:to>
    <xdr:sp macro="" textlink="">
      <xdr:nvSpPr>
        <xdr:cNvPr id="193" name="楕円 192"/>
        <xdr:cNvSpPr/>
      </xdr:nvSpPr>
      <xdr:spPr>
        <a:xfrm>
          <a:off x="2857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42454</xdr:rowOff>
    </xdr:from>
    <xdr:to>
      <xdr:col>19</xdr:col>
      <xdr:colOff>177800</xdr:colOff>
      <xdr:row>64</xdr:row>
      <xdr:rowOff>52251</xdr:rowOff>
    </xdr:to>
    <xdr:cxnSp macro="">
      <xdr:nvCxnSpPr>
        <xdr:cNvPr id="194" name="直線コネクタ 193"/>
        <xdr:cNvCxnSpPr/>
      </xdr:nvCxnSpPr>
      <xdr:spPr>
        <a:xfrm>
          <a:off x="2908300" y="110152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151674</xdr:rowOff>
    </xdr:from>
    <xdr:to>
      <xdr:col>10</xdr:col>
      <xdr:colOff>165100</xdr:colOff>
      <xdr:row>64</xdr:row>
      <xdr:rowOff>81824</xdr:rowOff>
    </xdr:to>
    <xdr:sp macro="" textlink="">
      <xdr:nvSpPr>
        <xdr:cNvPr id="195" name="楕円 194"/>
        <xdr:cNvSpPr/>
      </xdr:nvSpPr>
      <xdr:spPr>
        <a:xfrm>
          <a:off x="1968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31024</xdr:rowOff>
    </xdr:from>
    <xdr:to>
      <xdr:col>15</xdr:col>
      <xdr:colOff>50800</xdr:colOff>
      <xdr:row>64</xdr:row>
      <xdr:rowOff>42454</xdr:rowOff>
    </xdr:to>
    <xdr:cxnSp macro="">
      <xdr:nvCxnSpPr>
        <xdr:cNvPr id="196" name="直線コネクタ 195"/>
        <xdr:cNvCxnSpPr/>
      </xdr:nvCxnSpPr>
      <xdr:spPr>
        <a:xfrm>
          <a:off x="2019300" y="110038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138612</xdr:rowOff>
    </xdr:from>
    <xdr:to>
      <xdr:col>6</xdr:col>
      <xdr:colOff>38100</xdr:colOff>
      <xdr:row>64</xdr:row>
      <xdr:rowOff>68762</xdr:rowOff>
    </xdr:to>
    <xdr:sp macro="" textlink="">
      <xdr:nvSpPr>
        <xdr:cNvPr id="197" name="楕円 196"/>
        <xdr:cNvSpPr/>
      </xdr:nvSpPr>
      <xdr:spPr>
        <a:xfrm>
          <a:off x="1079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17962</xdr:rowOff>
    </xdr:from>
    <xdr:to>
      <xdr:col>10</xdr:col>
      <xdr:colOff>114300</xdr:colOff>
      <xdr:row>64</xdr:row>
      <xdr:rowOff>31024</xdr:rowOff>
    </xdr:to>
    <xdr:cxnSp macro="">
      <xdr:nvCxnSpPr>
        <xdr:cNvPr id="198" name="直線コネクタ 197"/>
        <xdr:cNvCxnSpPr/>
      </xdr:nvCxnSpPr>
      <xdr:spPr>
        <a:xfrm>
          <a:off x="1130300" y="109907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94178</xdr:rowOff>
    </xdr:from>
    <xdr:ext cx="405111" cy="259045"/>
    <xdr:sp macro="" textlink="">
      <xdr:nvSpPr>
        <xdr:cNvPr id="203" name="n_1mainValue【橋りょう・トンネル】&#10;有形固定資産減価償却率"/>
        <xdr:cNvSpPr txBox="1"/>
      </xdr:nvSpPr>
      <xdr:spPr>
        <a:xfrm>
          <a:off x="35820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84381</xdr:rowOff>
    </xdr:from>
    <xdr:ext cx="405111" cy="259045"/>
    <xdr:sp macro="" textlink="">
      <xdr:nvSpPr>
        <xdr:cNvPr id="204" name="n_2mainValue【橋りょう・トンネル】&#10;有形固定資産減価償却率"/>
        <xdr:cNvSpPr txBox="1"/>
      </xdr:nvSpPr>
      <xdr:spPr>
        <a:xfrm>
          <a:off x="2705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72951</xdr:rowOff>
    </xdr:from>
    <xdr:ext cx="405111" cy="259045"/>
    <xdr:sp macro="" textlink="">
      <xdr:nvSpPr>
        <xdr:cNvPr id="205" name="n_3mainValue【橋りょう・トンネル】&#10;有形固定資産減価償却率"/>
        <xdr:cNvSpPr txBox="1"/>
      </xdr:nvSpPr>
      <xdr:spPr>
        <a:xfrm>
          <a:off x="1816744" y="110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59889</xdr:rowOff>
    </xdr:from>
    <xdr:ext cx="405111" cy="259045"/>
    <xdr:sp macro="" textlink="">
      <xdr:nvSpPr>
        <xdr:cNvPr id="206" name="n_4mainValue【橋りょう・トンネル】&#10;有形固定資産減価償却率"/>
        <xdr:cNvSpPr txBox="1"/>
      </xdr:nvSpPr>
      <xdr:spPr>
        <a:xfrm>
          <a:off x="927744" y="1103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25057</xdr:rowOff>
    </xdr:from>
    <xdr:to>
      <xdr:col>55</xdr:col>
      <xdr:colOff>50800</xdr:colOff>
      <xdr:row>63</xdr:row>
      <xdr:rowOff>126657</xdr:rowOff>
    </xdr:to>
    <xdr:sp macro="" textlink="">
      <xdr:nvSpPr>
        <xdr:cNvPr id="244" name="楕円 243"/>
        <xdr:cNvSpPr/>
      </xdr:nvSpPr>
      <xdr:spPr>
        <a:xfrm>
          <a:off x="10426700" y="108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111434</xdr:rowOff>
    </xdr:from>
    <xdr:ext cx="599010" cy="259045"/>
    <xdr:sp macro="" textlink="">
      <xdr:nvSpPr>
        <xdr:cNvPr id="245" name="【橋りょう・トンネル】&#10;一人当たり有形固定資産（償却資産）額該当値テキスト"/>
        <xdr:cNvSpPr txBox="1"/>
      </xdr:nvSpPr>
      <xdr:spPr>
        <a:xfrm>
          <a:off x="10515600" y="1074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24929</xdr:rowOff>
    </xdr:from>
    <xdr:to>
      <xdr:col>50</xdr:col>
      <xdr:colOff>165100</xdr:colOff>
      <xdr:row>63</xdr:row>
      <xdr:rowOff>126529</xdr:rowOff>
    </xdr:to>
    <xdr:sp macro="" textlink="">
      <xdr:nvSpPr>
        <xdr:cNvPr id="246" name="楕円 245"/>
        <xdr:cNvSpPr/>
      </xdr:nvSpPr>
      <xdr:spPr>
        <a:xfrm>
          <a:off x="9588500" y="108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75729</xdr:rowOff>
    </xdr:from>
    <xdr:to>
      <xdr:col>55</xdr:col>
      <xdr:colOff>0</xdr:colOff>
      <xdr:row>63</xdr:row>
      <xdr:rowOff>75857</xdr:rowOff>
    </xdr:to>
    <xdr:cxnSp macro="">
      <xdr:nvCxnSpPr>
        <xdr:cNvPr id="247" name="直線コネクタ 246"/>
        <xdr:cNvCxnSpPr/>
      </xdr:nvCxnSpPr>
      <xdr:spPr>
        <a:xfrm>
          <a:off x="9639300" y="10877079"/>
          <a:ext cx="8382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25876</xdr:rowOff>
    </xdr:from>
    <xdr:to>
      <xdr:col>46</xdr:col>
      <xdr:colOff>38100</xdr:colOff>
      <xdr:row>63</xdr:row>
      <xdr:rowOff>127476</xdr:rowOff>
    </xdr:to>
    <xdr:sp macro="" textlink="">
      <xdr:nvSpPr>
        <xdr:cNvPr id="248" name="楕円 247"/>
        <xdr:cNvSpPr/>
      </xdr:nvSpPr>
      <xdr:spPr>
        <a:xfrm>
          <a:off x="8699500" y="108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75729</xdr:rowOff>
    </xdr:from>
    <xdr:to>
      <xdr:col>50</xdr:col>
      <xdr:colOff>114300</xdr:colOff>
      <xdr:row>63</xdr:row>
      <xdr:rowOff>76676</xdr:rowOff>
    </xdr:to>
    <xdr:cxnSp macro="">
      <xdr:nvCxnSpPr>
        <xdr:cNvPr id="249" name="直線コネクタ 248"/>
        <xdr:cNvCxnSpPr/>
      </xdr:nvCxnSpPr>
      <xdr:spPr>
        <a:xfrm flipV="1">
          <a:off x="8750300" y="1087707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26044</xdr:rowOff>
    </xdr:from>
    <xdr:to>
      <xdr:col>41</xdr:col>
      <xdr:colOff>101600</xdr:colOff>
      <xdr:row>63</xdr:row>
      <xdr:rowOff>127644</xdr:rowOff>
    </xdr:to>
    <xdr:sp macro="" textlink="">
      <xdr:nvSpPr>
        <xdr:cNvPr id="250" name="楕円 249"/>
        <xdr:cNvSpPr/>
      </xdr:nvSpPr>
      <xdr:spPr>
        <a:xfrm>
          <a:off x="7810500" y="108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76676</xdr:rowOff>
    </xdr:from>
    <xdr:to>
      <xdr:col>45</xdr:col>
      <xdr:colOff>177800</xdr:colOff>
      <xdr:row>63</xdr:row>
      <xdr:rowOff>76844</xdr:rowOff>
    </xdr:to>
    <xdr:cxnSp macro="">
      <xdr:nvCxnSpPr>
        <xdr:cNvPr id="251" name="直線コネクタ 250"/>
        <xdr:cNvCxnSpPr/>
      </xdr:nvCxnSpPr>
      <xdr:spPr>
        <a:xfrm flipV="1">
          <a:off x="7861300" y="10878026"/>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26245</xdr:rowOff>
    </xdr:from>
    <xdr:to>
      <xdr:col>36</xdr:col>
      <xdr:colOff>165100</xdr:colOff>
      <xdr:row>63</xdr:row>
      <xdr:rowOff>127845</xdr:rowOff>
    </xdr:to>
    <xdr:sp macro="" textlink="">
      <xdr:nvSpPr>
        <xdr:cNvPr id="252" name="楕円 251"/>
        <xdr:cNvSpPr/>
      </xdr:nvSpPr>
      <xdr:spPr>
        <a:xfrm>
          <a:off x="6921500" y="108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76844</xdr:rowOff>
    </xdr:from>
    <xdr:to>
      <xdr:col>41</xdr:col>
      <xdr:colOff>50800</xdr:colOff>
      <xdr:row>63</xdr:row>
      <xdr:rowOff>77045</xdr:rowOff>
    </xdr:to>
    <xdr:cxnSp macro="">
      <xdr:nvCxnSpPr>
        <xdr:cNvPr id="253" name="直線コネクタ 252"/>
        <xdr:cNvCxnSpPr/>
      </xdr:nvCxnSpPr>
      <xdr:spPr>
        <a:xfrm flipV="1">
          <a:off x="6972300" y="10878194"/>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117656</xdr:rowOff>
    </xdr:from>
    <xdr:ext cx="599010" cy="259045"/>
    <xdr:sp macro="" textlink="">
      <xdr:nvSpPr>
        <xdr:cNvPr id="258" name="n_1mainValue【橋りょう・トンネル】&#10;一人当たり有形固定資産（償却資産）額"/>
        <xdr:cNvSpPr txBox="1"/>
      </xdr:nvSpPr>
      <xdr:spPr>
        <a:xfrm>
          <a:off x="9327095" y="1091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118603</xdr:rowOff>
    </xdr:from>
    <xdr:ext cx="599010" cy="259045"/>
    <xdr:sp macro="" textlink="">
      <xdr:nvSpPr>
        <xdr:cNvPr id="259" name="n_2mainValue【橋りょう・トンネル】&#10;一人当たり有形固定資産（償却資産）額"/>
        <xdr:cNvSpPr txBox="1"/>
      </xdr:nvSpPr>
      <xdr:spPr>
        <a:xfrm>
          <a:off x="8450795" y="1091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118771</xdr:rowOff>
    </xdr:from>
    <xdr:ext cx="599010" cy="259045"/>
    <xdr:sp macro="" textlink="">
      <xdr:nvSpPr>
        <xdr:cNvPr id="260" name="n_3mainValue【橋りょう・トンネル】&#10;一人当たり有形固定資産（償却資産）額"/>
        <xdr:cNvSpPr txBox="1"/>
      </xdr:nvSpPr>
      <xdr:spPr>
        <a:xfrm>
          <a:off x="7561795" y="109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118972</xdr:rowOff>
    </xdr:from>
    <xdr:ext cx="599010" cy="259045"/>
    <xdr:sp macro="" textlink="">
      <xdr:nvSpPr>
        <xdr:cNvPr id="261" name="n_4mainValue【橋りょう・トンネル】&#10;一人当たり有形固定資産（償却資産）額"/>
        <xdr:cNvSpPr txBox="1"/>
      </xdr:nvSpPr>
      <xdr:spPr>
        <a:xfrm>
          <a:off x="6672795" y="1092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68943</xdr:rowOff>
    </xdr:from>
    <xdr:to>
      <xdr:col>24</xdr:col>
      <xdr:colOff>114300</xdr:colOff>
      <xdr:row>85</xdr:row>
      <xdr:rowOff>170543</xdr:rowOff>
    </xdr:to>
    <xdr:sp macro="" textlink="">
      <xdr:nvSpPr>
        <xdr:cNvPr id="303" name="楕円 302"/>
        <xdr:cNvSpPr/>
      </xdr:nvSpPr>
      <xdr:spPr>
        <a:xfrm>
          <a:off x="4584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47370</xdr:rowOff>
    </xdr:from>
    <xdr:ext cx="405111" cy="259045"/>
    <xdr:sp macro="" textlink="">
      <xdr:nvSpPr>
        <xdr:cNvPr id="304" name="【公営住宅】&#10;有形固定資産減価償却率該当値テキスト"/>
        <xdr:cNvSpPr txBox="1"/>
      </xdr:nvSpPr>
      <xdr:spPr>
        <a:xfrm>
          <a:off x="4673600"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41184</xdr:rowOff>
    </xdr:from>
    <xdr:to>
      <xdr:col>20</xdr:col>
      <xdr:colOff>38100</xdr:colOff>
      <xdr:row>85</xdr:row>
      <xdr:rowOff>142784</xdr:rowOff>
    </xdr:to>
    <xdr:sp macro="" textlink="">
      <xdr:nvSpPr>
        <xdr:cNvPr id="305" name="楕円 304"/>
        <xdr:cNvSpPr/>
      </xdr:nvSpPr>
      <xdr:spPr>
        <a:xfrm>
          <a:off x="3746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91984</xdr:rowOff>
    </xdr:from>
    <xdr:to>
      <xdr:col>24</xdr:col>
      <xdr:colOff>63500</xdr:colOff>
      <xdr:row>85</xdr:row>
      <xdr:rowOff>119743</xdr:rowOff>
    </xdr:to>
    <xdr:cxnSp macro="">
      <xdr:nvCxnSpPr>
        <xdr:cNvPr id="306" name="直線コネクタ 305"/>
        <xdr:cNvCxnSpPr/>
      </xdr:nvCxnSpPr>
      <xdr:spPr>
        <a:xfrm>
          <a:off x="3797300" y="146652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xdr:rowOff>
    </xdr:from>
    <xdr:to>
      <xdr:col>15</xdr:col>
      <xdr:colOff>101600</xdr:colOff>
      <xdr:row>85</xdr:row>
      <xdr:rowOff>116658</xdr:rowOff>
    </xdr:to>
    <xdr:sp macro="" textlink="">
      <xdr:nvSpPr>
        <xdr:cNvPr id="307" name="楕円 306"/>
        <xdr:cNvSpPr/>
      </xdr:nvSpPr>
      <xdr:spPr>
        <a:xfrm>
          <a:off x="2857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65858</xdr:rowOff>
    </xdr:from>
    <xdr:to>
      <xdr:col>19</xdr:col>
      <xdr:colOff>177800</xdr:colOff>
      <xdr:row>85</xdr:row>
      <xdr:rowOff>91984</xdr:rowOff>
    </xdr:to>
    <xdr:cxnSp macro="">
      <xdr:nvCxnSpPr>
        <xdr:cNvPr id="308" name="直線コネクタ 307"/>
        <xdr:cNvCxnSpPr/>
      </xdr:nvCxnSpPr>
      <xdr:spPr>
        <a:xfrm>
          <a:off x="2908300" y="146391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158750</xdr:rowOff>
    </xdr:from>
    <xdr:to>
      <xdr:col>10</xdr:col>
      <xdr:colOff>165100</xdr:colOff>
      <xdr:row>85</xdr:row>
      <xdr:rowOff>88900</xdr:rowOff>
    </xdr:to>
    <xdr:sp macro="" textlink="">
      <xdr:nvSpPr>
        <xdr:cNvPr id="309" name="楕円 308"/>
        <xdr:cNvSpPr/>
      </xdr:nvSpPr>
      <xdr:spPr>
        <a:xfrm>
          <a:off x="196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38100</xdr:rowOff>
    </xdr:from>
    <xdr:to>
      <xdr:col>15</xdr:col>
      <xdr:colOff>50800</xdr:colOff>
      <xdr:row>85</xdr:row>
      <xdr:rowOff>65858</xdr:rowOff>
    </xdr:to>
    <xdr:cxnSp macro="">
      <xdr:nvCxnSpPr>
        <xdr:cNvPr id="310" name="直線コネクタ 309"/>
        <xdr:cNvCxnSpPr/>
      </xdr:nvCxnSpPr>
      <xdr:spPr>
        <a:xfrm>
          <a:off x="2019300" y="146113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104866</xdr:rowOff>
    </xdr:from>
    <xdr:to>
      <xdr:col>6</xdr:col>
      <xdr:colOff>38100</xdr:colOff>
      <xdr:row>84</xdr:row>
      <xdr:rowOff>35016</xdr:rowOff>
    </xdr:to>
    <xdr:sp macro="" textlink="">
      <xdr:nvSpPr>
        <xdr:cNvPr id="311" name="楕円 310"/>
        <xdr:cNvSpPr/>
      </xdr:nvSpPr>
      <xdr:spPr>
        <a:xfrm>
          <a:off x="1079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155666</xdr:rowOff>
    </xdr:from>
    <xdr:to>
      <xdr:col>10</xdr:col>
      <xdr:colOff>114300</xdr:colOff>
      <xdr:row>85</xdr:row>
      <xdr:rowOff>38100</xdr:rowOff>
    </xdr:to>
    <xdr:cxnSp macro="">
      <xdr:nvCxnSpPr>
        <xdr:cNvPr id="312" name="直線コネクタ 311"/>
        <xdr:cNvCxnSpPr/>
      </xdr:nvCxnSpPr>
      <xdr:spPr>
        <a:xfrm>
          <a:off x="1130300" y="14386016"/>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133911</xdr:rowOff>
    </xdr:from>
    <xdr:ext cx="405111" cy="259045"/>
    <xdr:sp macro="" textlink="">
      <xdr:nvSpPr>
        <xdr:cNvPr id="317" name="n_1mainValue【公営住宅】&#10;有形固定資産減価償却率"/>
        <xdr:cNvSpPr txBox="1"/>
      </xdr:nvSpPr>
      <xdr:spPr>
        <a:xfrm>
          <a:off x="3582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107785</xdr:rowOff>
    </xdr:from>
    <xdr:ext cx="405111" cy="259045"/>
    <xdr:sp macro="" textlink="">
      <xdr:nvSpPr>
        <xdr:cNvPr id="318" name="n_2mainValue【公営住宅】&#10;有形固定資産減価償却率"/>
        <xdr:cNvSpPr txBox="1"/>
      </xdr:nvSpPr>
      <xdr:spPr>
        <a:xfrm>
          <a:off x="2705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105427</xdr:rowOff>
    </xdr:from>
    <xdr:ext cx="405111" cy="259045"/>
    <xdr:sp macro="" textlink="">
      <xdr:nvSpPr>
        <xdr:cNvPr id="319" name="n_3mainValue【公営住宅】&#10;有形固定資産減価償却率"/>
        <xdr:cNvSpPr txBox="1"/>
      </xdr:nvSpPr>
      <xdr:spPr>
        <a:xfrm>
          <a:off x="1816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26143</xdr:rowOff>
    </xdr:from>
    <xdr:ext cx="405111" cy="259045"/>
    <xdr:sp macro="" textlink="">
      <xdr:nvSpPr>
        <xdr:cNvPr id="320" name="n_4mainValue【公営住宅】&#10;有形固定資産減価償却率"/>
        <xdr:cNvSpPr txBox="1"/>
      </xdr:nvSpPr>
      <xdr:spPr>
        <a:xfrm>
          <a:off x="927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33274</xdr:rowOff>
    </xdr:from>
    <xdr:to>
      <xdr:col>55</xdr:col>
      <xdr:colOff>50800</xdr:colOff>
      <xdr:row>86</xdr:row>
      <xdr:rowOff>134874</xdr:rowOff>
    </xdr:to>
    <xdr:sp macro="" textlink="">
      <xdr:nvSpPr>
        <xdr:cNvPr id="360" name="楕円 359"/>
        <xdr:cNvSpPr/>
      </xdr:nvSpPr>
      <xdr:spPr>
        <a:xfrm>
          <a:off x="10426700" y="147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119651</xdr:rowOff>
    </xdr:from>
    <xdr:ext cx="469744" cy="259045"/>
    <xdr:sp macro="" textlink="">
      <xdr:nvSpPr>
        <xdr:cNvPr id="361" name="【公営住宅】&#10;一人当たり面積該当値テキスト"/>
        <xdr:cNvSpPr txBox="1"/>
      </xdr:nvSpPr>
      <xdr:spPr>
        <a:xfrm>
          <a:off x="10515600"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33274</xdr:rowOff>
    </xdr:from>
    <xdr:to>
      <xdr:col>50</xdr:col>
      <xdr:colOff>165100</xdr:colOff>
      <xdr:row>86</xdr:row>
      <xdr:rowOff>134874</xdr:rowOff>
    </xdr:to>
    <xdr:sp macro="" textlink="">
      <xdr:nvSpPr>
        <xdr:cNvPr id="362" name="楕円 361"/>
        <xdr:cNvSpPr/>
      </xdr:nvSpPr>
      <xdr:spPr>
        <a:xfrm>
          <a:off x="9588500" y="147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84074</xdr:rowOff>
    </xdr:from>
    <xdr:to>
      <xdr:col>55</xdr:col>
      <xdr:colOff>0</xdr:colOff>
      <xdr:row>86</xdr:row>
      <xdr:rowOff>84074</xdr:rowOff>
    </xdr:to>
    <xdr:cxnSp macro="">
      <xdr:nvCxnSpPr>
        <xdr:cNvPr id="363" name="直線コネクタ 362"/>
        <xdr:cNvCxnSpPr/>
      </xdr:nvCxnSpPr>
      <xdr:spPr>
        <a:xfrm>
          <a:off x="9639300" y="14828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33528</xdr:rowOff>
    </xdr:from>
    <xdr:to>
      <xdr:col>46</xdr:col>
      <xdr:colOff>38100</xdr:colOff>
      <xdr:row>86</xdr:row>
      <xdr:rowOff>135128</xdr:rowOff>
    </xdr:to>
    <xdr:sp macro="" textlink="">
      <xdr:nvSpPr>
        <xdr:cNvPr id="364" name="楕円 363"/>
        <xdr:cNvSpPr/>
      </xdr:nvSpPr>
      <xdr:spPr>
        <a:xfrm>
          <a:off x="8699500" y="147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84074</xdr:rowOff>
    </xdr:from>
    <xdr:to>
      <xdr:col>50</xdr:col>
      <xdr:colOff>114300</xdr:colOff>
      <xdr:row>86</xdr:row>
      <xdr:rowOff>84328</xdr:rowOff>
    </xdr:to>
    <xdr:cxnSp macro="">
      <xdr:nvCxnSpPr>
        <xdr:cNvPr id="365" name="直線コネクタ 364"/>
        <xdr:cNvCxnSpPr/>
      </xdr:nvCxnSpPr>
      <xdr:spPr>
        <a:xfrm flipV="1">
          <a:off x="8750300" y="1482877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33782</xdr:rowOff>
    </xdr:from>
    <xdr:to>
      <xdr:col>41</xdr:col>
      <xdr:colOff>101600</xdr:colOff>
      <xdr:row>86</xdr:row>
      <xdr:rowOff>135382</xdr:rowOff>
    </xdr:to>
    <xdr:sp macro="" textlink="">
      <xdr:nvSpPr>
        <xdr:cNvPr id="366" name="楕円 365"/>
        <xdr:cNvSpPr/>
      </xdr:nvSpPr>
      <xdr:spPr>
        <a:xfrm>
          <a:off x="7810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84328</xdr:rowOff>
    </xdr:from>
    <xdr:to>
      <xdr:col>45</xdr:col>
      <xdr:colOff>177800</xdr:colOff>
      <xdr:row>86</xdr:row>
      <xdr:rowOff>84582</xdr:rowOff>
    </xdr:to>
    <xdr:cxnSp macro="">
      <xdr:nvCxnSpPr>
        <xdr:cNvPr id="367" name="直線コネクタ 366"/>
        <xdr:cNvCxnSpPr/>
      </xdr:nvCxnSpPr>
      <xdr:spPr>
        <a:xfrm flipV="1">
          <a:off x="7861300" y="1482902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30987</xdr:rowOff>
    </xdr:from>
    <xdr:to>
      <xdr:col>36</xdr:col>
      <xdr:colOff>165100</xdr:colOff>
      <xdr:row>86</xdr:row>
      <xdr:rowOff>132587</xdr:rowOff>
    </xdr:to>
    <xdr:sp macro="" textlink="">
      <xdr:nvSpPr>
        <xdr:cNvPr id="368" name="楕円 367"/>
        <xdr:cNvSpPr/>
      </xdr:nvSpPr>
      <xdr:spPr>
        <a:xfrm>
          <a:off x="6921500" y="147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81787</xdr:rowOff>
    </xdr:from>
    <xdr:to>
      <xdr:col>41</xdr:col>
      <xdr:colOff>50800</xdr:colOff>
      <xdr:row>86</xdr:row>
      <xdr:rowOff>84582</xdr:rowOff>
    </xdr:to>
    <xdr:cxnSp macro="">
      <xdr:nvCxnSpPr>
        <xdr:cNvPr id="369" name="直線コネクタ 368"/>
        <xdr:cNvCxnSpPr/>
      </xdr:nvCxnSpPr>
      <xdr:spPr>
        <a:xfrm>
          <a:off x="6972300" y="14826487"/>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126001</xdr:rowOff>
    </xdr:from>
    <xdr:ext cx="469744" cy="259045"/>
    <xdr:sp macro="" textlink="">
      <xdr:nvSpPr>
        <xdr:cNvPr id="374" name="n_1mainValue【公営住宅】&#10;一人当たり面積"/>
        <xdr:cNvSpPr txBox="1"/>
      </xdr:nvSpPr>
      <xdr:spPr>
        <a:xfrm>
          <a:off x="9391727" y="1487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126255</xdr:rowOff>
    </xdr:from>
    <xdr:ext cx="469744" cy="259045"/>
    <xdr:sp macro="" textlink="">
      <xdr:nvSpPr>
        <xdr:cNvPr id="375" name="n_2mainValue【公営住宅】&#10;一人当たり面積"/>
        <xdr:cNvSpPr txBox="1"/>
      </xdr:nvSpPr>
      <xdr:spPr>
        <a:xfrm>
          <a:off x="8515427" y="1487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126509</xdr:rowOff>
    </xdr:from>
    <xdr:ext cx="469744" cy="259045"/>
    <xdr:sp macro="" textlink="">
      <xdr:nvSpPr>
        <xdr:cNvPr id="376" name="n_3mainValue【公営住宅】&#10;一人当たり面積"/>
        <xdr:cNvSpPr txBox="1"/>
      </xdr:nvSpPr>
      <xdr:spPr>
        <a:xfrm>
          <a:off x="76264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123714</xdr:rowOff>
    </xdr:from>
    <xdr:ext cx="469744" cy="259045"/>
    <xdr:sp macro="" textlink="">
      <xdr:nvSpPr>
        <xdr:cNvPr id="377" name="n_4mainValue【公営住宅】&#10;一人当たり面積"/>
        <xdr:cNvSpPr txBox="1"/>
      </xdr:nvSpPr>
      <xdr:spPr>
        <a:xfrm>
          <a:off x="6737427" y="1486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35" name="楕円 434"/>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436" name="【認定こども園・幼稚園・保育所】&#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437" name="楕円 436"/>
        <xdr:cNvSpPr/>
      </xdr:nvSpPr>
      <xdr:spPr>
        <a:xfrm>
          <a:off x="15430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167640</xdr:rowOff>
    </xdr:to>
    <xdr:cxnSp macro="">
      <xdr:nvCxnSpPr>
        <xdr:cNvPr id="438" name="直線コネクタ 437"/>
        <xdr:cNvCxnSpPr/>
      </xdr:nvCxnSpPr>
      <xdr:spPr>
        <a:xfrm>
          <a:off x="15481300" y="679050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69487</xdr:rowOff>
    </xdr:from>
    <xdr:to>
      <xdr:col>76</xdr:col>
      <xdr:colOff>165100</xdr:colOff>
      <xdr:row>38</xdr:row>
      <xdr:rowOff>171087</xdr:rowOff>
    </xdr:to>
    <xdr:sp macro="" textlink="">
      <xdr:nvSpPr>
        <xdr:cNvPr id="439" name="楕円 438"/>
        <xdr:cNvSpPr/>
      </xdr:nvSpPr>
      <xdr:spPr>
        <a:xfrm>
          <a:off x="14541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120287</xdr:rowOff>
    </xdr:from>
    <xdr:to>
      <xdr:col>81</xdr:col>
      <xdr:colOff>50800</xdr:colOff>
      <xdr:row>39</xdr:row>
      <xdr:rowOff>103959</xdr:rowOff>
    </xdr:to>
    <xdr:cxnSp macro="">
      <xdr:nvCxnSpPr>
        <xdr:cNvPr id="440" name="直線コネクタ 439"/>
        <xdr:cNvCxnSpPr/>
      </xdr:nvCxnSpPr>
      <xdr:spPr>
        <a:xfrm>
          <a:off x="14592300" y="663538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41" name="楕円 440"/>
        <xdr:cNvSpPr/>
      </xdr:nvSpPr>
      <xdr:spPr>
        <a:xfrm>
          <a:off x="1365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120287</xdr:rowOff>
    </xdr:from>
    <xdr:to>
      <xdr:col>76</xdr:col>
      <xdr:colOff>114300</xdr:colOff>
      <xdr:row>38</xdr:row>
      <xdr:rowOff>161109</xdr:rowOff>
    </xdr:to>
    <xdr:cxnSp macro="">
      <xdr:nvCxnSpPr>
        <xdr:cNvPr id="442" name="直線コネクタ 441"/>
        <xdr:cNvCxnSpPr/>
      </xdr:nvCxnSpPr>
      <xdr:spPr>
        <a:xfrm flipV="1">
          <a:off x="13703300" y="663538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134801</xdr:rowOff>
    </xdr:from>
    <xdr:to>
      <xdr:col>67</xdr:col>
      <xdr:colOff>101600</xdr:colOff>
      <xdr:row>38</xdr:row>
      <xdr:rowOff>64951</xdr:rowOff>
    </xdr:to>
    <xdr:sp macro="" textlink="">
      <xdr:nvSpPr>
        <xdr:cNvPr id="443" name="楕円 442"/>
        <xdr:cNvSpPr/>
      </xdr:nvSpPr>
      <xdr:spPr>
        <a:xfrm>
          <a:off x="12763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xdr:rowOff>
    </xdr:from>
    <xdr:to>
      <xdr:col>71</xdr:col>
      <xdr:colOff>177800</xdr:colOff>
      <xdr:row>38</xdr:row>
      <xdr:rowOff>161109</xdr:rowOff>
    </xdr:to>
    <xdr:cxnSp macro="">
      <xdr:nvCxnSpPr>
        <xdr:cNvPr id="444" name="直線コネクタ 443"/>
        <xdr:cNvCxnSpPr/>
      </xdr:nvCxnSpPr>
      <xdr:spPr>
        <a:xfrm>
          <a:off x="12814300" y="652925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449" name="n_1mainValue【認定こども園・幼稚園・保育所】&#10;有形固定資産減価償却率"/>
        <xdr:cNvSpPr txBox="1"/>
      </xdr:nvSpPr>
      <xdr:spPr>
        <a:xfrm>
          <a:off x="15266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162214</xdr:rowOff>
    </xdr:from>
    <xdr:ext cx="405111" cy="259045"/>
    <xdr:sp macro="" textlink="">
      <xdr:nvSpPr>
        <xdr:cNvPr id="450" name="n_2mainValue【認定こども園・幼稚園・保育所】&#10;有形固定資産減価償却率"/>
        <xdr:cNvSpPr txBox="1"/>
      </xdr:nvSpPr>
      <xdr:spPr>
        <a:xfrm>
          <a:off x="14389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451" name="n_3mainValue【認定こども園・幼稚園・保育所】&#10;有形固定資産減価償却率"/>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452" name="n_4mainValue【認定こども園・幼稚園・保育所】&#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160927</xdr:rowOff>
    </xdr:from>
    <xdr:to>
      <xdr:col>116</xdr:col>
      <xdr:colOff>114300</xdr:colOff>
      <xdr:row>39</xdr:row>
      <xdr:rowOff>91077</xdr:rowOff>
    </xdr:to>
    <xdr:sp macro="" textlink="">
      <xdr:nvSpPr>
        <xdr:cNvPr id="494" name="楕円 493"/>
        <xdr:cNvSpPr/>
      </xdr:nvSpPr>
      <xdr:spPr>
        <a:xfrm>
          <a:off x="22110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12354</xdr:rowOff>
    </xdr:from>
    <xdr:ext cx="469744" cy="259045"/>
    <xdr:sp macro="" textlink="">
      <xdr:nvSpPr>
        <xdr:cNvPr id="495" name="【認定こども園・幼稚園・保育所】&#10;一人当たり面積該当値テキスト"/>
        <xdr:cNvSpPr txBox="1"/>
      </xdr:nvSpPr>
      <xdr:spPr>
        <a:xfrm>
          <a:off x="22199600" y="65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496" name="楕円 495"/>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38644</xdr:rowOff>
    </xdr:from>
    <xdr:to>
      <xdr:col>116</xdr:col>
      <xdr:colOff>63500</xdr:colOff>
      <xdr:row>39</xdr:row>
      <xdr:rowOff>40277</xdr:rowOff>
    </xdr:to>
    <xdr:cxnSp macro="">
      <xdr:nvCxnSpPr>
        <xdr:cNvPr id="497" name="直線コネクタ 496"/>
        <xdr:cNvCxnSpPr/>
      </xdr:nvCxnSpPr>
      <xdr:spPr>
        <a:xfrm>
          <a:off x="21323300" y="67251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113574</xdr:rowOff>
    </xdr:from>
    <xdr:to>
      <xdr:col>107</xdr:col>
      <xdr:colOff>101600</xdr:colOff>
      <xdr:row>40</xdr:row>
      <xdr:rowOff>43724</xdr:rowOff>
    </xdr:to>
    <xdr:sp macro="" textlink="">
      <xdr:nvSpPr>
        <xdr:cNvPr id="498" name="楕円 497"/>
        <xdr:cNvSpPr/>
      </xdr:nvSpPr>
      <xdr:spPr>
        <a:xfrm>
          <a:off x="20383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164374</xdr:rowOff>
    </xdr:to>
    <xdr:cxnSp macro="">
      <xdr:nvCxnSpPr>
        <xdr:cNvPr id="499" name="直線コネクタ 498"/>
        <xdr:cNvCxnSpPr/>
      </xdr:nvCxnSpPr>
      <xdr:spPr>
        <a:xfrm flipV="1">
          <a:off x="20434300" y="672519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118473</xdr:rowOff>
    </xdr:from>
    <xdr:to>
      <xdr:col>102</xdr:col>
      <xdr:colOff>165100</xdr:colOff>
      <xdr:row>40</xdr:row>
      <xdr:rowOff>48623</xdr:rowOff>
    </xdr:to>
    <xdr:sp macro="" textlink="">
      <xdr:nvSpPr>
        <xdr:cNvPr id="500" name="楕円 499"/>
        <xdr:cNvSpPr/>
      </xdr:nvSpPr>
      <xdr:spPr>
        <a:xfrm>
          <a:off x="19494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164374</xdr:rowOff>
    </xdr:from>
    <xdr:to>
      <xdr:col>107</xdr:col>
      <xdr:colOff>50800</xdr:colOff>
      <xdr:row>39</xdr:row>
      <xdr:rowOff>169273</xdr:rowOff>
    </xdr:to>
    <xdr:cxnSp macro="">
      <xdr:nvCxnSpPr>
        <xdr:cNvPr id="501" name="直線コネクタ 500"/>
        <xdr:cNvCxnSpPr/>
      </xdr:nvCxnSpPr>
      <xdr:spPr>
        <a:xfrm flipV="1">
          <a:off x="19545300" y="68509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125004</xdr:rowOff>
    </xdr:from>
    <xdr:to>
      <xdr:col>98</xdr:col>
      <xdr:colOff>38100</xdr:colOff>
      <xdr:row>40</xdr:row>
      <xdr:rowOff>55154</xdr:rowOff>
    </xdr:to>
    <xdr:sp macro="" textlink="">
      <xdr:nvSpPr>
        <xdr:cNvPr id="502" name="楕円 501"/>
        <xdr:cNvSpPr/>
      </xdr:nvSpPr>
      <xdr:spPr>
        <a:xfrm>
          <a:off x="18605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169273</xdr:rowOff>
    </xdr:from>
    <xdr:to>
      <xdr:col>102</xdr:col>
      <xdr:colOff>114300</xdr:colOff>
      <xdr:row>40</xdr:row>
      <xdr:rowOff>4354</xdr:rowOff>
    </xdr:to>
    <xdr:cxnSp macro="">
      <xdr:nvCxnSpPr>
        <xdr:cNvPr id="503" name="直線コネクタ 502"/>
        <xdr:cNvCxnSpPr/>
      </xdr:nvCxnSpPr>
      <xdr:spPr>
        <a:xfrm flipV="1">
          <a:off x="18656300" y="68558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07"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105971</xdr:rowOff>
    </xdr:from>
    <xdr:ext cx="469744" cy="259045"/>
    <xdr:sp macro="" textlink="">
      <xdr:nvSpPr>
        <xdr:cNvPr id="508" name="n_1main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34851</xdr:rowOff>
    </xdr:from>
    <xdr:ext cx="469744" cy="259045"/>
    <xdr:sp macro="" textlink="">
      <xdr:nvSpPr>
        <xdr:cNvPr id="509" name="n_2mainValue【認定こども園・幼稚園・保育所】&#10;一人当たり面積"/>
        <xdr:cNvSpPr txBox="1"/>
      </xdr:nvSpPr>
      <xdr:spPr>
        <a:xfrm>
          <a:off x="20199427" y="68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39750</xdr:rowOff>
    </xdr:from>
    <xdr:ext cx="469744" cy="259045"/>
    <xdr:sp macro="" textlink="">
      <xdr:nvSpPr>
        <xdr:cNvPr id="510" name="n_3mainValue【認定こども園・幼稚園・保育所】&#10;一人当たり面積"/>
        <xdr:cNvSpPr txBox="1"/>
      </xdr:nvSpPr>
      <xdr:spPr>
        <a:xfrm>
          <a:off x="19310427"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46281</xdr:rowOff>
    </xdr:from>
    <xdr:ext cx="469744" cy="259045"/>
    <xdr:sp macro="" textlink="">
      <xdr:nvSpPr>
        <xdr:cNvPr id="511" name="n_4mainValue【認定こども園・幼稚園・保育所】&#10;一人当たり面積"/>
        <xdr:cNvSpPr txBox="1"/>
      </xdr:nvSpPr>
      <xdr:spPr>
        <a:xfrm>
          <a:off x="18421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65405</xdr:rowOff>
    </xdr:from>
    <xdr:to>
      <xdr:col>85</xdr:col>
      <xdr:colOff>177800</xdr:colOff>
      <xdr:row>58</xdr:row>
      <xdr:rowOff>167005</xdr:rowOff>
    </xdr:to>
    <xdr:sp macro="" textlink="">
      <xdr:nvSpPr>
        <xdr:cNvPr id="552" name="楕円 551"/>
        <xdr:cNvSpPr/>
      </xdr:nvSpPr>
      <xdr:spPr>
        <a:xfrm>
          <a:off x="16268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88282</xdr:rowOff>
    </xdr:from>
    <xdr:ext cx="405111" cy="259045"/>
    <xdr:sp macro="" textlink="">
      <xdr:nvSpPr>
        <xdr:cNvPr id="553" name="【学校施設】&#10;有形固定資産減価償却率該当値テキスト"/>
        <xdr:cNvSpPr txBox="1"/>
      </xdr:nvSpPr>
      <xdr:spPr>
        <a:xfrm>
          <a:off x="16357600"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xdr:rowOff>
    </xdr:from>
    <xdr:to>
      <xdr:col>81</xdr:col>
      <xdr:colOff>101600</xdr:colOff>
      <xdr:row>58</xdr:row>
      <xdr:rowOff>106045</xdr:rowOff>
    </xdr:to>
    <xdr:sp macro="" textlink="">
      <xdr:nvSpPr>
        <xdr:cNvPr id="554" name="楕円 553"/>
        <xdr:cNvSpPr/>
      </xdr:nvSpPr>
      <xdr:spPr>
        <a:xfrm>
          <a:off x="15430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55245</xdr:rowOff>
    </xdr:from>
    <xdr:to>
      <xdr:col>85</xdr:col>
      <xdr:colOff>127000</xdr:colOff>
      <xdr:row>58</xdr:row>
      <xdr:rowOff>116205</xdr:rowOff>
    </xdr:to>
    <xdr:cxnSp macro="">
      <xdr:nvCxnSpPr>
        <xdr:cNvPr id="555" name="直線コネクタ 554"/>
        <xdr:cNvCxnSpPr/>
      </xdr:nvCxnSpPr>
      <xdr:spPr>
        <a:xfrm>
          <a:off x="15481300" y="99993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118745</xdr:rowOff>
    </xdr:from>
    <xdr:to>
      <xdr:col>76</xdr:col>
      <xdr:colOff>165100</xdr:colOff>
      <xdr:row>58</xdr:row>
      <xdr:rowOff>48895</xdr:rowOff>
    </xdr:to>
    <xdr:sp macro="" textlink="">
      <xdr:nvSpPr>
        <xdr:cNvPr id="556" name="楕円 555"/>
        <xdr:cNvSpPr/>
      </xdr:nvSpPr>
      <xdr:spPr>
        <a:xfrm>
          <a:off x="14541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169545</xdr:rowOff>
    </xdr:from>
    <xdr:to>
      <xdr:col>81</xdr:col>
      <xdr:colOff>50800</xdr:colOff>
      <xdr:row>58</xdr:row>
      <xdr:rowOff>55245</xdr:rowOff>
    </xdr:to>
    <xdr:cxnSp macro="">
      <xdr:nvCxnSpPr>
        <xdr:cNvPr id="557" name="直線コネクタ 556"/>
        <xdr:cNvCxnSpPr/>
      </xdr:nvCxnSpPr>
      <xdr:spPr>
        <a:xfrm>
          <a:off x="14592300" y="9942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69215</xdr:rowOff>
    </xdr:from>
    <xdr:to>
      <xdr:col>72</xdr:col>
      <xdr:colOff>38100</xdr:colOff>
      <xdr:row>57</xdr:row>
      <xdr:rowOff>170815</xdr:rowOff>
    </xdr:to>
    <xdr:sp macro="" textlink="">
      <xdr:nvSpPr>
        <xdr:cNvPr id="558" name="楕円 557"/>
        <xdr:cNvSpPr/>
      </xdr:nvSpPr>
      <xdr:spPr>
        <a:xfrm>
          <a:off x="13652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120015</xdr:rowOff>
    </xdr:from>
    <xdr:to>
      <xdr:col>76</xdr:col>
      <xdr:colOff>114300</xdr:colOff>
      <xdr:row>57</xdr:row>
      <xdr:rowOff>169545</xdr:rowOff>
    </xdr:to>
    <xdr:cxnSp macro="">
      <xdr:nvCxnSpPr>
        <xdr:cNvPr id="559" name="直線コネクタ 558"/>
        <xdr:cNvCxnSpPr/>
      </xdr:nvCxnSpPr>
      <xdr:spPr>
        <a:xfrm>
          <a:off x="13703300" y="98926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126365</xdr:rowOff>
    </xdr:from>
    <xdr:to>
      <xdr:col>67</xdr:col>
      <xdr:colOff>101600</xdr:colOff>
      <xdr:row>57</xdr:row>
      <xdr:rowOff>56515</xdr:rowOff>
    </xdr:to>
    <xdr:sp macro="" textlink="">
      <xdr:nvSpPr>
        <xdr:cNvPr id="560" name="楕円 559"/>
        <xdr:cNvSpPr/>
      </xdr:nvSpPr>
      <xdr:spPr>
        <a:xfrm>
          <a:off x="12763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xdr:rowOff>
    </xdr:from>
    <xdr:to>
      <xdr:col>71</xdr:col>
      <xdr:colOff>177800</xdr:colOff>
      <xdr:row>57</xdr:row>
      <xdr:rowOff>120015</xdr:rowOff>
    </xdr:to>
    <xdr:cxnSp macro="">
      <xdr:nvCxnSpPr>
        <xdr:cNvPr id="561" name="直線コネクタ 560"/>
        <xdr:cNvCxnSpPr/>
      </xdr:nvCxnSpPr>
      <xdr:spPr>
        <a:xfrm>
          <a:off x="12814300" y="97783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65" name="n_4aveValue【学校施設】&#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122572</xdr:rowOff>
    </xdr:from>
    <xdr:ext cx="405111" cy="259045"/>
    <xdr:sp macro="" textlink="">
      <xdr:nvSpPr>
        <xdr:cNvPr id="566" name="n_1mainValue【学校施設】&#10;有形固定資産減価償却率"/>
        <xdr:cNvSpPr txBox="1"/>
      </xdr:nvSpPr>
      <xdr:spPr>
        <a:xfrm>
          <a:off x="15266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65422</xdr:rowOff>
    </xdr:from>
    <xdr:ext cx="405111" cy="259045"/>
    <xdr:sp macro="" textlink="">
      <xdr:nvSpPr>
        <xdr:cNvPr id="567" name="n_2mainValue【学校施設】&#10;有形固定資産減価償却率"/>
        <xdr:cNvSpPr txBox="1"/>
      </xdr:nvSpPr>
      <xdr:spPr>
        <a:xfrm>
          <a:off x="14389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15892</xdr:rowOff>
    </xdr:from>
    <xdr:ext cx="405111" cy="259045"/>
    <xdr:sp macro="" textlink="">
      <xdr:nvSpPr>
        <xdr:cNvPr id="568" name="n_3mainValue【学校施設】&#10;有形固定資産減価償却率"/>
        <xdr:cNvSpPr txBox="1"/>
      </xdr:nvSpPr>
      <xdr:spPr>
        <a:xfrm>
          <a:off x="13500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73042</xdr:rowOff>
    </xdr:from>
    <xdr:ext cx="405111" cy="259045"/>
    <xdr:sp macro="" textlink="">
      <xdr:nvSpPr>
        <xdr:cNvPr id="569" name="n_4mainValue【学校施設】&#10;有形固定資産減価償却率"/>
        <xdr:cNvSpPr txBox="1"/>
      </xdr:nvSpPr>
      <xdr:spPr>
        <a:xfrm>
          <a:off x="12611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101219</xdr:rowOff>
    </xdr:from>
    <xdr:to>
      <xdr:col>116</xdr:col>
      <xdr:colOff>114300</xdr:colOff>
      <xdr:row>59</xdr:row>
      <xdr:rowOff>31369</xdr:rowOff>
    </xdr:to>
    <xdr:sp macro="" textlink="">
      <xdr:nvSpPr>
        <xdr:cNvPr id="613" name="楕円 612"/>
        <xdr:cNvSpPr/>
      </xdr:nvSpPr>
      <xdr:spPr>
        <a:xfrm>
          <a:off x="22110700" y="100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124096</xdr:rowOff>
    </xdr:from>
    <xdr:ext cx="469744" cy="259045"/>
    <xdr:sp macro="" textlink="">
      <xdr:nvSpPr>
        <xdr:cNvPr id="614" name="【学校施設】&#10;一人当たり面積該当値テキスト"/>
        <xdr:cNvSpPr txBox="1"/>
      </xdr:nvSpPr>
      <xdr:spPr>
        <a:xfrm>
          <a:off x="22199600" y="989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99790</xdr:rowOff>
    </xdr:from>
    <xdr:to>
      <xdr:col>112</xdr:col>
      <xdr:colOff>38100</xdr:colOff>
      <xdr:row>59</xdr:row>
      <xdr:rowOff>29940</xdr:rowOff>
    </xdr:to>
    <xdr:sp macro="" textlink="">
      <xdr:nvSpPr>
        <xdr:cNvPr id="615" name="楕円 614"/>
        <xdr:cNvSpPr/>
      </xdr:nvSpPr>
      <xdr:spPr>
        <a:xfrm>
          <a:off x="21272500" y="100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150590</xdr:rowOff>
    </xdr:from>
    <xdr:to>
      <xdr:col>116</xdr:col>
      <xdr:colOff>63500</xdr:colOff>
      <xdr:row>58</xdr:row>
      <xdr:rowOff>152019</xdr:rowOff>
    </xdr:to>
    <xdr:cxnSp macro="">
      <xdr:nvCxnSpPr>
        <xdr:cNvPr id="616" name="直線コネクタ 615"/>
        <xdr:cNvCxnSpPr/>
      </xdr:nvCxnSpPr>
      <xdr:spPr>
        <a:xfrm>
          <a:off x="21323300" y="10094690"/>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2063</xdr:rowOff>
    </xdr:from>
    <xdr:to>
      <xdr:col>107</xdr:col>
      <xdr:colOff>101600</xdr:colOff>
      <xdr:row>60</xdr:row>
      <xdr:rowOff>103663</xdr:rowOff>
    </xdr:to>
    <xdr:sp macro="" textlink="">
      <xdr:nvSpPr>
        <xdr:cNvPr id="617" name="楕円 616"/>
        <xdr:cNvSpPr/>
      </xdr:nvSpPr>
      <xdr:spPr>
        <a:xfrm>
          <a:off x="20383500" y="102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150590</xdr:rowOff>
    </xdr:from>
    <xdr:to>
      <xdr:col>111</xdr:col>
      <xdr:colOff>177800</xdr:colOff>
      <xdr:row>60</xdr:row>
      <xdr:rowOff>52863</xdr:rowOff>
    </xdr:to>
    <xdr:cxnSp macro="">
      <xdr:nvCxnSpPr>
        <xdr:cNvPr id="618" name="直線コネクタ 617"/>
        <xdr:cNvCxnSpPr/>
      </xdr:nvCxnSpPr>
      <xdr:spPr>
        <a:xfrm flipV="1">
          <a:off x="20434300" y="10094690"/>
          <a:ext cx="889000" cy="2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9493</xdr:rowOff>
    </xdr:from>
    <xdr:to>
      <xdr:col>102</xdr:col>
      <xdr:colOff>165100</xdr:colOff>
      <xdr:row>60</xdr:row>
      <xdr:rowOff>111093</xdr:rowOff>
    </xdr:to>
    <xdr:sp macro="" textlink="">
      <xdr:nvSpPr>
        <xdr:cNvPr id="619" name="楕円 618"/>
        <xdr:cNvSpPr/>
      </xdr:nvSpPr>
      <xdr:spPr>
        <a:xfrm>
          <a:off x="19494500" y="102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52863</xdr:rowOff>
    </xdr:from>
    <xdr:to>
      <xdr:col>107</xdr:col>
      <xdr:colOff>50800</xdr:colOff>
      <xdr:row>60</xdr:row>
      <xdr:rowOff>60293</xdr:rowOff>
    </xdr:to>
    <xdr:cxnSp macro="">
      <xdr:nvCxnSpPr>
        <xdr:cNvPr id="620" name="直線コネクタ 619"/>
        <xdr:cNvCxnSpPr/>
      </xdr:nvCxnSpPr>
      <xdr:spPr>
        <a:xfrm flipV="1">
          <a:off x="19545300" y="1033986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64</xdr:rowOff>
    </xdr:from>
    <xdr:to>
      <xdr:col>98</xdr:col>
      <xdr:colOff>38100</xdr:colOff>
      <xdr:row>60</xdr:row>
      <xdr:rowOff>101664</xdr:rowOff>
    </xdr:to>
    <xdr:sp macro="" textlink="">
      <xdr:nvSpPr>
        <xdr:cNvPr id="621" name="楕円 620"/>
        <xdr:cNvSpPr/>
      </xdr:nvSpPr>
      <xdr:spPr>
        <a:xfrm>
          <a:off x="18605500" y="102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50864</xdr:rowOff>
    </xdr:from>
    <xdr:to>
      <xdr:col>102</xdr:col>
      <xdr:colOff>114300</xdr:colOff>
      <xdr:row>60</xdr:row>
      <xdr:rowOff>60293</xdr:rowOff>
    </xdr:to>
    <xdr:cxnSp macro="">
      <xdr:nvCxnSpPr>
        <xdr:cNvPr id="622" name="直線コネクタ 621"/>
        <xdr:cNvCxnSpPr/>
      </xdr:nvCxnSpPr>
      <xdr:spPr>
        <a:xfrm>
          <a:off x="18656300" y="10337864"/>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626" name="n_4aveValue【学校施設】&#10;一人当たり面積"/>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46467</xdr:rowOff>
    </xdr:from>
    <xdr:ext cx="469744" cy="259045"/>
    <xdr:sp macro="" textlink="">
      <xdr:nvSpPr>
        <xdr:cNvPr id="627" name="n_1mainValue【学校施設】&#10;一人当たり面積"/>
        <xdr:cNvSpPr txBox="1"/>
      </xdr:nvSpPr>
      <xdr:spPr>
        <a:xfrm>
          <a:off x="21075727" y="981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120190</xdr:rowOff>
    </xdr:from>
    <xdr:ext cx="469744" cy="259045"/>
    <xdr:sp macro="" textlink="">
      <xdr:nvSpPr>
        <xdr:cNvPr id="628" name="n_2mainValue【学校施設】&#10;一人当たり面積"/>
        <xdr:cNvSpPr txBox="1"/>
      </xdr:nvSpPr>
      <xdr:spPr>
        <a:xfrm>
          <a:off x="20199427" y="1006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127620</xdr:rowOff>
    </xdr:from>
    <xdr:ext cx="469744" cy="259045"/>
    <xdr:sp macro="" textlink="">
      <xdr:nvSpPr>
        <xdr:cNvPr id="629" name="n_3mainValue【学校施設】&#10;一人当たり面積"/>
        <xdr:cNvSpPr txBox="1"/>
      </xdr:nvSpPr>
      <xdr:spPr>
        <a:xfrm>
          <a:off x="19310427" y="100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118191</xdr:rowOff>
    </xdr:from>
    <xdr:ext cx="469744" cy="259045"/>
    <xdr:sp macro="" textlink="">
      <xdr:nvSpPr>
        <xdr:cNvPr id="630" name="n_4mainValue【学校施設】&#10;一人当たり面積"/>
        <xdr:cNvSpPr txBox="1"/>
      </xdr:nvSpPr>
      <xdr:spPr>
        <a:xfrm>
          <a:off x="18421427" y="100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145414</xdr:rowOff>
    </xdr:from>
    <xdr:to>
      <xdr:col>85</xdr:col>
      <xdr:colOff>177800</xdr:colOff>
      <xdr:row>107</xdr:row>
      <xdr:rowOff>75564</xdr:rowOff>
    </xdr:to>
    <xdr:sp macro="" textlink="">
      <xdr:nvSpPr>
        <xdr:cNvPr id="687" name="楕円 686"/>
        <xdr:cNvSpPr/>
      </xdr:nvSpPr>
      <xdr:spPr>
        <a:xfrm>
          <a:off x="16268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123841</xdr:rowOff>
    </xdr:from>
    <xdr:ext cx="405111" cy="259045"/>
    <xdr:sp macro="" textlink="">
      <xdr:nvSpPr>
        <xdr:cNvPr id="688" name="【公民館】&#10;有形固定資産減価償却率該当値テキスト"/>
        <xdr:cNvSpPr txBox="1"/>
      </xdr:nvSpPr>
      <xdr:spPr>
        <a:xfrm>
          <a:off x="16357600"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103505</xdr:rowOff>
    </xdr:from>
    <xdr:to>
      <xdr:col>81</xdr:col>
      <xdr:colOff>101600</xdr:colOff>
      <xdr:row>107</xdr:row>
      <xdr:rowOff>33655</xdr:rowOff>
    </xdr:to>
    <xdr:sp macro="" textlink="">
      <xdr:nvSpPr>
        <xdr:cNvPr id="689" name="楕円 688"/>
        <xdr:cNvSpPr/>
      </xdr:nvSpPr>
      <xdr:spPr>
        <a:xfrm>
          <a:off x="15430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154305</xdr:rowOff>
    </xdr:from>
    <xdr:to>
      <xdr:col>85</xdr:col>
      <xdr:colOff>127000</xdr:colOff>
      <xdr:row>107</xdr:row>
      <xdr:rowOff>24764</xdr:rowOff>
    </xdr:to>
    <xdr:cxnSp macro="">
      <xdr:nvCxnSpPr>
        <xdr:cNvPr id="690" name="直線コネクタ 689"/>
        <xdr:cNvCxnSpPr/>
      </xdr:nvCxnSpPr>
      <xdr:spPr>
        <a:xfrm>
          <a:off x="15481300" y="183280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61595</xdr:rowOff>
    </xdr:from>
    <xdr:to>
      <xdr:col>76</xdr:col>
      <xdr:colOff>165100</xdr:colOff>
      <xdr:row>106</xdr:row>
      <xdr:rowOff>163195</xdr:rowOff>
    </xdr:to>
    <xdr:sp macro="" textlink="">
      <xdr:nvSpPr>
        <xdr:cNvPr id="691" name="楕円 690"/>
        <xdr:cNvSpPr/>
      </xdr:nvSpPr>
      <xdr:spPr>
        <a:xfrm>
          <a:off x="1454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112395</xdr:rowOff>
    </xdr:from>
    <xdr:to>
      <xdr:col>81</xdr:col>
      <xdr:colOff>50800</xdr:colOff>
      <xdr:row>106</xdr:row>
      <xdr:rowOff>154305</xdr:rowOff>
    </xdr:to>
    <xdr:cxnSp macro="">
      <xdr:nvCxnSpPr>
        <xdr:cNvPr id="692" name="直線コネクタ 691"/>
        <xdr:cNvCxnSpPr/>
      </xdr:nvCxnSpPr>
      <xdr:spPr>
        <a:xfrm>
          <a:off x="14592300" y="18286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693" name="楕円 692"/>
        <xdr:cNvSpPr/>
      </xdr:nvSpPr>
      <xdr:spPr>
        <a:xfrm>
          <a:off x="1365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70486</xdr:rowOff>
    </xdr:from>
    <xdr:to>
      <xdr:col>76</xdr:col>
      <xdr:colOff>114300</xdr:colOff>
      <xdr:row>106</xdr:row>
      <xdr:rowOff>112395</xdr:rowOff>
    </xdr:to>
    <xdr:cxnSp macro="">
      <xdr:nvCxnSpPr>
        <xdr:cNvPr id="694" name="直線コネクタ 693"/>
        <xdr:cNvCxnSpPr/>
      </xdr:nvCxnSpPr>
      <xdr:spPr>
        <a:xfrm>
          <a:off x="13703300" y="182441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695" name="楕円 694"/>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106</xdr:row>
      <xdr:rowOff>70486</xdr:rowOff>
    </xdr:to>
    <xdr:cxnSp macro="">
      <xdr:nvCxnSpPr>
        <xdr:cNvPr id="696" name="直線コネクタ 695"/>
        <xdr:cNvCxnSpPr/>
      </xdr:nvCxnSpPr>
      <xdr:spPr>
        <a:xfrm>
          <a:off x="12814300" y="18055589"/>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24782</xdr:rowOff>
    </xdr:from>
    <xdr:ext cx="405111" cy="259045"/>
    <xdr:sp macro="" textlink="">
      <xdr:nvSpPr>
        <xdr:cNvPr id="701" name="n_1mainValue【公民館】&#10;有形固定資産減価償却率"/>
        <xdr:cNvSpPr txBox="1"/>
      </xdr:nvSpPr>
      <xdr:spPr>
        <a:xfrm>
          <a:off x="152660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154322</xdr:rowOff>
    </xdr:from>
    <xdr:ext cx="405111" cy="259045"/>
    <xdr:sp macro="" textlink="">
      <xdr:nvSpPr>
        <xdr:cNvPr id="702" name="n_2mainValue【公民館】&#10;有形固定資産減価償却率"/>
        <xdr:cNvSpPr txBox="1"/>
      </xdr:nvSpPr>
      <xdr:spPr>
        <a:xfrm>
          <a:off x="14389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112413</xdr:rowOff>
    </xdr:from>
    <xdr:ext cx="405111" cy="259045"/>
    <xdr:sp macro="" textlink="">
      <xdr:nvSpPr>
        <xdr:cNvPr id="703" name="n_3mainValue【公民館】&#10;有形固定資産減価償却率"/>
        <xdr:cNvSpPr txBox="1"/>
      </xdr:nvSpPr>
      <xdr:spPr>
        <a:xfrm>
          <a:off x="13500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04" name="n_4main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31"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95352</xdr:rowOff>
    </xdr:from>
    <xdr:to>
      <xdr:col>116</xdr:col>
      <xdr:colOff>114300</xdr:colOff>
      <xdr:row>108</xdr:row>
      <xdr:rowOff>25502</xdr:rowOff>
    </xdr:to>
    <xdr:sp macro="" textlink="">
      <xdr:nvSpPr>
        <xdr:cNvPr id="742" name="楕円 741"/>
        <xdr:cNvSpPr/>
      </xdr:nvSpPr>
      <xdr:spPr>
        <a:xfrm>
          <a:off x="221107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10279</xdr:rowOff>
    </xdr:from>
    <xdr:ext cx="469744" cy="259045"/>
    <xdr:sp macro="" textlink="">
      <xdr:nvSpPr>
        <xdr:cNvPr id="743" name="【公民館】&#10;一人当たり面積該当値テキスト"/>
        <xdr:cNvSpPr txBox="1"/>
      </xdr:nvSpPr>
      <xdr:spPr>
        <a:xfrm>
          <a:off x="22199600" y="183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94895</xdr:rowOff>
    </xdr:from>
    <xdr:to>
      <xdr:col>112</xdr:col>
      <xdr:colOff>38100</xdr:colOff>
      <xdr:row>108</xdr:row>
      <xdr:rowOff>25045</xdr:rowOff>
    </xdr:to>
    <xdr:sp macro="" textlink="">
      <xdr:nvSpPr>
        <xdr:cNvPr id="744" name="楕円 743"/>
        <xdr:cNvSpPr/>
      </xdr:nvSpPr>
      <xdr:spPr>
        <a:xfrm>
          <a:off x="21272500" y="18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145695</xdr:rowOff>
    </xdr:from>
    <xdr:to>
      <xdr:col>116</xdr:col>
      <xdr:colOff>63500</xdr:colOff>
      <xdr:row>107</xdr:row>
      <xdr:rowOff>146152</xdr:rowOff>
    </xdr:to>
    <xdr:cxnSp macro="">
      <xdr:nvCxnSpPr>
        <xdr:cNvPr id="745" name="直線コネクタ 744"/>
        <xdr:cNvCxnSpPr/>
      </xdr:nvCxnSpPr>
      <xdr:spPr>
        <a:xfrm>
          <a:off x="21323300" y="1849084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96265</xdr:rowOff>
    </xdr:from>
    <xdr:to>
      <xdr:col>107</xdr:col>
      <xdr:colOff>101600</xdr:colOff>
      <xdr:row>108</xdr:row>
      <xdr:rowOff>26415</xdr:rowOff>
    </xdr:to>
    <xdr:sp macro="" textlink="">
      <xdr:nvSpPr>
        <xdr:cNvPr id="746" name="楕円 745"/>
        <xdr:cNvSpPr/>
      </xdr:nvSpPr>
      <xdr:spPr>
        <a:xfrm>
          <a:off x="20383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145695</xdr:rowOff>
    </xdr:from>
    <xdr:to>
      <xdr:col>111</xdr:col>
      <xdr:colOff>177800</xdr:colOff>
      <xdr:row>107</xdr:row>
      <xdr:rowOff>147065</xdr:rowOff>
    </xdr:to>
    <xdr:cxnSp macro="">
      <xdr:nvCxnSpPr>
        <xdr:cNvPr id="747" name="直線コネクタ 746"/>
        <xdr:cNvCxnSpPr/>
      </xdr:nvCxnSpPr>
      <xdr:spPr>
        <a:xfrm flipV="1">
          <a:off x="20434300" y="1849084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97180</xdr:rowOff>
    </xdr:from>
    <xdr:to>
      <xdr:col>102</xdr:col>
      <xdr:colOff>165100</xdr:colOff>
      <xdr:row>108</xdr:row>
      <xdr:rowOff>27330</xdr:rowOff>
    </xdr:to>
    <xdr:sp macro="" textlink="">
      <xdr:nvSpPr>
        <xdr:cNvPr id="748" name="楕円 747"/>
        <xdr:cNvSpPr/>
      </xdr:nvSpPr>
      <xdr:spPr>
        <a:xfrm>
          <a:off x="19494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147065</xdr:rowOff>
    </xdr:from>
    <xdr:to>
      <xdr:col>107</xdr:col>
      <xdr:colOff>50800</xdr:colOff>
      <xdr:row>107</xdr:row>
      <xdr:rowOff>147980</xdr:rowOff>
    </xdr:to>
    <xdr:cxnSp macro="">
      <xdr:nvCxnSpPr>
        <xdr:cNvPr id="749" name="直線コネクタ 748"/>
        <xdr:cNvCxnSpPr/>
      </xdr:nvCxnSpPr>
      <xdr:spPr>
        <a:xfrm flipV="1">
          <a:off x="19545300" y="1849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97180</xdr:rowOff>
    </xdr:from>
    <xdr:to>
      <xdr:col>98</xdr:col>
      <xdr:colOff>38100</xdr:colOff>
      <xdr:row>108</xdr:row>
      <xdr:rowOff>27330</xdr:rowOff>
    </xdr:to>
    <xdr:sp macro="" textlink="">
      <xdr:nvSpPr>
        <xdr:cNvPr id="750" name="楕円 749"/>
        <xdr:cNvSpPr/>
      </xdr:nvSpPr>
      <xdr:spPr>
        <a:xfrm>
          <a:off x="18605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147980</xdr:rowOff>
    </xdr:from>
    <xdr:to>
      <xdr:col>102</xdr:col>
      <xdr:colOff>114300</xdr:colOff>
      <xdr:row>107</xdr:row>
      <xdr:rowOff>147980</xdr:rowOff>
    </xdr:to>
    <xdr:cxnSp macro="">
      <xdr:nvCxnSpPr>
        <xdr:cNvPr id="751" name="直線コネクタ 750"/>
        <xdr:cNvCxnSpPr/>
      </xdr:nvCxnSpPr>
      <xdr:spPr>
        <a:xfrm>
          <a:off x="18656300" y="18493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52"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53"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4"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55"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16172</xdr:rowOff>
    </xdr:from>
    <xdr:ext cx="469744" cy="259045"/>
    <xdr:sp macro="" textlink="">
      <xdr:nvSpPr>
        <xdr:cNvPr id="756" name="n_1mainValue【公民館】&#10;一人当たり面積"/>
        <xdr:cNvSpPr txBox="1"/>
      </xdr:nvSpPr>
      <xdr:spPr>
        <a:xfrm>
          <a:off x="21075727" y="185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macro="" textlink="">
      <xdr:nvSpPr>
        <xdr:cNvPr id="757" name="n_2mainValue【公民館】&#10;一人当たり面積"/>
        <xdr:cNvSpPr txBox="1"/>
      </xdr:nvSpPr>
      <xdr:spPr>
        <a:xfrm>
          <a:off x="20199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18457</xdr:rowOff>
    </xdr:from>
    <xdr:ext cx="469744" cy="259045"/>
    <xdr:sp macro="" textlink="">
      <xdr:nvSpPr>
        <xdr:cNvPr id="758" name="n_3mainValue【公民館】&#10;一人当たり面積"/>
        <xdr:cNvSpPr txBox="1"/>
      </xdr:nvSpPr>
      <xdr:spPr>
        <a:xfrm>
          <a:off x="19310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18457</xdr:rowOff>
    </xdr:from>
    <xdr:ext cx="469744" cy="259045"/>
    <xdr:sp macro="" textlink="">
      <xdr:nvSpPr>
        <xdr:cNvPr id="759" name="n_4mainValue【公民館】&#10;一人当たり面積"/>
        <xdr:cNvSpPr txBox="1"/>
      </xdr:nvSpPr>
      <xdr:spPr>
        <a:xfrm>
          <a:off x="18421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以外の施設に関しては有価固定資産減価償却率が類似団体内平均値に比べ高い水準となっている。これは施設の老朽化によるもので、個別施設計画に基づき適切に管理していく必要がある。また、一人当たりの面積等については低い傾向にあるため、平成２７年度に策定した公共施設総合管理計画に基づき、施設保有量等を適切に管理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一方、学校施設に関しては平成２８年度から大規模改修を実施しているため類似団体内平均値よりも低い水準となっており、今後も計画的に長寿命化対策を行っていく必要がある。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7,410
7,379
33.22
6,224,019
5,964,729
257,427
2,675,280
5,224,560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89" name="楕円 88"/>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90" name="【体育館・プール】&#10;有形固定資産減価償却率該当値テキスト"/>
        <xdr:cNvSpPr txBox="1"/>
      </xdr:nvSpPr>
      <xdr:spPr>
        <a:xfrm>
          <a:off x="4673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57785</xdr:rowOff>
    </xdr:from>
    <xdr:to>
      <xdr:col>20</xdr:col>
      <xdr:colOff>38100</xdr:colOff>
      <xdr:row>62</xdr:row>
      <xdr:rowOff>159385</xdr:rowOff>
    </xdr:to>
    <xdr:sp macro="" textlink="">
      <xdr:nvSpPr>
        <xdr:cNvPr id="91" name="楕円 90"/>
        <xdr:cNvSpPr/>
      </xdr:nvSpPr>
      <xdr:spPr>
        <a:xfrm>
          <a:off x="3746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62</xdr:row>
      <xdr:rowOff>133350</xdr:rowOff>
    </xdr:to>
    <xdr:cxnSp macro="">
      <xdr:nvCxnSpPr>
        <xdr:cNvPr id="92" name="直線コネクタ 91"/>
        <xdr:cNvCxnSpPr/>
      </xdr:nvCxnSpPr>
      <xdr:spPr>
        <a:xfrm>
          <a:off x="3797300" y="107384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168275</xdr:rowOff>
    </xdr:from>
    <xdr:to>
      <xdr:col>15</xdr:col>
      <xdr:colOff>101600</xdr:colOff>
      <xdr:row>63</xdr:row>
      <xdr:rowOff>98425</xdr:rowOff>
    </xdr:to>
    <xdr:sp macro="" textlink="">
      <xdr:nvSpPr>
        <xdr:cNvPr id="93" name="楕円 92"/>
        <xdr:cNvSpPr/>
      </xdr:nvSpPr>
      <xdr:spPr>
        <a:xfrm>
          <a:off x="2857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108585</xdr:rowOff>
    </xdr:from>
    <xdr:to>
      <xdr:col>19</xdr:col>
      <xdr:colOff>177800</xdr:colOff>
      <xdr:row>63</xdr:row>
      <xdr:rowOff>47625</xdr:rowOff>
    </xdr:to>
    <xdr:cxnSp macro="">
      <xdr:nvCxnSpPr>
        <xdr:cNvPr id="94" name="直線コネクタ 93"/>
        <xdr:cNvCxnSpPr/>
      </xdr:nvCxnSpPr>
      <xdr:spPr>
        <a:xfrm flipV="1">
          <a:off x="2908300" y="1073848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135890</xdr:rowOff>
    </xdr:from>
    <xdr:to>
      <xdr:col>10</xdr:col>
      <xdr:colOff>165100</xdr:colOff>
      <xdr:row>63</xdr:row>
      <xdr:rowOff>66040</xdr:rowOff>
    </xdr:to>
    <xdr:sp macro="" textlink="">
      <xdr:nvSpPr>
        <xdr:cNvPr id="95" name="楕円 94"/>
        <xdr:cNvSpPr/>
      </xdr:nvSpPr>
      <xdr:spPr>
        <a:xfrm>
          <a:off x="196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xdr:rowOff>
    </xdr:from>
    <xdr:to>
      <xdr:col>15</xdr:col>
      <xdr:colOff>50800</xdr:colOff>
      <xdr:row>63</xdr:row>
      <xdr:rowOff>47625</xdr:rowOff>
    </xdr:to>
    <xdr:cxnSp macro="">
      <xdr:nvCxnSpPr>
        <xdr:cNvPr id="96" name="直線コネクタ 95"/>
        <xdr:cNvCxnSpPr/>
      </xdr:nvCxnSpPr>
      <xdr:spPr>
        <a:xfrm>
          <a:off x="2019300" y="10816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13970</xdr:rowOff>
    </xdr:from>
    <xdr:to>
      <xdr:col>6</xdr:col>
      <xdr:colOff>38100</xdr:colOff>
      <xdr:row>64</xdr:row>
      <xdr:rowOff>115570</xdr:rowOff>
    </xdr:to>
    <xdr:sp macro="" textlink="">
      <xdr:nvSpPr>
        <xdr:cNvPr id="97" name="楕円 96"/>
        <xdr:cNvSpPr/>
      </xdr:nvSpPr>
      <xdr:spPr>
        <a:xfrm>
          <a:off x="1079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15240</xdr:rowOff>
    </xdr:from>
    <xdr:to>
      <xdr:col>10</xdr:col>
      <xdr:colOff>114300</xdr:colOff>
      <xdr:row>64</xdr:row>
      <xdr:rowOff>64770</xdr:rowOff>
    </xdr:to>
    <xdr:cxnSp macro="">
      <xdr:nvCxnSpPr>
        <xdr:cNvPr id="98" name="直線コネクタ 97"/>
        <xdr:cNvCxnSpPr/>
      </xdr:nvCxnSpPr>
      <xdr:spPr>
        <a:xfrm flipV="1">
          <a:off x="1130300" y="1081659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150512</xdr:rowOff>
    </xdr:from>
    <xdr:ext cx="405111" cy="259045"/>
    <xdr:sp macro="" textlink="">
      <xdr:nvSpPr>
        <xdr:cNvPr id="103" name="n_1mainValue【体育館・プール】&#10;有形固定資産減価償却率"/>
        <xdr:cNvSpPr txBox="1"/>
      </xdr:nvSpPr>
      <xdr:spPr>
        <a:xfrm>
          <a:off x="3582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89552</xdr:rowOff>
    </xdr:from>
    <xdr:ext cx="405111" cy="259045"/>
    <xdr:sp macro="" textlink="">
      <xdr:nvSpPr>
        <xdr:cNvPr id="104" name="n_2mainValue【体育館・プール】&#10;有形固定資産減価償却率"/>
        <xdr:cNvSpPr txBox="1"/>
      </xdr:nvSpPr>
      <xdr:spPr>
        <a:xfrm>
          <a:off x="2705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57167</xdr:rowOff>
    </xdr:from>
    <xdr:ext cx="405111" cy="259045"/>
    <xdr:sp macro="" textlink="">
      <xdr:nvSpPr>
        <xdr:cNvPr id="105" name="n_3mainValue【体育館・プール】&#10;有形固定資産減価償却率"/>
        <xdr:cNvSpPr txBox="1"/>
      </xdr:nvSpPr>
      <xdr:spPr>
        <a:xfrm>
          <a:off x="1816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106697</xdr:rowOff>
    </xdr:from>
    <xdr:ext cx="405111" cy="259045"/>
    <xdr:sp macro="" textlink="">
      <xdr:nvSpPr>
        <xdr:cNvPr id="106" name="n_4mainValue【体育館・プール】&#10;有形固定資産減価償却率"/>
        <xdr:cNvSpPr txBox="1"/>
      </xdr:nvSpPr>
      <xdr:spPr>
        <a:xfrm>
          <a:off x="927744"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21209</xdr:rowOff>
    </xdr:from>
    <xdr:to>
      <xdr:col>55</xdr:col>
      <xdr:colOff>50800</xdr:colOff>
      <xdr:row>61</xdr:row>
      <xdr:rowOff>122809</xdr:rowOff>
    </xdr:to>
    <xdr:sp macro="" textlink="">
      <xdr:nvSpPr>
        <xdr:cNvPr id="142" name="楕円 141"/>
        <xdr:cNvSpPr/>
      </xdr:nvSpPr>
      <xdr:spPr>
        <a:xfrm>
          <a:off x="10426700" y="104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171086</xdr:rowOff>
    </xdr:from>
    <xdr:ext cx="469744" cy="259045"/>
    <xdr:sp macro="" textlink="">
      <xdr:nvSpPr>
        <xdr:cNvPr id="143" name="【体育館・プール】&#10;一人当たり面積該当値テキスト"/>
        <xdr:cNvSpPr txBox="1"/>
      </xdr:nvSpPr>
      <xdr:spPr>
        <a:xfrm>
          <a:off x="10515600" y="1045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xdr:rowOff>
    </xdr:from>
    <xdr:to>
      <xdr:col>50</xdr:col>
      <xdr:colOff>165100</xdr:colOff>
      <xdr:row>61</xdr:row>
      <xdr:rowOff>115951</xdr:rowOff>
    </xdr:to>
    <xdr:sp macro="" textlink="">
      <xdr:nvSpPr>
        <xdr:cNvPr id="144" name="楕円 143"/>
        <xdr:cNvSpPr/>
      </xdr:nvSpPr>
      <xdr:spPr>
        <a:xfrm>
          <a:off x="9588500" y="104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65151</xdr:rowOff>
    </xdr:from>
    <xdr:to>
      <xdr:col>55</xdr:col>
      <xdr:colOff>0</xdr:colOff>
      <xdr:row>61</xdr:row>
      <xdr:rowOff>72009</xdr:rowOff>
    </xdr:to>
    <xdr:cxnSp macro="">
      <xdr:nvCxnSpPr>
        <xdr:cNvPr id="145" name="直線コネクタ 144"/>
        <xdr:cNvCxnSpPr/>
      </xdr:nvCxnSpPr>
      <xdr:spPr>
        <a:xfrm>
          <a:off x="9639300" y="1052360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149225</xdr:rowOff>
    </xdr:from>
    <xdr:to>
      <xdr:col>46</xdr:col>
      <xdr:colOff>38100</xdr:colOff>
      <xdr:row>61</xdr:row>
      <xdr:rowOff>79375</xdr:rowOff>
    </xdr:to>
    <xdr:sp macro="" textlink="">
      <xdr:nvSpPr>
        <xdr:cNvPr id="146" name="楕円 145"/>
        <xdr:cNvSpPr/>
      </xdr:nvSpPr>
      <xdr:spPr>
        <a:xfrm>
          <a:off x="8699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28575</xdr:rowOff>
    </xdr:from>
    <xdr:to>
      <xdr:col>50</xdr:col>
      <xdr:colOff>114300</xdr:colOff>
      <xdr:row>61</xdr:row>
      <xdr:rowOff>65151</xdr:rowOff>
    </xdr:to>
    <xdr:cxnSp macro="">
      <xdr:nvCxnSpPr>
        <xdr:cNvPr id="147" name="直線コネクタ 146"/>
        <xdr:cNvCxnSpPr/>
      </xdr:nvCxnSpPr>
      <xdr:spPr>
        <a:xfrm>
          <a:off x="8750300" y="1048702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152654</xdr:rowOff>
    </xdr:from>
    <xdr:to>
      <xdr:col>41</xdr:col>
      <xdr:colOff>101600</xdr:colOff>
      <xdr:row>61</xdr:row>
      <xdr:rowOff>82804</xdr:rowOff>
    </xdr:to>
    <xdr:sp macro="" textlink="">
      <xdr:nvSpPr>
        <xdr:cNvPr id="148" name="楕円 147"/>
        <xdr:cNvSpPr/>
      </xdr:nvSpPr>
      <xdr:spPr>
        <a:xfrm>
          <a:off x="7810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28575</xdr:rowOff>
    </xdr:from>
    <xdr:to>
      <xdr:col>45</xdr:col>
      <xdr:colOff>177800</xdr:colOff>
      <xdr:row>61</xdr:row>
      <xdr:rowOff>32004</xdr:rowOff>
    </xdr:to>
    <xdr:cxnSp macro="">
      <xdr:nvCxnSpPr>
        <xdr:cNvPr id="149" name="直線コネクタ 148"/>
        <xdr:cNvCxnSpPr/>
      </xdr:nvCxnSpPr>
      <xdr:spPr>
        <a:xfrm flipV="1">
          <a:off x="7861300" y="1048702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29781</xdr:rowOff>
    </xdr:from>
    <xdr:to>
      <xdr:col>36</xdr:col>
      <xdr:colOff>165100</xdr:colOff>
      <xdr:row>62</xdr:row>
      <xdr:rowOff>131381</xdr:rowOff>
    </xdr:to>
    <xdr:sp macro="" textlink="">
      <xdr:nvSpPr>
        <xdr:cNvPr id="150" name="楕円 149"/>
        <xdr:cNvSpPr/>
      </xdr:nvSpPr>
      <xdr:spPr>
        <a:xfrm>
          <a:off x="6921500" y="1065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32004</xdr:rowOff>
    </xdr:from>
    <xdr:to>
      <xdr:col>41</xdr:col>
      <xdr:colOff>50800</xdr:colOff>
      <xdr:row>62</xdr:row>
      <xdr:rowOff>80581</xdr:rowOff>
    </xdr:to>
    <xdr:cxnSp macro="">
      <xdr:nvCxnSpPr>
        <xdr:cNvPr id="151" name="直線コネクタ 150"/>
        <xdr:cNvCxnSpPr/>
      </xdr:nvCxnSpPr>
      <xdr:spPr>
        <a:xfrm flipV="1">
          <a:off x="6972300" y="10490454"/>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132478</xdr:rowOff>
    </xdr:from>
    <xdr:ext cx="469744" cy="259045"/>
    <xdr:sp macro="" textlink="">
      <xdr:nvSpPr>
        <xdr:cNvPr id="156" name="n_1mainValue【体育館・プール】&#10;一人当たり面積"/>
        <xdr:cNvSpPr txBox="1"/>
      </xdr:nvSpPr>
      <xdr:spPr>
        <a:xfrm>
          <a:off x="9391727" y="102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95902</xdr:rowOff>
    </xdr:from>
    <xdr:ext cx="469744" cy="259045"/>
    <xdr:sp macro="" textlink="">
      <xdr:nvSpPr>
        <xdr:cNvPr id="157" name="n_2mainValue【体育館・プール】&#10;一人当たり面積"/>
        <xdr:cNvSpPr txBox="1"/>
      </xdr:nvSpPr>
      <xdr:spPr>
        <a:xfrm>
          <a:off x="8515427" y="102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73931</xdr:rowOff>
    </xdr:from>
    <xdr:ext cx="469744" cy="259045"/>
    <xdr:sp macro="" textlink="">
      <xdr:nvSpPr>
        <xdr:cNvPr id="158" name="n_3mainValue【体育館・プール】&#10;一人当たり面積"/>
        <xdr:cNvSpPr txBox="1"/>
      </xdr:nvSpPr>
      <xdr:spPr>
        <a:xfrm>
          <a:off x="7626427" y="105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122508</xdr:rowOff>
    </xdr:from>
    <xdr:ext cx="469744" cy="259045"/>
    <xdr:sp macro="" textlink="">
      <xdr:nvSpPr>
        <xdr:cNvPr id="159" name="n_4mainValue【体育館・プール】&#10;一人当たり面積"/>
        <xdr:cNvSpPr txBox="1"/>
      </xdr:nvSpPr>
      <xdr:spPr>
        <a:xfrm>
          <a:off x="6737427" y="1075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0" name="正方形/長方形 1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1" name="正方形/長方形 2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2" name="正方形/長方形 2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3" name="正方形/長方形 2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4" name="正方形/長方形 2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5" name="正方形/長方形 2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6" name="正方形/長方形 2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7" name="正方形/長方形 2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8" name="正方形/長方形 2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9" name="正方形/長方形 2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0" name="正方形/長方形 2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1" name="正方形/長方形 2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2" name="正方形/長方形 2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3" name="正方形/長方形 2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4" name="正方形/長方形 2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5" name="正方形/長方形 2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6" name="正方形/長方形 2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7" name="正方形/長方形 2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8" name="正方形/長方形 2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9" name="正方形/長方形 2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0" name="正方形/長方形 2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1" name="正方形/長方形 2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2" name="正方形/長方形 2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3" name="正方形/長方形 2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4" name="正方形/長方形 2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5" name="正方形/長方形 2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6" name="正方形/長方形 2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7" name="正方形/長方形 2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8" name="正方形/長方形 2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9" name="正方形/長方形 2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0" name="正方形/長方形 2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1" name="正方形/長方形 2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2" name="テキスト ボックス 2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3" name="直線コネクタ 2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4" name="テキスト ボックス 2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5" name="直線コネクタ 2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6" name="テキスト ボックス 2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7" name="直線コネクタ 2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8" name="テキスト ボックス 2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9" name="直線コネクタ 2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0" name="テキスト ボックス 2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1" name="直線コネクタ 2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2" name="テキスト ボックス 2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3" name="直線コネクタ 2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4" name="テキスト ボックス 2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5" name="直線コネクタ 2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6" name="テキスト ボックス 2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7" name="直線コネクタ 2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249" name="直線コネクタ 248"/>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250"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251" name="直線コネクタ 25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25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253" name="直線コネクタ 25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254"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255" name="フローチャート: 判断 25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256" name="フローチャート: 判断 255"/>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257" name="フローチャート: 判断 256"/>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258" name="フローチャート: 判断 257"/>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259" name="フローチャート: 判断 25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0" name="テキスト ボックス 2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1" name="テキスト ボックス 2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2" name="テキスト ボックス 2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3" name="テキスト ボックス 2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4" name="テキスト ボックス 2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265" name="楕円 264"/>
        <xdr:cNvSpPr/>
      </xdr:nvSpPr>
      <xdr:spPr>
        <a:xfrm>
          <a:off x="16268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77125</xdr:rowOff>
    </xdr:from>
    <xdr:ext cx="405111" cy="259045"/>
    <xdr:sp macro="" textlink="">
      <xdr:nvSpPr>
        <xdr:cNvPr id="266" name="【消防施設】&#10;有形固定資産減価償却率該当値テキスト"/>
        <xdr:cNvSpPr txBox="1"/>
      </xdr:nvSpPr>
      <xdr:spPr>
        <a:xfrm>
          <a:off x="16357600" y="1413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19957</xdr:rowOff>
    </xdr:from>
    <xdr:to>
      <xdr:col>81</xdr:col>
      <xdr:colOff>101600</xdr:colOff>
      <xdr:row>83</xdr:row>
      <xdr:rowOff>121557</xdr:rowOff>
    </xdr:to>
    <xdr:sp macro="" textlink="">
      <xdr:nvSpPr>
        <xdr:cNvPr id="267" name="楕円 266"/>
        <xdr:cNvSpPr/>
      </xdr:nvSpPr>
      <xdr:spPr>
        <a:xfrm>
          <a:off x="15430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70757</xdr:rowOff>
    </xdr:from>
    <xdr:to>
      <xdr:col>85</xdr:col>
      <xdr:colOff>127000</xdr:colOff>
      <xdr:row>83</xdr:row>
      <xdr:rowOff>105048</xdr:rowOff>
    </xdr:to>
    <xdr:cxnSp macro="">
      <xdr:nvCxnSpPr>
        <xdr:cNvPr id="268" name="直線コネクタ 267"/>
        <xdr:cNvCxnSpPr/>
      </xdr:nvCxnSpPr>
      <xdr:spPr>
        <a:xfrm>
          <a:off x="15481300" y="143011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269" name="楕円 268"/>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70757</xdr:rowOff>
    </xdr:from>
    <xdr:to>
      <xdr:col>81</xdr:col>
      <xdr:colOff>50800</xdr:colOff>
      <xdr:row>85</xdr:row>
      <xdr:rowOff>129539</xdr:rowOff>
    </xdr:to>
    <xdr:cxnSp macro="">
      <xdr:nvCxnSpPr>
        <xdr:cNvPr id="270" name="直線コネクタ 269"/>
        <xdr:cNvCxnSpPr/>
      </xdr:nvCxnSpPr>
      <xdr:spPr>
        <a:xfrm flipV="1">
          <a:off x="14592300" y="14301107"/>
          <a:ext cx="8890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46082</xdr:rowOff>
    </xdr:from>
    <xdr:to>
      <xdr:col>72</xdr:col>
      <xdr:colOff>38100</xdr:colOff>
      <xdr:row>85</xdr:row>
      <xdr:rowOff>147682</xdr:rowOff>
    </xdr:to>
    <xdr:sp macro="" textlink="">
      <xdr:nvSpPr>
        <xdr:cNvPr id="271" name="楕円 270"/>
        <xdr:cNvSpPr/>
      </xdr:nvSpPr>
      <xdr:spPr>
        <a:xfrm>
          <a:off x="13652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96882</xdr:rowOff>
    </xdr:from>
    <xdr:to>
      <xdr:col>76</xdr:col>
      <xdr:colOff>114300</xdr:colOff>
      <xdr:row>85</xdr:row>
      <xdr:rowOff>129539</xdr:rowOff>
    </xdr:to>
    <xdr:cxnSp macro="">
      <xdr:nvCxnSpPr>
        <xdr:cNvPr id="272" name="直線コネクタ 271"/>
        <xdr:cNvCxnSpPr/>
      </xdr:nvCxnSpPr>
      <xdr:spPr>
        <a:xfrm>
          <a:off x="13703300" y="1467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62412</xdr:rowOff>
    </xdr:from>
    <xdr:to>
      <xdr:col>67</xdr:col>
      <xdr:colOff>101600</xdr:colOff>
      <xdr:row>84</xdr:row>
      <xdr:rowOff>164012</xdr:rowOff>
    </xdr:to>
    <xdr:sp macro="" textlink="">
      <xdr:nvSpPr>
        <xdr:cNvPr id="273" name="楕円 272"/>
        <xdr:cNvSpPr/>
      </xdr:nvSpPr>
      <xdr:spPr>
        <a:xfrm>
          <a:off x="12763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113212</xdr:rowOff>
    </xdr:from>
    <xdr:to>
      <xdr:col>71</xdr:col>
      <xdr:colOff>177800</xdr:colOff>
      <xdr:row>85</xdr:row>
      <xdr:rowOff>96882</xdr:rowOff>
    </xdr:to>
    <xdr:cxnSp macro="">
      <xdr:nvCxnSpPr>
        <xdr:cNvPr id="274" name="直線コネクタ 273"/>
        <xdr:cNvCxnSpPr/>
      </xdr:nvCxnSpPr>
      <xdr:spPr>
        <a:xfrm>
          <a:off x="12814300" y="14515012"/>
          <a:ext cx="889000" cy="1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275"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276"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277"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278"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112684</xdr:rowOff>
    </xdr:from>
    <xdr:ext cx="405111" cy="259045"/>
    <xdr:sp macro="" textlink="">
      <xdr:nvSpPr>
        <xdr:cNvPr id="279" name="n_1mainValue【消防施設】&#10;有形固定資産減価償却率"/>
        <xdr:cNvSpPr txBox="1"/>
      </xdr:nvSpPr>
      <xdr:spPr>
        <a:xfrm>
          <a:off x="15266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280" name="n_2main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138809</xdr:rowOff>
    </xdr:from>
    <xdr:ext cx="405111" cy="259045"/>
    <xdr:sp macro="" textlink="">
      <xdr:nvSpPr>
        <xdr:cNvPr id="281" name="n_3mainValue【消防施設】&#10;有形固定資産減価償却率"/>
        <xdr:cNvSpPr txBox="1"/>
      </xdr:nvSpPr>
      <xdr:spPr>
        <a:xfrm>
          <a:off x="13500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155139</xdr:rowOff>
    </xdr:from>
    <xdr:ext cx="405111" cy="259045"/>
    <xdr:sp macro="" textlink="">
      <xdr:nvSpPr>
        <xdr:cNvPr id="282" name="n_4mainValue【消防施設】&#10;有形固定資産減価償却率"/>
        <xdr:cNvSpPr txBox="1"/>
      </xdr:nvSpPr>
      <xdr:spPr>
        <a:xfrm>
          <a:off x="12611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3" name="正方形/長方形 2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4" name="正方形/長方形 2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5" name="正方形/長方形 2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6" name="正方形/長方形 2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7" name="正方形/長方形 2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8" name="正方形/長方形 2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9" name="正方形/長方形 2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0" name="正方形/長方形 2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1" name="テキスト ボックス 2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2" name="直線コネクタ 2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93" name="直線コネクタ 2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94" name="テキスト ボックス 2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95" name="直線コネクタ 2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96" name="テキスト ボックス 2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97" name="直線コネクタ 2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98" name="テキスト ボックス 2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99" name="直線コネクタ 2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00" name="テキスト ボックス 2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1" name="直線コネクタ 3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2" name="テキスト ボックス 3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304" name="直線コネクタ 303"/>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305"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306" name="直線コネクタ 305"/>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307"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308" name="直線コネクタ 307"/>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309"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310" name="フローチャート: 判断 30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311" name="フローチャート: 判断 310"/>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312" name="フローチャート: 判断 311"/>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313" name="フローチャート: 判断 312"/>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314" name="フローチャート: 判断 313"/>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5" name="テキスト ボックス 3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6" name="テキスト ボックス 3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7" name="テキスト ボックス 3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8" name="テキスト ボックス 3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9" name="テキスト ボックス 3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118059</xdr:rowOff>
    </xdr:from>
    <xdr:to>
      <xdr:col>116</xdr:col>
      <xdr:colOff>114300</xdr:colOff>
      <xdr:row>86</xdr:row>
      <xdr:rowOff>48209</xdr:rowOff>
    </xdr:to>
    <xdr:sp macro="" textlink="">
      <xdr:nvSpPr>
        <xdr:cNvPr id="320" name="楕円 319"/>
        <xdr:cNvSpPr/>
      </xdr:nvSpPr>
      <xdr:spPr>
        <a:xfrm>
          <a:off x="221107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32986</xdr:rowOff>
    </xdr:from>
    <xdr:ext cx="469744" cy="259045"/>
    <xdr:sp macro="" textlink="">
      <xdr:nvSpPr>
        <xdr:cNvPr id="321" name="【消防施設】&#10;一人当たり面積該当値テキスト"/>
        <xdr:cNvSpPr txBox="1"/>
      </xdr:nvSpPr>
      <xdr:spPr>
        <a:xfrm>
          <a:off x="22199600" y="146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118059</xdr:rowOff>
    </xdr:from>
    <xdr:to>
      <xdr:col>112</xdr:col>
      <xdr:colOff>38100</xdr:colOff>
      <xdr:row>86</xdr:row>
      <xdr:rowOff>48209</xdr:rowOff>
    </xdr:to>
    <xdr:sp macro="" textlink="">
      <xdr:nvSpPr>
        <xdr:cNvPr id="322" name="楕円 321"/>
        <xdr:cNvSpPr/>
      </xdr:nvSpPr>
      <xdr:spPr>
        <a:xfrm>
          <a:off x="21272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168859</xdr:rowOff>
    </xdr:from>
    <xdr:to>
      <xdr:col>116</xdr:col>
      <xdr:colOff>63500</xdr:colOff>
      <xdr:row>85</xdr:row>
      <xdr:rowOff>168859</xdr:rowOff>
    </xdr:to>
    <xdr:cxnSp macro="">
      <xdr:nvCxnSpPr>
        <xdr:cNvPr id="323" name="直線コネクタ 322"/>
        <xdr:cNvCxnSpPr/>
      </xdr:nvCxnSpPr>
      <xdr:spPr>
        <a:xfrm>
          <a:off x="21323300" y="14742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118517</xdr:rowOff>
    </xdr:from>
    <xdr:to>
      <xdr:col>107</xdr:col>
      <xdr:colOff>101600</xdr:colOff>
      <xdr:row>86</xdr:row>
      <xdr:rowOff>48667</xdr:rowOff>
    </xdr:to>
    <xdr:sp macro="" textlink="">
      <xdr:nvSpPr>
        <xdr:cNvPr id="324" name="楕円 323"/>
        <xdr:cNvSpPr/>
      </xdr:nvSpPr>
      <xdr:spPr>
        <a:xfrm>
          <a:off x="20383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168859</xdr:rowOff>
    </xdr:from>
    <xdr:to>
      <xdr:col>111</xdr:col>
      <xdr:colOff>177800</xdr:colOff>
      <xdr:row>85</xdr:row>
      <xdr:rowOff>169317</xdr:rowOff>
    </xdr:to>
    <xdr:cxnSp macro="">
      <xdr:nvCxnSpPr>
        <xdr:cNvPr id="325" name="直線コネクタ 324"/>
        <xdr:cNvCxnSpPr/>
      </xdr:nvCxnSpPr>
      <xdr:spPr>
        <a:xfrm flipV="1">
          <a:off x="20434300" y="147421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141376</xdr:rowOff>
    </xdr:from>
    <xdr:to>
      <xdr:col>102</xdr:col>
      <xdr:colOff>165100</xdr:colOff>
      <xdr:row>86</xdr:row>
      <xdr:rowOff>71526</xdr:rowOff>
    </xdr:to>
    <xdr:sp macro="" textlink="">
      <xdr:nvSpPr>
        <xdr:cNvPr id="326" name="楕円 325"/>
        <xdr:cNvSpPr/>
      </xdr:nvSpPr>
      <xdr:spPr>
        <a:xfrm>
          <a:off x="19494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169317</xdr:rowOff>
    </xdr:from>
    <xdr:to>
      <xdr:col>107</xdr:col>
      <xdr:colOff>50800</xdr:colOff>
      <xdr:row>86</xdr:row>
      <xdr:rowOff>20726</xdr:rowOff>
    </xdr:to>
    <xdr:cxnSp macro="">
      <xdr:nvCxnSpPr>
        <xdr:cNvPr id="327" name="直線コネクタ 326"/>
        <xdr:cNvCxnSpPr/>
      </xdr:nvCxnSpPr>
      <xdr:spPr>
        <a:xfrm flipV="1">
          <a:off x="19545300" y="1474256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129947</xdr:rowOff>
    </xdr:from>
    <xdr:to>
      <xdr:col>98</xdr:col>
      <xdr:colOff>38100</xdr:colOff>
      <xdr:row>86</xdr:row>
      <xdr:rowOff>60097</xdr:rowOff>
    </xdr:to>
    <xdr:sp macro="" textlink="">
      <xdr:nvSpPr>
        <xdr:cNvPr id="328" name="楕円 327"/>
        <xdr:cNvSpPr/>
      </xdr:nvSpPr>
      <xdr:spPr>
        <a:xfrm>
          <a:off x="18605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9297</xdr:rowOff>
    </xdr:from>
    <xdr:to>
      <xdr:col>102</xdr:col>
      <xdr:colOff>114300</xdr:colOff>
      <xdr:row>86</xdr:row>
      <xdr:rowOff>20726</xdr:rowOff>
    </xdr:to>
    <xdr:cxnSp macro="">
      <xdr:nvCxnSpPr>
        <xdr:cNvPr id="329" name="直線コネクタ 328"/>
        <xdr:cNvCxnSpPr/>
      </xdr:nvCxnSpPr>
      <xdr:spPr>
        <a:xfrm>
          <a:off x="18656300" y="1475399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330"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331"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332"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333"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39336</xdr:rowOff>
    </xdr:from>
    <xdr:ext cx="469744" cy="259045"/>
    <xdr:sp macro="" textlink="">
      <xdr:nvSpPr>
        <xdr:cNvPr id="334" name="n_1mainValue【消防施設】&#10;一人当たり面積"/>
        <xdr:cNvSpPr txBox="1"/>
      </xdr:nvSpPr>
      <xdr:spPr>
        <a:xfrm>
          <a:off x="210757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39794</xdr:rowOff>
    </xdr:from>
    <xdr:ext cx="469744" cy="259045"/>
    <xdr:sp macro="" textlink="">
      <xdr:nvSpPr>
        <xdr:cNvPr id="335" name="n_2mainValue【消防施設】&#10;一人当たり面積"/>
        <xdr:cNvSpPr txBox="1"/>
      </xdr:nvSpPr>
      <xdr:spPr>
        <a:xfrm>
          <a:off x="20199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62653</xdr:rowOff>
    </xdr:from>
    <xdr:ext cx="469744" cy="259045"/>
    <xdr:sp macro="" textlink="">
      <xdr:nvSpPr>
        <xdr:cNvPr id="336" name="n_3mainValue【消防施設】&#10;一人当たり面積"/>
        <xdr:cNvSpPr txBox="1"/>
      </xdr:nvSpPr>
      <xdr:spPr>
        <a:xfrm>
          <a:off x="193104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51224</xdr:rowOff>
    </xdr:from>
    <xdr:ext cx="469744" cy="259045"/>
    <xdr:sp macro="" textlink="">
      <xdr:nvSpPr>
        <xdr:cNvPr id="337" name="n_4mainValue【消防施設】&#10;一人当たり面積"/>
        <xdr:cNvSpPr txBox="1"/>
      </xdr:nvSpPr>
      <xdr:spPr>
        <a:xfrm>
          <a:off x="18421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38" name="正方形/長方形 3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9" name="正方形/長方形 3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0" name="正方形/長方形 3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1" name="正方形/長方形 3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2" name="正方形/長方形 3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3" name="正方形/長方形 3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4" name="正方形/長方形 3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5" name="正方形/長方形 3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6" name="テキスト ボックス 3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7" name="直線コネクタ 3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8" name="テキスト ボックス 3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49" name="直線コネクタ 3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0" name="テキスト ボックス 3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1" name="直線コネクタ 3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2" name="テキスト ボックス 3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3" name="直線コネクタ 3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4" name="テキスト ボックス 3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5" name="直線コネクタ 3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6" name="テキスト ボックス 3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7" name="直線コネクタ 3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8" name="テキスト ボックス 3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59" name="直線コネクタ 3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0" name="テキスト ボックス 3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1" name="直線コネクタ 3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363" name="直線コネクタ 362"/>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364"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365" name="直線コネクタ 364"/>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6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67" name="直線コネクタ 3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68"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69" name="フローチャート: 判断 368"/>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370" name="フローチャート: 判断 369"/>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371" name="フローチャート: 判断 37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372" name="フローチャート: 判断 371"/>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373" name="フローチャート: 判断 372"/>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4" name="テキスト ボックス 3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5" name="テキスト ボックス 3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6" name="テキスト ボックス 3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7" name="テキスト ボックス 3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8" name="テキスト ボックス 3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379" name="楕円 378"/>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116495</xdr:rowOff>
    </xdr:from>
    <xdr:ext cx="405111" cy="259045"/>
    <xdr:sp macro="" textlink="">
      <xdr:nvSpPr>
        <xdr:cNvPr id="380" name="【庁舎】&#10;有形固定資産減価償却率該当値テキスト"/>
        <xdr:cNvSpPr txBox="1"/>
      </xdr:nvSpPr>
      <xdr:spPr>
        <a:xfrm>
          <a:off x="16357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381" name="楕円 380"/>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17418</xdr:rowOff>
    </xdr:to>
    <xdr:cxnSp macro="">
      <xdr:nvCxnSpPr>
        <xdr:cNvPr id="382" name="直線コネクタ 381"/>
        <xdr:cNvCxnSpPr/>
      </xdr:nvCxnSpPr>
      <xdr:spPr>
        <a:xfrm>
          <a:off x="15481300" y="181535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46627</xdr:rowOff>
    </xdr:from>
    <xdr:to>
      <xdr:col>76</xdr:col>
      <xdr:colOff>165100</xdr:colOff>
      <xdr:row>105</xdr:row>
      <xdr:rowOff>148227</xdr:rowOff>
    </xdr:to>
    <xdr:sp macro="" textlink="">
      <xdr:nvSpPr>
        <xdr:cNvPr id="383" name="楕円 382"/>
        <xdr:cNvSpPr/>
      </xdr:nvSpPr>
      <xdr:spPr>
        <a:xfrm>
          <a:off x="14541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97427</xdr:rowOff>
    </xdr:from>
    <xdr:to>
      <xdr:col>81</xdr:col>
      <xdr:colOff>50800</xdr:colOff>
      <xdr:row>105</xdr:row>
      <xdr:rowOff>151312</xdr:rowOff>
    </xdr:to>
    <xdr:cxnSp macro="">
      <xdr:nvCxnSpPr>
        <xdr:cNvPr id="384" name="直線コネクタ 383"/>
        <xdr:cNvCxnSpPr/>
      </xdr:nvCxnSpPr>
      <xdr:spPr>
        <a:xfrm>
          <a:off x="14592300" y="1809967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385" name="楕円 384"/>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97427</xdr:rowOff>
    </xdr:to>
    <xdr:cxnSp macro="">
      <xdr:nvCxnSpPr>
        <xdr:cNvPr id="386" name="直線コネクタ 385"/>
        <xdr:cNvCxnSpPr/>
      </xdr:nvCxnSpPr>
      <xdr:spPr>
        <a:xfrm>
          <a:off x="13703300" y="1807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387" name="楕円 386"/>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76200</xdr:rowOff>
    </xdr:to>
    <xdr:cxnSp macro="">
      <xdr:nvCxnSpPr>
        <xdr:cNvPr id="388" name="直線コネクタ 387"/>
        <xdr:cNvCxnSpPr/>
      </xdr:nvCxnSpPr>
      <xdr:spPr>
        <a:xfrm flipV="1">
          <a:off x="12814300" y="180751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389"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390"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391"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392"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393"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139354</xdr:rowOff>
    </xdr:from>
    <xdr:ext cx="405111" cy="259045"/>
    <xdr:sp macro="" textlink="">
      <xdr:nvSpPr>
        <xdr:cNvPr id="394" name="n_2mainValue【庁舎】&#10;有形固定資産減価償却率"/>
        <xdr:cNvSpPr txBox="1"/>
      </xdr:nvSpPr>
      <xdr:spPr>
        <a:xfrm>
          <a:off x="14389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114861</xdr:rowOff>
    </xdr:from>
    <xdr:ext cx="405111" cy="259045"/>
    <xdr:sp macro="" textlink="">
      <xdr:nvSpPr>
        <xdr:cNvPr id="395" name="n_3mainValue【庁舎】&#10;有形固定資産減価償却率"/>
        <xdr:cNvSpPr txBox="1"/>
      </xdr:nvSpPr>
      <xdr:spPr>
        <a:xfrm>
          <a:off x="13500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396" name="n_4mainValue【庁舎】&#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7" name="正方形/長方形 3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8" name="正方形/長方形 3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9" name="正方形/長方形 3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0" name="正方形/長方形 3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1" name="正方形/長方形 4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2" name="正方形/長方形 4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3" name="正方形/長方形 4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4" name="正方形/長方形 4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5" name="テキスト ボックス 4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6" name="直線コネクタ 4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07" name="直線コネクタ 4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08" name="テキスト ボックス 4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09" name="直線コネクタ 4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0" name="テキスト ボックス 4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1" name="直線コネクタ 4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2" name="テキスト ボックス 4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3" name="直線コネクタ 4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4" name="テキスト ボックス 4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5" name="直線コネクタ 4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16" name="テキスト ボックス 4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17" name="直線コネクタ 4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18" name="テキスト ボックス 4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9" name="直線コネクタ 4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0" name="テキスト ボックス 4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422" name="直線コネクタ 42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42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424" name="直線コネクタ 42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42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426" name="直線コネクタ 42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427"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428" name="フローチャート: 判断 42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429" name="フローチャート: 判断 42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430" name="フローチャート: 判断 42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431" name="フローチャート: 判断 43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432" name="フローチャート: 判断 43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3" name="テキスト ボックス 4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438" name="楕円 437"/>
        <xdr:cNvSpPr/>
      </xdr:nvSpPr>
      <xdr:spPr>
        <a:xfrm>
          <a:off x="22110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64243</xdr:rowOff>
    </xdr:from>
    <xdr:ext cx="469744" cy="259045"/>
    <xdr:sp macro="" textlink="">
      <xdr:nvSpPr>
        <xdr:cNvPr id="439" name="【庁舎】&#10;一人当たり面積該当値テキスト"/>
        <xdr:cNvSpPr txBox="1"/>
      </xdr:nvSpPr>
      <xdr:spPr>
        <a:xfrm>
          <a:off x="22199600" y="180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440" name="楕円 439"/>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105</xdr:row>
      <xdr:rowOff>148589</xdr:rowOff>
    </xdr:to>
    <xdr:cxnSp macro="">
      <xdr:nvCxnSpPr>
        <xdr:cNvPr id="441" name="直線コネクタ 440"/>
        <xdr:cNvCxnSpPr/>
      </xdr:nvCxnSpPr>
      <xdr:spPr>
        <a:xfrm flipV="1">
          <a:off x="21323300" y="18138866"/>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442" name="楕円 441"/>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106</xdr:row>
      <xdr:rowOff>53339</xdr:rowOff>
    </xdr:to>
    <xdr:cxnSp macro="">
      <xdr:nvCxnSpPr>
        <xdr:cNvPr id="443" name="直線コネクタ 442"/>
        <xdr:cNvCxnSpPr/>
      </xdr:nvCxnSpPr>
      <xdr:spPr>
        <a:xfrm flipV="1">
          <a:off x="20434300" y="181508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6894</xdr:rowOff>
    </xdr:from>
    <xdr:to>
      <xdr:col>102</xdr:col>
      <xdr:colOff>165100</xdr:colOff>
      <xdr:row>106</xdr:row>
      <xdr:rowOff>108494</xdr:rowOff>
    </xdr:to>
    <xdr:sp macro="" textlink="">
      <xdr:nvSpPr>
        <xdr:cNvPr id="444" name="楕円 443"/>
        <xdr:cNvSpPr/>
      </xdr:nvSpPr>
      <xdr:spPr>
        <a:xfrm>
          <a:off x="19494500" y="18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57694</xdr:rowOff>
    </xdr:to>
    <xdr:cxnSp macro="">
      <xdr:nvCxnSpPr>
        <xdr:cNvPr id="445" name="直線コネクタ 444"/>
        <xdr:cNvCxnSpPr/>
      </xdr:nvCxnSpPr>
      <xdr:spPr>
        <a:xfrm flipV="1">
          <a:off x="19545300" y="182270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7982</xdr:rowOff>
    </xdr:from>
    <xdr:to>
      <xdr:col>98</xdr:col>
      <xdr:colOff>38100</xdr:colOff>
      <xdr:row>106</xdr:row>
      <xdr:rowOff>109582</xdr:rowOff>
    </xdr:to>
    <xdr:sp macro="" textlink="">
      <xdr:nvSpPr>
        <xdr:cNvPr id="446" name="楕円 445"/>
        <xdr:cNvSpPr/>
      </xdr:nvSpPr>
      <xdr:spPr>
        <a:xfrm>
          <a:off x="18605500" y="18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57694</xdr:rowOff>
    </xdr:from>
    <xdr:to>
      <xdr:col>102</xdr:col>
      <xdr:colOff>114300</xdr:colOff>
      <xdr:row>106</xdr:row>
      <xdr:rowOff>58782</xdr:rowOff>
    </xdr:to>
    <xdr:cxnSp macro="">
      <xdr:nvCxnSpPr>
        <xdr:cNvPr id="447" name="直線コネクタ 446"/>
        <xdr:cNvCxnSpPr/>
      </xdr:nvCxnSpPr>
      <xdr:spPr>
        <a:xfrm flipV="1">
          <a:off x="18656300" y="182313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448"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449"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450"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451"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44466</xdr:rowOff>
    </xdr:from>
    <xdr:ext cx="469744" cy="259045"/>
    <xdr:sp macro="" textlink="">
      <xdr:nvSpPr>
        <xdr:cNvPr id="452" name="n_1mainValue【庁舎】&#10;一人当たり面積"/>
        <xdr:cNvSpPr txBox="1"/>
      </xdr:nvSpPr>
      <xdr:spPr>
        <a:xfrm>
          <a:off x="210757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453"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99621</xdr:rowOff>
    </xdr:from>
    <xdr:ext cx="469744" cy="259045"/>
    <xdr:sp macro="" textlink="">
      <xdr:nvSpPr>
        <xdr:cNvPr id="454" name="n_3mainValue【庁舎】&#10;一人当たり面積"/>
        <xdr:cNvSpPr txBox="1"/>
      </xdr:nvSpPr>
      <xdr:spPr>
        <a:xfrm>
          <a:off x="19310427"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100709</xdr:rowOff>
    </xdr:from>
    <xdr:ext cx="469744" cy="259045"/>
    <xdr:sp macro="" textlink="">
      <xdr:nvSpPr>
        <xdr:cNvPr id="455" name="n_4mainValue【庁舎】&#10;一人当たり面積"/>
        <xdr:cNvSpPr txBox="1"/>
      </xdr:nvSpPr>
      <xdr:spPr>
        <a:xfrm>
          <a:off x="18421427" y="1827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関しては、近年の整備施設であることから有形固定資産減価償却率を引き下げている。一方で、体育館・プール及び庁舎に関しては、一人当たりの保有面積等が類似団体内平均値とほぼ同様であるものの、有形固定資産減価償却率は類似団体内平均値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今後、庁舎については改修工事を予定しているため、有形固定資産減価償却率が減少すると見込まれるが、公共施設総合管理計画に基づき、長寿命化対策等を検討しながら適切にな管理に努める必要がある。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7,410
7,379
33.22
6,224,019
5,964,729
257,427
2,675,280
5,224,560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財政力指数は、近年はほぼ横ばいで推移している。今後も引き続き税収の徴収率向上に努め、人件費の抑制や歳出削減の徹底により財政の健全化を図っていく。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xdr:cNvCxnSpPr/>
      </xdr:nvCxnSpPr>
      <xdr:spPr>
        <a:xfrm flipV="1">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37798</xdr:rowOff>
    </xdr:to>
    <xdr:cxnSp macro="">
      <xdr:nvCxnSpPr>
        <xdr:cNvPr id="79" name="直線コネクタ 78"/>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98775</xdr:rowOff>
    </xdr:from>
    <xdr:ext cx="762000" cy="259045"/>
    <xdr:sp macro="" textlink="">
      <xdr:nvSpPr>
        <xdr:cNvPr id="98" name="テキスト ボックス 97"/>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経常収支比率は、概ね横ばいで推移している</a:t>
          </a:r>
          <a:r>
            <a:rPr lang="ja-JP" altLang="en-US" sz="1100" b="0" i="0" baseline="0">
              <a:solidFill>
                <a:schemeClr val="dk1"/>
              </a:solidFill>
              <a:effectLst/>
              <a:latin typeface="+mn-lt"/>
              <a:ea typeface="+mn-ea"/>
              <a:cs typeface="+mn-cs"/>
            </a:rPr>
            <a:t>ものの、令和元</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扶助費の増加等により</a:t>
          </a:r>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回っている状況である。新規地方債の発行抑制等の方針を今後も継続し、公債費の適正化に努めていく</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人件費について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、定員適正化計画に基づき、更なる経費節減に努める。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15240</xdr:rowOff>
    </xdr:to>
    <xdr:cxnSp macro="">
      <xdr:nvCxnSpPr>
        <xdr:cNvPr id="131" name="直線コネクタ 130"/>
        <xdr:cNvCxnSpPr/>
      </xdr:nvCxnSpPr>
      <xdr:spPr>
        <a:xfrm>
          <a:off x="4114800" y="1087704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75692</xdr:rowOff>
    </xdr:to>
    <xdr:cxnSp macro="">
      <xdr:nvCxnSpPr>
        <xdr:cNvPr id="134" name="直線コネクタ 133"/>
        <xdr:cNvCxnSpPr/>
      </xdr:nvCxnSpPr>
      <xdr:spPr>
        <a:xfrm>
          <a:off x="3225800" y="108143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17780</xdr:rowOff>
    </xdr:to>
    <xdr:cxnSp macro="">
      <xdr:nvCxnSpPr>
        <xdr:cNvPr id="137" name="直線コネクタ 136"/>
        <xdr:cNvCxnSpPr/>
      </xdr:nvCxnSpPr>
      <xdr:spPr>
        <a:xfrm flipV="1">
          <a:off x="2336800" y="1081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17780</xdr:rowOff>
    </xdr:to>
    <xdr:cxnSp macro="">
      <xdr:nvCxnSpPr>
        <xdr:cNvPr id="140" name="直線コネクタ 139"/>
        <xdr:cNvCxnSpPr/>
      </xdr:nvCxnSpPr>
      <xdr:spPr>
        <a:xfrm>
          <a:off x="1447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1"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3" name="テキスト ボックス 152"/>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4" name="楕円 153"/>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5" name="テキスト ボックス 154"/>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6" name="楕円 155"/>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7" name="テキスト ボックス 156"/>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9" name="テキスト ボックス 158"/>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a:t>
          </a:r>
          <a:r>
            <a:rPr lang="en-US" altLang="ja-JP" sz="1100" b="0" i="0" baseline="0">
              <a:solidFill>
                <a:schemeClr val="dk1"/>
              </a:solidFill>
              <a:effectLst/>
              <a:latin typeface="+mn-lt"/>
              <a:ea typeface="+mn-ea"/>
              <a:cs typeface="+mn-cs"/>
            </a:rPr>
            <a:t>13,161</a:t>
          </a:r>
          <a:r>
            <a:rPr lang="ja-JP" altLang="ja-JP" sz="1100" b="0" i="0" baseline="0">
              <a:solidFill>
                <a:schemeClr val="dk1"/>
              </a:solidFill>
              <a:effectLst/>
              <a:latin typeface="+mn-lt"/>
              <a:ea typeface="+mn-ea"/>
              <a:cs typeface="+mn-cs"/>
            </a:rPr>
            <a:t>円下回っているのは、新規職員の採用抑制等により、人件費を抑制していることなどが挙げられる。一方、物件費、維持補修費は、電算処理や常備消防事務、廃棄物処理委託等の業務委託料の増加などにより増加傾向にあるため、引き続き経費節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171224</xdr:rowOff>
    </xdr:from>
    <xdr:to>
      <xdr:col>23</xdr:col>
      <xdr:colOff>133350</xdr:colOff>
      <xdr:row>83</xdr:row>
      <xdr:rowOff>42774</xdr:rowOff>
    </xdr:to>
    <xdr:cxnSp macro="">
      <xdr:nvCxnSpPr>
        <xdr:cNvPr id="194" name="直線コネクタ 193"/>
        <xdr:cNvCxnSpPr/>
      </xdr:nvCxnSpPr>
      <xdr:spPr>
        <a:xfrm>
          <a:off x="4114800" y="14230124"/>
          <a:ext cx="8382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164258</xdr:rowOff>
    </xdr:from>
    <xdr:to>
      <xdr:col>19</xdr:col>
      <xdr:colOff>133350</xdr:colOff>
      <xdr:row>82</xdr:row>
      <xdr:rowOff>171224</xdr:rowOff>
    </xdr:to>
    <xdr:cxnSp macro="">
      <xdr:nvCxnSpPr>
        <xdr:cNvPr id="197" name="直線コネクタ 196"/>
        <xdr:cNvCxnSpPr/>
      </xdr:nvCxnSpPr>
      <xdr:spPr>
        <a:xfrm>
          <a:off x="3225800" y="14223158"/>
          <a:ext cx="8890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155821</xdr:rowOff>
    </xdr:from>
    <xdr:to>
      <xdr:col>15</xdr:col>
      <xdr:colOff>82550</xdr:colOff>
      <xdr:row>82</xdr:row>
      <xdr:rowOff>164258</xdr:rowOff>
    </xdr:to>
    <xdr:cxnSp macro="">
      <xdr:nvCxnSpPr>
        <xdr:cNvPr id="200" name="直線コネクタ 199"/>
        <xdr:cNvCxnSpPr/>
      </xdr:nvCxnSpPr>
      <xdr:spPr>
        <a:xfrm>
          <a:off x="2336800" y="14214721"/>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138319</xdr:rowOff>
    </xdr:from>
    <xdr:to>
      <xdr:col>11</xdr:col>
      <xdr:colOff>31750</xdr:colOff>
      <xdr:row>82</xdr:row>
      <xdr:rowOff>155821</xdr:rowOff>
    </xdr:to>
    <xdr:cxnSp macro="">
      <xdr:nvCxnSpPr>
        <xdr:cNvPr id="203" name="直線コネクタ 202"/>
        <xdr:cNvCxnSpPr/>
      </xdr:nvCxnSpPr>
      <xdr:spPr>
        <a:xfrm>
          <a:off x="1447800" y="14197219"/>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163424</xdr:rowOff>
    </xdr:from>
    <xdr:to>
      <xdr:col>23</xdr:col>
      <xdr:colOff>184150</xdr:colOff>
      <xdr:row>83</xdr:row>
      <xdr:rowOff>93574</xdr:rowOff>
    </xdr:to>
    <xdr:sp macro="" textlink="">
      <xdr:nvSpPr>
        <xdr:cNvPr id="213" name="楕円 212"/>
        <xdr:cNvSpPr/>
      </xdr:nvSpPr>
      <xdr:spPr>
        <a:xfrm>
          <a:off x="4902200" y="1422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8501</xdr:rowOff>
    </xdr:from>
    <xdr:ext cx="762000" cy="259045"/>
    <xdr:sp macro="" textlink="">
      <xdr:nvSpPr>
        <xdr:cNvPr id="214" name="人件費・物件費等の状況該当値テキスト"/>
        <xdr:cNvSpPr txBox="1"/>
      </xdr:nvSpPr>
      <xdr:spPr>
        <a:xfrm>
          <a:off x="5041900" y="1406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120424</xdr:rowOff>
    </xdr:from>
    <xdr:to>
      <xdr:col>19</xdr:col>
      <xdr:colOff>184150</xdr:colOff>
      <xdr:row>83</xdr:row>
      <xdr:rowOff>50574</xdr:rowOff>
    </xdr:to>
    <xdr:sp macro="" textlink="">
      <xdr:nvSpPr>
        <xdr:cNvPr id="215" name="楕円 214"/>
        <xdr:cNvSpPr/>
      </xdr:nvSpPr>
      <xdr:spPr>
        <a:xfrm>
          <a:off x="4064000" y="141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60751</xdr:rowOff>
    </xdr:from>
    <xdr:ext cx="736600" cy="259045"/>
    <xdr:sp macro="" textlink="">
      <xdr:nvSpPr>
        <xdr:cNvPr id="216" name="テキスト ボックス 215"/>
        <xdr:cNvSpPr txBox="1"/>
      </xdr:nvSpPr>
      <xdr:spPr>
        <a:xfrm>
          <a:off x="3733800" y="1394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113458</xdr:rowOff>
    </xdr:from>
    <xdr:to>
      <xdr:col>15</xdr:col>
      <xdr:colOff>133350</xdr:colOff>
      <xdr:row>83</xdr:row>
      <xdr:rowOff>43608</xdr:rowOff>
    </xdr:to>
    <xdr:sp macro="" textlink="">
      <xdr:nvSpPr>
        <xdr:cNvPr id="217" name="楕円 216"/>
        <xdr:cNvSpPr/>
      </xdr:nvSpPr>
      <xdr:spPr>
        <a:xfrm>
          <a:off x="3175000" y="141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53785</xdr:rowOff>
    </xdr:from>
    <xdr:ext cx="762000" cy="259045"/>
    <xdr:sp macro="" textlink="">
      <xdr:nvSpPr>
        <xdr:cNvPr id="218" name="テキスト ボックス 217"/>
        <xdr:cNvSpPr txBox="1"/>
      </xdr:nvSpPr>
      <xdr:spPr>
        <a:xfrm>
          <a:off x="2844800" y="1394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105021</xdr:rowOff>
    </xdr:from>
    <xdr:to>
      <xdr:col>11</xdr:col>
      <xdr:colOff>82550</xdr:colOff>
      <xdr:row>83</xdr:row>
      <xdr:rowOff>35171</xdr:rowOff>
    </xdr:to>
    <xdr:sp macro="" textlink="">
      <xdr:nvSpPr>
        <xdr:cNvPr id="219" name="楕円 218"/>
        <xdr:cNvSpPr/>
      </xdr:nvSpPr>
      <xdr:spPr>
        <a:xfrm>
          <a:off x="2286000" y="1416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45348</xdr:rowOff>
    </xdr:from>
    <xdr:ext cx="762000" cy="259045"/>
    <xdr:sp macro="" textlink="">
      <xdr:nvSpPr>
        <xdr:cNvPr id="220" name="テキスト ボックス 219"/>
        <xdr:cNvSpPr txBox="1"/>
      </xdr:nvSpPr>
      <xdr:spPr>
        <a:xfrm>
          <a:off x="1955800" y="139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87519</xdr:rowOff>
    </xdr:from>
    <xdr:to>
      <xdr:col>7</xdr:col>
      <xdr:colOff>31750</xdr:colOff>
      <xdr:row>83</xdr:row>
      <xdr:rowOff>17669</xdr:rowOff>
    </xdr:to>
    <xdr:sp macro="" textlink="">
      <xdr:nvSpPr>
        <xdr:cNvPr id="221" name="楕円 220"/>
        <xdr:cNvSpPr/>
      </xdr:nvSpPr>
      <xdr:spPr>
        <a:xfrm>
          <a:off x="1397000" y="141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27846</xdr:rowOff>
    </xdr:from>
    <xdr:ext cx="762000" cy="259045"/>
    <xdr:sp macro="" textlink="">
      <xdr:nvSpPr>
        <xdr:cNvPr id="222" name="テキスト ボックス 221"/>
        <xdr:cNvSpPr txBox="1"/>
      </xdr:nvSpPr>
      <xdr:spPr>
        <a:xfrm>
          <a:off x="1066800" y="1391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新規採用者数・退職者変動数の変動に加え、階層の変動等によって</a:t>
          </a:r>
          <a:r>
            <a:rPr lang="ja-JP" altLang="ja-JP" sz="1100" b="0" i="0" baseline="0">
              <a:solidFill>
                <a:schemeClr val="dk1"/>
              </a:solidFill>
              <a:effectLst/>
              <a:latin typeface="+mn-lt"/>
              <a:ea typeface="+mn-ea"/>
              <a:cs typeface="+mn-cs"/>
            </a:rPr>
            <a:t>前年度を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ポイント下回っている。昇格・昇任基準の見直しを</a:t>
          </a:r>
          <a:r>
            <a:rPr lang="ja-JP" altLang="en-US" sz="1100" b="0" i="0" baseline="0">
              <a:solidFill>
                <a:schemeClr val="dk1"/>
              </a:solidFill>
              <a:effectLst/>
              <a:latin typeface="+mn-lt"/>
              <a:ea typeface="+mn-ea"/>
              <a:cs typeface="+mn-cs"/>
            </a:rPr>
            <a:t>図るとともに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定員適正化計画を進めつつ給与管理に努めていく。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56545</xdr:rowOff>
    </xdr:to>
    <xdr:cxnSp macro="">
      <xdr:nvCxnSpPr>
        <xdr:cNvPr id="258" name="直線コネクタ 257"/>
        <xdr:cNvCxnSpPr/>
      </xdr:nvCxnSpPr>
      <xdr:spPr>
        <a:xfrm flipV="1">
          <a:off x="16179800" y="148922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79527</xdr:rowOff>
    </xdr:to>
    <xdr:cxnSp macro="">
      <xdr:nvCxnSpPr>
        <xdr:cNvPr id="261" name="直線コネクタ 260"/>
        <xdr:cNvCxnSpPr/>
      </xdr:nvCxnSpPr>
      <xdr:spPr>
        <a:xfrm flipV="1">
          <a:off x="15290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79527</xdr:rowOff>
    </xdr:to>
    <xdr:cxnSp macro="">
      <xdr:nvCxnSpPr>
        <xdr:cNvPr id="264" name="直線コネクタ 263"/>
        <xdr:cNvCxnSpPr/>
      </xdr:nvCxnSpPr>
      <xdr:spPr>
        <a:xfrm>
          <a:off x="14401800" y="149267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10584</xdr:rowOff>
    </xdr:to>
    <xdr:cxnSp macro="">
      <xdr:nvCxnSpPr>
        <xdr:cNvPr id="267" name="直線コネクタ 266"/>
        <xdr:cNvCxnSpPr/>
      </xdr:nvCxnSpPr>
      <xdr:spPr>
        <a:xfrm>
          <a:off x="13512800" y="148233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5" name="楕円 284"/>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6" name="テキスト ボックス 28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年度においては類似団体平均を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人下回っている。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平成２４年度以降、新規採用内定後に辞退者等が生じているため、減少傾向にある。定員適正化計画に基づき、</a:t>
          </a:r>
          <a:r>
            <a:rPr lang="ja-JP" altLang="ja-JP" sz="1100" b="0" i="0" baseline="0">
              <a:solidFill>
                <a:schemeClr val="dk1"/>
              </a:solidFill>
              <a:effectLst/>
              <a:latin typeface="+mn-lt"/>
              <a:ea typeface="+mn-ea"/>
              <a:cs typeface="+mn-cs"/>
            </a:rPr>
            <a:t>計画的に組織機構や事務事業の見直しを図っていく。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1874</xdr:rowOff>
    </xdr:from>
    <xdr:to>
      <xdr:col>81</xdr:col>
      <xdr:colOff>44450</xdr:colOff>
      <xdr:row>60</xdr:row>
      <xdr:rowOff>2477</xdr:rowOff>
    </xdr:to>
    <xdr:cxnSp macro="">
      <xdr:nvCxnSpPr>
        <xdr:cNvPr id="317" name="直線コネクタ 316"/>
        <xdr:cNvCxnSpPr/>
      </xdr:nvCxnSpPr>
      <xdr:spPr>
        <a:xfrm flipV="1">
          <a:off x="16179800" y="10288874"/>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60</xdr:row>
      <xdr:rowOff>2477</xdr:rowOff>
    </xdr:to>
    <xdr:cxnSp macro="">
      <xdr:nvCxnSpPr>
        <xdr:cNvPr id="320" name="直線コネクタ 319"/>
        <xdr:cNvCxnSpPr/>
      </xdr:nvCxnSpPr>
      <xdr:spPr>
        <a:xfrm>
          <a:off x="15290800" y="10266553"/>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151003</xdr:rowOff>
    </xdr:from>
    <xdr:to>
      <xdr:col>72</xdr:col>
      <xdr:colOff>203200</xdr:colOff>
      <xdr:row>59</xdr:row>
      <xdr:rowOff>160655</xdr:rowOff>
    </xdr:to>
    <xdr:cxnSp macro="">
      <xdr:nvCxnSpPr>
        <xdr:cNvPr id="323" name="直線コネクタ 322"/>
        <xdr:cNvCxnSpPr/>
      </xdr:nvCxnSpPr>
      <xdr:spPr>
        <a:xfrm flipV="1">
          <a:off x="14401800" y="1026655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143161</xdr:rowOff>
    </xdr:from>
    <xdr:to>
      <xdr:col>68</xdr:col>
      <xdr:colOff>152400</xdr:colOff>
      <xdr:row>59</xdr:row>
      <xdr:rowOff>160655</xdr:rowOff>
    </xdr:to>
    <xdr:cxnSp macro="">
      <xdr:nvCxnSpPr>
        <xdr:cNvPr id="326" name="直線コネクタ 325"/>
        <xdr:cNvCxnSpPr/>
      </xdr:nvCxnSpPr>
      <xdr:spPr>
        <a:xfrm>
          <a:off x="13512800" y="1025871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122524</xdr:rowOff>
    </xdr:from>
    <xdr:to>
      <xdr:col>81</xdr:col>
      <xdr:colOff>95250</xdr:colOff>
      <xdr:row>60</xdr:row>
      <xdr:rowOff>52674</xdr:rowOff>
    </xdr:to>
    <xdr:sp macro="" textlink="">
      <xdr:nvSpPr>
        <xdr:cNvPr id="336" name="楕円 335"/>
        <xdr:cNvSpPr/>
      </xdr:nvSpPr>
      <xdr:spPr>
        <a:xfrm>
          <a:off x="16967200" y="10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139051</xdr:rowOff>
    </xdr:from>
    <xdr:ext cx="762000" cy="259045"/>
    <xdr:sp macro="" textlink="">
      <xdr:nvSpPr>
        <xdr:cNvPr id="337" name="定員管理の状況該当値テキスト"/>
        <xdr:cNvSpPr txBox="1"/>
      </xdr:nvSpPr>
      <xdr:spPr>
        <a:xfrm>
          <a:off x="17106900" y="100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123127</xdr:rowOff>
    </xdr:from>
    <xdr:to>
      <xdr:col>77</xdr:col>
      <xdr:colOff>95250</xdr:colOff>
      <xdr:row>60</xdr:row>
      <xdr:rowOff>53277</xdr:rowOff>
    </xdr:to>
    <xdr:sp macro="" textlink="">
      <xdr:nvSpPr>
        <xdr:cNvPr id="338" name="楕円 337"/>
        <xdr:cNvSpPr/>
      </xdr:nvSpPr>
      <xdr:spPr>
        <a:xfrm>
          <a:off x="16129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63454</xdr:rowOff>
    </xdr:from>
    <xdr:ext cx="736600" cy="259045"/>
    <xdr:sp macro="" textlink="">
      <xdr:nvSpPr>
        <xdr:cNvPr id="339" name="テキスト ボックス 338"/>
        <xdr:cNvSpPr txBox="1"/>
      </xdr:nvSpPr>
      <xdr:spPr>
        <a:xfrm>
          <a:off x="15798800" y="1000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100203</xdr:rowOff>
    </xdr:from>
    <xdr:to>
      <xdr:col>73</xdr:col>
      <xdr:colOff>44450</xdr:colOff>
      <xdr:row>60</xdr:row>
      <xdr:rowOff>30353</xdr:rowOff>
    </xdr:to>
    <xdr:sp macro="" textlink="">
      <xdr:nvSpPr>
        <xdr:cNvPr id="340" name="楕円 339"/>
        <xdr:cNvSpPr/>
      </xdr:nvSpPr>
      <xdr:spPr>
        <a:xfrm>
          <a:off x="15240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40530</xdr:rowOff>
    </xdr:from>
    <xdr:ext cx="762000" cy="259045"/>
    <xdr:sp macro="" textlink="">
      <xdr:nvSpPr>
        <xdr:cNvPr id="341" name="テキスト ボックス 340"/>
        <xdr:cNvSpPr txBox="1"/>
      </xdr:nvSpPr>
      <xdr:spPr>
        <a:xfrm>
          <a:off x="14909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2" name="楕円 341"/>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3" name="テキスト ボックス 342"/>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92361</xdr:rowOff>
    </xdr:from>
    <xdr:to>
      <xdr:col>64</xdr:col>
      <xdr:colOff>152400</xdr:colOff>
      <xdr:row>60</xdr:row>
      <xdr:rowOff>22511</xdr:rowOff>
    </xdr:to>
    <xdr:sp macro="" textlink="">
      <xdr:nvSpPr>
        <xdr:cNvPr id="344" name="楕円 343"/>
        <xdr:cNvSpPr/>
      </xdr:nvSpPr>
      <xdr:spPr>
        <a:xfrm>
          <a:off x="13462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32688</xdr:rowOff>
    </xdr:from>
    <xdr:ext cx="762000" cy="259045"/>
    <xdr:sp macro="" textlink="">
      <xdr:nvSpPr>
        <xdr:cNvPr id="345" name="テキスト ボックス 344"/>
        <xdr:cNvSpPr txBox="1"/>
      </xdr:nvSpPr>
      <xdr:spPr>
        <a:xfrm>
          <a:off x="13131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実質公債費比率は、普通建設事業に係る起債の償還等により、類似団体平均を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上回っている。低金利による借入の実施などにより元利償還金の増加が抑えられ減少傾向にあるが、今後とも新規地方債の発行抑制に努め、実質公債費比率の減少を図る。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46990</xdr:rowOff>
    </xdr:to>
    <xdr:cxnSp macro="">
      <xdr:nvCxnSpPr>
        <xdr:cNvPr id="377" name="直線コネクタ 376"/>
        <xdr:cNvCxnSpPr/>
      </xdr:nvCxnSpPr>
      <xdr:spPr>
        <a:xfrm>
          <a:off x="16179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42</xdr:row>
      <xdr:rowOff>170180</xdr:rowOff>
    </xdr:to>
    <xdr:cxnSp macro="">
      <xdr:nvCxnSpPr>
        <xdr:cNvPr id="380" name="直線コネクタ 379"/>
        <xdr:cNvCxnSpPr/>
      </xdr:nvCxnSpPr>
      <xdr:spPr>
        <a:xfrm>
          <a:off x="15290800" y="735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150876</xdr:rowOff>
    </xdr:to>
    <xdr:cxnSp macro="">
      <xdr:nvCxnSpPr>
        <xdr:cNvPr id="383" name="直線コネクタ 382"/>
        <xdr:cNvCxnSpPr/>
      </xdr:nvCxnSpPr>
      <xdr:spPr>
        <a:xfrm>
          <a:off x="14401800" y="73421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18034</xdr:rowOff>
    </xdr:to>
    <xdr:cxnSp macro="">
      <xdr:nvCxnSpPr>
        <xdr:cNvPr id="386" name="直線コネクタ 385"/>
        <xdr:cNvCxnSpPr/>
      </xdr:nvCxnSpPr>
      <xdr:spPr>
        <a:xfrm flipV="1">
          <a:off x="13512800" y="73421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6" name="楕円 395"/>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7"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8" name="楕円 397"/>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399" name="テキスト ボックス 398"/>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400" name="楕円 399"/>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1" name="テキスト ボックス 400"/>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2" name="楕円 401"/>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3" name="テキスト ボックス 40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4" name="楕円 403"/>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05" name="テキスト ボックス 404"/>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10.9</a:t>
          </a:r>
          <a:r>
            <a:rPr lang="ja-JP" altLang="en-US" sz="1100" b="0" i="0" baseline="0">
              <a:solidFill>
                <a:schemeClr val="dk1"/>
              </a:solidFill>
              <a:effectLst/>
              <a:latin typeface="+mn-lt"/>
              <a:ea typeface="+mn-ea"/>
              <a:cs typeface="+mn-cs"/>
            </a:rPr>
            <a:t>％上昇したものの、</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100.4%</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平均を大幅に上回っている状況である。各種事業執行に伴う地方債が大きな要因であるが、新規地方債の起債抑制や繰上償還を行い、地方債現在高の減少に努めていく。また、基金の積立てを計画的に行い、財政の安定化及び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25559</xdr:rowOff>
    </xdr:from>
    <xdr:to>
      <xdr:col>81</xdr:col>
      <xdr:colOff>44450</xdr:colOff>
      <xdr:row>18</xdr:row>
      <xdr:rowOff>91313</xdr:rowOff>
    </xdr:to>
    <xdr:cxnSp macro="">
      <xdr:nvCxnSpPr>
        <xdr:cNvPr id="435" name="直線コネクタ 434"/>
        <xdr:cNvCxnSpPr/>
      </xdr:nvCxnSpPr>
      <xdr:spPr>
        <a:xfrm>
          <a:off x="16179800" y="3111659"/>
          <a:ext cx="8382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25559</xdr:rowOff>
    </xdr:from>
    <xdr:to>
      <xdr:col>77</xdr:col>
      <xdr:colOff>44450</xdr:colOff>
      <xdr:row>19</xdr:row>
      <xdr:rowOff>21209</xdr:rowOff>
    </xdr:to>
    <xdr:cxnSp macro="">
      <xdr:nvCxnSpPr>
        <xdr:cNvPr id="438" name="直線コネクタ 437"/>
        <xdr:cNvCxnSpPr/>
      </xdr:nvCxnSpPr>
      <xdr:spPr>
        <a:xfrm flipV="1">
          <a:off x="15290800" y="3111659"/>
          <a:ext cx="889000" cy="1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21209</xdr:rowOff>
    </xdr:from>
    <xdr:to>
      <xdr:col>72</xdr:col>
      <xdr:colOff>203200</xdr:colOff>
      <xdr:row>19</xdr:row>
      <xdr:rowOff>32671</xdr:rowOff>
    </xdr:to>
    <xdr:cxnSp macro="">
      <xdr:nvCxnSpPr>
        <xdr:cNvPr id="441" name="直線コネクタ 440"/>
        <xdr:cNvCxnSpPr/>
      </xdr:nvCxnSpPr>
      <xdr:spPr>
        <a:xfrm flipV="1">
          <a:off x="14401800" y="3278759"/>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32671</xdr:rowOff>
    </xdr:from>
    <xdr:to>
      <xdr:col>68</xdr:col>
      <xdr:colOff>152400</xdr:colOff>
      <xdr:row>19</xdr:row>
      <xdr:rowOff>62230</xdr:rowOff>
    </xdr:to>
    <xdr:cxnSp macro="">
      <xdr:nvCxnSpPr>
        <xdr:cNvPr id="444" name="直線コネクタ 443"/>
        <xdr:cNvCxnSpPr/>
      </xdr:nvCxnSpPr>
      <xdr:spPr>
        <a:xfrm flipV="1">
          <a:off x="13512800" y="3290221"/>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40513</xdr:rowOff>
    </xdr:from>
    <xdr:to>
      <xdr:col>81</xdr:col>
      <xdr:colOff>95250</xdr:colOff>
      <xdr:row>18</xdr:row>
      <xdr:rowOff>142113</xdr:rowOff>
    </xdr:to>
    <xdr:sp macro="" textlink="">
      <xdr:nvSpPr>
        <xdr:cNvPr id="454" name="楕円 453"/>
        <xdr:cNvSpPr/>
      </xdr:nvSpPr>
      <xdr:spPr>
        <a:xfrm>
          <a:off x="169672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12590</xdr:rowOff>
    </xdr:from>
    <xdr:ext cx="762000" cy="259045"/>
    <xdr:sp macro="" textlink="">
      <xdr:nvSpPr>
        <xdr:cNvPr id="455" name="将来負担の状況該当値テキスト"/>
        <xdr:cNvSpPr txBox="1"/>
      </xdr:nvSpPr>
      <xdr:spPr>
        <a:xfrm>
          <a:off x="17106900" y="30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146209</xdr:rowOff>
    </xdr:from>
    <xdr:to>
      <xdr:col>77</xdr:col>
      <xdr:colOff>95250</xdr:colOff>
      <xdr:row>18</xdr:row>
      <xdr:rowOff>76359</xdr:rowOff>
    </xdr:to>
    <xdr:sp macro="" textlink="">
      <xdr:nvSpPr>
        <xdr:cNvPr id="456" name="楕円 455"/>
        <xdr:cNvSpPr/>
      </xdr:nvSpPr>
      <xdr:spPr>
        <a:xfrm>
          <a:off x="16129000" y="30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61136</xdr:rowOff>
    </xdr:from>
    <xdr:ext cx="736600" cy="259045"/>
    <xdr:sp macro="" textlink="">
      <xdr:nvSpPr>
        <xdr:cNvPr id="457" name="テキスト ボックス 456"/>
        <xdr:cNvSpPr txBox="1"/>
      </xdr:nvSpPr>
      <xdr:spPr>
        <a:xfrm>
          <a:off x="15798800" y="314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141859</xdr:rowOff>
    </xdr:from>
    <xdr:to>
      <xdr:col>73</xdr:col>
      <xdr:colOff>44450</xdr:colOff>
      <xdr:row>19</xdr:row>
      <xdr:rowOff>72009</xdr:rowOff>
    </xdr:to>
    <xdr:sp macro="" textlink="">
      <xdr:nvSpPr>
        <xdr:cNvPr id="458" name="楕円 457"/>
        <xdr:cNvSpPr/>
      </xdr:nvSpPr>
      <xdr:spPr>
        <a:xfrm>
          <a:off x="15240000" y="32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56786</xdr:rowOff>
    </xdr:from>
    <xdr:ext cx="762000" cy="259045"/>
    <xdr:sp macro="" textlink="">
      <xdr:nvSpPr>
        <xdr:cNvPr id="459" name="テキスト ボックス 458"/>
        <xdr:cNvSpPr txBox="1"/>
      </xdr:nvSpPr>
      <xdr:spPr>
        <a:xfrm>
          <a:off x="14909800" y="33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153321</xdr:rowOff>
    </xdr:from>
    <xdr:to>
      <xdr:col>68</xdr:col>
      <xdr:colOff>203200</xdr:colOff>
      <xdr:row>19</xdr:row>
      <xdr:rowOff>83471</xdr:rowOff>
    </xdr:to>
    <xdr:sp macro="" textlink="">
      <xdr:nvSpPr>
        <xdr:cNvPr id="460" name="楕円 459"/>
        <xdr:cNvSpPr/>
      </xdr:nvSpPr>
      <xdr:spPr>
        <a:xfrm>
          <a:off x="14351000" y="32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68248</xdr:rowOff>
    </xdr:from>
    <xdr:ext cx="762000" cy="259045"/>
    <xdr:sp macro="" textlink="">
      <xdr:nvSpPr>
        <xdr:cNvPr id="461" name="テキスト ボックス 460"/>
        <xdr:cNvSpPr txBox="1"/>
      </xdr:nvSpPr>
      <xdr:spPr>
        <a:xfrm>
          <a:off x="14020800" y="332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11430</xdr:rowOff>
    </xdr:from>
    <xdr:to>
      <xdr:col>64</xdr:col>
      <xdr:colOff>152400</xdr:colOff>
      <xdr:row>19</xdr:row>
      <xdr:rowOff>113030</xdr:rowOff>
    </xdr:to>
    <xdr:sp macro="" textlink="">
      <xdr:nvSpPr>
        <xdr:cNvPr id="462" name="楕円 461"/>
        <xdr:cNvSpPr/>
      </xdr:nvSpPr>
      <xdr:spPr>
        <a:xfrm>
          <a:off x="1346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97807</xdr:rowOff>
    </xdr:from>
    <xdr:ext cx="762000" cy="259045"/>
    <xdr:sp macro="" textlink="">
      <xdr:nvSpPr>
        <xdr:cNvPr id="463" name="テキスト ボックス 462"/>
        <xdr:cNvSpPr txBox="1"/>
      </xdr:nvSpPr>
      <xdr:spPr>
        <a:xfrm>
          <a:off x="1313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7,410
7,379
33.22
6,224,019
5,964,729
257,427
2,675,280
5,224,560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人件費に係る経常収支比率が類似団体平均より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ポイント低くなっているが、新三川町行財政改革大綱を推進し、計画的な改善を図っているため概ね平均値水準にあり、定員適正化計画に沿った行財政改革への取組を通じて、人件費の削減に努めている。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142240</xdr:rowOff>
    </xdr:to>
    <xdr:cxnSp macro="">
      <xdr:nvCxnSpPr>
        <xdr:cNvPr id="66" name="直線コネクタ 65"/>
        <xdr:cNvCxnSpPr/>
      </xdr:nvCxnSpPr>
      <xdr:spPr>
        <a:xfrm flipV="1">
          <a:off x="3987800" y="6245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69850</xdr:rowOff>
    </xdr:to>
    <xdr:cxnSp macro="">
      <xdr:nvCxnSpPr>
        <xdr:cNvPr id="69" name="直線コネクタ 68"/>
        <xdr:cNvCxnSpPr/>
      </xdr:nvCxnSpPr>
      <xdr:spPr>
        <a:xfrm flipV="1">
          <a:off x="3098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69850</xdr:rowOff>
    </xdr:to>
    <xdr:cxnSp macro="">
      <xdr:nvCxnSpPr>
        <xdr:cNvPr id="72" name="直線コネクタ 71"/>
        <xdr:cNvCxnSpPr/>
      </xdr:nvCxnSpPr>
      <xdr:spPr>
        <a:xfrm>
          <a:off x="2209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62230</xdr:rowOff>
    </xdr:to>
    <xdr:cxnSp macro="">
      <xdr:nvCxnSpPr>
        <xdr:cNvPr id="75" name="直線コネクタ 74"/>
        <xdr:cNvCxnSpPr/>
      </xdr:nvCxnSpPr>
      <xdr:spPr>
        <a:xfrm>
          <a:off x="1320800" y="6329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物件費に係る経常収支比率が類似団体平均と比較して</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高くなっているのは、各種業務委託料が増加しているためである。電算処理、常備消防、廃棄物処理業務委託料が主な要因であるが、このうち常備消防、廃棄物処理については、近隣市に委託する方式となった</a:t>
          </a:r>
          <a:r>
            <a:rPr lang="ja-JP" altLang="en-US" sz="1100" b="0" i="0" baseline="0">
              <a:solidFill>
                <a:schemeClr val="dk1"/>
              </a:solidFill>
              <a:effectLst/>
              <a:latin typeface="+mn-lt"/>
              <a:ea typeface="+mn-ea"/>
              <a:cs typeface="+mn-cs"/>
            </a:rPr>
            <a:t>ことで、今後も増加する傾向にある。</a:t>
          </a:r>
          <a:r>
            <a:rPr lang="ja-JP" altLang="ja-JP" sz="1100" b="0" i="0" baseline="0">
              <a:solidFill>
                <a:schemeClr val="dk1"/>
              </a:solidFill>
              <a:effectLst/>
              <a:latin typeface="+mn-lt"/>
              <a:ea typeface="+mn-ea"/>
              <a:cs typeface="+mn-cs"/>
            </a:rPr>
            <a:t>電算処理については、業務内容や作業工程を見直し、より効率的かつコスト削減が図られるようにしている。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109855</xdr:rowOff>
    </xdr:from>
    <xdr:to>
      <xdr:col>82</xdr:col>
      <xdr:colOff>107950</xdr:colOff>
      <xdr:row>16</xdr:row>
      <xdr:rowOff>138430</xdr:rowOff>
    </xdr:to>
    <xdr:cxnSp macro="">
      <xdr:nvCxnSpPr>
        <xdr:cNvPr id="123" name="直線コネクタ 122"/>
        <xdr:cNvCxnSpPr/>
      </xdr:nvCxnSpPr>
      <xdr:spPr>
        <a:xfrm>
          <a:off x="15671800" y="2853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109855</xdr:rowOff>
    </xdr:from>
    <xdr:to>
      <xdr:col>78</xdr:col>
      <xdr:colOff>69850</xdr:colOff>
      <xdr:row>16</xdr:row>
      <xdr:rowOff>132715</xdr:rowOff>
    </xdr:to>
    <xdr:cxnSp macro="">
      <xdr:nvCxnSpPr>
        <xdr:cNvPr id="126" name="直線コネクタ 125"/>
        <xdr:cNvCxnSpPr/>
      </xdr:nvCxnSpPr>
      <xdr:spPr>
        <a:xfrm flipV="1">
          <a:off x="14782800" y="2853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18415</xdr:rowOff>
    </xdr:from>
    <xdr:to>
      <xdr:col>73</xdr:col>
      <xdr:colOff>180975</xdr:colOff>
      <xdr:row>16</xdr:row>
      <xdr:rowOff>132715</xdr:rowOff>
    </xdr:to>
    <xdr:cxnSp macro="">
      <xdr:nvCxnSpPr>
        <xdr:cNvPr id="129" name="直線コネクタ 128"/>
        <xdr:cNvCxnSpPr/>
      </xdr:nvCxnSpPr>
      <xdr:spPr>
        <a:xfrm>
          <a:off x="13893800" y="2761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18415</xdr:rowOff>
    </xdr:from>
    <xdr:to>
      <xdr:col>69</xdr:col>
      <xdr:colOff>92075</xdr:colOff>
      <xdr:row>16</xdr:row>
      <xdr:rowOff>144145</xdr:rowOff>
    </xdr:to>
    <xdr:cxnSp macro="">
      <xdr:nvCxnSpPr>
        <xdr:cNvPr id="132" name="直線コネクタ 131"/>
        <xdr:cNvCxnSpPr/>
      </xdr:nvCxnSpPr>
      <xdr:spPr>
        <a:xfrm flipV="1">
          <a:off x="13004800" y="276161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87630</xdr:rowOff>
    </xdr:from>
    <xdr:to>
      <xdr:col>82</xdr:col>
      <xdr:colOff>158750</xdr:colOff>
      <xdr:row>17</xdr:row>
      <xdr:rowOff>17780</xdr:rowOff>
    </xdr:to>
    <xdr:sp macro="" textlink="">
      <xdr:nvSpPr>
        <xdr:cNvPr id="142" name="楕円 141"/>
        <xdr:cNvSpPr/>
      </xdr:nvSpPr>
      <xdr:spPr>
        <a:xfrm>
          <a:off x="164592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59707</xdr:rowOff>
    </xdr:from>
    <xdr:ext cx="762000" cy="259045"/>
    <xdr:sp macro="" textlink="">
      <xdr:nvSpPr>
        <xdr:cNvPr id="143" name="物件費該当値テキスト"/>
        <xdr:cNvSpPr txBox="1"/>
      </xdr:nvSpPr>
      <xdr:spPr>
        <a:xfrm>
          <a:off x="165989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59055</xdr:rowOff>
    </xdr:from>
    <xdr:to>
      <xdr:col>78</xdr:col>
      <xdr:colOff>120650</xdr:colOff>
      <xdr:row>16</xdr:row>
      <xdr:rowOff>160655</xdr:rowOff>
    </xdr:to>
    <xdr:sp macro="" textlink="">
      <xdr:nvSpPr>
        <xdr:cNvPr id="144" name="楕円 143"/>
        <xdr:cNvSpPr/>
      </xdr:nvSpPr>
      <xdr:spPr>
        <a:xfrm>
          <a:off x="1562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145432</xdr:rowOff>
    </xdr:from>
    <xdr:ext cx="736600" cy="259045"/>
    <xdr:sp macro="" textlink="">
      <xdr:nvSpPr>
        <xdr:cNvPr id="145" name="テキスト ボックス 144"/>
        <xdr:cNvSpPr txBox="1"/>
      </xdr:nvSpPr>
      <xdr:spPr>
        <a:xfrm>
          <a:off x="15290800" y="288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81915</xdr:rowOff>
    </xdr:from>
    <xdr:to>
      <xdr:col>74</xdr:col>
      <xdr:colOff>31750</xdr:colOff>
      <xdr:row>17</xdr:row>
      <xdr:rowOff>12065</xdr:rowOff>
    </xdr:to>
    <xdr:sp macro="" textlink="">
      <xdr:nvSpPr>
        <xdr:cNvPr id="146" name="楕円 145"/>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168292</xdr:rowOff>
    </xdr:from>
    <xdr:ext cx="762000" cy="259045"/>
    <xdr:sp macro="" textlink="">
      <xdr:nvSpPr>
        <xdr:cNvPr id="147" name="テキスト ボックス 146"/>
        <xdr:cNvSpPr txBox="1"/>
      </xdr:nvSpPr>
      <xdr:spPr>
        <a:xfrm>
          <a:off x="14401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8" name="楕円 147"/>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9" name="テキスト ボックス 148"/>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50" name="楕円 149"/>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51" name="テキスト ボックス 150"/>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年度において類似団体平均を</a:t>
          </a:r>
          <a:r>
            <a:rPr lang="en-US" altLang="ja-JP" sz="1100" b="0" i="0" baseline="0">
              <a:solidFill>
                <a:schemeClr val="dk1"/>
              </a:solidFill>
              <a:effectLst/>
              <a:latin typeface="+mn-lt"/>
              <a:ea typeface="+mn-ea"/>
              <a:cs typeface="+mn-cs"/>
            </a:rPr>
            <a:t>4.0%</a:t>
          </a:r>
          <a:r>
            <a:rPr lang="ja-JP" altLang="en-US" sz="1100" b="0" i="0" baseline="0">
              <a:solidFill>
                <a:schemeClr val="dk1"/>
              </a:solidFill>
              <a:effectLst/>
              <a:latin typeface="+mn-lt"/>
              <a:ea typeface="+mn-ea"/>
              <a:cs typeface="+mn-cs"/>
            </a:rPr>
            <a:t>と大幅に</a:t>
          </a:r>
          <a:r>
            <a:rPr lang="ja-JP" altLang="ja-JP" sz="1100" b="0" i="0" baseline="0">
              <a:solidFill>
                <a:schemeClr val="dk1"/>
              </a:solidFill>
              <a:effectLst/>
              <a:latin typeface="+mn-lt"/>
              <a:ea typeface="+mn-ea"/>
              <a:cs typeface="+mn-cs"/>
            </a:rPr>
            <a:t>上回っている。要因としては、保育委託料をはじめとする児童福祉費の経費が膨らんでいること</a:t>
          </a:r>
          <a:r>
            <a:rPr lang="ja-JP" altLang="en-US" sz="1100" b="0" i="0" baseline="0">
              <a:solidFill>
                <a:schemeClr val="dk1"/>
              </a:solidFill>
              <a:effectLst/>
              <a:latin typeface="+mn-lt"/>
              <a:ea typeface="+mn-ea"/>
              <a:cs typeface="+mn-cs"/>
            </a:rPr>
            <a:t>や、障害者に対する扶助費が年々増加していることが</a:t>
          </a:r>
          <a:r>
            <a:rPr lang="ja-JP" altLang="ja-JP" sz="1100" b="0" i="0" baseline="0">
              <a:solidFill>
                <a:schemeClr val="dk1"/>
              </a:solidFill>
              <a:effectLst/>
              <a:latin typeface="+mn-lt"/>
              <a:ea typeface="+mn-ea"/>
              <a:cs typeface="+mn-cs"/>
            </a:rPr>
            <a:t>挙げられる。経費の性格上、削減が難しい部分もあるものの、今後も類似団体平均値となるよう努力していく</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60</xdr:row>
      <xdr:rowOff>50800</xdr:rowOff>
    </xdr:to>
    <xdr:cxnSp macro="">
      <xdr:nvCxnSpPr>
        <xdr:cNvPr id="184" name="直線コネクタ 183"/>
        <xdr:cNvCxnSpPr/>
      </xdr:nvCxnSpPr>
      <xdr:spPr>
        <a:xfrm>
          <a:off x="3987800" y="97282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87" name="直線コネクタ 186"/>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58</xdr:row>
      <xdr:rowOff>107950</xdr:rowOff>
    </xdr:to>
    <xdr:cxnSp macro="">
      <xdr:nvCxnSpPr>
        <xdr:cNvPr id="190" name="直線コネクタ 189"/>
        <xdr:cNvCxnSpPr/>
      </xdr:nvCxnSpPr>
      <xdr:spPr>
        <a:xfrm flipV="1">
          <a:off x="2209800" y="9785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58</xdr:row>
      <xdr:rowOff>107950</xdr:rowOff>
    </xdr:to>
    <xdr:cxnSp macro="">
      <xdr:nvCxnSpPr>
        <xdr:cNvPr id="193" name="直線コネクタ 192"/>
        <xdr:cNvCxnSpPr/>
      </xdr:nvCxnSpPr>
      <xdr:spPr>
        <a:xfrm>
          <a:off x="1320800" y="96710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3" name="楕円 202"/>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4"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その他に係る経常収支比率が類似団体を</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上回っているのは、繰出金の増加が主な要因である。国民健康保険特別会計や介護保険特別会計の財政悪化に伴う繰出や、農業集落排水事業特別会計、下水道事業特別会計といった公営企業会計が起こした起債の償還に対する公債費関係の繰出が増加しており、普通会計の大きな負担となっている。国民健康保険税、介護保険料の適正化や、経費節減を行い、普通会計の負担額を減らす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67564</xdr:rowOff>
    </xdr:from>
    <xdr:to>
      <xdr:col>82</xdr:col>
      <xdr:colOff>107950</xdr:colOff>
      <xdr:row>58</xdr:row>
      <xdr:rowOff>108712</xdr:rowOff>
    </xdr:to>
    <xdr:cxnSp macro="">
      <xdr:nvCxnSpPr>
        <xdr:cNvPr id="242" name="直線コネクタ 241"/>
        <xdr:cNvCxnSpPr/>
      </xdr:nvCxnSpPr>
      <xdr:spPr>
        <a:xfrm>
          <a:off x="15671800" y="100116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58</xdr:row>
      <xdr:rowOff>67564</xdr:rowOff>
    </xdr:to>
    <xdr:cxnSp macro="">
      <xdr:nvCxnSpPr>
        <xdr:cNvPr id="245" name="直線コネクタ 244"/>
        <xdr:cNvCxnSpPr/>
      </xdr:nvCxnSpPr>
      <xdr:spPr>
        <a:xfrm>
          <a:off x="14782800" y="9943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21844</xdr:rowOff>
    </xdr:to>
    <xdr:cxnSp macro="">
      <xdr:nvCxnSpPr>
        <xdr:cNvPr id="248" name="直線コネクタ 247"/>
        <xdr:cNvCxnSpPr/>
      </xdr:nvCxnSpPr>
      <xdr:spPr>
        <a:xfrm flipV="1">
          <a:off x="13893800" y="9943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21844</xdr:rowOff>
    </xdr:from>
    <xdr:to>
      <xdr:col>69</xdr:col>
      <xdr:colOff>92075</xdr:colOff>
      <xdr:row>58</xdr:row>
      <xdr:rowOff>35560</xdr:rowOff>
    </xdr:to>
    <xdr:cxnSp macro="">
      <xdr:nvCxnSpPr>
        <xdr:cNvPr id="251" name="直線コネクタ 250"/>
        <xdr:cNvCxnSpPr/>
      </xdr:nvCxnSpPr>
      <xdr:spPr>
        <a:xfrm flipV="1">
          <a:off x="13004800" y="9965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57912</xdr:rowOff>
    </xdr:from>
    <xdr:to>
      <xdr:col>82</xdr:col>
      <xdr:colOff>158750</xdr:colOff>
      <xdr:row>58</xdr:row>
      <xdr:rowOff>159512</xdr:rowOff>
    </xdr:to>
    <xdr:sp macro="" textlink="">
      <xdr:nvSpPr>
        <xdr:cNvPr id="261" name="楕円 260"/>
        <xdr:cNvSpPr/>
      </xdr:nvSpPr>
      <xdr:spPr>
        <a:xfrm>
          <a:off x="164592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29989</xdr:rowOff>
    </xdr:from>
    <xdr:ext cx="762000" cy="259045"/>
    <xdr:sp macro="" textlink="">
      <xdr:nvSpPr>
        <xdr:cNvPr id="262" name="その他該当値テキスト"/>
        <xdr:cNvSpPr txBox="1"/>
      </xdr:nvSpPr>
      <xdr:spPr>
        <a:xfrm>
          <a:off x="165989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xdr:rowOff>
    </xdr:from>
    <xdr:to>
      <xdr:col>78</xdr:col>
      <xdr:colOff>120650</xdr:colOff>
      <xdr:row>58</xdr:row>
      <xdr:rowOff>118364</xdr:rowOff>
    </xdr:to>
    <xdr:sp macro="" textlink="">
      <xdr:nvSpPr>
        <xdr:cNvPr id="263" name="楕円 262"/>
        <xdr:cNvSpPr/>
      </xdr:nvSpPr>
      <xdr:spPr>
        <a:xfrm>
          <a:off x="15621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103141</xdr:rowOff>
    </xdr:from>
    <xdr:ext cx="736600" cy="259045"/>
    <xdr:sp macro="" textlink="">
      <xdr:nvSpPr>
        <xdr:cNvPr id="264" name="テキスト ボックス 263"/>
        <xdr:cNvSpPr txBox="1"/>
      </xdr:nvSpPr>
      <xdr:spPr>
        <a:xfrm>
          <a:off x="15290800" y="100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65" name="楕円 264"/>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66" name="テキスト ボックス 265"/>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142494</xdr:rowOff>
    </xdr:from>
    <xdr:to>
      <xdr:col>69</xdr:col>
      <xdr:colOff>142875</xdr:colOff>
      <xdr:row>58</xdr:row>
      <xdr:rowOff>72644</xdr:rowOff>
    </xdr:to>
    <xdr:sp macro="" textlink="">
      <xdr:nvSpPr>
        <xdr:cNvPr id="267" name="楕円 266"/>
        <xdr:cNvSpPr/>
      </xdr:nvSpPr>
      <xdr:spPr>
        <a:xfrm>
          <a:off x="13843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57421</xdr:rowOff>
    </xdr:from>
    <xdr:ext cx="762000" cy="259045"/>
    <xdr:sp macro="" textlink="">
      <xdr:nvSpPr>
        <xdr:cNvPr id="268" name="テキスト ボックス 267"/>
        <xdr:cNvSpPr txBox="1"/>
      </xdr:nvSpPr>
      <xdr:spPr>
        <a:xfrm>
          <a:off x="13512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9" name="楕円 268"/>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0" name="テキスト ボックス 26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補助費等に係る経常収支比率については、補助金を交付するのが適当かどうか明確な基準を設け、厳格に見極めることを徹底しているため、類似団体平均よりも</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下回っている。今後もこの姿勢を堅持することにより、不適当な補助金等がないようにしていく方針である。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12700</xdr:rowOff>
    </xdr:to>
    <xdr:cxnSp macro="">
      <xdr:nvCxnSpPr>
        <xdr:cNvPr id="300" name="直線コネクタ 299"/>
        <xdr:cNvCxnSpPr/>
      </xdr:nvCxnSpPr>
      <xdr:spPr>
        <a:xfrm>
          <a:off x="15671800" y="5837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xdr:rowOff>
    </xdr:from>
    <xdr:to>
      <xdr:col>78</xdr:col>
      <xdr:colOff>69850</xdr:colOff>
      <xdr:row>34</xdr:row>
      <xdr:rowOff>8128</xdr:rowOff>
    </xdr:to>
    <xdr:cxnSp macro="">
      <xdr:nvCxnSpPr>
        <xdr:cNvPr id="303" name="直線コネクタ 302"/>
        <xdr:cNvCxnSpPr/>
      </xdr:nvCxnSpPr>
      <xdr:spPr>
        <a:xfrm>
          <a:off x="14782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xdr:rowOff>
    </xdr:from>
    <xdr:to>
      <xdr:col>73</xdr:col>
      <xdr:colOff>180975</xdr:colOff>
      <xdr:row>34</xdr:row>
      <xdr:rowOff>8128</xdr:rowOff>
    </xdr:to>
    <xdr:cxnSp macro="">
      <xdr:nvCxnSpPr>
        <xdr:cNvPr id="306" name="直線コネクタ 305"/>
        <xdr:cNvCxnSpPr/>
      </xdr:nvCxnSpPr>
      <xdr:spPr>
        <a:xfrm>
          <a:off x="13893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170434</xdr:rowOff>
    </xdr:from>
    <xdr:to>
      <xdr:col>69</xdr:col>
      <xdr:colOff>92075</xdr:colOff>
      <xdr:row>34</xdr:row>
      <xdr:rowOff>8128</xdr:rowOff>
    </xdr:to>
    <xdr:cxnSp macro="">
      <xdr:nvCxnSpPr>
        <xdr:cNvPr id="309" name="直線コネクタ 308"/>
        <xdr:cNvCxnSpPr/>
      </xdr:nvCxnSpPr>
      <xdr:spPr>
        <a:xfrm>
          <a:off x="13004800" y="5828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19" name="楕円 318"/>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20"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128778</xdr:rowOff>
    </xdr:from>
    <xdr:to>
      <xdr:col>78</xdr:col>
      <xdr:colOff>120650</xdr:colOff>
      <xdr:row>34</xdr:row>
      <xdr:rowOff>58928</xdr:rowOff>
    </xdr:to>
    <xdr:sp macro="" textlink="">
      <xdr:nvSpPr>
        <xdr:cNvPr id="321" name="楕円 320"/>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69105</xdr:rowOff>
    </xdr:from>
    <xdr:ext cx="736600" cy="259045"/>
    <xdr:sp macro="" textlink="">
      <xdr:nvSpPr>
        <xdr:cNvPr id="322" name="テキスト ボックス 321"/>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128778</xdr:rowOff>
    </xdr:from>
    <xdr:to>
      <xdr:col>74</xdr:col>
      <xdr:colOff>31750</xdr:colOff>
      <xdr:row>34</xdr:row>
      <xdr:rowOff>58928</xdr:rowOff>
    </xdr:to>
    <xdr:sp macro="" textlink="">
      <xdr:nvSpPr>
        <xdr:cNvPr id="323" name="楕円 322"/>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69105</xdr:rowOff>
    </xdr:from>
    <xdr:ext cx="762000" cy="259045"/>
    <xdr:sp macro="" textlink="">
      <xdr:nvSpPr>
        <xdr:cNvPr id="324" name="テキスト ボックス 323"/>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128778</xdr:rowOff>
    </xdr:from>
    <xdr:to>
      <xdr:col>69</xdr:col>
      <xdr:colOff>142875</xdr:colOff>
      <xdr:row>34</xdr:row>
      <xdr:rowOff>58928</xdr:rowOff>
    </xdr:to>
    <xdr:sp macro="" textlink="">
      <xdr:nvSpPr>
        <xdr:cNvPr id="325" name="楕円 324"/>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69105</xdr:rowOff>
    </xdr:from>
    <xdr:ext cx="762000" cy="259045"/>
    <xdr:sp macro="" textlink="">
      <xdr:nvSpPr>
        <xdr:cNvPr id="326" name="テキスト ボックス 325"/>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27" name="楕円 326"/>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28" name="テキスト ボックス 327"/>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減少しているものの、</a:t>
          </a:r>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上回っており、公債費の負担が非常に重いものとなっている。今後も大型事業に伴う起債を予定しているためさらなる増加が見込まれるが、その他の事業における地方債の新規発行の抑制や基金の活用等により、公債費の逓減を図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72137</xdr:rowOff>
    </xdr:to>
    <xdr:cxnSp macro="">
      <xdr:nvCxnSpPr>
        <xdr:cNvPr id="358" name="直線コネクタ 357"/>
        <xdr:cNvCxnSpPr/>
      </xdr:nvCxnSpPr>
      <xdr:spPr>
        <a:xfrm flipV="1">
          <a:off x="3987800" y="1337665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72137</xdr:rowOff>
    </xdr:to>
    <xdr:cxnSp macro="">
      <xdr:nvCxnSpPr>
        <xdr:cNvPr id="361" name="直線コネクタ 360"/>
        <xdr:cNvCxnSpPr/>
      </xdr:nvCxnSpPr>
      <xdr:spPr>
        <a:xfrm>
          <a:off x="3098800" y="133629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3556</xdr:rowOff>
    </xdr:to>
    <xdr:cxnSp macro="">
      <xdr:nvCxnSpPr>
        <xdr:cNvPr id="364" name="直線コネクタ 363"/>
        <xdr:cNvCxnSpPr/>
      </xdr:nvCxnSpPr>
      <xdr:spPr>
        <a:xfrm flipV="1">
          <a:off x="2209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35561</xdr:rowOff>
    </xdr:to>
    <xdr:cxnSp macro="">
      <xdr:nvCxnSpPr>
        <xdr:cNvPr id="367" name="直線コネクタ 366"/>
        <xdr:cNvCxnSpPr/>
      </xdr:nvCxnSpPr>
      <xdr:spPr>
        <a:xfrm flipV="1">
          <a:off x="1320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77" name="楕円 376"/>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78"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79" name="楕円 378"/>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0" name="テキスト ボックス 379"/>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1" name="楕円 38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2" name="テキスト ボックス 38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3" name="楕円 382"/>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4" name="テキスト ボックス 383"/>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5" name="楕円 384"/>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6" name="テキスト ボックス 38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公債費以外に係る経常収支比率が類似団体平均を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下回っているのは、全ての事業についてゼロベース予算とし、歳出削減に努めているためである。省エネの取組や不断の見直しによりコスト削減を行い、行政の効率化に努めていく。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90424</xdr:rowOff>
    </xdr:to>
    <xdr:cxnSp macro="">
      <xdr:nvCxnSpPr>
        <xdr:cNvPr id="417" name="直線コネクタ 416"/>
        <xdr:cNvCxnSpPr/>
      </xdr:nvCxnSpPr>
      <xdr:spPr>
        <a:xfrm>
          <a:off x="15671800" y="129468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110998</xdr:rowOff>
    </xdr:to>
    <xdr:cxnSp macro="">
      <xdr:nvCxnSpPr>
        <xdr:cNvPr id="420" name="直線コネクタ 419"/>
        <xdr:cNvCxnSpPr/>
      </xdr:nvCxnSpPr>
      <xdr:spPr>
        <a:xfrm flipV="1">
          <a:off x="14782800" y="12946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75</xdr:row>
      <xdr:rowOff>110998</xdr:rowOff>
    </xdr:to>
    <xdr:cxnSp macro="">
      <xdr:nvCxnSpPr>
        <xdr:cNvPr id="423" name="直線コネクタ 422"/>
        <xdr:cNvCxnSpPr/>
      </xdr:nvCxnSpPr>
      <xdr:spPr>
        <a:xfrm>
          <a:off x="13893800" y="12960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101854</xdr:rowOff>
    </xdr:to>
    <xdr:cxnSp macro="">
      <xdr:nvCxnSpPr>
        <xdr:cNvPr id="426" name="直線コネクタ 425"/>
        <xdr:cNvCxnSpPr/>
      </xdr:nvCxnSpPr>
      <xdr:spPr>
        <a:xfrm>
          <a:off x="13004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6" name="楕円 435"/>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37"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38" name="楕円 437"/>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39" name="テキスト ボックス 438"/>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40" name="楕円 439"/>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41" name="テキスト ボックス 440"/>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2" name="楕円 441"/>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43" name="テキスト ボックス 442"/>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4" name="楕円 44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5" name="テキスト ボックス 44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63397</xdr:rowOff>
    </xdr:from>
    <xdr:to>
      <xdr:col>29</xdr:col>
      <xdr:colOff>127000</xdr:colOff>
      <xdr:row>19</xdr:row>
      <xdr:rowOff>70932</xdr:rowOff>
    </xdr:to>
    <xdr:cxnSp macro="">
      <xdr:nvCxnSpPr>
        <xdr:cNvPr id="48" name="直線コネクタ 47"/>
        <xdr:cNvCxnSpPr/>
      </xdr:nvCxnSpPr>
      <xdr:spPr bwMode="auto">
        <a:xfrm flipV="1">
          <a:off x="5003800" y="3368572"/>
          <a:ext cx="647700" cy="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70932</xdr:rowOff>
    </xdr:from>
    <xdr:to>
      <xdr:col>26</xdr:col>
      <xdr:colOff>50800</xdr:colOff>
      <xdr:row>19</xdr:row>
      <xdr:rowOff>84172</xdr:rowOff>
    </xdr:to>
    <xdr:cxnSp macro="">
      <xdr:nvCxnSpPr>
        <xdr:cNvPr id="51" name="直線コネクタ 50"/>
        <xdr:cNvCxnSpPr/>
      </xdr:nvCxnSpPr>
      <xdr:spPr bwMode="auto">
        <a:xfrm flipV="1">
          <a:off x="4305300" y="3376107"/>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84172</xdr:rowOff>
    </xdr:from>
    <xdr:to>
      <xdr:col>22</xdr:col>
      <xdr:colOff>114300</xdr:colOff>
      <xdr:row>19</xdr:row>
      <xdr:rowOff>109410</xdr:rowOff>
    </xdr:to>
    <xdr:cxnSp macro="">
      <xdr:nvCxnSpPr>
        <xdr:cNvPr id="54" name="直線コネクタ 53"/>
        <xdr:cNvCxnSpPr/>
      </xdr:nvCxnSpPr>
      <xdr:spPr bwMode="auto">
        <a:xfrm flipV="1">
          <a:off x="3606800" y="3389347"/>
          <a:ext cx="698500" cy="2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109410</xdr:rowOff>
    </xdr:from>
    <xdr:to>
      <xdr:col>18</xdr:col>
      <xdr:colOff>177800</xdr:colOff>
      <xdr:row>19</xdr:row>
      <xdr:rowOff>133386</xdr:rowOff>
    </xdr:to>
    <xdr:cxnSp macro="">
      <xdr:nvCxnSpPr>
        <xdr:cNvPr id="57" name="直線コネクタ 56"/>
        <xdr:cNvCxnSpPr/>
      </xdr:nvCxnSpPr>
      <xdr:spPr bwMode="auto">
        <a:xfrm flipV="1">
          <a:off x="2908300" y="3414585"/>
          <a:ext cx="698500" cy="2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12597</xdr:rowOff>
    </xdr:from>
    <xdr:to>
      <xdr:col>29</xdr:col>
      <xdr:colOff>177800</xdr:colOff>
      <xdr:row>19</xdr:row>
      <xdr:rowOff>114197</xdr:rowOff>
    </xdr:to>
    <xdr:sp macro="" textlink="">
      <xdr:nvSpPr>
        <xdr:cNvPr id="67" name="楕円 66"/>
        <xdr:cNvSpPr/>
      </xdr:nvSpPr>
      <xdr:spPr bwMode="auto">
        <a:xfrm>
          <a:off x="5600700" y="331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156124</xdr:rowOff>
    </xdr:from>
    <xdr:ext cx="762000" cy="259045"/>
    <xdr:sp macro="" textlink="">
      <xdr:nvSpPr>
        <xdr:cNvPr id="68" name="人口1人当たり決算額の推移該当値テキスト130"/>
        <xdr:cNvSpPr txBox="1"/>
      </xdr:nvSpPr>
      <xdr:spPr>
        <a:xfrm>
          <a:off x="5740400" y="32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20132</xdr:rowOff>
    </xdr:from>
    <xdr:to>
      <xdr:col>26</xdr:col>
      <xdr:colOff>101600</xdr:colOff>
      <xdr:row>19</xdr:row>
      <xdr:rowOff>121732</xdr:rowOff>
    </xdr:to>
    <xdr:sp macro="" textlink="">
      <xdr:nvSpPr>
        <xdr:cNvPr id="69" name="楕円 68"/>
        <xdr:cNvSpPr/>
      </xdr:nvSpPr>
      <xdr:spPr bwMode="auto">
        <a:xfrm>
          <a:off x="4953000" y="332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106509</xdr:rowOff>
    </xdr:from>
    <xdr:ext cx="736600" cy="259045"/>
    <xdr:sp macro="" textlink="">
      <xdr:nvSpPr>
        <xdr:cNvPr id="70" name="テキスト ボックス 69"/>
        <xdr:cNvSpPr txBox="1"/>
      </xdr:nvSpPr>
      <xdr:spPr>
        <a:xfrm>
          <a:off x="4622800" y="3411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33372</xdr:rowOff>
    </xdr:from>
    <xdr:to>
      <xdr:col>22</xdr:col>
      <xdr:colOff>165100</xdr:colOff>
      <xdr:row>19</xdr:row>
      <xdr:rowOff>134972</xdr:rowOff>
    </xdr:to>
    <xdr:sp macro="" textlink="">
      <xdr:nvSpPr>
        <xdr:cNvPr id="71" name="楕円 70"/>
        <xdr:cNvSpPr/>
      </xdr:nvSpPr>
      <xdr:spPr bwMode="auto">
        <a:xfrm>
          <a:off x="4254500" y="333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119749</xdr:rowOff>
    </xdr:from>
    <xdr:ext cx="762000" cy="259045"/>
    <xdr:sp macro="" textlink="">
      <xdr:nvSpPr>
        <xdr:cNvPr id="72" name="テキスト ボックス 71"/>
        <xdr:cNvSpPr txBox="1"/>
      </xdr:nvSpPr>
      <xdr:spPr>
        <a:xfrm>
          <a:off x="3924300" y="342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58610</xdr:rowOff>
    </xdr:from>
    <xdr:to>
      <xdr:col>19</xdr:col>
      <xdr:colOff>38100</xdr:colOff>
      <xdr:row>19</xdr:row>
      <xdr:rowOff>160210</xdr:rowOff>
    </xdr:to>
    <xdr:sp macro="" textlink="">
      <xdr:nvSpPr>
        <xdr:cNvPr id="73" name="楕円 72"/>
        <xdr:cNvSpPr/>
      </xdr:nvSpPr>
      <xdr:spPr bwMode="auto">
        <a:xfrm>
          <a:off x="3556000" y="336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144987</xdr:rowOff>
    </xdr:from>
    <xdr:ext cx="762000" cy="259045"/>
    <xdr:sp macro="" textlink="">
      <xdr:nvSpPr>
        <xdr:cNvPr id="74" name="テキスト ボックス 73"/>
        <xdr:cNvSpPr txBox="1"/>
      </xdr:nvSpPr>
      <xdr:spPr>
        <a:xfrm>
          <a:off x="3225800" y="34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82586</xdr:rowOff>
    </xdr:from>
    <xdr:to>
      <xdr:col>15</xdr:col>
      <xdr:colOff>101600</xdr:colOff>
      <xdr:row>20</xdr:row>
      <xdr:rowOff>12736</xdr:rowOff>
    </xdr:to>
    <xdr:sp macro="" textlink="">
      <xdr:nvSpPr>
        <xdr:cNvPr id="75" name="楕円 74"/>
        <xdr:cNvSpPr/>
      </xdr:nvSpPr>
      <xdr:spPr bwMode="auto">
        <a:xfrm>
          <a:off x="2857500" y="338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168963</xdr:rowOff>
    </xdr:from>
    <xdr:ext cx="762000" cy="259045"/>
    <xdr:sp macro="" textlink="">
      <xdr:nvSpPr>
        <xdr:cNvPr id="76" name="テキスト ボックス 75"/>
        <xdr:cNvSpPr txBox="1"/>
      </xdr:nvSpPr>
      <xdr:spPr>
        <a:xfrm>
          <a:off x="2527300" y="347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40491</xdr:rowOff>
    </xdr:from>
    <xdr:to>
      <xdr:col>29</xdr:col>
      <xdr:colOff>127000</xdr:colOff>
      <xdr:row>35</xdr:row>
      <xdr:rowOff>80366</xdr:rowOff>
    </xdr:to>
    <xdr:cxnSp macro="">
      <xdr:nvCxnSpPr>
        <xdr:cNvPr id="111" name="直線コネクタ 110"/>
        <xdr:cNvCxnSpPr/>
      </xdr:nvCxnSpPr>
      <xdr:spPr bwMode="auto">
        <a:xfrm flipV="1">
          <a:off x="5003800" y="6650841"/>
          <a:ext cx="647700" cy="3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80366</xdr:rowOff>
    </xdr:from>
    <xdr:to>
      <xdr:col>26</xdr:col>
      <xdr:colOff>50800</xdr:colOff>
      <xdr:row>35</xdr:row>
      <xdr:rowOff>112680</xdr:rowOff>
    </xdr:to>
    <xdr:cxnSp macro="">
      <xdr:nvCxnSpPr>
        <xdr:cNvPr id="114" name="直線コネクタ 113"/>
        <xdr:cNvCxnSpPr/>
      </xdr:nvCxnSpPr>
      <xdr:spPr bwMode="auto">
        <a:xfrm flipV="1">
          <a:off x="4305300" y="6690716"/>
          <a:ext cx="698500" cy="3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112680</xdr:rowOff>
    </xdr:from>
    <xdr:to>
      <xdr:col>22</xdr:col>
      <xdr:colOff>114300</xdr:colOff>
      <xdr:row>35</xdr:row>
      <xdr:rowOff>138789</xdr:rowOff>
    </xdr:to>
    <xdr:cxnSp macro="">
      <xdr:nvCxnSpPr>
        <xdr:cNvPr id="117" name="直線コネクタ 116"/>
        <xdr:cNvCxnSpPr/>
      </xdr:nvCxnSpPr>
      <xdr:spPr bwMode="auto">
        <a:xfrm flipV="1">
          <a:off x="3606800" y="6723030"/>
          <a:ext cx="698500" cy="2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120910</xdr:rowOff>
    </xdr:from>
    <xdr:to>
      <xdr:col>18</xdr:col>
      <xdr:colOff>177800</xdr:colOff>
      <xdr:row>35</xdr:row>
      <xdr:rowOff>138789</xdr:rowOff>
    </xdr:to>
    <xdr:cxnSp macro="">
      <xdr:nvCxnSpPr>
        <xdr:cNvPr id="120" name="直線コネクタ 119"/>
        <xdr:cNvCxnSpPr/>
      </xdr:nvCxnSpPr>
      <xdr:spPr bwMode="auto">
        <a:xfrm>
          <a:off x="2908300" y="6731260"/>
          <a:ext cx="698500" cy="1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332591</xdr:rowOff>
    </xdr:from>
    <xdr:to>
      <xdr:col>29</xdr:col>
      <xdr:colOff>177800</xdr:colOff>
      <xdr:row>35</xdr:row>
      <xdr:rowOff>91291</xdr:rowOff>
    </xdr:to>
    <xdr:sp macro="" textlink="">
      <xdr:nvSpPr>
        <xdr:cNvPr id="130" name="楕円 129"/>
        <xdr:cNvSpPr/>
      </xdr:nvSpPr>
      <xdr:spPr bwMode="auto">
        <a:xfrm>
          <a:off x="5600700" y="66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177668</xdr:rowOff>
    </xdr:from>
    <xdr:ext cx="762000" cy="259045"/>
    <xdr:sp macro="" textlink="">
      <xdr:nvSpPr>
        <xdr:cNvPr id="131" name="人口1人当たり決算額の推移該当値テキスト445"/>
        <xdr:cNvSpPr txBox="1"/>
      </xdr:nvSpPr>
      <xdr:spPr>
        <a:xfrm>
          <a:off x="5740400" y="644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29566</xdr:rowOff>
    </xdr:from>
    <xdr:to>
      <xdr:col>26</xdr:col>
      <xdr:colOff>101600</xdr:colOff>
      <xdr:row>35</xdr:row>
      <xdr:rowOff>131166</xdr:rowOff>
    </xdr:to>
    <xdr:sp macro="" textlink="">
      <xdr:nvSpPr>
        <xdr:cNvPr id="132" name="楕円 131"/>
        <xdr:cNvSpPr/>
      </xdr:nvSpPr>
      <xdr:spPr bwMode="auto">
        <a:xfrm>
          <a:off x="4953000" y="6639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141343</xdr:rowOff>
    </xdr:from>
    <xdr:ext cx="736600" cy="259045"/>
    <xdr:sp macro="" textlink="">
      <xdr:nvSpPr>
        <xdr:cNvPr id="133" name="テキスト ボックス 132"/>
        <xdr:cNvSpPr txBox="1"/>
      </xdr:nvSpPr>
      <xdr:spPr>
        <a:xfrm>
          <a:off x="4622800" y="6408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61880</xdr:rowOff>
    </xdr:from>
    <xdr:to>
      <xdr:col>22</xdr:col>
      <xdr:colOff>165100</xdr:colOff>
      <xdr:row>35</xdr:row>
      <xdr:rowOff>163480</xdr:rowOff>
    </xdr:to>
    <xdr:sp macro="" textlink="">
      <xdr:nvSpPr>
        <xdr:cNvPr id="134" name="楕円 133"/>
        <xdr:cNvSpPr/>
      </xdr:nvSpPr>
      <xdr:spPr bwMode="auto">
        <a:xfrm>
          <a:off x="4254500" y="667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173657</xdr:rowOff>
    </xdr:from>
    <xdr:ext cx="762000" cy="259045"/>
    <xdr:sp macro="" textlink="">
      <xdr:nvSpPr>
        <xdr:cNvPr id="135" name="テキスト ボックス 134"/>
        <xdr:cNvSpPr txBox="1"/>
      </xdr:nvSpPr>
      <xdr:spPr>
        <a:xfrm>
          <a:off x="3924300" y="644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87989</xdr:rowOff>
    </xdr:from>
    <xdr:to>
      <xdr:col>19</xdr:col>
      <xdr:colOff>38100</xdr:colOff>
      <xdr:row>35</xdr:row>
      <xdr:rowOff>189589</xdr:rowOff>
    </xdr:to>
    <xdr:sp macro="" textlink="">
      <xdr:nvSpPr>
        <xdr:cNvPr id="136" name="楕円 135"/>
        <xdr:cNvSpPr/>
      </xdr:nvSpPr>
      <xdr:spPr bwMode="auto">
        <a:xfrm>
          <a:off x="3556000" y="669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199766</xdr:rowOff>
    </xdr:from>
    <xdr:ext cx="762000" cy="259045"/>
    <xdr:sp macro="" textlink="">
      <xdr:nvSpPr>
        <xdr:cNvPr id="137" name="テキスト ボックス 136"/>
        <xdr:cNvSpPr txBox="1"/>
      </xdr:nvSpPr>
      <xdr:spPr>
        <a:xfrm>
          <a:off x="3225800" y="64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70110</xdr:rowOff>
    </xdr:from>
    <xdr:to>
      <xdr:col>15</xdr:col>
      <xdr:colOff>101600</xdr:colOff>
      <xdr:row>35</xdr:row>
      <xdr:rowOff>171710</xdr:rowOff>
    </xdr:to>
    <xdr:sp macro="" textlink="">
      <xdr:nvSpPr>
        <xdr:cNvPr id="138" name="楕円 137"/>
        <xdr:cNvSpPr/>
      </xdr:nvSpPr>
      <xdr:spPr bwMode="auto">
        <a:xfrm>
          <a:off x="2857500" y="6680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181887</xdr:rowOff>
    </xdr:from>
    <xdr:ext cx="762000" cy="259045"/>
    <xdr:sp macro="" textlink="">
      <xdr:nvSpPr>
        <xdr:cNvPr id="139" name="テキスト ボックス 138"/>
        <xdr:cNvSpPr txBox="1"/>
      </xdr:nvSpPr>
      <xdr:spPr>
        <a:xfrm>
          <a:off x="2527300" y="644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7,410
7,379
33.22
6,224,019
5,964,729
257,427
2,675,280
5,224,560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26901</xdr:rowOff>
    </xdr:from>
    <xdr:to>
      <xdr:col>24</xdr:col>
      <xdr:colOff>63500</xdr:colOff>
      <xdr:row>37</xdr:row>
      <xdr:rowOff>50432</xdr:rowOff>
    </xdr:to>
    <xdr:cxnSp macro="">
      <xdr:nvCxnSpPr>
        <xdr:cNvPr id="61" name="直線コネクタ 60"/>
        <xdr:cNvCxnSpPr/>
      </xdr:nvCxnSpPr>
      <xdr:spPr>
        <a:xfrm>
          <a:off x="3797300" y="6370551"/>
          <a:ext cx="838200" cy="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170005</xdr:rowOff>
    </xdr:from>
    <xdr:to>
      <xdr:col>19</xdr:col>
      <xdr:colOff>177800</xdr:colOff>
      <xdr:row>37</xdr:row>
      <xdr:rowOff>26901</xdr:rowOff>
    </xdr:to>
    <xdr:cxnSp macro="">
      <xdr:nvCxnSpPr>
        <xdr:cNvPr id="64" name="直線コネクタ 63"/>
        <xdr:cNvCxnSpPr/>
      </xdr:nvCxnSpPr>
      <xdr:spPr>
        <a:xfrm>
          <a:off x="2908300" y="634220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170005</xdr:rowOff>
    </xdr:from>
    <xdr:to>
      <xdr:col>15</xdr:col>
      <xdr:colOff>50800</xdr:colOff>
      <xdr:row>37</xdr:row>
      <xdr:rowOff>25050</xdr:rowOff>
    </xdr:to>
    <xdr:cxnSp macro="">
      <xdr:nvCxnSpPr>
        <xdr:cNvPr id="67" name="直線コネクタ 66"/>
        <xdr:cNvCxnSpPr/>
      </xdr:nvCxnSpPr>
      <xdr:spPr>
        <a:xfrm flipV="1">
          <a:off x="2019300" y="6342205"/>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25050</xdr:rowOff>
    </xdr:from>
    <xdr:to>
      <xdr:col>10</xdr:col>
      <xdr:colOff>114300</xdr:colOff>
      <xdr:row>37</xdr:row>
      <xdr:rowOff>42294</xdr:rowOff>
    </xdr:to>
    <xdr:cxnSp macro="">
      <xdr:nvCxnSpPr>
        <xdr:cNvPr id="70" name="直線コネクタ 69"/>
        <xdr:cNvCxnSpPr/>
      </xdr:nvCxnSpPr>
      <xdr:spPr>
        <a:xfrm flipV="1">
          <a:off x="1130300" y="6368700"/>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171082</xdr:rowOff>
    </xdr:from>
    <xdr:to>
      <xdr:col>24</xdr:col>
      <xdr:colOff>114300</xdr:colOff>
      <xdr:row>37</xdr:row>
      <xdr:rowOff>101232</xdr:rowOff>
    </xdr:to>
    <xdr:sp macro="" textlink="">
      <xdr:nvSpPr>
        <xdr:cNvPr id="80" name="楕円 79"/>
        <xdr:cNvSpPr/>
      </xdr:nvSpPr>
      <xdr:spPr>
        <a:xfrm>
          <a:off x="4584700" y="63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149509</xdr:rowOff>
    </xdr:from>
    <xdr:ext cx="534377" cy="259045"/>
    <xdr:sp macro="" textlink="">
      <xdr:nvSpPr>
        <xdr:cNvPr id="81" name="人件費該当値テキスト"/>
        <xdr:cNvSpPr txBox="1"/>
      </xdr:nvSpPr>
      <xdr:spPr>
        <a:xfrm>
          <a:off x="4686300" y="63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147551</xdr:rowOff>
    </xdr:from>
    <xdr:to>
      <xdr:col>20</xdr:col>
      <xdr:colOff>38100</xdr:colOff>
      <xdr:row>37</xdr:row>
      <xdr:rowOff>77701</xdr:rowOff>
    </xdr:to>
    <xdr:sp macro="" textlink="">
      <xdr:nvSpPr>
        <xdr:cNvPr id="82" name="楕円 81"/>
        <xdr:cNvSpPr/>
      </xdr:nvSpPr>
      <xdr:spPr>
        <a:xfrm>
          <a:off x="3746500" y="63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68828</xdr:rowOff>
    </xdr:from>
    <xdr:ext cx="534377" cy="259045"/>
    <xdr:sp macro="" textlink="">
      <xdr:nvSpPr>
        <xdr:cNvPr id="83" name="テキスト ボックス 82"/>
        <xdr:cNvSpPr txBox="1"/>
      </xdr:nvSpPr>
      <xdr:spPr>
        <a:xfrm>
          <a:off x="3530111" y="64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119205</xdr:rowOff>
    </xdr:from>
    <xdr:to>
      <xdr:col>15</xdr:col>
      <xdr:colOff>101600</xdr:colOff>
      <xdr:row>37</xdr:row>
      <xdr:rowOff>49355</xdr:rowOff>
    </xdr:to>
    <xdr:sp macro="" textlink="">
      <xdr:nvSpPr>
        <xdr:cNvPr id="84" name="楕円 83"/>
        <xdr:cNvSpPr/>
      </xdr:nvSpPr>
      <xdr:spPr>
        <a:xfrm>
          <a:off x="2857500" y="6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40482</xdr:rowOff>
    </xdr:from>
    <xdr:ext cx="599010" cy="259045"/>
    <xdr:sp macro="" textlink="">
      <xdr:nvSpPr>
        <xdr:cNvPr id="85" name="テキスト ボックス 84"/>
        <xdr:cNvSpPr txBox="1"/>
      </xdr:nvSpPr>
      <xdr:spPr>
        <a:xfrm>
          <a:off x="2608795" y="638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145700</xdr:rowOff>
    </xdr:from>
    <xdr:to>
      <xdr:col>10</xdr:col>
      <xdr:colOff>165100</xdr:colOff>
      <xdr:row>37</xdr:row>
      <xdr:rowOff>75850</xdr:rowOff>
    </xdr:to>
    <xdr:sp macro="" textlink="">
      <xdr:nvSpPr>
        <xdr:cNvPr id="86" name="楕円 85"/>
        <xdr:cNvSpPr/>
      </xdr:nvSpPr>
      <xdr:spPr>
        <a:xfrm>
          <a:off x="1968500" y="6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66977</xdr:rowOff>
    </xdr:from>
    <xdr:ext cx="534377" cy="259045"/>
    <xdr:sp macro="" textlink="">
      <xdr:nvSpPr>
        <xdr:cNvPr id="87" name="テキスト ボックス 86"/>
        <xdr:cNvSpPr txBox="1"/>
      </xdr:nvSpPr>
      <xdr:spPr>
        <a:xfrm>
          <a:off x="1752111" y="64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162944</xdr:rowOff>
    </xdr:from>
    <xdr:to>
      <xdr:col>6</xdr:col>
      <xdr:colOff>38100</xdr:colOff>
      <xdr:row>37</xdr:row>
      <xdr:rowOff>93094</xdr:rowOff>
    </xdr:to>
    <xdr:sp macro="" textlink="">
      <xdr:nvSpPr>
        <xdr:cNvPr id="88" name="楕円 87"/>
        <xdr:cNvSpPr/>
      </xdr:nvSpPr>
      <xdr:spPr>
        <a:xfrm>
          <a:off x="1079500" y="63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84221</xdr:rowOff>
    </xdr:from>
    <xdr:ext cx="534377" cy="259045"/>
    <xdr:sp macro="" textlink="">
      <xdr:nvSpPr>
        <xdr:cNvPr id="89" name="テキスト ボックス 88"/>
        <xdr:cNvSpPr txBox="1"/>
      </xdr:nvSpPr>
      <xdr:spPr>
        <a:xfrm>
          <a:off x="863111" y="64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130835</xdr:rowOff>
    </xdr:from>
    <xdr:to>
      <xdr:col>24</xdr:col>
      <xdr:colOff>63500</xdr:colOff>
      <xdr:row>56</xdr:row>
      <xdr:rowOff>5416</xdr:rowOff>
    </xdr:to>
    <xdr:cxnSp macro="">
      <xdr:nvCxnSpPr>
        <xdr:cNvPr id="116" name="直線コネクタ 115"/>
        <xdr:cNvCxnSpPr/>
      </xdr:nvCxnSpPr>
      <xdr:spPr>
        <a:xfrm flipV="1">
          <a:off x="3797300" y="9560585"/>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5416</xdr:rowOff>
    </xdr:from>
    <xdr:to>
      <xdr:col>19</xdr:col>
      <xdr:colOff>177800</xdr:colOff>
      <xdr:row>56</xdr:row>
      <xdr:rowOff>33273</xdr:rowOff>
    </xdr:to>
    <xdr:cxnSp macro="">
      <xdr:nvCxnSpPr>
        <xdr:cNvPr id="119" name="直線コネクタ 118"/>
        <xdr:cNvCxnSpPr/>
      </xdr:nvCxnSpPr>
      <xdr:spPr>
        <a:xfrm flipV="1">
          <a:off x="2908300" y="9606616"/>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15575</xdr:rowOff>
    </xdr:from>
    <xdr:to>
      <xdr:col>15</xdr:col>
      <xdr:colOff>50800</xdr:colOff>
      <xdr:row>56</xdr:row>
      <xdr:rowOff>33273</xdr:rowOff>
    </xdr:to>
    <xdr:cxnSp macro="">
      <xdr:nvCxnSpPr>
        <xdr:cNvPr id="122" name="直線コネクタ 121"/>
        <xdr:cNvCxnSpPr/>
      </xdr:nvCxnSpPr>
      <xdr:spPr>
        <a:xfrm>
          <a:off x="2019300" y="9616775"/>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15575</xdr:rowOff>
    </xdr:from>
    <xdr:to>
      <xdr:col>10</xdr:col>
      <xdr:colOff>114300</xdr:colOff>
      <xdr:row>56</xdr:row>
      <xdr:rowOff>28916</xdr:rowOff>
    </xdr:to>
    <xdr:cxnSp macro="">
      <xdr:nvCxnSpPr>
        <xdr:cNvPr id="125" name="直線コネクタ 124"/>
        <xdr:cNvCxnSpPr/>
      </xdr:nvCxnSpPr>
      <xdr:spPr>
        <a:xfrm flipV="1">
          <a:off x="1130300" y="9616775"/>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80035</xdr:rowOff>
    </xdr:from>
    <xdr:to>
      <xdr:col>24</xdr:col>
      <xdr:colOff>114300</xdr:colOff>
      <xdr:row>56</xdr:row>
      <xdr:rowOff>10185</xdr:rowOff>
    </xdr:to>
    <xdr:sp macro="" textlink="">
      <xdr:nvSpPr>
        <xdr:cNvPr id="135" name="楕円 134"/>
        <xdr:cNvSpPr/>
      </xdr:nvSpPr>
      <xdr:spPr>
        <a:xfrm>
          <a:off x="4584700" y="95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102912</xdr:rowOff>
    </xdr:from>
    <xdr:ext cx="599010" cy="259045"/>
    <xdr:sp macro="" textlink="">
      <xdr:nvSpPr>
        <xdr:cNvPr id="136" name="物件費該当値テキスト"/>
        <xdr:cNvSpPr txBox="1"/>
      </xdr:nvSpPr>
      <xdr:spPr>
        <a:xfrm>
          <a:off x="4686300" y="936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126066</xdr:rowOff>
    </xdr:from>
    <xdr:to>
      <xdr:col>20</xdr:col>
      <xdr:colOff>38100</xdr:colOff>
      <xdr:row>56</xdr:row>
      <xdr:rowOff>56216</xdr:rowOff>
    </xdr:to>
    <xdr:sp macro="" textlink="">
      <xdr:nvSpPr>
        <xdr:cNvPr id="137" name="楕円 136"/>
        <xdr:cNvSpPr/>
      </xdr:nvSpPr>
      <xdr:spPr>
        <a:xfrm>
          <a:off x="3746500" y="95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47343</xdr:rowOff>
    </xdr:from>
    <xdr:ext cx="599010" cy="259045"/>
    <xdr:sp macro="" textlink="">
      <xdr:nvSpPr>
        <xdr:cNvPr id="138" name="テキスト ボックス 137"/>
        <xdr:cNvSpPr txBox="1"/>
      </xdr:nvSpPr>
      <xdr:spPr>
        <a:xfrm>
          <a:off x="3497795" y="964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153923</xdr:rowOff>
    </xdr:from>
    <xdr:to>
      <xdr:col>15</xdr:col>
      <xdr:colOff>101600</xdr:colOff>
      <xdr:row>56</xdr:row>
      <xdr:rowOff>84073</xdr:rowOff>
    </xdr:to>
    <xdr:sp macro="" textlink="">
      <xdr:nvSpPr>
        <xdr:cNvPr id="139" name="楕円 138"/>
        <xdr:cNvSpPr/>
      </xdr:nvSpPr>
      <xdr:spPr>
        <a:xfrm>
          <a:off x="2857500" y="95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75200</xdr:rowOff>
    </xdr:from>
    <xdr:ext cx="534377" cy="259045"/>
    <xdr:sp macro="" textlink="">
      <xdr:nvSpPr>
        <xdr:cNvPr id="140" name="テキスト ボックス 139"/>
        <xdr:cNvSpPr txBox="1"/>
      </xdr:nvSpPr>
      <xdr:spPr>
        <a:xfrm>
          <a:off x="2641111" y="96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136225</xdr:rowOff>
    </xdr:from>
    <xdr:to>
      <xdr:col>10</xdr:col>
      <xdr:colOff>165100</xdr:colOff>
      <xdr:row>56</xdr:row>
      <xdr:rowOff>66375</xdr:rowOff>
    </xdr:to>
    <xdr:sp macro="" textlink="">
      <xdr:nvSpPr>
        <xdr:cNvPr id="141" name="楕円 140"/>
        <xdr:cNvSpPr/>
      </xdr:nvSpPr>
      <xdr:spPr>
        <a:xfrm>
          <a:off x="1968500" y="95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57502</xdr:rowOff>
    </xdr:from>
    <xdr:ext cx="599010" cy="259045"/>
    <xdr:sp macro="" textlink="">
      <xdr:nvSpPr>
        <xdr:cNvPr id="142" name="テキスト ボックス 141"/>
        <xdr:cNvSpPr txBox="1"/>
      </xdr:nvSpPr>
      <xdr:spPr>
        <a:xfrm>
          <a:off x="1719795" y="965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149566</xdr:rowOff>
    </xdr:from>
    <xdr:to>
      <xdr:col>6</xdr:col>
      <xdr:colOff>38100</xdr:colOff>
      <xdr:row>56</xdr:row>
      <xdr:rowOff>79716</xdr:rowOff>
    </xdr:to>
    <xdr:sp macro="" textlink="">
      <xdr:nvSpPr>
        <xdr:cNvPr id="143" name="楕円 142"/>
        <xdr:cNvSpPr/>
      </xdr:nvSpPr>
      <xdr:spPr>
        <a:xfrm>
          <a:off x="1079500" y="95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70843</xdr:rowOff>
    </xdr:from>
    <xdr:ext cx="534377" cy="259045"/>
    <xdr:sp macro="" textlink="">
      <xdr:nvSpPr>
        <xdr:cNvPr id="144" name="テキスト ボックス 143"/>
        <xdr:cNvSpPr txBox="1"/>
      </xdr:nvSpPr>
      <xdr:spPr>
        <a:xfrm>
          <a:off x="863111" y="967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124727</xdr:rowOff>
    </xdr:from>
    <xdr:to>
      <xdr:col>24</xdr:col>
      <xdr:colOff>63500</xdr:colOff>
      <xdr:row>76</xdr:row>
      <xdr:rowOff>143244</xdr:rowOff>
    </xdr:to>
    <xdr:cxnSp macro="">
      <xdr:nvCxnSpPr>
        <xdr:cNvPr id="173" name="直線コネクタ 172"/>
        <xdr:cNvCxnSpPr/>
      </xdr:nvCxnSpPr>
      <xdr:spPr>
        <a:xfrm>
          <a:off x="3797300" y="13154927"/>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62776</xdr:rowOff>
    </xdr:from>
    <xdr:to>
      <xdr:col>19</xdr:col>
      <xdr:colOff>177800</xdr:colOff>
      <xdr:row>76</xdr:row>
      <xdr:rowOff>124727</xdr:rowOff>
    </xdr:to>
    <xdr:cxnSp macro="">
      <xdr:nvCxnSpPr>
        <xdr:cNvPr id="176" name="直線コネクタ 175"/>
        <xdr:cNvCxnSpPr/>
      </xdr:nvCxnSpPr>
      <xdr:spPr>
        <a:xfrm>
          <a:off x="2908300" y="13092976"/>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62776</xdr:rowOff>
    </xdr:from>
    <xdr:to>
      <xdr:col>15</xdr:col>
      <xdr:colOff>50800</xdr:colOff>
      <xdr:row>77</xdr:row>
      <xdr:rowOff>7722</xdr:rowOff>
    </xdr:to>
    <xdr:cxnSp macro="">
      <xdr:nvCxnSpPr>
        <xdr:cNvPr id="179" name="直線コネクタ 178"/>
        <xdr:cNvCxnSpPr/>
      </xdr:nvCxnSpPr>
      <xdr:spPr>
        <a:xfrm flipV="1">
          <a:off x="2019300" y="13092976"/>
          <a:ext cx="8890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7722</xdr:rowOff>
    </xdr:from>
    <xdr:to>
      <xdr:col>10</xdr:col>
      <xdr:colOff>114300</xdr:colOff>
      <xdr:row>77</xdr:row>
      <xdr:rowOff>17971</xdr:rowOff>
    </xdr:to>
    <xdr:cxnSp macro="">
      <xdr:nvCxnSpPr>
        <xdr:cNvPr id="182" name="直線コネクタ 181"/>
        <xdr:cNvCxnSpPr/>
      </xdr:nvCxnSpPr>
      <xdr:spPr>
        <a:xfrm flipV="1">
          <a:off x="1130300" y="1320937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92444</xdr:rowOff>
    </xdr:from>
    <xdr:to>
      <xdr:col>24</xdr:col>
      <xdr:colOff>114300</xdr:colOff>
      <xdr:row>77</xdr:row>
      <xdr:rowOff>22594</xdr:rowOff>
    </xdr:to>
    <xdr:sp macro="" textlink="">
      <xdr:nvSpPr>
        <xdr:cNvPr id="192" name="楕円 191"/>
        <xdr:cNvSpPr/>
      </xdr:nvSpPr>
      <xdr:spPr>
        <a:xfrm>
          <a:off x="4584700" y="13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115321</xdr:rowOff>
    </xdr:from>
    <xdr:ext cx="534377" cy="259045"/>
    <xdr:sp macro="" textlink="">
      <xdr:nvSpPr>
        <xdr:cNvPr id="193" name="維持補修費該当値テキスト"/>
        <xdr:cNvSpPr txBox="1"/>
      </xdr:nvSpPr>
      <xdr:spPr>
        <a:xfrm>
          <a:off x="4686300" y="129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73927</xdr:rowOff>
    </xdr:from>
    <xdr:to>
      <xdr:col>20</xdr:col>
      <xdr:colOff>38100</xdr:colOff>
      <xdr:row>77</xdr:row>
      <xdr:rowOff>4077</xdr:rowOff>
    </xdr:to>
    <xdr:sp macro="" textlink="">
      <xdr:nvSpPr>
        <xdr:cNvPr id="194" name="楕円 193"/>
        <xdr:cNvSpPr/>
      </xdr:nvSpPr>
      <xdr:spPr>
        <a:xfrm>
          <a:off x="3746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20603</xdr:rowOff>
    </xdr:from>
    <xdr:ext cx="534377" cy="259045"/>
    <xdr:sp macro="" textlink="">
      <xdr:nvSpPr>
        <xdr:cNvPr id="195" name="テキスト ボックス 194"/>
        <xdr:cNvSpPr txBox="1"/>
      </xdr:nvSpPr>
      <xdr:spPr>
        <a:xfrm>
          <a:off x="3530111" y="128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11976</xdr:rowOff>
    </xdr:from>
    <xdr:to>
      <xdr:col>15</xdr:col>
      <xdr:colOff>101600</xdr:colOff>
      <xdr:row>76</xdr:row>
      <xdr:rowOff>113576</xdr:rowOff>
    </xdr:to>
    <xdr:sp macro="" textlink="">
      <xdr:nvSpPr>
        <xdr:cNvPr id="196" name="楕円 195"/>
        <xdr:cNvSpPr/>
      </xdr:nvSpPr>
      <xdr:spPr>
        <a:xfrm>
          <a:off x="2857500" y="130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130103</xdr:rowOff>
    </xdr:from>
    <xdr:ext cx="534377" cy="259045"/>
    <xdr:sp macro="" textlink="">
      <xdr:nvSpPr>
        <xdr:cNvPr id="197" name="テキスト ボックス 196"/>
        <xdr:cNvSpPr txBox="1"/>
      </xdr:nvSpPr>
      <xdr:spPr>
        <a:xfrm>
          <a:off x="2641111" y="128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128372</xdr:rowOff>
    </xdr:from>
    <xdr:to>
      <xdr:col>10</xdr:col>
      <xdr:colOff>165100</xdr:colOff>
      <xdr:row>77</xdr:row>
      <xdr:rowOff>58522</xdr:rowOff>
    </xdr:to>
    <xdr:sp macro="" textlink="">
      <xdr:nvSpPr>
        <xdr:cNvPr id="198" name="楕円 197"/>
        <xdr:cNvSpPr/>
      </xdr:nvSpPr>
      <xdr:spPr>
        <a:xfrm>
          <a:off x="1968500" y="131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49649</xdr:rowOff>
    </xdr:from>
    <xdr:ext cx="469744" cy="259045"/>
    <xdr:sp macro="" textlink="">
      <xdr:nvSpPr>
        <xdr:cNvPr id="199" name="テキスト ボックス 198"/>
        <xdr:cNvSpPr txBox="1"/>
      </xdr:nvSpPr>
      <xdr:spPr>
        <a:xfrm>
          <a:off x="1784428" y="132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138621</xdr:rowOff>
    </xdr:from>
    <xdr:to>
      <xdr:col>6</xdr:col>
      <xdr:colOff>38100</xdr:colOff>
      <xdr:row>77</xdr:row>
      <xdr:rowOff>68771</xdr:rowOff>
    </xdr:to>
    <xdr:sp macro="" textlink="">
      <xdr:nvSpPr>
        <xdr:cNvPr id="200" name="楕円 199"/>
        <xdr:cNvSpPr/>
      </xdr:nvSpPr>
      <xdr:spPr>
        <a:xfrm>
          <a:off x="1079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85297</xdr:rowOff>
    </xdr:from>
    <xdr:ext cx="469744" cy="259045"/>
    <xdr:sp macro="" textlink="">
      <xdr:nvSpPr>
        <xdr:cNvPr id="201" name="テキスト ボックス 200"/>
        <xdr:cNvSpPr txBox="1"/>
      </xdr:nvSpPr>
      <xdr:spPr>
        <a:xfrm>
          <a:off x="895428" y="129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15266</xdr:rowOff>
    </xdr:from>
    <xdr:to>
      <xdr:col>24</xdr:col>
      <xdr:colOff>63500</xdr:colOff>
      <xdr:row>96</xdr:row>
      <xdr:rowOff>69417</xdr:rowOff>
    </xdr:to>
    <xdr:cxnSp macro="">
      <xdr:nvCxnSpPr>
        <xdr:cNvPr id="231" name="直線コネクタ 230"/>
        <xdr:cNvCxnSpPr/>
      </xdr:nvCxnSpPr>
      <xdr:spPr>
        <a:xfrm flipV="1">
          <a:off x="3797300" y="16474466"/>
          <a:ext cx="838200" cy="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69417</xdr:rowOff>
    </xdr:from>
    <xdr:to>
      <xdr:col>19</xdr:col>
      <xdr:colOff>177800</xdr:colOff>
      <xdr:row>96</xdr:row>
      <xdr:rowOff>101955</xdr:rowOff>
    </xdr:to>
    <xdr:cxnSp macro="">
      <xdr:nvCxnSpPr>
        <xdr:cNvPr id="234" name="直線コネクタ 233"/>
        <xdr:cNvCxnSpPr/>
      </xdr:nvCxnSpPr>
      <xdr:spPr>
        <a:xfrm flipV="1">
          <a:off x="2908300" y="16528617"/>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101955</xdr:rowOff>
    </xdr:from>
    <xdr:to>
      <xdr:col>15</xdr:col>
      <xdr:colOff>50800</xdr:colOff>
      <xdr:row>96</xdr:row>
      <xdr:rowOff>125019</xdr:rowOff>
    </xdr:to>
    <xdr:cxnSp macro="">
      <xdr:nvCxnSpPr>
        <xdr:cNvPr id="237" name="直線コネクタ 236"/>
        <xdr:cNvCxnSpPr/>
      </xdr:nvCxnSpPr>
      <xdr:spPr>
        <a:xfrm flipV="1">
          <a:off x="2019300" y="16561155"/>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125019</xdr:rowOff>
    </xdr:from>
    <xdr:to>
      <xdr:col>10</xdr:col>
      <xdr:colOff>114300</xdr:colOff>
      <xdr:row>97</xdr:row>
      <xdr:rowOff>45999</xdr:rowOff>
    </xdr:to>
    <xdr:cxnSp macro="">
      <xdr:nvCxnSpPr>
        <xdr:cNvPr id="240" name="直線コネクタ 239"/>
        <xdr:cNvCxnSpPr/>
      </xdr:nvCxnSpPr>
      <xdr:spPr>
        <a:xfrm flipV="1">
          <a:off x="1130300" y="16584219"/>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135916</xdr:rowOff>
    </xdr:from>
    <xdr:to>
      <xdr:col>24</xdr:col>
      <xdr:colOff>114300</xdr:colOff>
      <xdr:row>96</xdr:row>
      <xdr:rowOff>66066</xdr:rowOff>
    </xdr:to>
    <xdr:sp macro="" textlink="">
      <xdr:nvSpPr>
        <xdr:cNvPr id="250" name="楕円 249"/>
        <xdr:cNvSpPr/>
      </xdr:nvSpPr>
      <xdr:spPr>
        <a:xfrm>
          <a:off x="4584700" y="164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158793</xdr:rowOff>
    </xdr:from>
    <xdr:ext cx="534377" cy="259045"/>
    <xdr:sp macro="" textlink="">
      <xdr:nvSpPr>
        <xdr:cNvPr id="251" name="扶助費該当値テキスト"/>
        <xdr:cNvSpPr txBox="1"/>
      </xdr:nvSpPr>
      <xdr:spPr>
        <a:xfrm>
          <a:off x="4686300" y="162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18617</xdr:rowOff>
    </xdr:from>
    <xdr:to>
      <xdr:col>20</xdr:col>
      <xdr:colOff>38100</xdr:colOff>
      <xdr:row>96</xdr:row>
      <xdr:rowOff>120217</xdr:rowOff>
    </xdr:to>
    <xdr:sp macro="" textlink="">
      <xdr:nvSpPr>
        <xdr:cNvPr id="252" name="楕円 251"/>
        <xdr:cNvSpPr/>
      </xdr:nvSpPr>
      <xdr:spPr>
        <a:xfrm>
          <a:off x="3746500" y="164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136744</xdr:rowOff>
    </xdr:from>
    <xdr:ext cx="534377" cy="259045"/>
    <xdr:sp macro="" textlink="">
      <xdr:nvSpPr>
        <xdr:cNvPr id="253" name="テキスト ボックス 252"/>
        <xdr:cNvSpPr txBox="1"/>
      </xdr:nvSpPr>
      <xdr:spPr>
        <a:xfrm>
          <a:off x="3530111" y="162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51155</xdr:rowOff>
    </xdr:from>
    <xdr:to>
      <xdr:col>15</xdr:col>
      <xdr:colOff>101600</xdr:colOff>
      <xdr:row>96</xdr:row>
      <xdr:rowOff>152755</xdr:rowOff>
    </xdr:to>
    <xdr:sp macro="" textlink="">
      <xdr:nvSpPr>
        <xdr:cNvPr id="254" name="楕円 253"/>
        <xdr:cNvSpPr/>
      </xdr:nvSpPr>
      <xdr:spPr>
        <a:xfrm>
          <a:off x="2857500" y="165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169282</xdr:rowOff>
    </xdr:from>
    <xdr:ext cx="534377" cy="259045"/>
    <xdr:sp macro="" textlink="">
      <xdr:nvSpPr>
        <xdr:cNvPr id="255" name="テキスト ボックス 254"/>
        <xdr:cNvSpPr txBox="1"/>
      </xdr:nvSpPr>
      <xdr:spPr>
        <a:xfrm>
          <a:off x="2641111" y="162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74219</xdr:rowOff>
    </xdr:from>
    <xdr:to>
      <xdr:col>10</xdr:col>
      <xdr:colOff>165100</xdr:colOff>
      <xdr:row>97</xdr:row>
      <xdr:rowOff>4369</xdr:rowOff>
    </xdr:to>
    <xdr:sp macro="" textlink="">
      <xdr:nvSpPr>
        <xdr:cNvPr id="256" name="楕円 255"/>
        <xdr:cNvSpPr/>
      </xdr:nvSpPr>
      <xdr:spPr>
        <a:xfrm>
          <a:off x="1968500" y="16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20896</xdr:rowOff>
    </xdr:from>
    <xdr:ext cx="534377" cy="259045"/>
    <xdr:sp macro="" textlink="">
      <xdr:nvSpPr>
        <xdr:cNvPr id="257" name="テキスト ボックス 256"/>
        <xdr:cNvSpPr txBox="1"/>
      </xdr:nvSpPr>
      <xdr:spPr>
        <a:xfrm>
          <a:off x="1752111" y="163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166649</xdr:rowOff>
    </xdr:from>
    <xdr:to>
      <xdr:col>6</xdr:col>
      <xdr:colOff>38100</xdr:colOff>
      <xdr:row>97</xdr:row>
      <xdr:rowOff>96799</xdr:rowOff>
    </xdr:to>
    <xdr:sp macro="" textlink="">
      <xdr:nvSpPr>
        <xdr:cNvPr id="258" name="楕円 257"/>
        <xdr:cNvSpPr/>
      </xdr:nvSpPr>
      <xdr:spPr>
        <a:xfrm>
          <a:off x="1079500" y="166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113326</xdr:rowOff>
    </xdr:from>
    <xdr:ext cx="534377" cy="259045"/>
    <xdr:sp macro="" textlink="">
      <xdr:nvSpPr>
        <xdr:cNvPr id="259" name="テキスト ボックス 258"/>
        <xdr:cNvSpPr txBox="1"/>
      </xdr:nvSpPr>
      <xdr:spPr>
        <a:xfrm>
          <a:off x="863111" y="164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140722</xdr:rowOff>
    </xdr:from>
    <xdr:to>
      <xdr:col>55</xdr:col>
      <xdr:colOff>0</xdr:colOff>
      <xdr:row>38</xdr:row>
      <xdr:rowOff>16550</xdr:rowOff>
    </xdr:to>
    <xdr:cxnSp macro="">
      <xdr:nvCxnSpPr>
        <xdr:cNvPr id="290" name="直線コネクタ 289"/>
        <xdr:cNvCxnSpPr/>
      </xdr:nvCxnSpPr>
      <xdr:spPr>
        <a:xfrm flipV="1">
          <a:off x="9639300" y="6484372"/>
          <a:ext cx="838200" cy="4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16550</xdr:rowOff>
    </xdr:from>
    <xdr:to>
      <xdr:col>50</xdr:col>
      <xdr:colOff>114300</xdr:colOff>
      <xdr:row>38</xdr:row>
      <xdr:rowOff>19704</xdr:rowOff>
    </xdr:to>
    <xdr:cxnSp macro="">
      <xdr:nvCxnSpPr>
        <xdr:cNvPr id="293" name="直線コネクタ 292"/>
        <xdr:cNvCxnSpPr/>
      </xdr:nvCxnSpPr>
      <xdr:spPr>
        <a:xfrm flipV="1">
          <a:off x="8750300" y="6531650"/>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154046</xdr:rowOff>
    </xdr:from>
    <xdr:to>
      <xdr:col>45</xdr:col>
      <xdr:colOff>177800</xdr:colOff>
      <xdr:row>38</xdr:row>
      <xdr:rowOff>19704</xdr:rowOff>
    </xdr:to>
    <xdr:cxnSp macro="">
      <xdr:nvCxnSpPr>
        <xdr:cNvPr id="296" name="直線コネクタ 295"/>
        <xdr:cNvCxnSpPr/>
      </xdr:nvCxnSpPr>
      <xdr:spPr>
        <a:xfrm>
          <a:off x="7861300" y="6497696"/>
          <a:ext cx="889000" cy="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154046</xdr:rowOff>
    </xdr:from>
    <xdr:to>
      <xdr:col>41</xdr:col>
      <xdr:colOff>50800</xdr:colOff>
      <xdr:row>38</xdr:row>
      <xdr:rowOff>16233</xdr:rowOff>
    </xdr:to>
    <xdr:cxnSp macro="">
      <xdr:nvCxnSpPr>
        <xdr:cNvPr id="299" name="直線コネクタ 298"/>
        <xdr:cNvCxnSpPr/>
      </xdr:nvCxnSpPr>
      <xdr:spPr>
        <a:xfrm flipV="1">
          <a:off x="6972300" y="6497696"/>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89922</xdr:rowOff>
    </xdr:from>
    <xdr:to>
      <xdr:col>55</xdr:col>
      <xdr:colOff>50800</xdr:colOff>
      <xdr:row>38</xdr:row>
      <xdr:rowOff>20072</xdr:rowOff>
    </xdr:to>
    <xdr:sp macro="" textlink="">
      <xdr:nvSpPr>
        <xdr:cNvPr id="309" name="楕円 308"/>
        <xdr:cNvSpPr/>
      </xdr:nvSpPr>
      <xdr:spPr>
        <a:xfrm>
          <a:off x="10426700" y="64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68349</xdr:rowOff>
    </xdr:from>
    <xdr:ext cx="534377" cy="259045"/>
    <xdr:sp macro="" textlink="">
      <xdr:nvSpPr>
        <xdr:cNvPr id="310" name="補助費等該当値テキスト"/>
        <xdr:cNvSpPr txBox="1"/>
      </xdr:nvSpPr>
      <xdr:spPr>
        <a:xfrm>
          <a:off x="10528300" y="64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137200</xdr:rowOff>
    </xdr:from>
    <xdr:to>
      <xdr:col>50</xdr:col>
      <xdr:colOff>165100</xdr:colOff>
      <xdr:row>38</xdr:row>
      <xdr:rowOff>67349</xdr:rowOff>
    </xdr:to>
    <xdr:sp macro="" textlink="">
      <xdr:nvSpPr>
        <xdr:cNvPr id="311" name="楕円 310"/>
        <xdr:cNvSpPr/>
      </xdr:nvSpPr>
      <xdr:spPr>
        <a:xfrm>
          <a:off x="9588500" y="6480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58477</xdr:rowOff>
    </xdr:from>
    <xdr:ext cx="534377" cy="259045"/>
    <xdr:sp macro="" textlink="">
      <xdr:nvSpPr>
        <xdr:cNvPr id="312" name="テキスト ボックス 311"/>
        <xdr:cNvSpPr txBox="1"/>
      </xdr:nvSpPr>
      <xdr:spPr>
        <a:xfrm>
          <a:off x="9372111" y="65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140355</xdr:rowOff>
    </xdr:from>
    <xdr:to>
      <xdr:col>46</xdr:col>
      <xdr:colOff>38100</xdr:colOff>
      <xdr:row>38</xdr:row>
      <xdr:rowOff>70504</xdr:rowOff>
    </xdr:to>
    <xdr:sp macro="" textlink="">
      <xdr:nvSpPr>
        <xdr:cNvPr id="313" name="楕円 312"/>
        <xdr:cNvSpPr/>
      </xdr:nvSpPr>
      <xdr:spPr>
        <a:xfrm>
          <a:off x="8699500" y="6484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61631</xdr:rowOff>
    </xdr:from>
    <xdr:ext cx="534377" cy="259045"/>
    <xdr:sp macro="" textlink="">
      <xdr:nvSpPr>
        <xdr:cNvPr id="314" name="テキスト ボックス 313"/>
        <xdr:cNvSpPr txBox="1"/>
      </xdr:nvSpPr>
      <xdr:spPr>
        <a:xfrm>
          <a:off x="8483111" y="65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103246</xdr:rowOff>
    </xdr:from>
    <xdr:to>
      <xdr:col>41</xdr:col>
      <xdr:colOff>101600</xdr:colOff>
      <xdr:row>38</xdr:row>
      <xdr:rowOff>33396</xdr:rowOff>
    </xdr:to>
    <xdr:sp macro="" textlink="">
      <xdr:nvSpPr>
        <xdr:cNvPr id="315" name="楕円 314"/>
        <xdr:cNvSpPr/>
      </xdr:nvSpPr>
      <xdr:spPr>
        <a:xfrm>
          <a:off x="7810500" y="64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24523</xdr:rowOff>
    </xdr:from>
    <xdr:ext cx="534377" cy="259045"/>
    <xdr:sp macro="" textlink="">
      <xdr:nvSpPr>
        <xdr:cNvPr id="316" name="テキスト ボックス 315"/>
        <xdr:cNvSpPr txBox="1"/>
      </xdr:nvSpPr>
      <xdr:spPr>
        <a:xfrm>
          <a:off x="7594111" y="653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136883</xdr:rowOff>
    </xdr:from>
    <xdr:to>
      <xdr:col>36</xdr:col>
      <xdr:colOff>165100</xdr:colOff>
      <xdr:row>38</xdr:row>
      <xdr:rowOff>67033</xdr:rowOff>
    </xdr:to>
    <xdr:sp macro="" textlink="">
      <xdr:nvSpPr>
        <xdr:cNvPr id="317" name="楕円 316"/>
        <xdr:cNvSpPr/>
      </xdr:nvSpPr>
      <xdr:spPr>
        <a:xfrm>
          <a:off x="6921500" y="64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58160</xdr:rowOff>
    </xdr:from>
    <xdr:ext cx="534377" cy="259045"/>
    <xdr:sp macro="" textlink="">
      <xdr:nvSpPr>
        <xdr:cNvPr id="318" name="テキスト ボックス 317"/>
        <xdr:cNvSpPr txBox="1"/>
      </xdr:nvSpPr>
      <xdr:spPr>
        <a:xfrm>
          <a:off x="6705111" y="657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40203</xdr:rowOff>
    </xdr:from>
    <xdr:to>
      <xdr:col>55</xdr:col>
      <xdr:colOff>0</xdr:colOff>
      <xdr:row>58</xdr:row>
      <xdr:rowOff>103988</xdr:rowOff>
    </xdr:to>
    <xdr:cxnSp macro="">
      <xdr:nvCxnSpPr>
        <xdr:cNvPr id="345" name="直線コネクタ 344"/>
        <xdr:cNvCxnSpPr/>
      </xdr:nvCxnSpPr>
      <xdr:spPr>
        <a:xfrm flipV="1">
          <a:off x="9639300" y="9984303"/>
          <a:ext cx="838200" cy="6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103988</xdr:rowOff>
    </xdr:from>
    <xdr:to>
      <xdr:col>50</xdr:col>
      <xdr:colOff>114300</xdr:colOff>
      <xdr:row>58</xdr:row>
      <xdr:rowOff>109116</xdr:rowOff>
    </xdr:to>
    <xdr:cxnSp macro="">
      <xdr:nvCxnSpPr>
        <xdr:cNvPr id="348" name="直線コネクタ 347"/>
        <xdr:cNvCxnSpPr/>
      </xdr:nvCxnSpPr>
      <xdr:spPr>
        <a:xfrm flipV="1">
          <a:off x="8750300" y="10048088"/>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97082</xdr:rowOff>
    </xdr:from>
    <xdr:to>
      <xdr:col>45</xdr:col>
      <xdr:colOff>177800</xdr:colOff>
      <xdr:row>58</xdr:row>
      <xdr:rowOff>109116</xdr:rowOff>
    </xdr:to>
    <xdr:cxnSp macro="">
      <xdr:nvCxnSpPr>
        <xdr:cNvPr id="351" name="直線コネクタ 350"/>
        <xdr:cNvCxnSpPr/>
      </xdr:nvCxnSpPr>
      <xdr:spPr>
        <a:xfrm>
          <a:off x="7861300" y="10041182"/>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97082</xdr:rowOff>
    </xdr:from>
    <xdr:to>
      <xdr:col>41</xdr:col>
      <xdr:colOff>50800</xdr:colOff>
      <xdr:row>58</xdr:row>
      <xdr:rowOff>101422</xdr:rowOff>
    </xdr:to>
    <xdr:cxnSp macro="">
      <xdr:nvCxnSpPr>
        <xdr:cNvPr id="354" name="直線コネクタ 353"/>
        <xdr:cNvCxnSpPr/>
      </xdr:nvCxnSpPr>
      <xdr:spPr>
        <a:xfrm flipV="1">
          <a:off x="6972300" y="10041182"/>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160853</xdr:rowOff>
    </xdr:from>
    <xdr:to>
      <xdr:col>55</xdr:col>
      <xdr:colOff>50800</xdr:colOff>
      <xdr:row>58</xdr:row>
      <xdr:rowOff>91003</xdr:rowOff>
    </xdr:to>
    <xdr:sp macro="" textlink="">
      <xdr:nvSpPr>
        <xdr:cNvPr id="364" name="楕円 363"/>
        <xdr:cNvSpPr/>
      </xdr:nvSpPr>
      <xdr:spPr>
        <a:xfrm>
          <a:off x="10426700" y="99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120230</xdr:rowOff>
    </xdr:from>
    <xdr:ext cx="599010" cy="259045"/>
    <xdr:sp macro="" textlink="">
      <xdr:nvSpPr>
        <xdr:cNvPr id="365" name="普通建設事業費該当値テキスト"/>
        <xdr:cNvSpPr txBox="1"/>
      </xdr:nvSpPr>
      <xdr:spPr>
        <a:xfrm>
          <a:off x="10528300" y="972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53188</xdr:rowOff>
    </xdr:from>
    <xdr:to>
      <xdr:col>50</xdr:col>
      <xdr:colOff>165100</xdr:colOff>
      <xdr:row>58</xdr:row>
      <xdr:rowOff>154788</xdr:rowOff>
    </xdr:to>
    <xdr:sp macro="" textlink="">
      <xdr:nvSpPr>
        <xdr:cNvPr id="366" name="楕円 365"/>
        <xdr:cNvSpPr/>
      </xdr:nvSpPr>
      <xdr:spPr>
        <a:xfrm>
          <a:off x="9588500" y="99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145915</xdr:rowOff>
    </xdr:from>
    <xdr:ext cx="534377" cy="259045"/>
    <xdr:sp macro="" textlink="">
      <xdr:nvSpPr>
        <xdr:cNvPr id="367" name="テキスト ボックス 366"/>
        <xdr:cNvSpPr txBox="1"/>
      </xdr:nvSpPr>
      <xdr:spPr>
        <a:xfrm>
          <a:off x="9372111" y="100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58316</xdr:rowOff>
    </xdr:from>
    <xdr:to>
      <xdr:col>46</xdr:col>
      <xdr:colOff>38100</xdr:colOff>
      <xdr:row>58</xdr:row>
      <xdr:rowOff>159916</xdr:rowOff>
    </xdr:to>
    <xdr:sp macro="" textlink="">
      <xdr:nvSpPr>
        <xdr:cNvPr id="368" name="楕円 367"/>
        <xdr:cNvSpPr/>
      </xdr:nvSpPr>
      <xdr:spPr>
        <a:xfrm>
          <a:off x="8699500" y="100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151043</xdr:rowOff>
    </xdr:from>
    <xdr:ext cx="534377" cy="259045"/>
    <xdr:sp macro="" textlink="">
      <xdr:nvSpPr>
        <xdr:cNvPr id="369" name="テキスト ボックス 368"/>
        <xdr:cNvSpPr txBox="1"/>
      </xdr:nvSpPr>
      <xdr:spPr>
        <a:xfrm>
          <a:off x="8483111" y="100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46282</xdr:rowOff>
    </xdr:from>
    <xdr:to>
      <xdr:col>41</xdr:col>
      <xdr:colOff>101600</xdr:colOff>
      <xdr:row>58</xdr:row>
      <xdr:rowOff>147882</xdr:rowOff>
    </xdr:to>
    <xdr:sp macro="" textlink="">
      <xdr:nvSpPr>
        <xdr:cNvPr id="370" name="楕円 369"/>
        <xdr:cNvSpPr/>
      </xdr:nvSpPr>
      <xdr:spPr>
        <a:xfrm>
          <a:off x="7810500" y="99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139009</xdr:rowOff>
    </xdr:from>
    <xdr:ext cx="534377" cy="259045"/>
    <xdr:sp macro="" textlink="">
      <xdr:nvSpPr>
        <xdr:cNvPr id="371" name="テキスト ボックス 370"/>
        <xdr:cNvSpPr txBox="1"/>
      </xdr:nvSpPr>
      <xdr:spPr>
        <a:xfrm>
          <a:off x="7594111" y="100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50622</xdr:rowOff>
    </xdr:from>
    <xdr:to>
      <xdr:col>36</xdr:col>
      <xdr:colOff>165100</xdr:colOff>
      <xdr:row>58</xdr:row>
      <xdr:rowOff>152222</xdr:rowOff>
    </xdr:to>
    <xdr:sp macro="" textlink="">
      <xdr:nvSpPr>
        <xdr:cNvPr id="372" name="楕円 371"/>
        <xdr:cNvSpPr/>
      </xdr:nvSpPr>
      <xdr:spPr>
        <a:xfrm>
          <a:off x="6921500" y="99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143349</xdr:rowOff>
    </xdr:from>
    <xdr:ext cx="534377" cy="259045"/>
    <xdr:sp macro="" textlink="">
      <xdr:nvSpPr>
        <xdr:cNvPr id="373" name="テキスト ボックス 372"/>
        <xdr:cNvSpPr txBox="1"/>
      </xdr:nvSpPr>
      <xdr:spPr>
        <a:xfrm>
          <a:off x="6705111" y="100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89404</xdr:rowOff>
    </xdr:from>
    <xdr:to>
      <xdr:col>55</xdr:col>
      <xdr:colOff>0</xdr:colOff>
      <xdr:row>78</xdr:row>
      <xdr:rowOff>151662</xdr:rowOff>
    </xdr:to>
    <xdr:cxnSp macro="">
      <xdr:nvCxnSpPr>
        <xdr:cNvPr id="402" name="直線コネクタ 401"/>
        <xdr:cNvCxnSpPr/>
      </xdr:nvCxnSpPr>
      <xdr:spPr>
        <a:xfrm flipV="1">
          <a:off x="9639300" y="13291054"/>
          <a:ext cx="838200" cy="2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151662</xdr:rowOff>
    </xdr:from>
    <xdr:to>
      <xdr:col>50</xdr:col>
      <xdr:colOff>114300</xdr:colOff>
      <xdr:row>79</xdr:row>
      <xdr:rowOff>761</xdr:rowOff>
    </xdr:to>
    <xdr:cxnSp macro="">
      <xdr:nvCxnSpPr>
        <xdr:cNvPr id="405" name="直線コネクタ 404"/>
        <xdr:cNvCxnSpPr/>
      </xdr:nvCxnSpPr>
      <xdr:spPr>
        <a:xfrm flipV="1">
          <a:off x="8750300" y="13524762"/>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150293</xdr:rowOff>
    </xdr:from>
    <xdr:to>
      <xdr:col>45</xdr:col>
      <xdr:colOff>177800</xdr:colOff>
      <xdr:row>79</xdr:row>
      <xdr:rowOff>761</xdr:rowOff>
    </xdr:to>
    <xdr:cxnSp macro="">
      <xdr:nvCxnSpPr>
        <xdr:cNvPr id="408" name="直線コネクタ 407"/>
        <xdr:cNvCxnSpPr/>
      </xdr:nvCxnSpPr>
      <xdr:spPr>
        <a:xfrm>
          <a:off x="7861300" y="13523393"/>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150293</xdr:rowOff>
    </xdr:from>
    <xdr:to>
      <xdr:col>41</xdr:col>
      <xdr:colOff>50800</xdr:colOff>
      <xdr:row>79</xdr:row>
      <xdr:rowOff>31472</xdr:rowOff>
    </xdr:to>
    <xdr:cxnSp macro="">
      <xdr:nvCxnSpPr>
        <xdr:cNvPr id="411" name="直線コネクタ 410"/>
        <xdr:cNvCxnSpPr/>
      </xdr:nvCxnSpPr>
      <xdr:spPr>
        <a:xfrm flipV="1">
          <a:off x="6972300" y="13523393"/>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38604</xdr:rowOff>
    </xdr:from>
    <xdr:to>
      <xdr:col>55</xdr:col>
      <xdr:colOff>50800</xdr:colOff>
      <xdr:row>77</xdr:row>
      <xdr:rowOff>140204</xdr:rowOff>
    </xdr:to>
    <xdr:sp macro="" textlink="">
      <xdr:nvSpPr>
        <xdr:cNvPr id="421" name="楕円 420"/>
        <xdr:cNvSpPr/>
      </xdr:nvSpPr>
      <xdr:spPr>
        <a:xfrm>
          <a:off x="10426700" y="132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61481</xdr:rowOff>
    </xdr:from>
    <xdr:ext cx="599010" cy="259045"/>
    <xdr:sp macro="" textlink="">
      <xdr:nvSpPr>
        <xdr:cNvPr id="422" name="普通建設事業費 （ うち新規整備　）該当値テキスト"/>
        <xdr:cNvSpPr txBox="1"/>
      </xdr:nvSpPr>
      <xdr:spPr>
        <a:xfrm>
          <a:off x="10528300" y="1309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100862</xdr:rowOff>
    </xdr:from>
    <xdr:to>
      <xdr:col>50</xdr:col>
      <xdr:colOff>165100</xdr:colOff>
      <xdr:row>79</xdr:row>
      <xdr:rowOff>31012</xdr:rowOff>
    </xdr:to>
    <xdr:sp macro="" textlink="">
      <xdr:nvSpPr>
        <xdr:cNvPr id="423" name="楕円 422"/>
        <xdr:cNvSpPr/>
      </xdr:nvSpPr>
      <xdr:spPr>
        <a:xfrm>
          <a:off x="9588500" y="134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22139</xdr:rowOff>
    </xdr:from>
    <xdr:ext cx="534377" cy="259045"/>
    <xdr:sp macro="" textlink="">
      <xdr:nvSpPr>
        <xdr:cNvPr id="424" name="テキスト ボックス 423"/>
        <xdr:cNvSpPr txBox="1"/>
      </xdr:nvSpPr>
      <xdr:spPr>
        <a:xfrm>
          <a:off x="9372111" y="1356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121411</xdr:rowOff>
    </xdr:from>
    <xdr:to>
      <xdr:col>46</xdr:col>
      <xdr:colOff>38100</xdr:colOff>
      <xdr:row>79</xdr:row>
      <xdr:rowOff>51561</xdr:rowOff>
    </xdr:to>
    <xdr:sp macro="" textlink="">
      <xdr:nvSpPr>
        <xdr:cNvPr id="425" name="楕円 424"/>
        <xdr:cNvSpPr/>
      </xdr:nvSpPr>
      <xdr:spPr>
        <a:xfrm>
          <a:off x="8699500" y="134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42688</xdr:rowOff>
    </xdr:from>
    <xdr:ext cx="534377" cy="259045"/>
    <xdr:sp macro="" textlink="">
      <xdr:nvSpPr>
        <xdr:cNvPr id="426" name="テキスト ボックス 425"/>
        <xdr:cNvSpPr txBox="1"/>
      </xdr:nvSpPr>
      <xdr:spPr>
        <a:xfrm>
          <a:off x="8483111" y="135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99493</xdr:rowOff>
    </xdr:from>
    <xdr:to>
      <xdr:col>41</xdr:col>
      <xdr:colOff>101600</xdr:colOff>
      <xdr:row>79</xdr:row>
      <xdr:rowOff>29643</xdr:rowOff>
    </xdr:to>
    <xdr:sp macro="" textlink="">
      <xdr:nvSpPr>
        <xdr:cNvPr id="427" name="楕円 426"/>
        <xdr:cNvSpPr/>
      </xdr:nvSpPr>
      <xdr:spPr>
        <a:xfrm>
          <a:off x="7810500" y="134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20770</xdr:rowOff>
    </xdr:from>
    <xdr:ext cx="534377" cy="259045"/>
    <xdr:sp macro="" textlink="">
      <xdr:nvSpPr>
        <xdr:cNvPr id="428" name="テキスト ボックス 427"/>
        <xdr:cNvSpPr txBox="1"/>
      </xdr:nvSpPr>
      <xdr:spPr>
        <a:xfrm>
          <a:off x="7594111" y="13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152122</xdr:rowOff>
    </xdr:from>
    <xdr:to>
      <xdr:col>36</xdr:col>
      <xdr:colOff>165100</xdr:colOff>
      <xdr:row>79</xdr:row>
      <xdr:rowOff>82272</xdr:rowOff>
    </xdr:to>
    <xdr:sp macro="" textlink="">
      <xdr:nvSpPr>
        <xdr:cNvPr id="429" name="楕円 428"/>
        <xdr:cNvSpPr/>
      </xdr:nvSpPr>
      <xdr:spPr>
        <a:xfrm>
          <a:off x="6921500" y="135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73399</xdr:rowOff>
    </xdr:from>
    <xdr:ext cx="469744" cy="259045"/>
    <xdr:sp macro="" textlink="">
      <xdr:nvSpPr>
        <xdr:cNvPr id="430" name="テキスト ボックス 429"/>
        <xdr:cNvSpPr txBox="1"/>
      </xdr:nvSpPr>
      <xdr:spPr>
        <a:xfrm>
          <a:off x="6737428" y="136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33291</xdr:rowOff>
    </xdr:from>
    <xdr:to>
      <xdr:col>55</xdr:col>
      <xdr:colOff>0</xdr:colOff>
      <xdr:row>99</xdr:row>
      <xdr:rowOff>51491</xdr:rowOff>
    </xdr:to>
    <xdr:cxnSp macro="">
      <xdr:nvCxnSpPr>
        <xdr:cNvPr id="461" name="直線コネクタ 460"/>
        <xdr:cNvCxnSpPr/>
      </xdr:nvCxnSpPr>
      <xdr:spPr>
        <a:xfrm flipV="1">
          <a:off x="9639300" y="17006841"/>
          <a:ext cx="8382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51491</xdr:rowOff>
    </xdr:from>
    <xdr:to>
      <xdr:col>50</xdr:col>
      <xdr:colOff>114300</xdr:colOff>
      <xdr:row>99</xdr:row>
      <xdr:rowOff>57477</xdr:rowOff>
    </xdr:to>
    <xdr:cxnSp macro="">
      <xdr:nvCxnSpPr>
        <xdr:cNvPr id="464" name="直線コネクタ 463"/>
        <xdr:cNvCxnSpPr/>
      </xdr:nvCxnSpPr>
      <xdr:spPr>
        <a:xfrm flipV="1">
          <a:off x="8750300" y="17025041"/>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38781</xdr:rowOff>
    </xdr:from>
    <xdr:to>
      <xdr:col>45</xdr:col>
      <xdr:colOff>177800</xdr:colOff>
      <xdr:row>99</xdr:row>
      <xdr:rowOff>57477</xdr:rowOff>
    </xdr:to>
    <xdr:cxnSp macro="">
      <xdr:nvCxnSpPr>
        <xdr:cNvPr id="467" name="直線コネクタ 466"/>
        <xdr:cNvCxnSpPr/>
      </xdr:nvCxnSpPr>
      <xdr:spPr>
        <a:xfrm>
          <a:off x="7861300" y="17012331"/>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16188</xdr:rowOff>
    </xdr:from>
    <xdr:to>
      <xdr:col>41</xdr:col>
      <xdr:colOff>50800</xdr:colOff>
      <xdr:row>99</xdr:row>
      <xdr:rowOff>38781</xdr:rowOff>
    </xdr:to>
    <xdr:cxnSp macro="">
      <xdr:nvCxnSpPr>
        <xdr:cNvPr id="470" name="直線コネクタ 469"/>
        <xdr:cNvCxnSpPr/>
      </xdr:nvCxnSpPr>
      <xdr:spPr>
        <a:xfrm>
          <a:off x="6972300" y="1698973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153941</xdr:rowOff>
    </xdr:from>
    <xdr:to>
      <xdr:col>55</xdr:col>
      <xdr:colOff>50800</xdr:colOff>
      <xdr:row>99</xdr:row>
      <xdr:rowOff>84091</xdr:rowOff>
    </xdr:to>
    <xdr:sp macro="" textlink="">
      <xdr:nvSpPr>
        <xdr:cNvPr id="480" name="楕円 479"/>
        <xdr:cNvSpPr/>
      </xdr:nvSpPr>
      <xdr:spPr>
        <a:xfrm>
          <a:off x="10426700" y="169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691</xdr:rowOff>
    </xdr:from>
    <xdr:to>
      <xdr:col>50</xdr:col>
      <xdr:colOff>165100</xdr:colOff>
      <xdr:row>99</xdr:row>
      <xdr:rowOff>102291</xdr:rowOff>
    </xdr:to>
    <xdr:sp macro="" textlink="">
      <xdr:nvSpPr>
        <xdr:cNvPr id="482" name="楕円 481"/>
        <xdr:cNvSpPr/>
      </xdr:nvSpPr>
      <xdr:spPr>
        <a:xfrm>
          <a:off x="9588500" y="169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93418</xdr:rowOff>
    </xdr:from>
    <xdr:ext cx="534377" cy="259045"/>
    <xdr:sp macro="" textlink="">
      <xdr:nvSpPr>
        <xdr:cNvPr id="483" name="テキスト ボックス 482"/>
        <xdr:cNvSpPr txBox="1"/>
      </xdr:nvSpPr>
      <xdr:spPr>
        <a:xfrm>
          <a:off x="9372111" y="170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6677</xdr:rowOff>
    </xdr:from>
    <xdr:to>
      <xdr:col>46</xdr:col>
      <xdr:colOff>38100</xdr:colOff>
      <xdr:row>99</xdr:row>
      <xdr:rowOff>108277</xdr:rowOff>
    </xdr:to>
    <xdr:sp macro="" textlink="">
      <xdr:nvSpPr>
        <xdr:cNvPr id="484" name="楕円 483"/>
        <xdr:cNvSpPr/>
      </xdr:nvSpPr>
      <xdr:spPr>
        <a:xfrm>
          <a:off x="8699500" y="169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99404</xdr:rowOff>
    </xdr:from>
    <xdr:ext cx="534377" cy="259045"/>
    <xdr:sp macro="" textlink="">
      <xdr:nvSpPr>
        <xdr:cNvPr id="485" name="テキスト ボックス 484"/>
        <xdr:cNvSpPr txBox="1"/>
      </xdr:nvSpPr>
      <xdr:spPr>
        <a:xfrm>
          <a:off x="8483111" y="170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159431</xdr:rowOff>
    </xdr:from>
    <xdr:to>
      <xdr:col>41</xdr:col>
      <xdr:colOff>101600</xdr:colOff>
      <xdr:row>99</xdr:row>
      <xdr:rowOff>89581</xdr:rowOff>
    </xdr:to>
    <xdr:sp macro="" textlink="">
      <xdr:nvSpPr>
        <xdr:cNvPr id="486" name="楕円 485"/>
        <xdr:cNvSpPr/>
      </xdr:nvSpPr>
      <xdr:spPr>
        <a:xfrm>
          <a:off x="7810500" y="169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80708</xdr:rowOff>
    </xdr:from>
    <xdr:ext cx="534377" cy="259045"/>
    <xdr:sp macro="" textlink="">
      <xdr:nvSpPr>
        <xdr:cNvPr id="487" name="テキスト ボックス 486"/>
        <xdr:cNvSpPr txBox="1"/>
      </xdr:nvSpPr>
      <xdr:spPr>
        <a:xfrm>
          <a:off x="7594111" y="170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136838</xdr:rowOff>
    </xdr:from>
    <xdr:to>
      <xdr:col>36</xdr:col>
      <xdr:colOff>165100</xdr:colOff>
      <xdr:row>99</xdr:row>
      <xdr:rowOff>66988</xdr:rowOff>
    </xdr:to>
    <xdr:sp macro="" textlink="">
      <xdr:nvSpPr>
        <xdr:cNvPr id="488" name="楕円 487"/>
        <xdr:cNvSpPr/>
      </xdr:nvSpPr>
      <xdr:spPr>
        <a:xfrm>
          <a:off x="6921500" y="169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83515</xdr:rowOff>
    </xdr:from>
    <xdr:ext cx="534377" cy="259045"/>
    <xdr:sp macro="" textlink="">
      <xdr:nvSpPr>
        <xdr:cNvPr id="489" name="テキスト ボックス 488"/>
        <xdr:cNvSpPr txBox="1"/>
      </xdr:nvSpPr>
      <xdr:spPr>
        <a:xfrm>
          <a:off x="6705111" y="167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162866</xdr:rowOff>
    </xdr:from>
    <xdr:to>
      <xdr:col>85</xdr:col>
      <xdr:colOff>127000</xdr:colOff>
      <xdr:row>77</xdr:row>
      <xdr:rowOff>15973</xdr:rowOff>
    </xdr:to>
    <xdr:cxnSp macro="">
      <xdr:nvCxnSpPr>
        <xdr:cNvPr id="620" name="直線コネクタ 619"/>
        <xdr:cNvCxnSpPr/>
      </xdr:nvCxnSpPr>
      <xdr:spPr>
        <a:xfrm>
          <a:off x="15481300" y="13193066"/>
          <a:ext cx="8382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162866</xdr:rowOff>
    </xdr:from>
    <xdr:to>
      <xdr:col>81</xdr:col>
      <xdr:colOff>50800</xdr:colOff>
      <xdr:row>77</xdr:row>
      <xdr:rowOff>24380</xdr:rowOff>
    </xdr:to>
    <xdr:cxnSp macro="">
      <xdr:nvCxnSpPr>
        <xdr:cNvPr id="623" name="直線コネクタ 622"/>
        <xdr:cNvCxnSpPr/>
      </xdr:nvCxnSpPr>
      <xdr:spPr>
        <a:xfrm flipV="1">
          <a:off x="14592300" y="13193066"/>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23448</xdr:rowOff>
    </xdr:from>
    <xdr:to>
      <xdr:col>76</xdr:col>
      <xdr:colOff>114300</xdr:colOff>
      <xdr:row>77</xdr:row>
      <xdr:rowOff>24380</xdr:rowOff>
    </xdr:to>
    <xdr:cxnSp macro="">
      <xdr:nvCxnSpPr>
        <xdr:cNvPr id="626" name="直線コネクタ 625"/>
        <xdr:cNvCxnSpPr/>
      </xdr:nvCxnSpPr>
      <xdr:spPr>
        <a:xfrm>
          <a:off x="13703300" y="13225098"/>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10674</xdr:rowOff>
    </xdr:from>
    <xdr:to>
      <xdr:col>71</xdr:col>
      <xdr:colOff>177800</xdr:colOff>
      <xdr:row>77</xdr:row>
      <xdr:rowOff>23448</xdr:rowOff>
    </xdr:to>
    <xdr:cxnSp macro="">
      <xdr:nvCxnSpPr>
        <xdr:cNvPr id="629" name="直線コネクタ 628"/>
        <xdr:cNvCxnSpPr/>
      </xdr:nvCxnSpPr>
      <xdr:spPr>
        <a:xfrm>
          <a:off x="12814300" y="13212324"/>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136623</xdr:rowOff>
    </xdr:from>
    <xdr:to>
      <xdr:col>85</xdr:col>
      <xdr:colOff>177800</xdr:colOff>
      <xdr:row>77</xdr:row>
      <xdr:rowOff>66773</xdr:rowOff>
    </xdr:to>
    <xdr:sp macro="" textlink="">
      <xdr:nvSpPr>
        <xdr:cNvPr id="639" name="楕円 638"/>
        <xdr:cNvSpPr/>
      </xdr:nvSpPr>
      <xdr:spPr>
        <a:xfrm>
          <a:off x="16268700" y="13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115050</xdr:rowOff>
    </xdr:from>
    <xdr:ext cx="534377" cy="259045"/>
    <xdr:sp macro="" textlink="">
      <xdr:nvSpPr>
        <xdr:cNvPr id="640" name="公債費該当値テキスト"/>
        <xdr:cNvSpPr txBox="1"/>
      </xdr:nvSpPr>
      <xdr:spPr>
        <a:xfrm>
          <a:off x="16370300" y="1314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112066</xdr:rowOff>
    </xdr:from>
    <xdr:to>
      <xdr:col>81</xdr:col>
      <xdr:colOff>101600</xdr:colOff>
      <xdr:row>77</xdr:row>
      <xdr:rowOff>42216</xdr:rowOff>
    </xdr:to>
    <xdr:sp macro="" textlink="">
      <xdr:nvSpPr>
        <xdr:cNvPr id="641" name="楕円 640"/>
        <xdr:cNvSpPr/>
      </xdr:nvSpPr>
      <xdr:spPr>
        <a:xfrm>
          <a:off x="15430500" y="131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58743</xdr:rowOff>
    </xdr:from>
    <xdr:ext cx="534377" cy="259045"/>
    <xdr:sp macro="" textlink="">
      <xdr:nvSpPr>
        <xdr:cNvPr id="642" name="テキスト ボックス 641"/>
        <xdr:cNvSpPr txBox="1"/>
      </xdr:nvSpPr>
      <xdr:spPr>
        <a:xfrm>
          <a:off x="15214111" y="129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145030</xdr:rowOff>
    </xdr:from>
    <xdr:to>
      <xdr:col>76</xdr:col>
      <xdr:colOff>165100</xdr:colOff>
      <xdr:row>77</xdr:row>
      <xdr:rowOff>75180</xdr:rowOff>
    </xdr:to>
    <xdr:sp macro="" textlink="">
      <xdr:nvSpPr>
        <xdr:cNvPr id="643" name="楕円 642"/>
        <xdr:cNvSpPr/>
      </xdr:nvSpPr>
      <xdr:spPr>
        <a:xfrm>
          <a:off x="14541500" y="131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66307</xdr:rowOff>
    </xdr:from>
    <xdr:ext cx="534377" cy="259045"/>
    <xdr:sp macro="" textlink="">
      <xdr:nvSpPr>
        <xdr:cNvPr id="644" name="テキスト ボックス 643"/>
        <xdr:cNvSpPr txBox="1"/>
      </xdr:nvSpPr>
      <xdr:spPr>
        <a:xfrm>
          <a:off x="14325111" y="13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144098</xdr:rowOff>
    </xdr:from>
    <xdr:to>
      <xdr:col>72</xdr:col>
      <xdr:colOff>38100</xdr:colOff>
      <xdr:row>77</xdr:row>
      <xdr:rowOff>74248</xdr:rowOff>
    </xdr:to>
    <xdr:sp macro="" textlink="">
      <xdr:nvSpPr>
        <xdr:cNvPr id="645" name="楕円 644"/>
        <xdr:cNvSpPr/>
      </xdr:nvSpPr>
      <xdr:spPr>
        <a:xfrm>
          <a:off x="13652500" y="131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65375</xdr:rowOff>
    </xdr:from>
    <xdr:ext cx="534377" cy="259045"/>
    <xdr:sp macro="" textlink="">
      <xdr:nvSpPr>
        <xdr:cNvPr id="646" name="テキスト ボックス 645"/>
        <xdr:cNvSpPr txBox="1"/>
      </xdr:nvSpPr>
      <xdr:spPr>
        <a:xfrm>
          <a:off x="13436111" y="132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131324</xdr:rowOff>
    </xdr:from>
    <xdr:to>
      <xdr:col>67</xdr:col>
      <xdr:colOff>101600</xdr:colOff>
      <xdr:row>77</xdr:row>
      <xdr:rowOff>61474</xdr:rowOff>
    </xdr:to>
    <xdr:sp macro="" textlink="">
      <xdr:nvSpPr>
        <xdr:cNvPr id="647" name="楕円 646"/>
        <xdr:cNvSpPr/>
      </xdr:nvSpPr>
      <xdr:spPr>
        <a:xfrm>
          <a:off x="12763500" y="131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52601</xdr:rowOff>
    </xdr:from>
    <xdr:ext cx="534377" cy="259045"/>
    <xdr:sp macro="" textlink="">
      <xdr:nvSpPr>
        <xdr:cNvPr id="648" name="テキスト ボックス 647"/>
        <xdr:cNvSpPr txBox="1"/>
      </xdr:nvSpPr>
      <xdr:spPr>
        <a:xfrm>
          <a:off x="12547111" y="132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132042</xdr:rowOff>
    </xdr:from>
    <xdr:to>
      <xdr:col>85</xdr:col>
      <xdr:colOff>127000</xdr:colOff>
      <xdr:row>98</xdr:row>
      <xdr:rowOff>168342</xdr:rowOff>
    </xdr:to>
    <xdr:cxnSp macro="">
      <xdr:nvCxnSpPr>
        <xdr:cNvPr id="677" name="直線コネクタ 676"/>
        <xdr:cNvCxnSpPr/>
      </xdr:nvCxnSpPr>
      <xdr:spPr>
        <a:xfrm flipV="1">
          <a:off x="15481300" y="16934142"/>
          <a:ext cx="838200" cy="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168342</xdr:rowOff>
    </xdr:from>
    <xdr:to>
      <xdr:col>81</xdr:col>
      <xdr:colOff>50800</xdr:colOff>
      <xdr:row>99</xdr:row>
      <xdr:rowOff>1437</xdr:rowOff>
    </xdr:to>
    <xdr:cxnSp macro="">
      <xdr:nvCxnSpPr>
        <xdr:cNvPr id="680" name="直線コネクタ 679"/>
        <xdr:cNvCxnSpPr/>
      </xdr:nvCxnSpPr>
      <xdr:spPr>
        <a:xfrm flipV="1">
          <a:off x="14592300" y="16970442"/>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164908</xdr:rowOff>
    </xdr:from>
    <xdr:to>
      <xdr:col>76</xdr:col>
      <xdr:colOff>114300</xdr:colOff>
      <xdr:row>99</xdr:row>
      <xdr:rowOff>1437</xdr:rowOff>
    </xdr:to>
    <xdr:cxnSp macro="">
      <xdr:nvCxnSpPr>
        <xdr:cNvPr id="683" name="直線コネクタ 682"/>
        <xdr:cNvCxnSpPr/>
      </xdr:nvCxnSpPr>
      <xdr:spPr>
        <a:xfrm>
          <a:off x="13703300" y="16967008"/>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164908</xdr:rowOff>
    </xdr:from>
    <xdr:to>
      <xdr:col>71</xdr:col>
      <xdr:colOff>177800</xdr:colOff>
      <xdr:row>98</xdr:row>
      <xdr:rowOff>168993</xdr:rowOff>
    </xdr:to>
    <xdr:cxnSp macro="">
      <xdr:nvCxnSpPr>
        <xdr:cNvPr id="686" name="直線コネクタ 685"/>
        <xdr:cNvCxnSpPr/>
      </xdr:nvCxnSpPr>
      <xdr:spPr>
        <a:xfrm flipV="1">
          <a:off x="12814300" y="16967008"/>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81242</xdr:rowOff>
    </xdr:from>
    <xdr:to>
      <xdr:col>85</xdr:col>
      <xdr:colOff>177800</xdr:colOff>
      <xdr:row>99</xdr:row>
      <xdr:rowOff>11392</xdr:rowOff>
    </xdr:to>
    <xdr:sp macro="" textlink="">
      <xdr:nvSpPr>
        <xdr:cNvPr id="696" name="楕円 695"/>
        <xdr:cNvSpPr/>
      </xdr:nvSpPr>
      <xdr:spPr>
        <a:xfrm>
          <a:off x="162687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40619</xdr:rowOff>
    </xdr:from>
    <xdr:ext cx="534377" cy="259045"/>
    <xdr:sp macro="" textlink="">
      <xdr:nvSpPr>
        <xdr:cNvPr id="697" name="積立金該当値テキスト"/>
        <xdr:cNvSpPr txBox="1"/>
      </xdr:nvSpPr>
      <xdr:spPr>
        <a:xfrm>
          <a:off x="16370300" y="1667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117542</xdr:rowOff>
    </xdr:from>
    <xdr:to>
      <xdr:col>81</xdr:col>
      <xdr:colOff>101600</xdr:colOff>
      <xdr:row>99</xdr:row>
      <xdr:rowOff>47692</xdr:rowOff>
    </xdr:to>
    <xdr:sp macro="" textlink="">
      <xdr:nvSpPr>
        <xdr:cNvPr id="698" name="楕円 697"/>
        <xdr:cNvSpPr/>
      </xdr:nvSpPr>
      <xdr:spPr>
        <a:xfrm>
          <a:off x="15430500" y="169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64219</xdr:rowOff>
    </xdr:from>
    <xdr:ext cx="534377" cy="259045"/>
    <xdr:sp macro="" textlink="">
      <xdr:nvSpPr>
        <xdr:cNvPr id="699" name="テキスト ボックス 698"/>
        <xdr:cNvSpPr txBox="1"/>
      </xdr:nvSpPr>
      <xdr:spPr>
        <a:xfrm>
          <a:off x="15214111" y="1669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122087</xdr:rowOff>
    </xdr:from>
    <xdr:to>
      <xdr:col>76</xdr:col>
      <xdr:colOff>165100</xdr:colOff>
      <xdr:row>99</xdr:row>
      <xdr:rowOff>52237</xdr:rowOff>
    </xdr:to>
    <xdr:sp macro="" textlink="">
      <xdr:nvSpPr>
        <xdr:cNvPr id="700" name="楕円 699"/>
        <xdr:cNvSpPr/>
      </xdr:nvSpPr>
      <xdr:spPr>
        <a:xfrm>
          <a:off x="14541500" y="169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68764</xdr:rowOff>
    </xdr:from>
    <xdr:ext cx="534377" cy="259045"/>
    <xdr:sp macro="" textlink="">
      <xdr:nvSpPr>
        <xdr:cNvPr id="701" name="テキスト ボックス 700"/>
        <xdr:cNvSpPr txBox="1"/>
      </xdr:nvSpPr>
      <xdr:spPr>
        <a:xfrm>
          <a:off x="14325111" y="1669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114108</xdr:rowOff>
    </xdr:from>
    <xdr:to>
      <xdr:col>72</xdr:col>
      <xdr:colOff>38100</xdr:colOff>
      <xdr:row>99</xdr:row>
      <xdr:rowOff>44258</xdr:rowOff>
    </xdr:to>
    <xdr:sp macro="" textlink="">
      <xdr:nvSpPr>
        <xdr:cNvPr id="702" name="楕円 701"/>
        <xdr:cNvSpPr/>
      </xdr:nvSpPr>
      <xdr:spPr>
        <a:xfrm>
          <a:off x="13652500" y="169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60785</xdr:rowOff>
    </xdr:from>
    <xdr:ext cx="534377" cy="259045"/>
    <xdr:sp macro="" textlink="">
      <xdr:nvSpPr>
        <xdr:cNvPr id="703" name="テキスト ボックス 702"/>
        <xdr:cNvSpPr txBox="1"/>
      </xdr:nvSpPr>
      <xdr:spPr>
        <a:xfrm>
          <a:off x="13436111" y="166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118193</xdr:rowOff>
    </xdr:from>
    <xdr:to>
      <xdr:col>67</xdr:col>
      <xdr:colOff>101600</xdr:colOff>
      <xdr:row>99</xdr:row>
      <xdr:rowOff>48343</xdr:rowOff>
    </xdr:to>
    <xdr:sp macro="" textlink="">
      <xdr:nvSpPr>
        <xdr:cNvPr id="704" name="楕円 703"/>
        <xdr:cNvSpPr/>
      </xdr:nvSpPr>
      <xdr:spPr>
        <a:xfrm>
          <a:off x="12763500" y="169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39470</xdr:rowOff>
    </xdr:from>
    <xdr:ext cx="534377" cy="259045"/>
    <xdr:sp macro="" textlink="">
      <xdr:nvSpPr>
        <xdr:cNvPr id="705" name="テキスト ボックス 704"/>
        <xdr:cNvSpPr txBox="1"/>
      </xdr:nvSpPr>
      <xdr:spPr>
        <a:xfrm>
          <a:off x="12547111" y="1701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137227</xdr:rowOff>
    </xdr:from>
    <xdr:to>
      <xdr:col>116</xdr:col>
      <xdr:colOff>63500</xdr:colOff>
      <xdr:row>58</xdr:row>
      <xdr:rowOff>137231</xdr:rowOff>
    </xdr:to>
    <xdr:cxnSp macro="">
      <xdr:nvCxnSpPr>
        <xdr:cNvPr id="789" name="直線コネクタ 788"/>
        <xdr:cNvCxnSpPr/>
      </xdr:nvCxnSpPr>
      <xdr:spPr>
        <a:xfrm>
          <a:off x="21323300" y="1008132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136641</xdr:rowOff>
    </xdr:from>
    <xdr:to>
      <xdr:col>111</xdr:col>
      <xdr:colOff>177800</xdr:colOff>
      <xdr:row>58</xdr:row>
      <xdr:rowOff>137227</xdr:rowOff>
    </xdr:to>
    <xdr:cxnSp macro="">
      <xdr:nvCxnSpPr>
        <xdr:cNvPr id="792" name="直線コネクタ 791"/>
        <xdr:cNvCxnSpPr/>
      </xdr:nvCxnSpPr>
      <xdr:spPr>
        <a:xfrm>
          <a:off x="20434300" y="10080741"/>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136641</xdr:rowOff>
    </xdr:from>
    <xdr:to>
      <xdr:col>107</xdr:col>
      <xdr:colOff>50800</xdr:colOff>
      <xdr:row>58</xdr:row>
      <xdr:rowOff>136668</xdr:rowOff>
    </xdr:to>
    <xdr:cxnSp macro="">
      <xdr:nvCxnSpPr>
        <xdr:cNvPr id="795" name="直線コネクタ 794"/>
        <xdr:cNvCxnSpPr/>
      </xdr:nvCxnSpPr>
      <xdr:spPr>
        <a:xfrm flipV="1">
          <a:off x="19545300" y="1008074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136668</xdr:rowOff>
    </xdr:from>
    <xdr:to>
      <xdr:col>102</xdr:col>
      <xdr:colOff>114300</xdr:colOff>
      <xdr:row>58</xdr:row>
      <xdr:rowOff>136678</xdr:rowOff>
    </xdr:to>
    <xdr:cxnSp macro="">
      <xdr:nvCxnSpPr>
        <xdr:cNvPr id="798" name="直線コネクタ 797"/>
        <xdr:cNvCxnSpPr/>
      </xdr:nvCxnSpPr>
      <xdr:spPr>
        <a:xfrm flipV="1">
          <a:off x="18656300" y="10080768"/>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86431</xdr:rowOff>
    </xdr:from>
    <xdr:to>
      <xdr:col>116</xdr:col>
      <xdr:colOff>114300</xdr:colOff>
      <xdr:row>59</xdr:row>
      <xdr:rowOff>16581</xdr:rowOff>
    </xdr:to>
    <xdr:sp macro="" textlink="">
      <xdr:nvSpPr>
        <xdr:cNvPr id="808" name="楕円 807"/>
        <xdr:cNvSpPr/>
      </xdr:nvSpPr>
      <xdr:spPr>
        <a:xfrm>
          <a:off x="221107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86427</xdr:rowOff>
    </xdr:from>
    <xdr:to>
      <xdr:col>112</xdr:col>
      <xdr:colOff>38100</xdr:colOff>
      <xdr:row>59</xdr:row>
      <xdr:rowOff>16577</xdr:rowOff>
    </xdr:to>
    <xdr:sp macro="" textlink="">
      <xdr:nvSpPr>
        <xdr:cNvPr id="810" name="楕円 809"/>
        <xdr:cNvSpPr/>
      </xdr:nvSpPr>
      <xdr:spPr>
        <a:xfrm>
          <a:off x="21272500" y="1003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7704</xdr:rowOff>
    </xdr:from>
    <xdr:ext cx="378565" cy="259045"/>
    <xdr:sp macro="" textlink="">
      <xdr:nvSpPr>
        <xdr:cNvPr id="811" name="テキスト ボックス 810"/>
        <xdr:cNvSpPr txBox="1"/>
      </xdr:nvSpPr>
      <xdr:spPr>
        <a:xfrm>
          <a:off x="21134017" y="10123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85841</xdr:rowOff>
    </xdr:from>
    <xdr:to>
      <xdr:col>107</xdr:col>
      <xdr:colOff>101600</xdr:colOff>
      <xdr:row>59</xdr:row>
      <xdr:rowOff>15991</xdr:rowOff>
    </xdr:to>
    <xdr:sp macro="" textlink="">
      <xdr:nvSpPr>
        <xdr:cNvPr id="812" name="楕円 811"/>
        <xdr:cNvSpPr/>
      </xdr:nvSpPr>
      <xdr:spPr>
        <a:xfrm>
          <a:off x="20383500" y="100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7118</xdr:rowOff>
    </xdr:from>
    <xdr:ext cx="378565" cy="259045"/>
    <xdr:sp macro="" textlink="">
      <xdr:nvSpPr>
        <xdr:cNvPr id="813" name="テキスト ボックス 812"/>
        <xdr:cNvSpPr txBox="1"/>
      </xdr:nvSpPr>
      <xdr:spPr>
        <a:xfrm>
          <a:off x="20245017" y="10122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85868</xdr:rowOff>
    </xdr:from>
    <xdr:to>
      <xdr:col>102</xdr:col>
      <xdr:colOff>165100</xdr:colOff>
      <xdr:row>59</xdr:row>
      <xdr:rowOff>16018</xdr:rowOff>
    </xdr:to>
    <xdr:sp macro="" textlink="">
      <xdr:nvSpPr>
        <xdr:cNvPr id="814" name="楕円 813"/>
        <xdr:cNvSpPr/>
      </xdr:nvSpPr>
      <xdr:spPr>
        <a:xfrm>
          <a:off x="19494500" y="1002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7145</xdr:rowOff>
    </xdr:from>
    <xdr:ext cx="378565" cy="259045"/>
    <xdr:sp macro="" textlink="">
      <xdr:nvSpPr>
        <xdr:cNvPr id="815" name="テキスト ボックス 814"/>
        <xdr:cNvSpPr txBox="1"/>
      </xdr:nvSpPr>
      <xdr:spPr>
        <a:xfrm>
          <a:off x="19356017" y="10122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85878</xdr:rowOff>
    </xdr:from>
    <xdr:to>
      <xdr:col>98</xdr:col>
      <xdr:colOff>38100</xdr:colOff>
      <xdr:row>59</xdr:row>
      <xdr:rowOff>16028</xdr:rowOff>
    </xdr:to>
    <xdr:sp macro="" textlink="">
      <xdr:nvSpPr>
        <xdr:cNvPr id="816" name="楕円 815"/>
        <xdr:cNvSpPr/>
      </xdr:nvSpPr>
      <xdr:spPr>
        <a:xfrm>
          <a:off x="18605500" y="10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7155</xdr:rowOff>
    </xdr:from>
    <xdr:ext cx="378565" cy="259045"/>
    <xdr:sp macro="" textlink="">
      <xdr:nvSpPr>
        <xdr:cNvPr id="817" name="テキスト ボックス 816"/>
        <xdr:cNvSpPr txBox="1"/>
      </xdr:nvSpPr>
      <xdr:spPr>
        <a:xfrm>
          <a:off x="18467017" y="1012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1867</xdr:rowOff>
    </xdr:from>
    <xdr:to>
      <xdr:col>116</xdr:col>
      <xdr:colOff>63500</xdr:colOff>
      <xdr:row>76</xdr:row>
      <xdr:rowOff>29781</xdr:rowOff>
    </xdr:to>
    <xdr:cxnSp macro="">
      <xdr:nvCxnSpPr>
        <xdr:cNvPr id="847" name="直線コネクタ 846"/>
        <xdr:cNvCxnSpPr/>
      </xdr:nvCxnSpPr>
      <xdr:spPr>
        <a:xfrm>
          <a:off x="21323300" y="13032067"/>
          <a:ext cx="8382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1867</xdr:rowOff>
    </xdr:from>
    <xdr:to>
      <xdr:col>111</xdr:col>
      <xdr:colOff>177800</xdr:colOff>
      <xdr:row>76</xdr:row>
      <xdr:rowOff>58547</xdr:rowOff>
    </xdr:to>
    <xdr:cxnSp macro="">
      <xdr:nvCxnSpPr>
        <xdr:cNvPr id="850" name="直線コネクタ 849"/>
        <xdr:cNvCxnSpPr/>
      </xdr:nvCxnSpPr>
      <xdr:spPr>
        <a:xfrm flipV="1">
          <a:off x="20434300" y="13032067"/>
          <a:ext cx="8890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58547</xdr:rowOff>
    </xdr:from>
    <xdr:to>
      <xdr:col>107</xdr:col>
      <xdr:colOff>50800</xdr:colOff>
      <xdr:row>76</xdr:row>
      <xdr:rowOff>60325</xdr:rowOff>
    </xdr:to>
    <xdr:cxnSp macro="">
      <xdr:nvCxnSpPr>
        <xdr:cNvPr id="853" name="直線コネクタ 852"/>
        <xdr:cNvCxnSpPr/>
      </xdr:nvCxnSpPr>
      <xdr:spPr>
        <a:xfrm flipV="1">
          <a:off x="19545300" y="1308874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45859</xdr:rowOff>
    </xdr:from>
    <xdr:to>
      <xdr:col>102</xdr:col>
      <xdr:colOff>114300</xdr:colOff>
      <xdr:row>76</xdr:row>
      <xdr:rowOff>60325</xdr:rowOff>
    </xdr:to>
    <xdr:cxnSp macro="">
      <xdr:nvCxnSpPr>
        <xdr:cNvPr id="856" name="直線コネクタ 855"/>
        <xdr:cNvCxnSpPr/>
      </xdr:nvCxnSpPr>
      <xdr:spPr>
        <a:xfrm>
          <a:off x="18656300" y="13076059"/>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150431</xdr:rowOff>
    </xdr:from>
    <xdr:to>
      <xdr:col>116</xdr:col>
      <xdr:colOff>114300</xdr:colOff>
      <xdr:row>76</xdr:row>
      <xdr:rowOff>80581</xdr:rowOff>
    </xdr:to>
    <xdr:sp macro="" textlink="">
      <xdr:nvSpPr>
        <xdr:cNvPr id="866" name="楕円 865"/>
        <xdr:cNvSpPr/>
      </xdr:nvSpPr>
      <xdr:spPr>
        <a:xfrm>
          <a:off x="22110700" y="130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128858</xdr:rowOff>
    </xdr:from>
    <xdr:ext cx="534377" cy="259045"/>
    <xdr:sp macro="" textlink="">
      <xdr:nvSpPr>
        <xdr:cNvPr id="867" name="繰出金該当値テキスト"/>
        <xdr:cNvSpPr txBox="1"/>
      </xdr:nvSpPr>
      <xdr:spPr>
        <a:xfrm>
          <a:off x="22212300" y="129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122517</xdr:rowOff>
    </xdr:from>
    <xdr:to>
      <xdr:col>112</xdr:col>
      <xdr:colOff>38100</xdr:colOff>
      <xdr:row>76</xdr:row>
      <xdr:rowOff>52667</xdr:rowOff>
    </xdr:to>
    <xdr:sp macro="" textlink="">
      <xdr:nvSpPr>
        <xdr:cNvPr id="868" name="楕円 867"/>
        <xdr:cNvSpPr/>
      </xdr:nvSpPr>
      <xdr:spPr>
        <a:xfrm>
          <a:off x="21272500" y="129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69194</xdr:rowOff>
    </xdr:from>
    <xdr:ext cx="534377" cy="259045"/>
    <xdr:sp macro="" textlink="">
      <xdr:nvSpPr>
        <xdr:cNvPr id="869" name="テキスト ボックス 868"/>
        <xdr:cNvSpPr txBox="1"/>
      </xdr:nvSpPr>
      <xdr:spPr>
        <a:xfrm>
          <a:off x="21056111" y="127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7747</xdr:rowOff>
    </xdr:from>
    <xdr:to>
      <xdr:col>107</xdr:col>
      <xdr:colOff>101600</xdr:colOff>
      <xdr:row>76</xdr:row>
      <xdr:rowOff>109347</xdr:rowOff>
    </xdr:to>
    <xdr:sp macro="" textlink="">
      <xdr:nvSpPr>
        <xdr:cNvPr id="870" name="楕円 869"/>
        <xdr:cNvSpPr/>
      </xdr:nvSpPr>
      <xdr:spPr>
        <a:xfrm>
          <a:off x="203835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100474</xdr:rowOff>
    </xdr:from>
    <xdr:ext cx="534377" cy="259045"/>
    <xdr:sp macro="" textlink="">
      <xdr:nvSpPr>
        <xdr:cNvPr id="871" name="テキスト ボックス 870"/>
        <xdr:cNvSpPr txBox="1"/>
      </xdr:nvSpPr>
      <xdr:spPr>
        <a:xfrm>
          <a:off x="20167111" y="13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9525</xdr:rowOff>
    </xdr:from>
    <xdr:to>
      <xdr:col>102</xdr:col>
      <xdr:colOff>165100</xdr:colOff>
      <xdr:row>76</xdr:row>
      <xdr:rowOff>111125</xdr:rowOff>
    </xdr:to>
    <xdr:sp macro="" textlink="">
      <xdr:nvSpPr>
        <xdr:cNvPr id="872" name="楕円 871"/>
        <xdr:cNvSpPr/>
      </xdr:nvSpPr>
      <xdr:spPr>
        <a:xfrm>
          <a:off x="19494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102252</xdr:rowOff>
    </xdr:from>
    <xdr:ext cx="534377" cy="259045"/>
    <xdr:sp macro="" textlink="">
      <xdr:nvSpPr>
        <xdr:cNvPr id="873" name="テキスト ボックス 872"/>
        <xdr:cNvSpPr txBox="1"/>
      </xdr:nvSpPr>
      <xdr:spPr>
        <a:xfrm>
          <a:off x="19278111" y="131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166509</xdr:rowOff>
    </xdr:from>
    <xdr:to>
      <xdr:col>98</xdr:col>
      <xdr:colOff>38100</xdr:colOff>
      <xdr:row>76</xdr:row>
      <xdr:rowOff>96659</xdr:rowOff>
    </xdr:to>
    <xdr:sp macro="" textlink="">
      <xdr:nvSpPr>
        <xdr:cNvPr id="874" name="楕円 873"/>
        <xdr:cNvSpPr/>
      </xdr:nvSpPr>
      <xdr:spPr>
        <a:xfrm>
          <a:off x="18605500" y="130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87786</xdr:rowOff>
    </xdr:from>
    <xdr:ext cx="534377" cy="259045"/>
    <xdr:sp macro="" textlink="">
      <xdr:nvSpPr>
        <xdr:cNvPr id="875" name="テキスト ボックス 874"/>
        <xdr:cNvSpPr txBox="1"/>
      </xdr:nvSpPr>
      <xdr:spPr>
        <a:xfrm>
          <a:off x="18389111" y="1311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ja-JP" altLang="en-US" sz="1100">
              <a:solidFill>
                <a:schemeClr val="dk1"/>
              </a:solidFill>
              <a:effectLst/>
              <a:latin typeface="+mn-lt"/>
              <a:ea typeface="+mn-ea"/>
              <a:cs typeface="+mn-cs"/>
            </a:rPr>
            <a:t>９４，２１５</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前年度に比べ３，０８８円の減（△３．１７％）で</a:t>
          </a:r>
          <a:r>
            <a:rPr kumimoji="1" lang="ja-JP" altLang="ja-JP" sz="1100">
              <a:solidFill>
                <a:schemeClr val="dk1"/>
              </a:solidFill>
              <a:effectLst/>
              <a:latin typeface="+mn-lt"/>
              <a:ea typeface="+mn-ea"/>
              <a:cs typeface="+mn-cs"/>
            </a:rPr>
            <a:t>類似団体平均と比べても低い水準にあり、定員適正化計画に基づき全体の職員数の抑制を図ってきたことが要因として挙げられる。</a:t>
          </a:r>
          <a:endParaRPr lang="ja-JP" altLang="ja-JP" sz="1400">
            <a:effectLst/>
          </a:endParaRPr>
        </a:p>
        <a:p>
          <a:r>
            <a:rPr kumimoji="1" lang="ja-JP" altLang="ja-JP" sz="1100">
              <a:solidFill>
                <a:schemeClr val="dk1"/>
              </a:solidFill>
              <a:effectLst/>
              <a:latin typeface="+mn-lt"/>
              <a:ea typeface="+mn-ea"/>
              <a:cs typeface="+mn-cs"/>
            </a:rPr>
            <a:t>扶助費は</a:t>
          </a:r>
          <a:r>
            <a:rPr lang="ja-JP" altLang="ja-JP" sz="1100" b="0" i="0" baseline="0">
              <a:solidFill>
                <a:schemeClr val="dk1"/>
              </a:solidFill>
              <a:effectLst/>
              <a:latin typeface="+mn-lt"/>
              <a:ea typeface="+mn-ea"/>
              <a:cs typeface="+mn-cs"/>
            </a:rPr>
            <a:t>児童手当や保育委託料、</a:t>
          </a:r>
          <a:r>
            <a:rPr lang="ja-JP" altLang="en-US" sz="1100" b="0" i="0" baseline="0">
              <a:solidFill>
                <a:schemeClr val="dk1"/>
              </a:solidFill>
              <a:effectLst/>
              <a:latin typeface="+mn-lt"/>
              <a:ea typeface="+mn-ea"/>
              <a:cs typeface="+mn-cs"/>
            </a:rPr>
            <a:t>障害者自立支援事業</a:t>
          </a:r>
          <a:r>
            <a:rPr lang="ja-JP" altLang="ja-JP" sz="1100" b="0" i="0" baseline="0">
              <a:solidFill>
                <a:schemeClr val="dk1"/>
              </a:solidFill>
              <a:effectLst/>
              <a:latin typeface="+mn-lt"/>
              <a:ea typeface="+mn-ea"/>
              <a:cs typeface="+mn-cs"/>
            </a:rPr>
            <a:t>等の経費が増加しており、子育て支援</a:t>
          </a:r>
          <a:r>
            <a:rPr lang="ja-JP" altLang="en-US" sz="1100" b="0" i="0" baseline="0">
              <a:solidFill>
                <a:schemeClr val="dk1"/>
              </a:solidFill>
              <a:effectLst/>
              <a:latin typeface="+mn-lt"/>
              <a:ea typeface="+mn-ea"/>
              <a:cs typeface="+mn-cs"/>
            </a:rPr>
            <a:t>及び障害者自立支援の</a:t>
          </a:r>
          <a:r>
            <a:rPr lang="ja-JP" altLang="ja-JP" sz="1100" b="0" i="0" baseline="0">
              <a:solidFill>
                <a:schemeClr val="dk1"/>
              </a:solidFill>
              <a:effectLst/>
              <a:latin typeface="+mn-lt"/>
              <a:ea typeface="+mn-ea"/>
              <a:cs typeface="+mn-cs"/>
            </a:rPr>
            <a:t>充実・推進を背景に増加傾向にある。</a:t>
          </a:r>
          <a:r>
            <a:rPr kumimoji="1" lang="ja-JP" altLang="ja-JP" sz="1100">
              <a:solidFill>
                <a:schemeClr val="dk1"/>
              </a:solidFill>
              <a:effectLst/>
              <a:latin typeface="+mn-lt"/>
              <a:ea typeface="+mn-ea"/>
              <a:cs typeface="+mn-cs"/>
            </a:rPr>
            <a:t>補助費等が</a:t>
          </a:r>
          <a:r>
            <a:rPr kumimoji="1" lang="ja-JP" altLang="en-US" sz="1100">
              <a:solidFill>
                <a:schemeClr val="dk1"/>
              </a:solidFill>
              <a:effectLst/>
              <a:latin typeface="+mn-lt"/>
              <a:ea typeface="+mn-ea"/>
              <a:cs typeface="+mn-cs"/>
            </a:rPr>
            <a:t>前年度より１４，４７７ポイント</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（＋１８．６％）</a:t>
          </a:r>
          <a:r>
            <a:rPr kumimoji="1" lang="ja-JP" altLang="ja-JP" sz="1100">
              <a:solidFill>
                <a:schemeClr val="dk1"/>
              </a:solidFill>
              <a:effectLst/>
              <a:latin typeface="+mn-lt"/>
              <a:ea typeface="+mn-ea"/>
              <a:cs typeface="+mn-cs"/>
            </a:rPr>
            <a:t>しているが、ふるさと応援寄付金の増に伴う返礼等に要する経費が要因である。</a:t>
          </a:r>
          <a:endParaRPr lang="ja-JP" altLang="ja-JP" sz="1400">
            <a:effectLst/>
          </a:endParaRPr>
        </a:p>
        <a:p>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子育て交流施設の</a:t>
          </a:r>
          <a:r>
            <a:rPr kumimoji="1" lang="ja-JP" altLang="en-US" sz="1100">
              <a:solidFill>
                <a:schemeClr val="dk1"/>
              </a:solidFill>
              <a:effectLst/>
              <a:latin typeface="+mn-lt"/>
              <a:ea typeface="+mn-ea"/>
              <a:cs typeface="+mn-cs"/>
            </a:rPr>
            <a:t>土地・建物の</a:t>
          </a:r>
          <a:r>
            <a:rPr kumimoji="1" lang="ja-JP" altLang="ja-JP" sz="1100">
              <a:solidFill>
                <a:schemeClr val="dk1"/>
              </a:solidFill>
              <a:effectLst/>
              <a:latin typeface="+mn-lt"/>
              <a:ea typeface="+mn-ea"/>
              <a:cs typeface="+mn-cs"/>
            </a:rPr>
            <a:t>整備に伴い</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一方、公債費については平成１５年度以前に借入したもののうち前年度末で償還が終了したものが多く、前年度比△７．６８％となっている。</a:t>
          </a:r>
          <a:endParaRPr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繰出金は、類似団体と比べ下回っている状況ではあるが、国民健康保険特別会計や後期高齢者医療特別会計、介護保険特別会計において増加傾向にある。</a:t>
          </a:r>
          <a:endParaRPr lang="ja-JP" altLang="ja-JP">
            <a:effectLst/>
          </a:endParaRPr>
        </a:p>
        <a:p>
          <a:r>
            <a:rPr kumimoji="1" lang="ja-JP" altLang="ja-JP" sz="1100">
              <a:solidFill>
                <a:schemeClr val="dk1"/>
              </a:solidFill>
              <a:effectLst/>
              <a:latin typeface="+mn-lt"/>
              <a:ea typeface="+mn-ea"/>
              <a:cs typeface="+mn-cs"/>
            </a:rPr>
            <a:t>積立金は、ふるさと基金への積立てを主な要因として、２７年度以降において増加傾向にある。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7,410
7,379
33.22
6,224,019
5,964,729
257,427
2,675,280
5,224,560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124206</xdr:rowOff>
    </xdr:from>
    <xdr:to>
      <xdr:col>24</xdr:col>
      <xdr:colOff>63500</xdr:colOff>
      <xdr:row>34</xdr:row>
      <xdr:rowOff>132080</xdr:rowOff>
    </xdr:to>
    <xdr:cxnSp macro="">
      <xdr:nvCxnSpPr>
        <xdr:cNvPr id="61" name="直線コネクタ 60"/>
        <xdr:cNvCxnSpPr/>
      </xdr:nvCxnSpPr>
      <xdr:spPr>
        <a:xfrm>
          <a:off x="3797300" y="5953506"/>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124206</xdr:rowOff>
    </xdr:from>
    <xdr:to>
      <xdr:col>19</xdr:col>
      <xdr:colOff>177800</xdr:colOff>
      <xdr:row>34</xdr:row>
      <xdr:rowOff>139192</xdr:rowOff>
    </xdr:to>
    <xdr:cxnSp macro="">
      <xdr:nvCxnSpPr>
        <xdr:cNvPr id="64" name="直線コネクタ 63"/>
        <xdr:cNvCxnSpPr/>
      </xdr:nvCxnSpPr>
      <xdr:spPr>
        <a:xfrm flipV="1">
          <a:off x="2908300" y="5953506"/>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15367</xdr:rowOff>
    </xdr:from>
    <xdr:to>
      <xdr:col>15</xdr:col>
      <xdr:colOff>50800</xdr:colOff>
      <xdr:row>34</xdr:row>
      <xdr:rowOff>139192</xdr:rowOff>
    </xdr:to>
    <xdr:cxnSp macro="">
      <xdr:nvCxnSpPr>
        <xdr:cNvPr id="67" name="直線コネクタ 66"/>
        <xdr:cNvCxnSpPr/>
      </xdr:nvCxnSpPr>
      <xdr:spPr>
        <a:xfrm>
          <a:off x="2019300" y="5844667"/>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15367</xdr:rowOff>
    </xdr:from>
    <xdr:to>
      <xdr:col>10</xdr:col>
      <xdr:colOff>114300</xdr:colOff>
      <xdr:row>34</xdr:row>
      <xdr:rowOff>125095</xdr:rowOff>
    </xdr:to>
    <xdr:cxnSp macro="">
      <xdr:nvCxnSpPr>
        <xdr:cNvPr id="70" name="直線コネクタ 69"/>
        <xdr:cNvCxnSpPr/>
      </xdr:nvCxnSpPr>
      <xdr:spPr>
        <a:xfrm flipV="1">
          <a:off x="1130300" y="584466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81280</xdr:rowOff>
    </xdr:from>
    <xdr:to>
      <xdr:col>24</xdr:col>
      <xdr:colOff>114300</xdr:colOff>
      <xdr:row>35</xdr:row>
      <xdr:rowOff>11430</xdr:rowOff>
    </xdr:to>
    <xdr:sp macro="" textlink="">
      <xdr:nvSpPr>
        <xdr:cNvPr id="80" name="楕円 79"/>
        <xdr:cNvSpPr/>
      </xdr:nvSpPr>
      <xdr:spPr>
        <a:xfrm>
          <a:off x="4584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59707</xdr:rowOff>
    </xdr:from>
    <xdr:ext cx="469744" cy="259045"/>
    <xdr:sp macro="" textlink="">
      <xdr:nvSpPr>
        <xdr:cNvPr id="81" name="議会費該当値テキスト"/>
        <xdr:cNvSpPr txBox="1"/>
      </xdr:nvSpPr>
      <xdr:spPr>
        <a:xfrm>
          <a:off x="4686300"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73406</xdr:rowOff>
    </xdr:from>
    <xdr:to>
      <xdr:col>20</xdr:col>
      <xdr:colOff>38100</xdr:colOff>
      <xdr:row>35</xdr:row>
      <xdr:rowOff>3556</xdr:rowOff>
    </xdr:to>
    <xdr:sp macro="" textlink="">
      <xdr:nvSpPr>
        <xdr:cNvPr id="82" name="楕円 81"/>
        <xdr:cNvSpPr/>
      </xdr:nvSpPr>
      <xdr:spPr>
        <a:xfrm>
          <a:off x="37465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166133</xdr:rowOff>
    </xdr:from>
    <xdr:ext cx="469744" cy="259045"/>
    <xdr:sp macro="" textlink="">
      <xdr:nvSpPr>
        <xdr:cNvPr id="83" name="テキスト ボックス 82"/>
        <xdr:cNvSpPr txBox="1"/>
      </xdr:nvSpPr>
      <xdr:spPr>
        <a:xfrm>
          <a:off x="3562428" y="59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88392</xdr:rowOff>
    </xdr:from>
    <xdr:to>
      <xdr:col>15</xdr:col>
      <xdr:colOff>101600</xdr:colOff>
      <xdr:row>35</xdr:row>
      <xdr:rowOff>18542</xdr:rowOff>
    </xdr:to>
    <xdr:sp macro="" textlink="">
      <xdr:nvSpPr>
        <xdr:cNvPr id="84" name="楕円 83"/>
        <xdr:cNvSpPr/>
      </xdr:nvSpPr>
      <xdr:spPr>
        <a:xfrm>
          <a:off x="2857500" y="59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9669</xdr:rowOff>
    </xdr:from>
    <xdr:ext cx="469744" cy="259045"/>
    <xdr:sp macro="" textlink="">
      <xdr:nvSpPr>
        <xdr:cNvPr id="85" name="テキスト ボックス 84"/>
        <xdr:cNvSpPr txBox="1"/>
      </xdr:nvSpPr>
      <xdr:spPr>
        <a:xfrm>
          <a:off x="2673428"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136017</xdr:rowOff>
    </xdr:from>
    <xdr:to>
      <xdr:col>10</xdr:col>
      <xdr:colOff>165100</xdr:colOff>
      <xdr:row>34</xdr:row>
      <xdr:rowOff>66167</xdr:rowOff>
    </xdr:to>
    <xdr:sp macro="" textlink="">
      <xdr:nvSpPr>
        <xdr:cNvPr id="86" name="楕円 85"/>
        <xdr:cNvSpPr/>
      </xdr:nvSpPr>
      <xdr:spPr>
        <a:xfrm>
          <a:off x="1968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82694</xdr:rowOff>
    </xdr:from>
    <xdr:ext cx="469744" cy="259045"/>
    <xdr:sp macro="" textlink="">
      <xdr:nvSpPr>
        <xdr:cNvPr id="87" name="テキスト ボックス 86"/>
        <xdr:cNvSpPr txBox="1"/>
      </xdr:nvSpPr>
      <xdr:spPr>
        <a:xfrm>
          <a:off x="1784428" y="556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74295</xdr:rowOff>
    </xdr:from>
    <xdr:to>
      <xdr:col>6</xdr:col>
      <xdr:colOff>38100</xdr:colOff>
      <xdr:row>35</xdr:row>
      <xdr:rowOff>4445</xdr:rowOff>
    </xdr:to>
    <xdr:sp macro="" textlink="">
      <xdr:nvSpPr>
        <xdr:cNvPr id="88" name="楕円 87"/>
        <xdr:cNvSpPr/>
      </xdr:nvSpPr>
      <xdr:spPr>
        <a:xfrm>
          <a:off x="1079500" y="59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167022</xdr:rowOff>
    </xdr:from>
    <xdr:ext cx="469744" cy="259045"/>
    <xdr:sp macro="" textlink="">
      <xdr:nvSpPr>
        <xdr:cNvPr id="89" name="テキスト ボックス 88"/>
        <xdr:cNvSpPr txBox="1"/>
      </xdr:nvSpPr>
      <xdr:spPr>
        <a:xfrm>
          <a:off x="895428" y="59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130880</xdr:rowOff>
    </xdr:from>
    <xdr:to>
      <xdr:col>24</xdr:col>
      <xdr:colOff>63500</xdr:colOff>
      <xdr:row>58</xdr:row>
      <xdr:rowOff>160026</xdr:rowOff>
    </xdr:to>
    <xdr:cxnSp macro="">
      <xdr:nvCxnSpPr>
        <xdr:cNvPr id="120" name="直線コネクタ 119"/>
        <xdr:cNvCxnSpPr/>
      </xdr:nvCxnSpPr>
      <xdr:spPr>
        <a:xfrm flipV="1">
          <a:off x="3797300" y="10074980"/>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160026</xdr:rowOff>
    </xdr:from>
    <xdr:to>
      <xdr:col>19</xdr:col>
      <xdr:colOff>177800</xdr:colOff>
      <xdr:row>58</xdr:row>
      <xdr:rowOff>170781</xdr:rowOff>
    </xdr:to>
    <xdr:cxnSp macro="">
      <xdr:nvCxnSpPr>
        <xdr:cNvPr id="123" name="直線コネクタ 122"/>
        <xdr:cNvCxnSpPr/>
      </xdr:nvCxnSpPr>
      <xdr:spPr>
        <a:xfrm flipV="1">
          <a:off x="2908300" y="10104126"/>
          <a:ext cx="8890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153553</xdr:rowOff>
    </xdr:from>
    <xdr:to>
      <xdr:col>15</xdr:col>
      <xdr:colOff>50800</xdr:colOff>
      <xdr:row>58</xdr:row>
      <xdr:rowOff>170781</xdr:rowOff>
    </xdr:to>
    <xdr:cxnSp macro="">
      <xdr:nvCxnSpPr>
        <xdr:cNvPr id="126" name="直線コネクタ 125"/>
        <xdr:cNvCxnSpPr/>
      </xdr:nvCxnSpPr>
      <xdr:spPr>
        <a:xfrm>
          <a:off x="2019300" y="10097653"/>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138625</xdr:rowOff>
    </xdr:from>
    <xdr:to>
      <xdr:col>10</xdr:col>
      <xdr:colOff>114300</xdr:colOff>
      <xdr:row>58</xdr:row>
      <xdr:rowOff>153553</xdr:rowOff>
    </xdr:to>
    <xdr:cxnSp macro="">
      <xdr:nvCxnSpPr>
        <xdr:cNvPr id="129" name="直線コネクタ 128"/>
        <xdr:cNvCxnSpPr/>
      </xdr:nvCxnSpPr>
      <xdr:spPr>
        <a:xfrm>
          <a:off x="1130300" y="10082725"/>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80080</xdr:rowOff>
    </xdr:from>
    <xdr:to>
      <xdr:col>24</xdr:col>
      <xdr:colOff>114300</xdr:colOff>
      <xdr:row>59</xdr:row>
      <xdr:rowOff>10230</xdr:rowOff>
    </xdr:to>
    <xdr:sp macro="" textlink="">
      <xdr:nvSpPr>
        <xdr:cNvPr id="139" name="楕円 138"/>
        <xdr:cNvSpPr/>
      </xdr:nvSpPr>
      <xdr:spPr>
        <a:xfrm>
          <a:off x="4584700" y="100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109226</xdr:rowOff>
    </xdr:from>
    <xdr:to>
      <xdr:col>20</xdr:col>
      <xdr:colOff>38100</xdr:colOff>
      <xdr:row>59</xdr:row>
      <xdr:rowOff>39376</xdr:rowOff>
    </xdr:to>
    <xdr:sp macro="" textlink="">
      <xdr:nvSpPr>
        <xdr:cNvPr id="141" name="楕円 140"/>
        <xdr:cNvSpPr/>
      </xdr:nvSpPr>
      <xdr:spPr>
        <a:xfrm>
          <a:off x="3746500" y="100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30503</xdr:rowOff>
    </xdr:from>
    <xdr:ext cx="599010" cy="259045"/>
    <xdr:sp macro="" textlink="">
      <xdr:nvSpPr>
        <xdr:cNvPr id="142" name="テキスト ボックス 141"/>
        <xdr:cNvSpPr txBox="1"/>
      </xdr:nvSpPr>
      <xdr:spPr>
        <a:xfrm>
          <a:off x="3497795" y="10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119981</xdr:rowOff>
    </xdr:from>
    <xdr:to>
      <xdr:col>15</xdr:col>
      <xdr:colOff>101600</xdr:colOff>
      <xdr:row>59</xdr:row>
      <xdr:rowOff>50131</xdr:rowOff>
    </xdr:to>
    <xdr:sp macro="" textlink="">
      <xdr:nvSpPr>
        <xdr:cNvPr id="143" name="楕円 142"/>
        <xdr:cNvSpPr/>
      </xdr:nvSpPr>
      <xdr:spPr>
        <a:xfrm>
          <a:off x="2857500" y="100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41258</xdr:rowOff>
    </xdr:from>
    <xdr:ext cx="534377" cy="259045"/>
    <xdr:sp macro="" textlink="">
      <xdr:nvSpPr>
        <xdr:cNvPr id="144" name="テキスト ボックス 143"/>
        <xdr:cNvSpPr txBox="1"/>
      </xdr:nvSpPr>
      <xdr:spPr>
        <a:xfrm>
          <a:off x="2641111" y="101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102753</xdr:rowOff>
    </xdr:from>
    <xdr:to>
      <xdr:col>10</xdr:col>
      <xdr:colOff>165100</xdr:colOff>
      <xdr:row>59</xdr:row>
      <xdr:rowOff>32903</xdr:rowOff>
    </xdr:to>
    <xdr:sp macro="" textlink="">
      <xdr:nvSpPr>
        <xdr:cNvPr id="145" name="楕円 144"/>
        <xdr:cNvSpPr/>
      </xdr:nvSpPr>
      <xdr:spPr>
        <a:xfrm>
          <a:off x="1968500" y="100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24030</xdr:rowOff>
    </xdr:from>
    <xdr:ext cx="599010" cy="259045"/>
    <xdr:sp macro="" textlink="">
      <xdr:nvSpPr>
        <xdr:cNvPr id="146" name="テキスト ボックス 145"/>
        <xdr:cNvSpPr txBox="1"/>
      </xdr:nvSpPr>
      <xdr:spPr>
        <a:xfrm>
          <a:off x="1719795" y="1013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87825</xdr:rowOff>
    </xdr:from>
    <xdr:to>
      <xdr:col>6</xdr:col>
      <xdr:colOff>38100</xdr:colOff>
      <xdr:row>59</xdr:row>
      <xdr:rowOff>17975</xdr:rowOff>
    </xdr:to>
    <xdr:sp macro="" textlink="">
      <xdr:nvSpPr>
        <xdr:cNvPr id="147" name="楕円 146"/>
        <xdr:cNvSpPr/>
      </xdr:nvSpPr>
      <xdr:spPr>
        <a:xfrm>
          <a:off x="1079500" y="100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9102</xdr:rowOff>
    </xdr:from>
    <xdr:ext cx="599010" cy="259045"/>
    <xdr:sp macro="" textlink="">
      <xdr:nvSpPr>
        <xdr:cNvPr id="148" name="テキスト ボックス 147"/>
        <xdr:cNvSpPr txBox="1"/>
      </xdr:nvSpPr>
      <xdr:spPr>
        <a:xfrm>
          <a:off x="830795" y="1012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106496</xdr:rowOff>
    </xdr:from>
    <xdr:to>
      <xdr:col>24</xdr:col>
      <xdr:colOff>63500</xdr:colOff>
      <xdr:row>76</xdr:row>
      <xdr:rowOff>87460</xdr:rowOff>
    </xdr:to>
    <xdr:cxnSp macro="">
      <xdr:nvCxnSpPr>
        <xdr:cNvPr id="174" name="直線コネクタ 173"/>
        <xdr:cNvCxnSpPr/>
      </xdr:nvCxnSpPr>
      <xdr:spPr>
        <a:xfrm flipV="1">
          <a:off x="3797300" y="12279446"/>
          <a:ext cx="838200" cy="8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87460</xdr:rowOff>
    </xdr:from>
    <xdr:to>
      <xdr:col>19</xdr:col>
      <xdr:colOff>177800</xdr:colOff>
      <xdr:row>76</xdr:row>
      <xdr:rowOff>127002</xdr:rowOff>
    </xdr:to>
    <xdr:cxnSp macro="">
      <xdr:nvCxnSpPr>
        <xdr:cNvPr id="177" name="直線コネクタ 176"/>
        <xdr:cNvCxnSpPr/>
      </xdr:nvCxnSpPr>
      <xdr:spPr>
        <a:xfrm flipV="1">
          <a:off x="2908300" y="13117660"/>
          <a:ext cx="889000" cy="3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127002</xdr:rowOff>
    </xdr:from>
    <xdr:to>
      <xdr:col>15</xdr:col>
      <xdr:colOff>50800</xdr:colOff>
      <xdr:row>77</xdr:row>
      <xdr:rowOff>16256</xdr:rowOff>
    </xdr:to>
    <xdr:cxnSp macro="">
      <xdr:nvCxnSpPr>
        <xdr:cNvPr id="180" name="直線コネクタ 179"/>
        <xdr:cNvCxnSpPr/>
      </xdr:nvCxnSpPr>
      <xdr:spPr>
        <a:xfrm flipV="1">
          <a:off x="2019300" y="13157202"/>
          <a:ext cx="889000" cy="6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16256</xdr:rowOff>
    </xdr:from>
    <xdr:to>
      <xdr:col>10</xdr:col>
      <xdr:colOff>114300</xdr:colOff>
      <xdr:row>77</xdr:row>
      <xdr:rowOff>65737</xdr:rowOff>
    </xdr:to>
    <xdr:cxnSp macro="">
      <xdr:nvCxnSpPr>
        <xdr:cNvPr id="183" name="直線コネクタ 182"/>
        <xdr:cNvCxnSpPr/>
      </xdr:nvCxnSpPr>
      <xdr:spPr>
        <a:xfrm flipV="1">
          <a:off x="1130300" y="13217906"/>
          <a:ext cx="889000" cy="4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55696</xdr:rowOff>
    </xdr:from>
    <xdr:to>
      <xdr:col>24</xdr:col>
      <xdr:colOff>114300</xdr:colOff>
      <xdr:row>71</xdr:row>
      <xdr:rowOff>157296</xdr:rowOff>
    </xdr:to>
    <xdr:sp macro="" textlink="">
      <xdr:nvSpPr>
        <xdr:cNvPr id="193" name="楕円 192"/>
        <xdr:cNvSpPr/>
      </xdr:nvSpPr>
      <xdr:spPr>
        <a:xfrm>
          <a:off x="4584700" y="122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142073</xdr:rowOff>
    </xdr:from>
    <xdr:ext cx="599010" cy="259045"/>
    <xdr:sp macro="" textlink="">
      <xdr:nvSpPr>
        <xdr:cNvPr id="194" name="民生費該当値テキスト"/>
        <xdr:cNvSpPr txBox="1"/>
      </xdr:nvSpPr>
      <xdr:spPr>
        <a:xfrm>
          <a:off x="4686300" y="1214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36660</xdr:rowOff>
    </xdr:from>
    <xdr:to>
      <xdr:col>20</xdr:col>
      <xdr:colOff>38100</xdr:colOff>
      <xdr:row>76</xdr:row>
      <xdr:rowOff>138260</xdr:rowOff>
    </xdr:to>
    <xdr:sp macro="" textlink="">
      <xdr:nvSpPr>
        <xdr:cNvPr id="195" name="楕円 194"/>
        <xdr:cNvSpPr/>
      </xdr:nvSpPr>
      <xdr:spPr>
        <a:xfrm>
          <a:off x="3746500" y="130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129387</xdr:rowOff>
    </xdr:from>
    <xdr:ext cx="599010" cy="259045"/>
    <xdr:sp macro="" textlink="">
      <xdr:nvSpPr>
        <xdr:cNvPr id="196" name="テキスト ボックス 195"/>
        <xdr:cNvSpPr txBox="1"/>
      </xdr:nvSpPr>
      <xdr:spPr>
        <a:xfrm>
          <a:off x="3497795" y="131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76202</xdr:rowOff>
    </xdr:from>
    <xdr:to>
      <xdr:col>15</xdr:col>
      <xdr:colOff>101600</xdr:colOff>
      <xdr:row>77</xdr:row>
      <xdr:rowOff>6352</xdr:rowOff>
    </xdr:to>
    <xdr:sp macro="" textlink="">
      <xdr:nvSpPr>
        <xdr:cNvPr id="197" name="楕円 196"/>
        <xdr:cNvSpPr/>
      </xdr:nvSpPr>
      <xdr:spPr>
        <a:xfrm>
          <a:off x="2857500" y="131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168929</xdr:rowOff>
    </xdr:from>
    <xdr:ext cx="599010" cy="259045"/>
    <xdr:sp macro="" textlink="">
      <xdr:nvSpPr>
        <xdr:cNvPr id="198" name="テキスト ボックス 197"/>
        <xdr:cNvSpPr txBox="1"/>
      </xdr:nvSpPr>
      <xdr:spPr>
        <a:xfrm>
          <a:off x="2608795" y="1319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136906</xdr:rowOff>
    </xdr:from>
    <xdr:to>
      <xdr:col>10</xdr:col>
      <xdr:colOff>165100</xdr:colOff>
      <xdr:row>77</xdr:row>
      <xdr:rowOff>67056</xdr:rowOff>
    </xdr:to>
    <xdr:sp macro="" textlink="">
      <xdr:nvSpPr>
        <xdr:cNvPr id="199" name="楕円 198"/>
        <xdr:cNvSpPr/>
      </xdr:nvSpPr>
      <xdr:spPr>
        <a:xfrm>
          <a:off x="1968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58183</xdr:rowOff>
    </xdr:from>
    <xdr:ext cx="599010" cy="259045"/>
    <xdr:sp macro="" textlink="">
      <xdr:nvSpPr>
        <xdr:cNvPr id="200" name="テキスト ボックス 199"/>
        <xdr:cNvSpPr txBox="1"/>
      </xdr:nvSpPr>
      <xdr:spPr>
        <a:xfrm>
          <a:off x="1719795" y="132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14937</xdr:rowOff>
    </xdr:from>
    <xdr:to>
      <xdr:col>6</xdr:col>
      <xdr:colOff>38100</xdr:colOff>
      <xdr:row>77</xdr:row>
      <xdr:rowOff>116537</xdr:rowOff>
    </xdr:to>
    <xdr:sp macro="" textlink="">
      <xdr:nvSpPr>
        <xdr:cNvPr id="201" name="楕円 200"/>
        <xdr:cNvSpPr/>
      </xdr:nvSpPr>
      <xdr:spPr>
        <a:xfrm>
          <a:off x="1079500" y="132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107664</xdr:rowOff>
    </xdr:from>
    <xdr:ext cx="599010" cy="259045"/>
    <xdr:sp macro="" textlink="">
      <xdr:nvSpPr>
        <xdr:cNvPr id="202" name="テキスト ボックス 201"/>
        <xdr:cNvSpPr txBox="1"/>
      </xdr:nvSpPr>
      <xdr:spPr>
        <a:xfrm>
          <a:off x="830795" y="1330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92906</xdr:rowOff>
    </xdr:from>
    <xdr:to>
      <xdr:col>24</xdr:col>
      <xdr:colOff>63500</xdr:colOff>
      <xdr:row>98</xdr:row>
      <xdr:rowOff>95667</xdr:rowOff>
    </xdr:to>
    <xdr:cxnSp macro="">
      <xdr:nvCxnSpPr>
        <xdr:cNvPr id="229" name="直線コネクタ 228"/>
        <xdr:cNvCxnSpPr/>
      </xdr:nvCxnSpPr>
      <xdr:spPr>
        <a:xfrm flipV="1">
          <a:off x="3797300" y="16895006"/>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94777</xdr:rowOff>
    </xdr:from>
    <xdr:to>
      <xdr:col>19</xdr:col>
      <xdr:colOff>177800</xdr:colOff>
      <xdr:row>98</xdr:row>
      <xdr:rowOff>95667</xdr:rowOff>
    </xdr:to>
    <xdr:cxnSp macro="">
      <xdr:nvCxnSpPr>
        <xdr:cNvPr id="232" name="直線コネクタ 231"/>
        <xdr:cNvCxnSpPr/>
      </xdr:nvCxnSpPr>
      <xdr:spPr>
        <a:xfrm>
          <a:off x="2908300" y="16896877"/>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91991</xdr:rowOff>
    </xdr:from>
    <xdr:to>
      <xdr:col>15</xdr:col>
      <xdr:colOff>50800</xdr:colOff>
      <xdr:row>98</xdr:row>
      <xdr:rowOff>94777</xdr:rowOff>
    </xdr:to>
    <xdr:cxnSp macro="">
      <xdr:nvCxnSpPr>
        <xdr:cNvPr id="235" name="直線コネクタ 234"/>
        <xdr:cNvCxnSpPr/>
      </xdr:nvCxnSpPr>
      <xdr:spPr>
        <a:xfrm>
          <a:off x="2019300" y="16894091"/>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91991</xdr:rowOff>
    </xdr:from>
    <xdr:to>
      <xdr:col>10</xdr:col>
      <xdr:colOff>114300</xdr:colOff>
      <xdr:row>98</xdr:row>
      <xdr:rowOff>97720</xdr:rowOff>
    </xdr:to>
    <xdr:cxnSp macro="">
      <xdr:nvCxnSpPr>
        <xdr:cNvPr id="238" name="直線コネクタ 237"/>
        <xdr:cNvCxnSpPr/>
      </xdr:nvCxnSpPr>
      <xdr:spPr>
        <a:xfrm flipV="1">
          <a:off x="1130300" y="16894091"/>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42106</xdr:rowOff>
    </xdr:from>
    <xdr:to>
      <xdr:col>24</xdr:col>
      <xdr:colOff>114300</xdr:colOff>
      <xdr:row>98</xdr:row>
      <xdr:rowOff>143706</xdr:rowOff>
    </xdr:to>
    <xdr:sp macro="" textlink="">
      <xdr:nvSpPr>
        <xdr:cNvPr id="248" name="楕円 247"/>
        <xdr:cNvSpPr/>
      </xdr:nvSpPr>
      <xdr:spPr>
        <a:xfrm>
          <a:off x="4584700" y="168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128483</xdr:rowOff>
    </xdr:from>
    <xdr:ext cx="534377" cy="259045"/>
    <xdr:sp macro="" textlink="">
      <xdr:nvSpPr>
        <xdr:cNvPr id="249" name="衛生費該当値テキスト"/>
        <xdr:cNvSpPr txBox="1"/>
      </xdr:nvSpPr>
      <xdr:spPr>
        <a:xfrm>
          <a:off x="4686300" y="1675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44867</xdr:rowOff>
    </xdr:from>
    <xdr:to>
      <xdr:col>20</xdr:col>
      <xdr:colOff>38100</xdr:colOff>
      <xdr:row>98</xdr:row>
      <xdr:rowOff>146467</xdr:rowOff>
    </xdr:to>
    <xdr:sp macro="" textlink="">
      <xdr:nvSpPr>
        <xdr:cNvPr id="250" name="楕円 249"/>
        <xdr:cNvSpPr/>
      </xdr:nvSpPr>
      <xdr:spPr>
        <a:xfrm>
          <a:off x="3746500" y="168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137594</xdr:rowOff>
    </xdr:from>
    <xdr:ext cx="534377" cy="259045"/>
    <xdr:sp macro="" textlink="">
      <xdr:nvSpPr>
        <xdr:cNvPr id="251" name="テキスト ボックス 250"/>
        <xdr:cNvSpPr txBox="1"/>
      </xdr:nvSpPr>
      <xdr:spPr>
        <a:xfrm>
          <a:off x="3530111" y="169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43977</xdr:rowOff>
    </xdr:from>
    <xdr:to>
      <xdr:col>15</xdr:col>
      <xdr:colOff>101600</xdr:colOff>
      <xdr:row>98</xdr:row>
      <xdr:rowOff>145577</xdr:rowOff>
    </xdr:to>
    <xdr:sp macro="" textlink="">
      <xdr:nvSpPr>
        <xdr:cNvPr id="252" name="楕円 251"/>
        <xdr:cNvSpPr/>
      </xdr:nvSpPr>
      <xdr:spPr>
        <a:xfrm>
          <a:off x="2857500" y="168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136704</xdr:rowOff>
    </xdr:from>
    <xdr:ext cx="534377" cy="259045"/>
    <xdr:sp macro="" textlink="">
      <xdr:nvSpPr>
        <xdr:cNvPr id="253" name="テキスト ボックス 252"/>
        <xdr:cNvSpPr txBox="1"/>
      </xdr:nvSpPr>
      <xdr:spPr>
        <a:xfrm>
          <a:off x="2641111" y="169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41191</xdr:rowOff>
    </xdr:from>
    <xdr:to>
      <xdr:col>10</xdr:col>
      <xdr:colOff>165100</xdr:colOff>
      <xdr:row>98</xdr:row>
      <xdr:rowOff>142791</xdr:rowOff>
    </xdr:to>
    <xdr:sp macro="" textlink="">
      <xdr:nvSpPr>
        <xdr:cNvPr id="254" name="楕円 253"/>
        <xdr:cNvSpPr/>
      </xdr:nvSpPr>
      <xdr:spPr>
        <a:xfrm>
          <a:off x="1968500" y="168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133918</xdr:rowOff>
    </xdr:from>
    <xdr:ext cx="534377" cy="259045"/>
    <xdr:sp macro="" textlink="">
      <xdr:nvSpPr>
        <xdr:cNvPr id="255" name="テキスト ボックス 254"/>
        <xdr:cNvSpPr txBox="1"/>
      </xdr:nvSpPr>
      <xdr:spPr>
        <a:xfrm>
          <a:off x="1752111" y="169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46920</xdr:rowOff>
    </xdr:from>
    <xdr:to>
      <xdr:col>6</xdr:col>
      <xdr:colOff>38100</xdr:colOff>
      <xdr:row>98</xdr:row>
      <xdr:rowOff>148520</xdr:rowOff>
    </xdr:to>
    <xdr:sp macro="" textlink="">
      <xdr:nvSpPr>
        <xdr:cNvPr id="256" name="楕円 255"/>
        <xdr:cNvSpPr/>
      </xdr:nvSpPr>
      <xdr:spPr>
        <a:xfrm>
          <a:off x="1079500" y="16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139647</xdr:rowOff>
    </xdr:from>
    <xdr:ext cx="534377" cy="259045"/>
    <xdr:sp macro="" textlink="">
      <xdr:nvSpPr>
        <xdr:cNvPr id="257" name="テキスト ボックス 256"/>
        <xdr:cNvSpPr txBox="1"/>
      </xdr:nvSpPr>
      <xdr:spPr>
        <a:xfrm>
          <a:off x="863111" y="169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171323</xdr:rowOff>
    </xdr:from>
    <xdr:to>
      <xdr:col>55</xdr:col>
      <xdr:colOff>0</xdr:colOff>
      <xdr:row>38</xdr:row>
      <xdr:rowOff>635</xdr:rowOff>
    </xdr:to>
    <xdr:cxnSp macro="">
      <xdr:nvCxnSpPr>
        <xdr:cNvPr id="286" name="直線コネクタ 285"/>
        <xdr:cNvCxnSpPr/>
      </xdr:nvCxnSpPr>
      <xdr:spPr>
        <a:xfrm>
          <a:off x="9639300" y="651497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122174</xdr:rowOff>
    </xdr:from>
    <xdr:to>
      <xdr:col>50</xdr:col>
      <xdr:colOff>114300</xdr:colOff>
      <xdr:row>37</xdr:row>
      <xdr:rowOff>171323</xdr:rowOff>
    </xdr:to>
    <xdr:cxnSp macro="">
      <xdr:nvCxnSpPr>
        <xdr:cNvPr id="289" name="直線コネクタ 288"/>
        <xdr:cNvCxnSpPr/>
      </xdr:nvCxnSpPr>
      <xdr:spPr>
        <a:xfrm>
          <a:off x="8750300" y="646582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36068</xdr:rowOff>
    </xdr:from>
    <xdr:to>
      <xdr:col>45</xdr:col>
      <xdr:colOff>177800</xdr:colOff>
      <xdr:row>37</xdr:row>
      <xdr:rowOff>122174</xdr:rowOff>
    </xdr:to>
    <xdr:cxnSp macro="">
      <xdr:nvCxnSpPr>
        <xdr:cNvPr id="292" name="直線コネクタ 291"/>
        <xdr:cNvCxnSpPr/>
      </xdr:nvCxnSpPr>
      <xdr:spPr>
        <a:xfrm>
          <a:off x="7861300" y="6208268"/>
          <a:ext cx="8890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36068</xdr:rowOff>
    </xdr:from>
    <xdr:to>
      <xdr:col>41</xdr:col>
      <xdr:colOff>50800</xdr:colOff>
      <xdr:row>37</xdr:row>
      <xdr:rowOff>121793</xdr:rowOff>
    </xdr:to>
    <xdr:cxnSp macro="">
      <xdr:nvCxnSpPr>
        <xdr:cNvPr id="295" name="直線コネクタ 294"/>
        <xdr:cNvCxnSpPr/>
      </xdr:nvCxnSpPr>
      <xdr:spPr>
        <a:xfrm flipV="1">
          <a:off x="6972300" y="620826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121285</xdr:rowOff>
    </xdr:from>
    <xdr:to>
      <xdr:col>55</xdr:col>
      <xdr:colOff>50800</xdr:colOff>
      <xdr:row>38</xdr:row>
      <xdr:rowOff>51435</xdr:rowOff>
    </xdr:to>
    <xdr:sp macro="" textlink="">
      <xdr:nvSpPr>
        <xdr:cNvPr id="305" name="楕円 304"/>
        <xdr:cNvSpPr/>
      </xdr:nvSpPr>
      <xdr:spPr>
        <a:xfrm>
          <a:off x="104267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144162</xdr:rowOff>
    </xdr:from>
    <xdr:ext cx="378565" cy="259045"/>
    <xdr:sp macro="" textlink="">
      <xdr:nvSpPr>
        <xdr:cNvPr id="306" name="労働費該当値テキスト"/>
        <xdr:cNvSpPr txBox="1"/>
      </xdr:nvSpPr>
      <xdr:spPr>
        <a:xfrm>
          <a:off x="10528300" y="631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120523</xdr:rowOff>
    </xdr:from>
    <xdr:to>
      <xdr:col>50</xdr:col>
      <xdr:colOff>165100</xdr:colOff>
      <xdr:row>38</xdr:row>
      <xdr:rowOff>50673</xdr:rowOff>
    </xdr:to>
    <xdr:sp macro="" textlink="">
      <xdr:nvSpPr>
        <xdr:cNvPr id="307" name="楕円 306"/>
        <xdr:cNvSpPr/>
      </xdr:nvSpPr>
      <xdr:spPr>
        <a:xfrm>
          <a:off x="9588500" y="6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67200</xdr:rowOff>
    </xdr:from>
    <xdr:ext cx="378565" cy="259045"/>
    <xdr:sp macro="" textlink="">
      <xdr:nvSpPr>
        <xdr:cNvPr id="308" name="テキスト ボックス 307"/>
        <xdr:cNvSpPr txBox="1"/>
      </xdr:nvSpPr>
      <xdr:spPr>
        <a:xfrm>
          <a:off x="9450017" y="6239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71374</xdr:rowOff>
    </xdr:from>
    <xdr:to>
      <xdr:col>46</xdr:col>
      <xdr:colOff>38100</xdr:colOff>
      <xdr:row>38</xdr:row>
      <xdr:rowOff>1524</xdr:rowOff>
    </xdr:to>
    <xdr:sp macro="" textlink="">
      <xdr:nvSpPr>
        <xdr:cNvPr id="309" name="楕円 308"/>
        <xdr:cNvSpPr/>
      </xdr:nvSpPr>
      <xdr:spPr>
        <a:xfrm>
          <a:off x="8699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18051</xdr:rowOff>
    </xdr:from>
    <xdr:ext cx="378565" cy="259045"/>
    <xdr:sp macro="" textlink="">
      <xdr:nvSpPr>
        <xdr:cNvPr id="310" name="テキスト ボックス 309"/>
        <xdr:cNvSpPr txBox="1"/>
      </xdr:nvSpPr>
      <xdr:spPr>
        <a:xfrm>
          <a:off x="8561017" y="61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156718</xdr:rowOff>
    </xdr:from>
    <xdr:to>
      <xdr:col>41</xdr:col>
      <xdr:colOff>101600</xdr:colOff>
      <xdr:row>36</xdr:row>
      <xdr:rowOff>86868</xdr:rowOff>
    </xdr:to>
    <xdr:sp macro="" textlink="">
      <xdr:nvSpPr>
        <xdr:cNvPr id="311" name="楕円 310"/>
        <xdr:cNvSpPr/>
      </xdr:nvSpPr>
      <xdr:spPr>
        <a:xfrm>
          <a:off x="7810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103395</xdr:rowOff>
    </xdr:from>
    <xdr:ext cx="469744" cy="259045"/>
    <xdr:sp macro="" textlink="">
      <xdr:nvSpPr>
        <xdr:cNvPr id="312" name="テキスト ボックス 311"/>
        <xdr:cNvSpPr txBox="1"/>
      </xdr:nvSpPr>
      <xdr:spPr>
        <a:xfrm>
          <a:off x="7626428" y="593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70993</xdr:rowOff>
    </xdr:from>
    <xdr:to>
      <xdr:col>36</xdr:col>
      <xdr:colOff>165100</xdr:colOff>
      <xdr:row>38</xdr:row>
      <xdr:rowOff>1143</xdr:rowOff>
    </xdr:to>
    <xdr:sp macro="" textlink="">
      <xdr:nvSpPr>
        <xdr:cNvPr id="313" name="楕円 312"/>
        <xdr:cNvSpPr/>
      </xdr:nvSpPr>
      <xdr:spPr>
        <a:xfrm>
          <a:off x="6921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163720</xdr:rowOff>
    </xdr:from>
    <xdr:ext cx="378565" cy="259045"/>
    <xdr:sp macro="" textlink="">
      <xdr:nvSpPr>
        <xdr:cNvPr id="314" name="テキスト ボックス 313"/>
        <xdr:cNvSpPr txBox="1"/>
      </xdr:nvSpPr>
      <xdr:spPr>
        <a:xfrm>
          <a:off x="6783017" y="6507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24641</xdr:rowOff>
    </xdr:from>
    <xdr:to>
      <xdr:col>55</xdr:col>
      <xdr:colOff>0</xdr:colOff>
      <xdr:row>58</xdr:row>
      <xdr:rowOff>31959</xdr:rowOff>
    </xdr:to>
    <xdr:cxnSp macro="">
      <xdr:nvCxnSpPr>
        <xdr:cNvPr id="341" name="直線コネクタ 340"/>
        <xdr:cNvCxnSpPr/>
      </xdr:nvCxnSpPr>
      <xdr:spPr>
        <a:xfrm>
          <a:off x="9639300" y="9968741"/>
          <a:ext cx="838200" cy="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24641</xdr:rowOff>
    </xdr:from>
    <xdr:to>
      <xdr:col>50</xdr:col>
      <xdr:colOff>114300</xdr:colOff>
      <xdr:row>58</xdr:row>
      <xdr:rowOff>28703</xdr:rowOff>
    </xdr:to>
    <xdr:cxnSp macro="">
      <xdr:nvCxnSpPr>
        <xdr:cNvPr id="344" name="直線コネクタ 343"/>
        <xdr:cNvCxnSpPr/>
      </xdr:nvCxnSpPr>
      <xdr:spPr>
        <a:xfrm flipV="1">
          <a:off x="8750300" y="9968741"/>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28703</xdr:rowOff>
    </xdr:from>
    <xdr:to>
      <xdr:col>45</xdr:col>
      <xdr:colOff>177800</xdr:colOff>
      <xdr:row>58</xdr:row>
      <xdr:rowOff>30214</xdr:rowOff>
    </xdr:to>
    <xdr:cxnSp macro="">
      <xdr:nvCxnSpPr>
        <xdr:cNvPr id="347" name="直線コネクタ 346"/>
        <xdr:cNvCxnSpPr/>
      </xdr:nvCxnSpPr>
      <xdr:spPr>
        <a:xfrm flipV="1">
          <a:off x="7861300" y="9972803"/>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30214</xdr:rowOff>
    </xdr:from>
    <xdr:to>
      <xdr:col>41</xdr:col>
      <xdr:colOff>50800</xdr:colOff>
      <xdr:row>58</xdr:row>
      <xdr:rowOff>41949</xdr:rowOff>
    </xdr:to>
    <xdr:cxnSp macro="">
      <xdr:nvCxnSpPr>
        <xdr:cNvPr id="350" name="直線コネクタ 349"/>
        <xdr:cNvCxnSpPr/>
      </xdr:nvCxnSpPr>
      <xdr:spPr>
        <a:xfrm flipV="1">
          <a:off x="6972300" y="9974314"/>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152609</xdr:rowOff>
    </xdr:from>
    <xdr:to>
      <xdr:col>55</xdr:col>
      <xdr:colOff>50800</xdr:colOff>
      <xdr:row>58</xdr:row>
      <xdr:rowOff>82759</xdr:rowOff>
    </xdr:to>
    <xdr:sp macro="" textlink="">
      <xdr:nvSpPr>
        <xdr:cNvPr id="360" name="楕円 359"/>
        <xdr:cNvSpPr/>
      </xdr:nvSpPr>
      <xdr:spPr>
        <a:xfrm>
          <a:off x="10426700" y="99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145291</xdr:rowOff>
    </xdr:from>
    <xdr:to>
      <xdr:col>50</xdr:col>
      <xdr:colOff>165100</xdr:colOff>
      <xdr:row>58</xdr:row>
      <xdr:rowOff>75441</xdr:rowOff>
    </xdr:to>
    <xdr:sp macro="" textlink="">
      <xdr:nvSpPr>
        <xdr:cNvPr id="362" name="楕円 361"/>
        <xdr:cNvSpPr/>
      </xdr:nvSpPr>
      <xdr:spPr>
        <a:xfrm>
          <a:off x="9588500" y="99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91968</xdr:rowOff>
    </xdr:from>
    <xdr:ext cx="534377" cy="259045"/>
    <xdr:sp macro="" textlink="">
      <xdr:nvSpPr>
        <xdr:cNvPr id="363" name="テキスト ボックス 362"/>
        <xdr:cNvSpPr txBox="1"/>
      </xdr:nvSpPr>
      <xdr:spPr>
        <a:xfrm>
          <a:off x="9372111" y="96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149353</xdr:rowOff>
    </xdr:from>
    <xdr:to>
      <xdr:col>46</xdr:col>
      <xdr:colOff>38100</xdr:colOff>
      <xdr:row>58</xdr:row>
      <xdr:rowOff>79503</xdr:rowOff>
    </xdr:to>
    <xdr:sp macro="" textlink="">
      <xdr:nvSpPr>
        <xdr:cNvPr id="364" name="楕円 363"/>
        <xdr:cNvSpPr/>
      </xdr:nvSpPr>
      <xdr:spPr>
        <a:xfrm>
          <a:off x="8699500" y="99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70630</xdr:rowOff>
    </xdr:from>
    <xdr:ext cx="534377" cy="259045"/>
    <xdr:sp macro="" textlink="">
      <xdr:nvSpPr>
        <xdr:cNvPr id="365" name="テキスト ボックス 364"/>
        <xdr:cNvSpPr txBox="1"/>
      </xdr:nvSpPr>
      <xdr:spPr>
        <a:xfrm>
          <a:off x="8483111" y="1001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150864</xdr:rowOff>
    </xdr:from>
    <xdr:to>
      <xdr:col>41</xdr:col>
      <xdr:colOff>101600</xdr:colOff>
      <xdr:row>58</xdr:row>
      <xdr:rowOff>81014</xdr:rowOff>
    </xdr:to>
    <xdr:sp macro="" textlink="">
      <xdr:nvSpPr>
        <xdr:cNvPr id="366" name="楕円 365"/>
        <xdr:cNvSpPr/>
      </xdr:nvSpPr>
      <xdr:spPr>
        <a:xfrm>
          <a:off x="7810500" y="99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72141</xdr:rowOff>
    </xdr:from>
    <xdr:ext cx="534377" cy="259045"/>
    <xdr:sp macro="" textlink="">
      <xdr:nvSpPr>
        <xdr:cNvPr id="367" name="テキスト ボックス 366"/>
        <xdr:cNvSpPr txBox="1"/>
      </xdr:nvSpPr>
      <xdr:spPr>
        <a:xfrm>
          <a:off x="7594111" y="100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162599</xdr:rowOff>
    </xdr:from>
    <xdr:to>
      <xdr:col>36</xdr:col>
      <xdr:colOff>165100</xdr:colOff>
      <xdr:row>58</xdr:row>
      <xdr:rowOff>92749</xdr:rowOff>
    </xdr:to>
    <xdr:sp macro="" textlink="">
      <xdr:nvSpPr>
        <xdr:cNvPr id="368" name="楕円 367"/>
        <xdr:cNvSpPr/>
      </xdr:nvSpPr>
      <xdr:spPr>
        <a:xfrm>
          <a:off x="6921500" y="99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83876</xdr:rowOff>
    </xdr:from>
    <xdr:ext cx="534377" cy="259045"/>
    <xdr:sp macro="" textlink="">
      <xdr:nvSpPr>
        <xdr:cNvPr id="369" name="テキスト ボックス 368"/>
        <xdr:cNvSpPr txBox="1"/>
      </xdr:nvSpPr>
      <xdr:spPr>
        <a:xfrm>
          <a:off x="6705111" y="100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31356</xdr:rowOff>
    </xdr:from>
    <xdr:to>
      <xdr:col>55</xdr:col>
      <xdr:colOff>0</xdr:colOff>
      <xdr:row>75</xdr:row>
      <xdr:rowOff>63830</xdr:rowOff>
    </xdr:to>
    <xdr:cxnSp macro="">
      <xdr:nvCxnSpPr>
        <xdr:cNvPr id="398" name="直線コネクタ 397"/>
        <xdr:cNvCxnSpPr/>
      </xdr:nvCxnSpPr>
      <xdr:spPr>
        <a:xfrm flipV="1">
          <a:off x="9639300" y="12718656"/>
          <a:ext cx="838200" cy="20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49746</xdr:rowOff>
    </xdr:from>
    <xdr:to>
      <xdr:col>50</xdr:col>
      <xdr:colOff>114300</xdr:colOff>
      <xdr:row>75</xdr:row>
      <xdr:rowOff>63830</xdr:rowOff>
    </xdr:to>
    <xdr:cxnSp macro="">
      <xdr:nvCxnSpPr>
        <xdr:cNvPr id="401" name="直線コネクタ 400"/>
        <xdr:cNvCxnSpPr/>
      </xdr:nvCxnSpPr>
      <xdr:spPr>
        <a:xfrm>
          <a:off x="8750300" y="12908496"/>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171132</xdr:rowOff>
    </xdr:from>
    <xdr:to>
      <xdr:col>45</xdr:col>
      <xdr:colOff>177800</xdr:colOff>
      <xdr:row>75</xdr:row>
      <xdr:rowOff>49746</xdr:rowOff>
    </xdr:to>
    <xdr:cxnSp macro="">
      <xdr:nvCxnSpPr>
        <xdr:cNvPr id="404" name="直線コネクタ 403"/>
        <xdr:cNvCxnSpPr/>
      </xdr:nvCxnSpPr>
      <xdr:spPr>
        <a:xfrm>
          <a:off x="7861300" y="12858432"/>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171132</xdr:rowOff>
    </xdr:from>
    <xdr:to>
      <xdr:col>41</xdr:col>
      <xdr:colOff>50800</xdr:colOff>
      <xdr:row>77</xdr:row>
      <xdr:rowOff>171235</xdr:rowOff>
    </xdr:to>
    <xdr:cxnSp macro="">
      <xdr:nvCxnSpPr>
        <xdr:cNvPr id="407" name="直線コネクタ 406"/>
        <xdr:cNvCxnSpPr/>
      </xdr:nvCxnSpPr>
      <xdr:spPr>
        <a:xfrm flipV="1">
          <a:off x="6972300" y="12858432"/>
          <a:ext cx="889000" cy="5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152006</xdr:rowOff>
    </xdr:from>
    <xdr:to>
      <xdr:col>55</xdr:col>
      <xdr:colOff>50800</xdr:colOff>
      <xdr:row>74</xdr:row>
      <xdr:rowOff>82156</xdr:rowOff>
    </xdr:to>
    <xdr:sp macro="" textlink="">
      <xdr:nvSpPr>
        <xdr:cNvPr id="417" name="楕円 416"/>
        <xdr:cNvSpPr/>
      </xdr:nvSpPr>
      <xdr:spPr>
        <a:xfrm>
          <a:off x="10426700" y="12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3433</xdr:rowOff>
    </xdr:from>
    <xdr:ext cx="534377" cy="259045"/>
    <xdr:sp macro="" textlink="">
      <xdr:nvSpPr>
        <xdr:cNvPr id="418" name="商工費該当値テキスト"/>
        <xdr:cNvSpPr txBox="1"/>
      </xdr:nvSpPr>
      <xdr:spPr>
        <a:xfrm>
          <a:off x="10528300" y="12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13030</xdr:rowOff>
    </xdr:from>
    <xdr:to>
      <xdr:col>50</xdr:col>
      <xdr:colOff>165100</xdr:colOff>
      <xdr:row>75</xdr:row>
      <xdr:rowOff>114630</xdr:rowOff>
    </xdr:to>
    <xdr:sp macro="" textlink="">
      <xdr:nvSpPr>
        <xdr:cNvPr id="419" name="楕円 418"/>
        <xdr:cNvSpPr/>
      </xdr:nvSpPr>
      <xdr:spPr>
        <a:xfrm>
          <a:off x="9588500" y="128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131157</xdr:rowOff>
    </xdr:from>
    <xdr:ext cx="534377" cy="259045"/>
    <xdr:sp macro="" textlink="">
      <xdr:nvSpPr>
        <xdr:cNvPr id="420" name="テキスト ボックス 419"/>
        <xdr:cNvSpPr txBox="1"/>
      </xdr:nvSpPr>
      <xdr:spPr>
        <a:xfrm>
          <a:off x="9372111" y="126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170396</xdr:rowOff>
    </xdr:from>
    <xdr:to>
      <xdr:col>46</xdr:col>
      <xdr:colOff>38100</xdr:colOff>
      <xdr:row>75</xdr:row>
      <xdr:rowOff>100546</xdr:rowOff>
    </xdr:to>
    <xdr:sp macro="" textlink="">
      <xdr:nvSpPr>
        <xdr:cNvPr id="421" name="楕円 420"/>
        <xdr:cNvSpPr/>
      </xdr:nvSpPr>
      <xdr:spPr>
        <a:xfrm>
          <a:off x="8699500" y="12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117073</xdr:rowOff>
    </xdr:from>
    <xdr:ext cx="534377" cy="259045"/>
    <xdr:sp macro="" textlink="">
      <xdr:nvSpPr>
        <xdr:cNvPr id="422" name="テキスト ボックス 421"/>
        <xdr:cNvSpPr txBox="1"/>
      </xdr:nvSpPr>
      <xdr:spPr>
        <a:xfrm>
          <a:off x="8483111" y="126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120332</xdr:rowOff>
    </xdr:from>
    <xdr:to>
      <xdr:col>41</xdr:col>
      <xdr:colOff>101600</xdr:colOff>
      <xdr:row>75</xdr:row>
      <xdr:rowOff>50482</xdr:rowOff>
    </xdr:to>
    <xdr:sp macro="" textlink="">
      <xdr:nvSpPr>
        <xdr:cNvPr id="423" name="楕円 422"/>
        <xdr:cNvSpPr/>
      </xdr:nvSpPr>
      <xdr:spPr>
        <a:xfrm>
          <a:off x="7810500" y="128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67009</xdr:rowOff>
    </xdr:from>
    <xdr:ext cx="534377" cy="259045"/>
    <xdr:sp macro="" textlink="">
      <xdr:nvSpPr>
        <xdr:cNvPr id="424" name="テキスト ボックス 423"/>
        <xdr:cNvSpPr txBox="1"/>
      </xdr:nvSpPr>
      <xdr:spPr>
        <a:xfrm>
          <a:off x="7594111" y="125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120435</xdr:rowOff>
    </xdr:from>
    <xdr:to>
      <xdr:col>36</xdr:col>
      <xdr:colOff>165100</xdr:colOff>
      <xdr:row>78</xdr:row>
      <xdr:rowOff>50585</xdr:rowOff>
    </xdr:to>
    <xdr:sp macro="" textlink="">
      <xdr:nvSpPr>
        <xdr:cNvPr id="425" name="楕円 424"/>
        <xdr:cNvSpPr/>
      </xdr:nvSpPr>
      <xdr:spPr>
        <a:xfrm>
          <a:off x="6921500" y="133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41712</xdr:rowOff>
    </xdr:from>
    <xdr:ext cx="534377" cy="259045"/>
    <xdr:sp macro="" textlink="">
      <xdr:nvSpPr>
        <xdr:cNvPr id="426" name="テキスト ボックス 425"/>
        <xdr:cNvSpPr txBox="1"/>
      </xdr:nvSpPr>
      <xdr:spPr>
        <a:xfrm>
          <a:off x="6705111" y="134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15415</xdr:rowOff>
    </xdr:from>
    <xdr:to>
      <xdr:col>55</xdr:col>
      <xdr:colOff>0</xdr:colOff>
      <xdr:row>99</xdr:row>
      <xdr:rowOff>28580</xdr:rowOff>
    </xdr:to>
    <xdr:cxnSp macro="">
      <xdr:nvCxnSpPr>
        <xdr:cNvPr id="457" name="直線コネクタ 456"/>
        <xdr:cNvCxnSpPr/>
      </xdr:nvCxnSpPr>
      <xdr:spPr>
        <a:xfrm>
          <a:off x="9639300" y="16988965"/>
          <a:ext cx="838200" cy="1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15415</xdr:rowOff>
    </xdr:from>
    <xdr:to>
      <xdr:col>50</xdr:col>
      <xdr:colOff>114300</xdr:colOff>
      <xdr:row>99</xdr:row>
      <xdr:rowOff>36057</xdr:rowOff>
    </xdr:to>
    <xdr:cxnSp macro="">
      <xdr:nvCxnSpPr>
        <xdr:cNvPr id="460" name="直線コネクタ 459"/>
        <xdr:cNvCxnSpPr/>
      </xdr:nvCxnSpPr>
      <xdr:spPr>
        <a:xfrm flipV="1">
          <a:off x="8750300" y="16988965"/>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35677</xdr:rowOff>
    </xdr:from>
    <xdr:to>
      <xdr:col>45</xdr:col>
      <xdr:colOff>177800</xdr:colOff>
      <xdr:row>99</xdr:row>
      <xdr:rowOff>36057</xdr:rowOff>
    </xdr:to>
    <xdr:cxnSp macro="">
      <xdr:nvCxnSpPr>
        <xdr:cNvPr id="463" name="直線コネクタ 462"/>
        <xdr:cNvCxnSpPr/>
      </xdr:nvCxnSpPr>
      <xdr:spPr>
        <a:xfrm>
          <a:off x="7861300" y="1700922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35677</xdr:rowOff>
    </xdr:from>
    <xdr:to>
      <xdr:col>41</xdr:col>
      <xdr:colOff>50800</xdr:colOff>
      <xdr:row>99</xdr:row>
      <xdr:rowOff>43315</xdr:rowOff>
    </xdr:to>
    <xdr:cxnSp macro="">
      <xdr:nvCxnSpPr>
        <xdr:cNvPr id="466" name="直線コネクタ 465"/>
        <xdr:cNvCxnSpPr/>
      </xdr:nvCxnSpPr>
      <xdr:spPr>
        <a:xfrm flipV="1">
          <a:off x="6972300" y="17009227"/>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149230</xdr:rowOff>
    </xdr:from>
    <xdr:to>
      <xdr:col>55</xdr:col>
      <xdr:colOff>50800</xdr:colOff>
      <xdr:row>99</xdr:row>
      <xdr:rowOff>79380</xdr:rowOff>
    </xdr:to>
    <xdr:sp macro="" textlink="">
      <xdr:nvSpPr>
        <xdr:cNvPr id="476" name="楕円 475"/>
        <xdr:cNvSpPr/>
      </xdr:nvSpPr>
      <xdr:spPr>
        <a:xfrm>
          <a:off x="10426700" y="169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136065</xdr:rowOff>
    </xdr:from>
    <xdr:to>
      <xdr:col>50</xdr:col>
      <xdr:colOff>165100</xdr:colOff>
      <xdr:row>99</xdr:row>
      <xdr:rowOff>66215</xdr:rowOff>
    </xdr:to>
    <xdr:sp macro="" textlink="">
      <xdr:nvSpPr>
        <xdr:cNvPr id="478" name="楕円 477"/>
        <xdr:cNvSpPr/>
      </xdr:nvSpPr>
      <xdr:spPr>
        <a:xfrm>
          <a:off x="9588500" y="169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57342</xdr:rowOff>
    </xdr:from>
    <xdr:ext cx="534377" cy="259045"/>
    <xdr:sp macro="" textlink="">
      <xdr:nvSpPr>
        <xdr:cNvPr id="479" name="テキスト ボックス 478"/>
        <xdr:cNvSpPr txBox="1"/>
      </xdr:nvSpPr>
      <xdr:spPr>
        <a:xfrm>
          <a:off x="9372111" y="170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156707</xdr:rowOff>
    </xdr:from>
    <xdr:to>
      <xdr:col>46</xdr:col>
      <xdr:colOff>38100</xdr:colOff>
      <xdr:row>99</xdr:row>
      <xdr:rowOff>86857</xdr:rowOff>
    </xdr:to>
    <xdr:sp macro="" textlink="">
      <xdr:nvSpPr>
        <xdr:cNvPr id="480" name="楕円 479"/>
        <xdr:cNvSpPr/>
      </xdr:nvSpPr>
      <xdr:spPr>
        <a:xfrm>
          <a:off x="8699500" y="169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77984</xdr:rowOff>
    </xdr:from>
    <xdr:ext cx="534377" cy="259045"/>
    <xdr:sp macro="" textlink="">
      <xdr:nvSpPr>
        <xdr:cNvPr id="481" name="テキスト ボックス 480"/>
        <xdr:cNvSpPr txBox="1"/>
      </xdr:nvSpPr>
      <xdr:spPr>
        <a:xfrm>
          <a:off x="8483111"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156327</xdr:rowOff>
    </xdr:from>
    <xdr:to>
      <xdr:col>41</xdr:col>
      <xdr:colOff>101600</xdr:colOff>
      <xdr:row>99</xdr:row>
      <xdr:rowOff>86477</xdr:rowOff>
    </xdr:to>
    <xdr:sp macro="" textlink="">
      <xdr:nvSpPr>
        <xdr:cNvPr id="482" name="楕円 481"/>
        <xdr:cNvSpPr/>
      </xdr:nvSpPr>
      <xdr:spPr>
        <a:xfrm>
          <a:off x="7810500" y="169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77604</xdr:rowOff>
    </xdr:from>
    <xdr:ext cx="534377" cy="259045"/>
    <xdr:sp macro="" textlink="">
      <xdr:nvSpPr>
        <xdr:cNvPr id="483" name="テキスト ボックス 482"/>
        <xdr:cNvSpPr txBox="1"/>
      </xdr:nvSpPr>
      <xdr:spPr>
        <a:xfrm>
          <a:off x="7594111" y="170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163965</xdr:rowOff>
    </xdr:from>
    <xdr:to>
      <xdr:col>36</xdr:col>
      <xdr:colOff>165100</xdr:colOff>
      <xdr:row>99</xdr:row>
      <xdr:rowOff>94115</xdr:rowOff>
    </xdr:to>
    <xdr:sp macro="" textlink="">
      <xdr:nvSpPr>
        <xdr:cNvPr id="484" name="楕円 483"/>
        <xdr:cNvSpPr/>
      </xdr:nvSpPr>
      <xdr:spPr>
        <a:xfrm>
          <a:off x="6921500" y="16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85242</xdr:rowOff>
    </xdr:from>
    <xdr:ext cx="534377" cy="259045"/>
    <xdr:sp macro="" textlink="">
      <xdr:nvSpPr>
        <xdr:cNvPr id="485" name="テキスト ボックス 484"/>
        <xdr:cNvSpPr txBox="1"/>
      </xdr:nvSpPr>
      <xdr:spPr>
        <a:xfrm>
          <a:off x="6705111" y="170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168810</xdr:rowOff>
    </xdr:from>
    <xdr:to>
      <xdr:col>85</xdr:col>
      <xdr:colOff>127000</xdr:colOff>
      <xdr:row>38</xdr:row>
      <xdr:rowOff>3015</xdr:rowOff>
    </xdr:to>
    <xdr:cxnSp macro="">
      <xdr:nvCxnSpPr>
        <xdr:cNvPr id="512" name="直線コネクタ 511"/>
        <xdr:cNvCxnSpPr/>
      </xdr:nvCxnSpPr>
      <xdr:spPr>
        <a:xfrm flipV="1">
          <a:off x="15481300" y="6512460"/>
          <a:ext cx="8382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2663</xdr:rowOff>
    </xdr:from>
    <xdr:to>
      <xdr:col>81</xdr:col>
      <xdr:colOff>50800</xdr:colOff>
      <xdr:row>38</xdr:row>
      <xdr:rowOff>3015</xdr:rowOff>
    </xdr:to>
    <xdr:cxnSp macro="">
      <xdr:nvCxnSpPr>
        <xdr:cNvPr id="515" name="直線コネクタ 514"/>
        <xdr:cNvCxnSpPr/>
      </xdr:nvCxnSpPr>
      <xdr:spPr>
        <a:xfrm>
          <a:off x="14592300" y="651776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28203</xdr:rowOff>
    </xdr:from>
    <xdr:to>
      <xdr:col>76</xdr:col>
      <xdr:colOff>114300</xdr:colOff>
      <xdr:row>38</xdr:row>
      <xdr:rowOff>2663</xdr:rowOff>
    </xdr:to>
    <xdr:cxnSp macro="">
      <xdr:nvCxnSpPr>
        <xdr:cNvPr id="518" name="直線コネクタ 517"/>
        <xdr:cNvCxnSpPr/>
      </xdr:nvCxnSpPr>
      <xdr:spPr>
        <a:xfrm>
          <a:off x="13703300" y="6371853"/>
          <a:ext cx="889000" cy="1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28203</xdr:rowOff>
    </xdr:from>
    <xdr:to>
      <xdr:col>71</xdr:col>
      <xdr:colOff>177800</xdr:colOff>
      <xdr:row>37</xdr:row>
      <xdr:rowOff>61016</xdr:rowOff>
    </xdr:to>
    <xdr:cxnSp macro="">
      <xdr:nvCxnSpPr>
        <xdr:cNvPr id="521" name="直線コネクタ 520"/>
        <xdr:cNvCxnSpPr/>
      </xdr:nvCxnSpPr>
      <xdr:spPr>
        <a:xfrm flipV="1">
          <a:off x="12814300" y="6371853"/>
          <a:ext cx="8890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118010</xdr:rowOff>
    </xdr:from>
    <xdr:to>
      <xdr:col>85</xdr:col>
      <xdr:colOff>177800</xdr:colOff>
      <xdr:row>38</xdr:row>
      <xdr:rowOff>48160</xdr:rowOff>
    </xdr:to>
    <xdr:sp macro="" textlink="">
      <xdr:nvSpPr>
        <xdr:cNvPr id="531" name="楕円 530"/>
        <xdr:cNvSpPr/>
      </xdr:nvSpPr>
      <xdr:spPr>
        <a:xfrm>
          <a:off x="16268700" y="64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123665</xdr:rowOff>
    </xdr:from>
    <xdr:to>
      <xdr:col>81</xdr:col>
      <xdr:colOff>101600</xdr:colOff>
      <xdr:row>38</xdr:row>
      <xdr:rowOff>53815</xdr:rowOff>
    </xdr:to>
    <xdr:sp macro="" textlink="">
      <xdr:nvSpPr>
        <xdr:cNvPr id="533" name="楕円 532"/>
        <xdr:cNvSpPr/>
      </xdr:nvSpPr>
      <xdr:spPr>
        <a:xfrm>
          <a:off x="15430500" y="64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44942</xdr:rowOff>
    </xdr:from>
    <xdr:ext cx="534377" cy="259045"/>
    <xdr:sp macro="" textlink="">
      <xdr:nvSpPr>
        <xdr:cNvPr id="534" name="テキスト ボックス 533"/>
        <xdr:cNvSpPr txBox="1"/>
      </xdr:nvSpPr>
      <xdr:spPr>
        <a:xfrm>
          <a:off x="15214111" y="65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123313</xdr:rowOff>
    </xdr:from>
    <xdr:to>
      <xdr:col>76</xdr:col>
      <xdr:colOff>165100</xdr:colOff>
      <xdr:row>38</xdr:row>
      <xdr:rowOff>53463</xdr:rowOff>
    </xdr:to>
    <xdr:sp macro="" textlink="">
      <xdr:nvSpPr>
        <xdr:cNvPr id="535" name="楕円 534"/>
        <xdr:cNvSpPr/>
      </xdr:nvSpPr>
      <xdr:spPr>
        <a:xfrm>
          <a:off x="14541500" y="64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44590</xdr:rowOff>
    </xdr:from>
    <xdr:ext cx="534377" cy="259045"/>
    <xdr:sp macro="" textlink="">
      <xdr:nvSpPr>
        <xdr:cNvPr id="536" name="テキスト ボックス 535"/>
        <xdr:cNvSpPr txBox="1"/>
      </xdr:nvSpPr>
      <xdr:spPr>
        <a:xfrm>
          <a:off x="14325111" y="65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148853</xdr:rowOff>
    </xdr:from>
    <xdr:to>
      <xdr:col>72</xdr:col>
      <xdr:colOff>38100</xdr:colOff>
      <xdr:row>37</xdr:row>
      <xdr:rowOff>79003</xdr:rowOff>
    </xdr:to>
    <xdr:sp macro="" textlink="">
      <xdr:nvSpPr>
        <xdr:cNvPr id="537" name="楕円 536"/>
        <xdr:cNvSpPr/>
      </xdr:nvSpPr>
      <xdr:spPr>
        <a:xfrm>
          <a:off x="13652500" y="63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95530</xdr:rowOff>
    </xdr:from>
    <xdr:ext cx="534377" cy="259045"/>
    <xdr:sp macro="" textlink="">
      <xdr:nvSpPr>
        <xdr:cNvPr id="538" name="テキスト ボックス 537"/>
        <xdr:cNvSpPr txBox="1"/>
      </xdr:nvSpPr>
      <xdr:spPr>
        <a:xfrm>
          <a:off x="13436111" y="60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10216</xdr:rowOff>
    </xdr:from>
    <xdr:to>
      <xdr:col>67</xdr:col>
      <xdr:colOff>101600</xdr:colOff>
      <xdr:row>37</xdr:row>
      <xdr:rowOff>111816</xdr:rowOff>
    </xdr:to>
    <xdr:sp macro="" textlink="">
      <xdr:nvSpPr>
        <xdr:cNvPr id="539" name="楕円 538"/>
        <xdr:cNvSpPr/>
      </xdr:nvSpPr>
      <xdr:spPr>
        <a:xfrm>
          <a:off x="12763500" y="63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128343</xdr:rowOff>
    </xdr:from>
    <xdr:ext cx="534377" cy="259045"/>
    <xdr:sp macro="" textlink="">
      <xdr:nvSpPr>
        <xdr:cNvPr id="540" name="テキスト ボックス 539"/>
        <xdr:cNvSpPr txBox="1"/>
      </xdr:nvSpPr>
      <xdr:spPr>
        <a:xfrm>
          <a:off x="12547111" y="61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25360</xdr:rowOff>
    </xdr:from>
    <xdr:to>
      <xdr:col>85</xdr:col>
      <xdr:colOff>127000</xdr:colOff>
      <xdr:row>58</xdr:row>
      <xdr:rowOff>72867</xdr:rowOff>
    </xdr:to>
    <xdr:cxnSp macro="">
      <xdr:nvCxnSpPr>
        <xdr:cNvPr id="571" name="直線コネクタ 570"/>
        <xdr:cNvCxnSpPr/>
      </xdr:nvCxnSpPr>
      <xdr:spPr>
        <a:xfrm flipV="1">
          <a:off x="15481300" y="9969460"/>
          <a:ext cx="838200" cy="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31883</xdr:rowOff>
    </xdr:from>
    <xdr:to>
      <xdr:col>81</xdr:col>
      <xdr:colOff>50800</xdr:colOff>
      <xdr:row>58</xdr:row>
      <xdr:rowOff>72867</xdr:rowOff>
    </xdr:to>
    <xdr:cxnSp macro="">
      <xdr:nvCxnSpPr>
        <xdr:cNvPr id="574" name="直線コネクタ 573"/>
        <xdr:cNvCxnSpPr/>
      </xdr:nvCxnSpPr>
      <xdr:spPr>
        <a:xfrm>
          <a:off x="14592300" y="9975983"/>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31883</xdr:rowOff>
    </xdr:from>
    <xdr:to>
      <xdr:col>76</xdr:col>
      <xdr:colOff>114300</xdr:colOff>
      <xdr:row>58</xdr:row>
      <xdr:rowOff>45844</xdr:rowOff>
    </xdr:to>
    <xdr:cxnSp macro="">
      <xdr:nvCxnSpPr>
        <xdr:cNvPr id="577" name="直線コネクタ 576"/>
        <xdr:cNvCxnSpPr/>
      </xdr:nvCxnSpPr>
      <xdr:spPr>
        <a:xfrm flipV="1">
          <a:off x="13703300" y="9975983"/>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138188</xdr:rowOff>
    </xdr:from>
    <xdr:to>
      <xdr:col>71</xdr:col>
      <xdr:colOff>177800</xdr:colOff>
      <xdr:row>58</xdr:row>
      <xdr:rowOff>45844</xdr:rowOff>
    </xdr:to>
    <xdr:cxnSp macro="">
      <xdr:nvCxnSpPr>
        <xdr:cNvPr id="580" name="直線コネクタ 579"/>
        <xdr:cNvCxnSpPr/>
      </xdr:nvCxnSpPr>
      <xdr:spPr>
        <a:xfrm>
          <a:off x="12814300" y="9910838"/>
          <a:ext cx="889000" cy="7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146010</xdr:rowOff>
    </xdr:from>
    <xdr:to>
      <xdr:col>85</xdr:col>
      <xdr:colOff>177800</xdr:colOff>
      <xdr:row>58</xdr:row>
      <xdr:rowOff>76160</xdr:rowOff>
    </xdr:to>
    <xdr:sp macro="" textlink="">
      <xdr:nvSpPr>
        <xdr:cNvPr id="590" name="楕円 589"/>
        <xdr:cNvSpPr/>
      </xdr:nvSpPr>
      <xdr:spPr>
        <a:xfrm>
          <a:off x="16268700" y="99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105387</xdr:rowOff>
    </xdr:from>
    <xdr:ext cx="534377" cy="259045"/>
    <xdr:sp macro="" textlink="">
      <xdr:nvSpPr>
        <xdr:cNvPr id="591" name="教育費該当値テキスト"/>
        <xdr:cNvSpPr txBox="1"/>
      </xdr:nvSpPr>
      <xdr:spPr>
        <a:xfrm>
          <a:off x="16370300" y="97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22067</xdr:rowOff>
    </xdr:from>
    <xdr:to>
      <xdr:col>81</xdr:col>
      <xdr:colOff>101600</xdr:colOff>
      <xdr:row>58</xdr:row>
      <xdr:rowOff>123667</xdr:rowOff>
    </xdr:to>
    <xdr:sp macro="" textlink="">
      <xdr:nvSpPr>
        <xdr:cNvPr id="592" name="楕円 591"/>
        <xdr:cNvSpPr/>
      </xdr:nvSpPr>
      <xdr:spPr>
        <a:xfrm>
          <a:off x="15430500" y="99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114794</xdr:rowOff>
    </xdr:from>
    <xdr:ext cx="534377" cy="259045"/>
    <xdr:sp macro="" textlink="">
      <xdr:nvSpPr>
        <xdr:cNvPr id="593" name="テキスト ボックス 592"/>
        <xdr:cNvSpPr txBox="1"/>
      </xdr:nvSpPr>
      <xdr:spPr>
        <a:xfrm>
          <a:off x="15214111" y="100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152533</xdr:rowOff>
    </xdr:from>
    <xdr:to>
      <xdr:col>76</xdr:col>
      <xdr:colOff>165100</xdr:colOff>
      <xdr:row>58</xdr:row>
      <xdr:rowOff>82683</xdr:rowOff>
    </xdr:to>
    <xdr:sp macro="" textlink="">
      <xdr:nvSpPr>
        <xdr:cNvPr id="594" name="楕円 593"/>
        <xdr:cNvSpPr/>
      </xdr:nvSpPr>
      <xdr:spPr>
        <a:xfrm>
          <a:off x="14541500" y="99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99210</xdr:rowOff>
    </xdr:from>
    <xdr:ext cx="534377" cy="259045"/>
    <xdr:sp macro="" textlink="">
      <xdr:nvSpPr>
        <xdr:cNvPr id="595" name="テキスト ボックス 594"/>
        <xdr:cNvSpPr txBox="1"/>
      </xdr:nvSpPr>
      <xdr:spPr>
        <a:xfrm>
          <a:off x="14325111" y="97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166494</xdr:rowOff>
    </xdr:from>
    <xdr:to>
      <xdr:col>72</xdr:col>
      <xdr:colOff>38100</xdr:colOff>
      <xdr:row>58</xdr:row>
      <xdr:rowOff>96644</xdr:rowOff>
    </xdr:to>
    <xdr:sp macro="" textlink="">
      <xdr:nvSpPr>
        <xdr:cNvPr id="596" name="楕円 595"/>
        <xdr:cNvSpPr/>
      </xdr:nvSpPr>
      <xdr:spPr>
        <a:xfrm>
          <a:off x="13652500" y="99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87771</xdr:rowOff>
    </xdr:from>
    <xdr:ext cx="534377" cy="259045"/>
    <xdr:sp macro="" textlink="">
      <xdr:nvSpPr>
        <xdr:cNvPr id="597" name="テキスト ボックス 596"/>
        <xdr:cNvSpPr txBox="1"/>
      </xdr:nvSpPr>
      <xdr:spPr>
        <a:xfrm>
          <a:off x="13436111" y="100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87388</xdr:rowOff>
    </xdr:from>
    <xdr:to>
      <xdr:col>67</xdr:col>
      <xdr:colOff>101600</xdr:colOff>
      <xdr:row>58</xdr:row>
      <xdr:rowOff>17538</xdr:rowOff>
    </xdr:to>
    <xdr:sp macro="" textlink="">
      <xdr:nvSpPr>
        <xdr:cNvPr id="598" name="楕円 597"/>
        <xdr:cNvSpPr/>
      </xdr:nvSpPr>
      <xdr:spPr>
        <a:xfrm>
          <a:off x="12763500" y="98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34065</xdr:rowOff>
    </xdr:from>
    <xdr:ext cx="534377" cy="259045"/>
    <xdr:sp macro="" textlink="">
      <xdr:nvSpPr>
        <xdr:cNvPr id="599" name="テキスト ボックス 598"/>
        <xdr:cNvSpPr txBox="1"/>
      </xdr:nvSpPr>
      <xdr:spPr>
        <a:xfrm>
          <a:off x="12547111" y="96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162866</xdr:rowOff>
    </xdr:from>
    <xdr:to>
      <xdr:col>85</xdr:col>
      <xdr:colOff>127000</xdr:colOff>
      <xdr:row>97</xdr:row>
      <xdr:rowOff>15973</xdr:rowOff>
    </xdr:to>
    <xdr:cxnSp macro="">
      <xdr:nvCxnSpPr>
        <xdr:cNvPr id="681" name="直線コネクタ 680"/>
        <xdr:cNvCxnSpPr/>
      </xdr:nvCxnSpPr>
      <xdr:spPr>
        <a:xfrm>
          <a:off x="15481300" y="16622066"/>
          <a:ext cx="8382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162866</xdr:rowOff>
    </xdr:from>
    <xdr:to>
      <xdr:col>81</xdr:col>
      <xdr:colOff>50800</xdr:colOff>
      <xdr:row>97</xdr:row>
      <xdr:rowOff>24380</xdr:rowOff>
    </xdr:to>
    <xdr:cxnSp macro="">
      <xdr:nvCxnSpPr>
        <xdr:cNvPr id="684" name="直線コネクタ 683"/>
        <xdr:cNvCxnSpPr/>
      </xdr:nvCxnSpPr>
      <xdr:spPr>
        <a:xfrm flipV="1">
          <a:off x="14592300" y="16622066"/>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23448</xdr:rowOff>
    </xdr:from>
    <xdr:to>
      <xdr:col>76</xdr:col>
      <xdr:colOff>114300</xdr:colOff>
      <xdr:row>97</xdr:row>
      <xdr:rowOff>24380</xdr:rowOff>
    </xdr:to>
    <xdr:cxnSp macro="">
      <xdr:nvCxnSpPr>
        <xdr:cNvPr id="687" name="直線コネクタ 686"/>
        <xdr:cNvCxnSpPr/>
      </xdr:nvCxnSpPr>
      <xdr:spPr>
        <a:xfrm>
          <a:off x="13703300" y="16654098"/>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10674</xdr:rowOff>
    </xdr:from>
    <xdr:to>
      <xdr:col>71</xdr:col>
      <xdr:colOff>177800</xdr:colOff>
      <xdr:row>97</xdr:row>
      <xdr:rowOff>23448</xdr:rowOff>
    </xdr:to>
    <xdr:cxnSp macro="">
      <xdr:nvCxnSpPr>
        <xdr:cNvPr id="690" name="直線コネクタ 689"/>
        <xdr:cNvCxnSpPr/>
      </xdr:nvCxnSpPr>
      <xdr:spPr>
        <a:xfrm>
          <a:off x="12814300" y="16641324"/>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136623</xdr:rowOff>
    </xdr:from>
    <xdr:to>
      <xdr:col>85</xdr:col>
      <xdr:colOff>177800</xdr:colOff>
      <xdr:row>97</xdr:row>
      <xdr:rowOff>66773</xdr:rowOff>
    </xdr:to>
    <xdr:sp macro="" textlink="">
      <xdr:nvSpPr>
        <xdr:cNvPr id="700" name="楕円 699"/>
        <xdr:cNvSpPr/>
      </xdr:nvSpPr>
      <xdr:spPr>
        <a:xfrm>
          <a:off x="16268700" y="1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115050</xdr:rowOff>
    </xdr:from>
    <xdr:ext cx="534377" cy="259045"/>
    <xdr:sp macro="" textlink="">
      <xdr:nvSpPr>
        <xdr:cNvPr id="701" name="公債費該当値テキスト"/>
        <xdr:cNvSpPr txBox="1"/>
      </xdr:nvSpPr>
      <xdr:spPr>
        <a:xfrm>
          <a:off x="16370300" y="1657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112066</xdr:rowOff>
    </xdr:from>
    <xdr:to>
      <xdr:col>81</xdr:col>
      <xdr:colOff>101600</xdr:colOff>
      <xdr:row>97</xdr:row>
      <xdr:rowOff>42216</xdr:rowOff>
    </xdr:to>
    <xdr:sp macro="" textlink="">
      <xdr:nvSpPr>
        <xdr:cNvPr id="702" name="楕円 701"/>
        <xdr:cNvSpPr/>
      </xdr:nvSpPr>
      <xdr:spPr>
        <a:xfrm>
          <a:off x="15430500" y="165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58743</xdr:rowOff>
    </xdr:from>
    <xdr:ext cx="534377" cy="259045"/>
    <xdr:sp macro="" textlink="">
      <xdr:nvSpPr>
        <xdr:cNvPr id="703" name="テキスト ボックス 702"/>
        <xdr:cNvSpPr txBox="1"/>
      </xdr:nvSpPr>
      <xdr:spPr>
        <a:xfrm>
          <a:off x="15214111" y="163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145030</xdr:rowOff>
    </xdr:from>
    <xdr:to>
      <xdr:col>76</xdr:col>
      <xdr:colOff>165100</xdr:colOff>
      <xdr:row>97</xdr:row>
      <xdr:rowOff>75180</xdr:rowOff>
    </xdr:to>
    <xdr:sp macro="" textlink="">
      <xdr:nvSpPr>
        <xdr:cNvPr id="704" name="楕円 703"/>
        <xdr:cNvSpPr/>
      </xdr:nvSpPr>
      <xdr:spPr>
        <a:xfrm>
          <a:off x="14541500" y="16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66307</xdr:rowOff>
    </xdr:from>
    <xdr:ext cx="534377" cy="259045"/>
    <xdr:sp macro="" textlink="">
      <xdr:nvSpPr>
        <xdr:cNvPr id="705" name="テキスト ボックス 704"/>
        <xdr:cNvSpPr txBox="1"/>
      </xdr:nvSpPr>
      <xdr:spPr>
        <a:xfrm>
          <a:off x="14325111" y="166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144098</xdr:rowOff>
    </xdr:from>
    <xdr:to>
      <xdr:col>72</xdr:col>
      <xdr:colOff>38100</xdr:colOff>
      <xdr:row>97</xdr:row>
      <xdr:rowOff>74248</xdr:rowOff>
    </xdr:to>
    <xdr:sp macro="" textlink="">
      <xdr:nvSpPr>
        <xdr:cNvPr id="706" name="楕円 705"/>
        <xdr:cNvSpPr/>
      </xdr:nvSpPr>
      <xdr:spPr>
        <a:xfrm>
          <a:off x="13652500" y="166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65375</xdr:rowOff>
    </xdr:from>
    <xdr:ext cx="534377" cy="259045"/>
    <xdr:sp macro="" textlink="">
      <xdr:nvSpPr>
        <xdr:cNvPr id="707" name="テキスト ボックス 706"/>
        <xdr:cNvSpPr txBox="1"/>
      </xdr:nvSpPr>
      <xdr:spPr>
        <a:xfrm>
          <a:off x="13436111" y="1669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131324</xdr:rowOff>
    </xdr:from>
    <xdr:to>
      <xdr:col>67</xdr:col>
      <xdr:colOff>101600</xdr:colOff>
      <xdr:row>97</xdr:row>
      <xdr:rowOff>61474</xdr:rowOff>
    </xdr:to>
    <xdr:sp macro="" textlink="">
      <xdr:nvSpPr>
        <xdr:cNvPr id="708" name="楕円 707"/>
        <xdr:cNvSpPr/>
      </xdr:nvSpPr>
      <xdr:spPr>
        <a:xfrm>
          <a:off x="12763500" y="165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52601</xdr:rowOff>
    </xdr:from>
    <xdr:ext cx="534377" cy="259045"/>
    <xdr:sp macro="" textlink="">
      <xdr:nvSpPr>
        <xdr:cNvPr id="709" name="テキスト ボックス 708"/>
        <xdr:cNvSpPr txBox="1"/>
      </xdr:nvSpPr>
      <xdr:spPr>
        <a:xfrm>
          <a:off x="12547111" y="1668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年度に議場音響改修工事が完了したことに伴い、減少傾向にある。総務費は、</a:t>
          </a:r>
          <a:r>
            <a:rPr kumimoji="1" lang="ja-JP" altLang="en-US" sz="1100">
              <a:solidFill>
                <a:schemeClr val="dk1"/>
              </a:solidFill>
              <a:effectLst/>
              <a:latin typeface="+mn-lt"/>
              <a:ea typeface="+mn-ea"/>
              <a:cs typeface="+mn-cs"/>
            </a:rPr>
            <a:t>個人番号カード関連事務費交付金や一般コミュニティ助成事業費補助金等の</a:t>
          </a:r>
          <a:r>
            <a:rPr kumimoji="1" lang="ja-JP" altLang="ja-JP" sz="1100">
              <a:solidFill>
                <a:schemeClr val="dk1"/>
              </a:solidFill>
              <a:effectLst/>
              <a:latin typeface="+mn-lt"/>
              <a:ea typeface="+mn-ea"/>
              <a:cs typeface="+mn-cs"/>
            </a:rPr>
            <a:t>増により増加している。民生費は、</a:t>
          </a:r>
          <a:r>
            <a:rPr kumimoji="1" lang="ja-JP" altLang="en-US" sz="1100">
              <a:solidFill>
                <a:schemeClr val="dk1"/>
              </a:solidFill>
              <a:effectLst/>
              <a:latin typeface="+mn-lt"/>
              <a:ea typeface="+mn-ea"/>
              <a:cs typeface="+mn-cs"/>
            </a:rPr>
            <a:t>子育て環境の充実を図るため、三川町が重点的に取り組んできた子育て支援事業に要する経費が増加していること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に加え、子育て交流施設の建設に要する経費が大幅に増加した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農林水産業費は、</a:t>
          </a:r>
          <a:r>
            <a:rPr kumimoji="1" lang="ja-JP" altLang="en-US" sz="1100">
              <a:solidFill>
                <a:schemeClr val="dk1"/>
              </a:solidFill>
              <a:effectLst/>
              <a:latin typeface="+mn-lt"/>
              <a:ea typeface="+mn-ea"/>
              <a:cs typeface="+mn-cs"/>
            </a:rPr>
            <a:t>ほぼ横ばいである。</a:t>
          </a:r>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ふるさと応援寄付金推進事業に要する経費の増及び特定プレミアム付き商品券発行事業の皆増により前年度比３０．６％上昇している。</a:t>
          </a:r>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平成２８年度以降、</a:t>
          </a:r>
          <a:r>
            <a:rPr kumimoji="1" lang="ja-JP" altLang="ja-JP" sz="1100">
              <a:solidFill>
                <a:schemeClr val="dk1"/>
              </a:solidFill>
              <a:effectLst/>
              <a:latin typeface="+mn-lt"/>
              <a:ea typeface="+mn-ea"/>
              <a:cs typeface="+mn-cs"/>
            </a:rPr>
            <a:t>防災行政無線のデジタル化改修事業や県防災行政通信ネットワーク再整備事業が完了したことに伴い、減少している。</a:t>
          </a:r>
          <a:endParaRPr lang="ja-JP" altLang="ja-JP" sz="1400">
            <a:effectLst/>
          </a:endParaRPr>
        </a:p>
        <a:p>
          <a:r>
            <a:rPr kumimoji="1" lang="ja-JP" altLang="ja-JP" sz="1100">
              <a:solidFill>
                <a:schemeClr val="dk1"/>
              </a:solidFill>
              <a:effectLst/>
              <a:latin typeface="+mn-lt"/>
              <a:ea typeface="+mn-ea"/>
              <a:cs typeface="+mn-cs"/>
            </a:rPr>
            <a:t>教育費は、小学校の大規模改修事業の実施に伴い増加している。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実質収支は、前年度を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％上回る結果となった。財政調整基金については、事業実施による取崩しによって、前年度に比べ</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％減少した。実質単年度収支については、大型事業</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に伴い</a:t>
          </a:r>
          <a:r>
            <a:rPr lang="ja-JP" altLang="en-US" sz="1100" b="0" i="0" baseline="0">
              <a:solidFill>
                <a:schemeClr val="dk1"/>
              </a:solidFill>
              <a:effectLst/>
              <a:latin typeface="+mn-lt"/>
              <a:ea typeface="+mn-ea"/>
              <a:cs typeface="+mn-cs"/>
            </a:rPr>
            <a:t>減少基調にある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、大型事業の実施や廃遺物処理施設等の負担金の増により、実質単年度収支に減少傾向になると考えられるため、より一層</a:t>
          </a:r>
          <a:r>
            <a:rPr lang="ja-JP" altLang="ja-JP" sz="1100" b="0" i="0" baseline="0">
              <a:solidFill>
                <a:schemeClr val="dk1"/>
              </a:solidFill>
              <a:effectLst/>
              <a:latin typeface="+mn-lt"/>
              <a:ea typeface="+mn-ea"/>
              <a:cs typeface="+mn-cs"/>
            </a:rPr>
            <a:t>財政の健全化を図</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、繰上償還や財政調整基金への積立てを行っていく必要がある。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連結実質赤字比率に関しては赤字となっている会計はなく、全ての会計で黒字となっている。三川町国民健康保険特別会計は、黒字であるものの、国保加入者の減少と医療費の増大によりその黒字額は</a:t>
          </a:r>
          <a:r>
            <a:rPr lang="ja-JP" altLang="en-US" sz="1100" b="0" i="0" baseline="0">
              <a:solidFill>
                <a:schemeClr val="dk1"/>
              </a:solidFill>
              <a:effectLst/>
              <a:latin typeface="+mn-lt"/>
              <a:ea typeface="+mn-ea"/>
              <a:cs typeface="+mn-cs"/>
            </a:rPr>
            <a:t>平成２８年度以降</a:t>
          </a:r>
          <a:r>
            <a:rPr lang="ja-JP" altLang="ja-JP" sz="1100" b="0" i="0" baseline="0">
              <a:solidFill>
                <a:schemeClr val="dk1"/>
              </a:solidFill>
              <a:effectLst/>
              <a:latin typeface="+mn-lt"/>
              <a:ea typeface="+mn-ea"/>
              <a:cs typeface="+mn-cs"/>
            </a:rPr>
            <a:t>減少傾向にある。今後も国民健康保険税、介護保険料等の適正化を図り、経費節減に努めることで赤字とならないよう対処していく。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6"/>
      <c r="DK3" s="186"/>
      <c r="DL3" s="186"/>
      <c r="DM3" s="186"/>
      <c r="DN3" s="186"/>
      <c r="DO3" s="186"/>
    </row>
    <row r="4" spans="1:119" ht="18.75" customHeight="1" x14ac:dyDescent="0.15">
      <c r="A4" s="187"/>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6224019</v>
      </c>
      <c r="BO4" s="430"/>
      <c r="BP4" s="430"/>
      <c r="BQ4" s="430"/>
      <c r="BR4" s="430"/>
      <c r="BS4" s="430"/>
      <c r="BT4" s="430"/>
      <c r="BU4" s="431"/>
      <c r="BV4" s="429">
        <v>4794536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9.6</v>
      </c>
      <c r="CU4" s="436"/>
      <c r="CV4" s="436"/>
      <c r="CW4" s="436"/>
      <c r="CX4" s="436"/>
      <c r="CY4" s="436"/>
      <c r="CZ4" s="436"/>
      <c r="DA4" s="437"/>
      <c r="DB4" s="435">
        <v>8</v>
      </c>
      <c r="DC4" s="436"/>
      <c r="DD4" s="436"/>
      <c r="DE4" s="436"/>
      <c r="DF4" s="436"/>
      <c r="DG4" s="436"/>
      <c r="DH4" s="436"/>
      <c r="DI4" s="437"/>
      <c r="DJ4" s="186"/>
      <c r="DK4" s="186"/>
      <c r="DL4" s="186"/>
      <c r="DM4" s="186"/>
      <c r="DN4" s="186"/>
      <c r="DO4" s="186"/>
    </row>
    <row r="5" spans="1:119" ht="18.75" customHeight="1" x14ac:dyDescent="0.15">
      <c r="A5" s="187"/>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5964729</v>
      </c>
      <c r="BO5" s="467"/>
      <c r="BP5" s="467"/>
      <c r="BQ5" s="467"/>
      <c r="BR5" s="467"/>
      <c r="BS5" s="467"/>
      <c r="BT5" s="467"/>
      <c r="BU5" s="468"/>
      <c r="BV5" s="466">
        <v>4582025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v>
      </c>
      <c r="CU5" s="464"/>
      <c r="CV5" s="464"/>
      <c r="CW5" s="464"/>
      <c r="CX5" s="464"/>
      <c r="CY5" s="464"/>
      <c r="CZ5" s="464"/>
      <c r="DA5" s="465"/>
      <c r="DB5" s="463">
        <v>86.7</v>
      </c>
      <c r="DC5" s="464"/>
      <c r="DD5" s="464"/>
      <c r="DE5" s="464"/>
      <c r="DF5" s="464"/>
      <c r="DG5" s="464"/>
      <c r="DH5" s="464"/>
      <c r="DI5" s="465"/>
      <c r="DJ5" s="186"/>
      <c r="DK5" s="186"/>
      <c r="DL5" s="186"/>
      <c r="DM5" s="186"/>
      <c r="DN5" s="186"/>
      <c r="DO5" s="186"/>
    </row>
    <row r="6" spans="1:119" ht="18.75" customHeight="1" x14ac:dyDescent="0.15">
      <c r="A6" s="187"/>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259290</v>
      </c>
      <c r="BO6" s="467"/>
      <c r="BP6" s="467"/>
      <c r="BQ6" s="467"/>
      <c r="BR6" s="467"/>
      <c r="BS6" s="467"/>
      <c r="BT6" s="467"/>
      <c r="BU6" s="468"/>
      <c r="BV6" s="466">
        <v>212511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92.4</v>
      </c>
      <c r="CU6" s="504"/>
      <c r="CV6" s="504"/>
      <c r="CW6" s="504"/>
      <c r="CX6" s="504"/>
      <c r="CY6" s="504"/>
      <c r="CZ6" s="504"/>
      <c r="DA6" s="505"/>
      <c r="DB6" s="503">
        <v>90.9</v>
      </c>
      <c r="DC6" s="504"/>
      <c r="DD6" s="504"/>
      <c r="DE6" s="504"/>
      <c r="DF6" s="504"/>
      <c r="DG6" s="504"/>
      <c r="DH6" s="504"/>
      <c r="DI6" s="505"/>
      <c r="DJ6" s="186"/>
      <c r="DK6" s="186"/>
      <c r="DL6" s="186"/>
      <c r="DM6" s="186"/>
      <c r="DN6" s="186"/>
      <c r="DO6" s="186"/>
    </row>
    <row r="7" spans="1:119" ht="18.75" customHeight="1" x14ac:dyDescent="0.15">
      <c r="A7" s="187"/>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1863</v>
      </c>
      <c r="BO7" s="467"/>
      <c r="BP7" s="467"/>
      <c r="BQ7" s="467"/>
      <c r="BR7" s="467"/>
      <c r="BS7" s="467"/>
      <c r="BT7" s="467"/>
      <c r="BU7" s="468"/>
      <c r="BV7" s="466">
        <v>305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2675280</v>
      </c>
      <c r="CU7" s="467"/>
      <c r="CV7" s="467"/>
      <c r="CW7" s="467"/>
      <c r="CX7" s="467"/>
      <c r="CY7" s="467"/>
      <c r="CZ7" s="467"/>
      <c r="DA7" s="468"/>
      <c r="DB7" s="466">
        <v>2665978</v>
      </c>
      <c r="DC7" s="467"/>
      <c r="DD7" s="467"/>
      <c r="DE7" s="467"/>
      <c r="DF7" s="467"/>
      <c r="DG7" s="467"/>
      <c r="DH7" s="467"/>
      <c r="DI7" s="468"/>
      <c r="DJ7" s="186"/>
      <c r="DK7" s="186"/>
      <c r="DL7" s="186"/>
      <c r="DM7" s="186"/>
      <c r="DN7" s="186"/>
      <c r="DO7" s="186"/>
    </row>
    <row r="8" spans="1:119" ht="18.75" customHeight="1" thickBot="1" x14ac:dyDescent="0.2">
      <c r="A8" s="187"/>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257427</v>
      </c>
      <c r="BO8" s="467"/>
      <c r="BP8" s="467"/>
      <c r="BQ8" s="467"/>
      <c r="BR8" s="467"/>
      <c r="BS8" s="467"/>
      <c r="BT8" s="467"/>
      <c r="BU8" s="468"/>
      <c r="BV8" s="466">
        <v>212206</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v>
      </c>
      <c r="DC8" s="507"/>
      <c r="DD8" s="507"/>
      <c r="DE8" s="507"/>
      <c r="DF8" s="507"/>
      <c r="DG8" s="507"/>
      <c r="DH8" s="507"/>
      <c r="DI8" s="508"/>
      <c r="DJ8" s="186"/>
      <c r="DK8" s="186"/>
      <c r="DL8" s="186"/>
      <c r="DM8" s="186"/>
      <c r="DN8" s="186"/>
      <c r="DO8" s="186"/>
    </row>
    <row r="9" spans="1:119" ht="18.75" customHeight="1" thickBot="1" x14ac:dyDescent="0.2">
      <c r="A9" s="187"/>
      <c r="B9" s="460" t="s">
        <v>113</v>
      </c>
      <c r="C9" s="461"/>
      <c r="D9" s="461"/>
      <c r="E9" s="461"/>
      <c r="F9" s="461"/>
      <c r="G9" s="461"/>
      <c r="H9" s="461"/>
      <c r="I9" s="461"/>
      <c r="J9" s="461"/>
      <c r="K9" s="509"/>
      <c r="L9" s="510" t="s">
        <v>114</v>
      </c>
      <c r="M9" s="511"/>
      <c r="N9" s="511"/>
      <c r="O9" s="511"/>
      <c r="P9" s="511"/>
      <c r="Q9" s="512"/>
      <c r="R9" s="513">
        <v>7728</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45221</v>
      </c>
      <c r="BO9" s="467"/>
      <c r="BP9" s="467"/>
      <c r="BQ9" s="467"/>
      <c r="BR9" s="467"/>
      <c r="BS9" s="467"/>
      <c r="BT9" s="467"/>
      <c r="BU9" s="468"/>
      <c r="BV9" s="466">
        <v>31124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11.7</v>
      </c>
      <c r="CU9" s="464"/>
      <c r="CV9" s="464"/>
      <c r="CW9" s="464"/>
      <c r="CX9" s="464"/>
      <c r="CY9" s="464"/>
      <c r="CZ9" s="464"/>
      <c r="DA9" s="465"/>
      <c r="DB9" s="463">
        <v>13.9</v>
      </c>
      <c r="DC9" s="464"/>
      <c r="DD9" s="464"/>
      <c r="DE9" s="464"/>
      <c r="DF9" s="464"/>
      <c r="DG9" s="464"/>
      <c r="DH9" s="464"/>
      <c r="DI9" s="465"/>
      <c r="DJ9" s="186"/>
      <c r="DK9" s="186"/>
      <c r="DL9" s="186"/>
      <c r="DM9" s="186"/>
      <c r="DN9" s="186"/>
      <c r="DO9" s="186"/>
    </row>
    <row r="10" spans="1:119" ht="18.75" customHeight="1" thickBot="1" x14ac:dyDescent="0.2">
      <c r="A10" s="187"/>
      <c r="B10" s="460"/>
      <c r="C10" s="461"/>
      <c r="D10" s="461"/>
      <c r="E10" s="461"/>
      <c r="F10" s="461"/>
      <c r="G10" s="461"/>
      <c r="H10" s="461"/>
      <c r="I10" s="461"/>
      <c r="J10" s="461"/>
      <c r="K10" s="509"/>
      <c r="L10" s="516" t="s">
        <v>119</v>
      </c>
      <c r="M10" s="496"/>
      <c r="N10" s="496"/>
      <c r="O10" s="496"/>
      <c r="P10" s="496"/>
      <c r="Q10" s="497"/>
      <c r="R10" s="517">
        <v>7731</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135116</v>
      </c>
      <c r="BO10" s="467"/>
      <c r="BP10" s="467"/>
      <c r="BQ10" s="467"/>
      <c r="BR10" s="467"/>
      <c r="BS10" s="467"/>
      <c r="BT10" s="467"/>
      <c r="BU10" s="468"/>
      <c r="BV10" s="466">
        <v>70030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102</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40000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6"/>
      <c r="DK11" s="186"/>
      <c r="DL11" s="186"/>
      <c r="DM11" s="186"/>
      <c r="DN11" s="186"/>
      <c r="DO11" s="186"/>
    </row>
    <row r="12" spans="1:119" ht="18.75" customHeight="1" x14ac:dyDescent="0.15">
      <c r="A12" s="187"/>
      <c r="B12" s="526" t="s">
        <v>130</v>
      </c>
      <c r="C12" s="527"/>
      <c r="D12" s="527"/>
      <c r="E12" s="527"/>
      <c r="F12" s="527"/>
      <c r="G12" s="527"/>
      <c r="H12" s="527"/>
      <c r="I12" s="527"/>
      <c r="J12" s="527"/>
      <c r="K12" s="528"/>
      <c r="L12" s="535" t="s">
        <v>131</v>
      </c>
      <c r="M12" s="536"/>
      <c r="N12" s="536"/>
      <c r="O12" s="536"/>
      <c r="P12" s="536"/>
      <c r="Q12" s="537"/>
      <c r="R12" s="538">
        <v>7410</v>
      </c>
      <c r="S12" s="539"/>
      <c r="T12" s="539"/>
      <c r="U12" s="539"/>
      <c r="V12" s="540"/>
      <c r="W12" s="541" t="s">
        <v>1</v>
      </c>
      <c r="X12" s="499"/>
      <c r="Y12" s="499"/>
      <c r="Z12" s="499"/>
      <c r="AA12" s="499"/>
      <c r="AB12" s="542"/>
      <c r="AC12" s="543" t="s">
        <v>132</v>
      </c>
      <c r="AD12" s="544"/>
      <c r="AE12" s="544"/>
      <c r="AF12" s="544"/>
      <c r="AG12" s="545"/>
      <c r="AH12" s="543" t="s">
        <v>133</v>
      </c>
      <c r="AI12" s="544"/>
      <c r="AJ12" s="544"/>
      <c r="AK12" s="544"/>
      <c r="AL12" s="546"/>
      <c r="AM12" s="495" t="s">
        <v>134</v>
      </c>
      <c r="AN12" s="496"/>
      <c r="AO12" s="496"/>
      <c r="AP12" s="496"/>
      <c r="AQ12" s="496"/>
      <c r="AR12" s="496"/>
      <c r="AS12" s="496"/>
      <c r="AT12" s="497"/>
      <c r="AU12" s="498" t="s">
        <v>106</v>
      </c>
      <c r="AV12" s="499"/>
      <c r="AW12" s="499"/>
      <c r="AX12" s="499"/>
      <c r="AY12" s="500" t="s">
        <v>135</v>
      </c>
      <c r="AZ12" s="501"/>
      <c r="BA12" s="501"/>
      <c r="BB12" s="501"/>
      <c r="BC12" s="501"/>
      <c r="BD12" s="501"/>
      <c r="BE12" s="501"/>
      <c r="BF12" s="501"/>
      <c r="BG12" s="501"/>
      <c r="BH12" s="501"/>
      <c r="BI12" s="501"/>
      <c r="BJ12" s="501"/>
      <c r="BK12" s="501"/>
      <c r="BL12" s="501"/>
      <c r="BM12" s="502"/>
      <c r="BN12" s="466">
        <v>194654</v>
      </c>
      <c r="BO12" s="467"/>
      <c r="BP12" s="467"/>
      <c r="BQ12" s="467"/>
      <c r="BR12" s="467"/>
      <c r="BS12" s="467"/>
      <c r="BT12" s="467"/>
      <c r="BU12" s="468"/>
      <c r="BV12" s="466">
        <v>80148</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6"/>
      <c r="DK12" s="186"/>
      <c r="DL12" s="186"/>
      <c r="DM12" s="186"/>
      <c r="DN12" s="186"/>
      <c r="DO12" s="186"/>
    </row>
    <row r="13" spans="1:119" ht="18.75" customHeight="1" x14ac:dyDescent="0.15">
      <c r="A13" s="187"/>
      <c r="B13" s="529"/>
      <c r="C13" s="530"/>
      <c r="D13" s="530"/>
      <c r="E13" s="530"/>
      <c r="F13" s="530"/>
      <c r="G13" s="530"/>
      <c r="H13" s="530"/>
      <c r="I13" s="530"/>
      <c r="J13" s="530"/>
      <c r="K13" s="531"/>
      <c r="L13" s="197"/>
      <c r="M13" s="557" t="s">
        <v>137</v>
      </c>
      <c r="N13" s="558"/>
      <c r="O13" s="558"/>
      <c r="P13" s="558"/>
      <c r="Q13" s="559"/>
      <c r="R13" s="550">
        <v>7379</v>
      </c>
      <c r="S13" s="551"/>
      <c r="T13" s="551"/>
      <c r="U13" s="551"/>
      <c r="V13" s="552"/>
      <c r="W13" s="482" t="s">
        <v>138</v>
      </c>
      <c r="X13" s="483"/>
      <c r="Y13" s="483"/>
      <c r="Z13" s="483"/>
      <c r="AA13" s="483"/>
      <c r="AB13" s="473"/>
      <c r="AC13" s="517">
        <v>623</v>
      </c>
      <c r="AD13" s="518"/>
      <c r="AE13" s="518"/>
      <c r="AF13" s="518"/>
      <c r="AG13" s="560"/>
      <c r="AH13" s="517">
        <v>639</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-14317</v>
      </c>
      <c r="BO13" s="467"/>
      <c r="BP13" s="467"/>
      <c r="BQ13" s="467"/>
      <c r="BR13" s="467"/>
      <c r="BS13" s="467"/>
      <c r="BT13" s="467"/>
      <c r="BU13" s="468"/>
      <c r="BV13" s="466">
        <v>61006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12</v>
      </c>
      <c r="CU13" s="464"/>
      <c r="CV13" s="464"/>
      <c r="CW13" s="464"/>
      <c r="CX13" s="464"/>
      <c r="CY13" s="464"/>
      <c r="CZ13" s="464"/>
      <c r="DA13" s="465"/>
      <c r="DB13" s="463">
        <v>11.5</v>
      </c>
      <c r="DC13" s="464"/>
      <c r="DD13" s="464"/>
      <c r="DE13" s="464"/>
      <c r="DF13" s="464"/>
      <c r="DG13" s="464"/>
      <c r="DH13" s="464"/>
      <c r="DI13" s="465"/>
      <c r="DJ13" s="186"/>
      <c r="DK13" s="186"/>
      <c r="DL13" s="186"/>
      <c r="DM13" s="186"/>
      <c r="DN13" s="186"/>
      <c r="DO13" s="186"/>
    </row>
    <row r="14" spans="1:119" ht="18.75" customHeight="1" thickBot="1" x14ac:dyDescent="0.2">
      <c r="A14" s="187"/>
      <c r="B14" s="529"/>
      <c r="C14" s="530"/>
      <c r="D14" s="530"/>
      <c r="E14" s="530"/>
      <c r="F14" s="530"/>
      <c r="G14" s="530"/>
      <c r="H14" s="530"/>
      <c r="I14" s="530"/>
      <c r="J14" s="530"/>
      <c r="K14" s="531"/>
      <c r="L14" s="547" t="s">
        <v>143</v>
      </c>
      <c r="M14" s="548"/>
      <c r="N14" s="548"/>
      <c r="O14" s="548"/>
      <c r="P14" s="548"/>
      <c r="Q14" s="549"/>
      <c r="R14" s="550">
        <v>7400</v>
      </c>
      <c r="S14" s="551"/>
      <c r="T14" s="551"/>
      <c r="U14" s="551"/>
      <c r="V14" s="552"/>
      <c r="W14" s="456"/>
      <c r="X14" s="457"/>
      <c r="Y14" s="457"/>
      <c r="Z14" s="457"/>
      <c r="AA14" s="457"/>
      <c r="AB14" s="446"/>
      <c r="AC14" s="553">
        <v>15.8</v>
      </c>
      <c r="AD14" s="554"/>
      <c r="AE14" s="554"/>
      <c r="AF14" s="554"/>
      <c r="AG14" s="555"/>
      <c r="AH14" s="553">
        <v>16.8</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144</v>
      </c>
      <c r="CE14" s="562"/>
      <c r="CF14" s="562"/>
      <c r="CG14" s="562"/>
      <c r="CH14" s="562"/>
      <c r="CI14" s="562"/>
      <c r="CJ14" s="562"/>
      <c r="CK14" s="562"/>
      <c r="CL14" s="562"/>
      <c r="CM14" s="562"/>
      <c r="CN14" s="562"/>
      <c r="CO14" s="562"/>
      <c r="CP14" s="562"/>
      <c r="CQ14" s="562"/>
      <c r="CR14" s="562"/>
      <c r="CS14" s="563"/>
      <c r="CT14" s="564">
        <v>100.4</v>
      </c>
      <c r="CU14" s="565"/>
      <c r="CV14" s="565"/>
      <c r="CW14" s="565"/>
      <c r="CX14" s="565"/>
      <c r="CY14" s="565"/>
      <c r="CZ14" s="565"/>
      <c r="DA14" s="566"/>
      <c r="DB14" s="564">
        <v>89.5</v>
      </c>
      <c r="DC14" s="565"/>
      <c r="DD14" s="565"/>
      <c r="DE14" s="565"/>
      <c r="DF14" s="565"/>
      <c r="DG14" s="565"/>
      <c r="DH14" s="565"/>
      <c r="DI14" s="566"/>
      <c r="DJ14" s="186"/>
      <c r="DK14" s="186"/>
      <c r="DL14" s="186"/>
      <c r="DM14" s="186"/>
      <c r="DN14" s="186"/>
      <c r="DO14" s="186"/>
    </row>
    <row r="15" spans="1:119" ht="18.75" customHeight="1" x14ac:dyDescent="0.15">
      <c r="A15" s="187"/>
      <c r="B15" s="529"/>
      <c r="C15" s="530"/>
      <c r="D15" s="530"/>
      <c r="E15" s="530"/>
      <c r="F15" s="530"/>
      <c r="G15" s="530"/>
      <c r="H15" s="530"/>
      <c r="I15" s="530"/>
      <c r="J15" s="530"/>
      <c r="K15" s="531"/>
      <c r="L15" s="197"/>
      <c r="M15" s="557" t="s">
        <v>145</v>
      </c>
      <c r="N15" s="558"/>
      <c r="O15" s="558"/>
      <c r="P15" s="558"/>
      <c r="Q15" s="559"/>
      <c r="R15" s="550">
        <v>7374</v>
      </c>
      <c r="S15" s="551"/>
      <c r="T15" s="551"/>
      <c r="U15" s="551"/>
      <c r="V15" s="552"/>
      <c r="W15" s="482" t="s">
        <v>146</v>
      </c>
      <c r="X15" s="483"/>
      <c r="Y15" s="483"/>
      <c r="Z15" s="483"/>
      <c r="AA15" s="483"/>
      <c r="AB15" s="473"/>
      <c r="AC15" s="517">
        <v>1134</v>
      </c>
      <c r="AD15" s="518"/>
      <c r="AE15" s="518"/>
      <c r="AF15" s="518"/>
      <c r="AG15" s="560"/>
      <c r="AH15" s="517">
        <v>1202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959271</v>
      </c>
      <c r="BO15" s="430"/>
      <c r="BP15" s="430"/>
      <c r="BQ15" s="430"/>
      <c r="BR15" s="430"/>
      <c r="BS15" s="430"/>
      <c r="BT15" s="430"/>
      <c r="BU15" s="431"/>
      <c r="BV15" s="429">
        <v>966726</v>
      </c>
      <c r="BW15" s="430"/>
      <c r="BX15" s="430"/>
      <c r="BY15" s="430"/>
      <c r="BZ15" s="430"/>
      <c r="CA15" s="430"/>
      <c r="CB15" s="430"/>
      <c r="CC15" s="431"/>
      <c r="CD15" s="567" t="s">
        <v>148</v>
      </c>
      <c r="CE15" s="568"/>
      <c r="CF15" s="568"/>
      <c r="CG15" s="568"/>
      <c r="CH15" s="568"/>
      <c r="CI15" s="568"/>
      <c r="CJ15" s="568"/>
      <c r="CK15" s="568"/>
      <c r="CL15" s="568"/>
      <c r="CM15" s="568"/>
      <c r="CN15" s="568"/>
      <c r="CO15" s="568"/>
      <c r="CP15" s="568"/>
      <c r="CQ15" s="568"/>
      <c r="CR15" s="568"/>
      <c r="CS15" s="56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29"/>
      <c r="C16" s="530"/>
      <c r="D16" s="530"/>
      <c r="E16" s="530"/>
      <c r="F16" s="530"/>
      <c r="G16" s="530"/>
      <c r="H16" s="530"/>
      <c r="I16" s="530"/>
      <c r="J16" s="530"/>
      <c r="K16" s="531"/>
      <c r="L16" s="547" t="s">
        <v>149</v>
      </c>
      <c r="M16" s="578"/>
      <c r="N16" s="578"/>
      <c r="O16" s="578"/>
      <c r="P16" s="578"/>
      <c r="Q16" s="579"/>
      <c r="R16" s="570" t="s">
        <v>150</v>
      </c>
      <c r="S16" s="571"/>
      <c r="T16" s="571"/>
      <c r="U16" s="571"/>
      <c r="V16" s="572"/>
      <c r="W16" s="456"/>
      <c r="X16" s="457"/>
      <c r="Y16" s="457"/>
      <c r="Z16" s="457"/>
      <c r="AA16" s="457"/>
      <c r="AB16" s="446"/>
      <c r="AC16" s="553">
        <v>28.8</v>
      </c>
      <c r="AD16" s="554"/>
      <c r="AE16" s="554"/>
      <c r="AF16" s="554"/>
      <c r="AG16" s="555"/>
      <c r="AH16" s="553">
        <v>31.6</v>
      </c>
      <c r="AI16" s="554"/>
      <c r="AJ16" s="554"/>
      <c r="AK16" s="554"/>
      <c r="AL16" s="556"/>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2313775</v>
      </c>
      <c r="BO16" s="467"/>
      <c r="BP16" s="467"/>
      <c r="BQ16" s="467"/>
      <c r="BR16" s="467"/>
      <c r="BS16" s="467"/>
      <c r="BT16" s="467"/>
      <c r="BU16" s="468"/>
      <c r="BV16" s="466">
        <v>2277248</v>
      </c>
      <c r="BW16" s="467"/>
      <c r="BX16" s="467"/>
      <c r="BY16" s="467"/>
      <c r="BZ16" s="467"/>
      <c r="CA16" s="467"/>
      <c r="CB16" s="467"/>
      <c r="CC16" s="468"/>
      <c r="CD16" s="201"/>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6"/>
      <c r="DK16" s="186"/>
      <c r="DL16" s="186"/>
      <c r="DM16" s="186"/>
      <c r="DN16" s="186"/>
      <c r="DO16" s="186"/>
    </row>
    <row r="17" spans="1:119" ht="18.75" customHeight="1" thickBot="1" x14ac:dyDescent="0.2">
      <c r="A17" s="187"/>
      <c r="B17" s="532"/>
      <c r="C17" s="533"/>
      <c r="D17" s="533"/>
      <c r="E17" s="533"/>
      <c r="F17" s="533"/>
      <c r="G17" s="533"/>
      <c r="H17" s="533"/>
      <c r="I17" s="533"/>
      <c r="J17" s="533"/>
      <c r="K17" s="534"/>
      <c r="L17" s="202"/>
      <c r="M17" s="573" t="s">
        <v>152</v>
      </c>
      <c r="N17" s="574"/>
      <c r="O17" s="574"/>
      <c r="P17" s="574"/>
      <c r="Q17" s="575"/>
      <c r="R17" s="570" t="s">
        <v>150</v>
      </c>
      <c r="S17" s="571"/>
      <c r="T17" s="571"/>
      <c r="U17" s="571"/>
      <c r="V17" s="572"/>
      <c r="W17" s="482" t="s">
        <v>153</v>
      </c>
      <c r="X17" s="483"/>
      <c r="Y17" s="483"/>
      <c r="Z17" s="483"/>
      <c r="AA17" s="483"/>
      <c r="AB17" s="473"/>
      <c r="AC17" s="517">
        <v>2179</v>
      </c>
      <c r="AD17" s="518"/>
      <c r="AE17" s="518"/>
      <c r="AF17" s="518"/>
      <c r="AG17" s="560"/>
      <c r="AH17" s="517">
        <v>1968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1221815</v>
      </c>
      <c r="BO17" s="467"/>
      <c r="BP17" s="467"/>
      <c r="BQ17" s="467"/>
      <c r="BR17" s="467"/>
      <c r="BS17" s="467"/>
      <c r="BT17" s="467"/>
      <c r="BU17" s="468"/>
      <c r="BV17" s="466">
        <v>1230153</v>
      </c>
      <c r="BW17" s="467"/>
      <c r="BX17" s="467"/>
      <c r="BY17" s="467"/>
      <c r="BZ17" s="467"/>
      <c r="CA17" s="467"/>
      <c r="CB17" s="467"/>
      <c r="CC17" s="468"/>
      <c r="CD17" s="201"/>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6"/>
      <c r="DK17" s="186"/>
      <c r="DL17" s="186"/>
      <c r="DM17" s="186"/>
      <c r="DN17" s="186"/>
      <c r="DO17" s="186"/>
    </row>
    <row r="18" spans="1:119" ht="18.75" customHeight="1" thickBot="1" x14ac:dyDescent="0.2">
      <c r="A18" s="187"/>
      <c r="B18" s="580" t="s">
        <v>155</v>
      </c>
      <c r="C18" s="509"/>
      <c r="D18" s="509"/>
      <c r="E18" s="581"/>
      <c r="F18" s="581"/>
      <c r="G18" s="581"/>
      <c r="H18" s="581"/>
      <c r="I18" s="581"/>
      <c r="J18" s="581"/>
      <c r="K18" s="581"/>
      <c r="L18" s="582">
        <v>33.22</v>
      </c>
      <c r="M18" s="582"/>
      <c r="N18" s="582"/>
      <c r="O18" s="582"/>
      <c r="P18" s="582"/>
      <c r="Q18" s="582"/>
      <c r="R18" s="583"/>
      <c r="S18" s="583"/>
      <c r="T18" s="583"/>
      <c r="U18" s="583"/>
      <c r="V18" s="584"/>
      <c r="W18" s="484"/>
      <c r="X18" s="485"/>
      <c r="Y18" s="485"/>
      <c r="Z18" s="485"/>
      <c r="AA18" s="485"/>
      <c r="AB18" s="476"/>
      <c r="AC18" s="585">
        <v>55.4</v>
      </c>
      <c r="AD18" s="586"/>
      <c r="AE18" s="586"/>
      <c r="AF18" s="586"/>
      <c r="AG18" s="587"/>
      <c r="AH18" s="585">
        <v>51.7</v>
      </c>
      <c r="AI18" s="586"/>
      <c r="AJ18" s="586"/>
      <c r="AK18" s="586"/>
      <c r="AL18" s="588"/>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2419433</v>
      </c>
      <c r="BO18" s="467"/>
      <c r="BP18" s="467"/>
      <c r="BQ18" s="467"/>
      <c r="BR18" s="467"/>
      <c r="BS18" s="467"/>
      <c r="BT18" s="467"/>
      <c r="BU18" s="468"/>
      <c r="BV18" s="466">
        <v>2353120</v>
      </c>
      <c r="BW18" s="467"/>
      <c r="BX18" s="467"/>
      <c r="BY18" s="467"/>
      <c r="BZ18" s="467"/>
      <c r="CA18" s="467"/>
      <c r="CB18" s="467"/>
      <c r="CC18" s="468"/>
      <c r="CD18" s="201"/>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6"/>
      <c r="DK18" s="186"/>
      <c r="DL18" s="186"/>
      <c r="DM18" s="186"/>
      <c r="DN18" s="186"/>
      <c r="DO18" s="186"/>
    </row>
    <row r="19" spans="1:119" ht="18.75" customHeight="1" thickBot="1" x14ac:dyDescent="0.2">
      <c r="A19" s="187"/>
      <c r="B19" s="580" t="s">
        <v>157</v>
      </c>
      <c r="C19" s="509"/>
      <c r="D19" s="509"/>
      <c r="E19" s="581"/>
      <c r="F19" s="581"/>
      <c r="G19" s="581"/>
      <c r="H19" s="581"/>
      <c r="I19" s="581"/>
      <c r="J19" s="581"/>
      <c r="K19" s="581"/>
      <c r="L19" s="589">
        <v>233</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4026247</v>
      </c>
      <c r="BO19" s="467"/>
      <c r="BP19" s="467"/>
      <c r="BQ19" s="467"/>
      <c r="BR19" s="467"/>
      <c r="BS19" s="467"/>
      <c r="BT19" s="467"/>
      <c r="BU19" s="468"/>
      <c r="BV19" s="466">
        <v>3659634</v>
      </c>
      <c r="BW19" s="467"/>
      <c r="BX19" s="467"/>
      <c r="BY19" s="467"/>
      <c r="BZ19" s="467"/>
      <c r="CA19" s="467"/>
      <c r="CB19" s="467"/>
      <c r="CC19" s="468"/>
      <c r="CD19" s="201"/>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6"/>
      <c r="DK19" s="186"/>
      <c r="DL19" s="186"/>
      <c r="DM19" s="186"/>
      <c r="DN19" s="186"/>
      <c r="DO19" s="186"/>
    </row>
    <row r="20" spans="1:119" ht="18.75" customHeight="1" thickBot="1" x14ac:dyDescent="0.2">
      <c r="A20" s="187"/>
      <c r="B20" s="580" t="s">
        <v>159</v>
      </c>
      <c r="C20" s="509"/>
      <c r="D20" s="509"/>
      <c r="E20" s="581"/>
      <c r="F20" s="581"/>
      <c r="G20" s="581"/>
      <c r="H20" s="581"/>
      <c r="I20" s="581"/>
      <c r="J20" s="581"/>
      <c r="K20" s="581"/>
      <c r="L20" s="589">
        <v>2223</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1"/>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6"/>
      <c r="DK20" s="186"/>
      <c r="DL20" s="186"/>
      <c r="DM20" s="186"/>
      <c r="DN20" s="186"/>
      <c r="DO20" s="186"/>
    </row>
    <row r="21" spans="1:119" ht="18.75" customHeight="1" x14ac:dyDescent="0.15">
      <c r="A21" s="187"/>
      <c r="B21" s="600" t="s">
        <v>160</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1"/>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6"/>
      <c r="DK21" s="186"/>
      <c r="DL21" s="186"/>
      <c r="DM21" s="186"/>
      <c r="DN21" s="186"/>
      <c r="DO21" s="186"/>
    </row>
    <row r="22" spans="1:119" ht="18.75" customHeight="1" thickBot="1" x14ac:dyDescent="0.2">
      <c r="A22" s="187"/>
      <c r="B22" s="603" t="s">
        <v>161</v>
      </c>
      <c r="C22" s="604"/>
      <c r="D22" s="605"/>
      <c r="E22" s="478" t="s">
        <v>1</v>
      </c>
      <c r="F22" s="483"/>
      <c r="G22" s="483"/>
      <c r="H22" s="483"/>
      <c r="I22" s="483"/>
      <c r="J22" s="483"/>
      <c r="K22" s="473"/>
      <c r="L22" s="478" t="s">
        <v>162</v>
      </c>
      <c r="M22" s="483"/>
      <c r="N22" s="483"/>
      <c r="O22" s="483"/>
      <c r="P22" s="473"/>
      <c r="Q22" s="612" t="s">
        <v>163</v>
      </c>
      <c r="R22" s="613"/>
      <c r="S22" s="613"/>
      <c r="T22" s="613"/>
      <c r="U22" s="613"/>
      <c r="V22" s="614"/>
      <c r="W22" s="618" t="s">
        <v>164</v>
      </c>
      <c r="X22" s="604"/>
      <c r="Y22" s="605"/>
      <c r="Z22" s="478" t="s">
        <v>1</v>
      </c>
      <c r="AA22" s="483"/>
      <c r="AB22" s="483"/>
      <c r="AC22" s="483"/>
      <c r="AD22" s="483"/>
      <c r="AE22" s="483"/>
      <c r="AF22" s="483"/>
      <c r="AG22" s="473"/>
      <c r="AH22" s="631" t="s">
        <v>165</v>
      </c>
      <c r="AI22" s="483"/>
      <c r="AJ22" s="483"/>
      <c r="AK22" s="483"/>
      <c r="AL22" s="473"/>
      <c r="AM22" s="631" t="s">
        <v>166</v>
      </c>
      <c r="AN22" s="632"/>
      <c r="AO22" s="632"/>
      <c r="AP22" s="632"/>
      <c r="AQ22" s="632"/>
      <c r="AR22" s="633"/>
      <c r="AS22" s="612" t="s">
        <v>163</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1"/>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6"/>
      <c r="DK22" s="186"/>
      <c r="DL22" s="186"/>
      <c r="DM22" s="186"/>
      <c r="DN22" s="186"/>
      <c r="DO22" s="186"/>
    </row>
    <row r="23" spans="1:119" ht="18.75" customHeight="1" x14ac:dyDescent="0.15">
      <c r="A23" s="187"/>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167</v>
      </c>
      <c r="AZ23" s="427"/>
      <c r="BA23" s="427"/>
      <c r="BB23" s="427"/>
      <c r="BC23" s="427"/>
      <c r="BD23" s="427"/>
      <c r="BE23" s="427"/>
      <c r="BF23" s="427"/>
      <c r="BG23" s="427"/>
      <c r="BH23" s="427"/>
      <c r="BI23" s="427"/>
      <c r="BJ23" s="427"/>
      <c r="BK23" s="427"/>
      <c r="BL23" s="427"/>
      <c r="BM23" s="428"/>
      <c r="BN23" s="466">
        <v>5224560</v>
      </c>
      <c r="BO23" s="467"/>
      <c r="BP23" s="467"/>
      <c r="BQ23" s="467"/>
      <c r="BR23" s="467"/>
      <c r="BS23" s="467"/>
      <c r="BT23" s="467"/>
      <c r="BU23" s="468"/>
      <c r="BV23" s="466">
        <v>4889084</v>
      </c>
      <c r="BW23" s="467"/>
      <c r="BX23" s="467"/>
      <c r="BY23" s="467"/>
      <c r="BZ23" s="467"/>
      <c r="CA23" s="467"/>
      <c r="CB23" s="467"/>
      <c r="CC23" s="468"/>
      <c r="CD23" s="201"/>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6"/>
      <c r="DK23" s="186"/>
      <c r="DL23" s="186"/>
      <c r="DM23" s="186"/>
      <c r="DN23" s="186"/>
      <c r="DO23" s="186"/>
    </row>
    <row r="24" spans="1:119" ht="18.75" customHeight="1" thickBot="1" x14ac:dyDescent="0.2">
      <c r="A24" s="187"/>
      <c r="B24" s="606"/>
      <c r="C24" s="607"/>
      <c r="D24" s="608"/>
      <c r="E24" s="516" t="s">
        <v>168</v>
      </c>
      <c r="F24" s="496"/>
      <c r="G24" s="496"/>
      <c r="H24" s="496"/>
      <c r="I24" s="496"/>
      <c r="J24" s="496"/>
      <c r="K24" s="497"/>
      <c r="L24" s="517">
        <v>1</v>
      </c>
      <c r="M24" s="518"/>
      <c r="N24" s="518"/>
      <c r="O24" s="518"/>
      <c r="P24" s="560"/>
      <c r="Q24" s="517">
        <v>6250</v>
      </c>
      <c r="R24" s="518"/>
      <c r="S24" s="518"/>
      <c r="T24" s="518"/>
      <c r="U24" s="518"/>
      <c r="V24" s="560"/>
      <c r="W24" s="619"/>
      <c r="X24" s="607"/>
      <c r="Y24" s="608"/>
      <c r="Z24" s="516" t="s">
        <v>169</v>
      </c>
      <c r="AA24" s="496"/>
      <c r="AB24" s="496"/>
      <c r="AC24" s="496"/>
      <c r="AD24" s="496"/>
      <c r="AE24" s="496"/>
      <c r="AF24" s="496"/>
      <c r="AG24" s="497"/>
      <c r="AH24" s="517">
        <v>79</v>
      </c>
      <c r="AI24" s="518"/>
      <c r="AJ24" s="518"/>
      <c r="AK24" s="518"/>
      <c r="AL24" s="560"/>
      <c r="AM24" s="517">
        <v>235736</v>
      </c>
      <c r="AN24" s="518"/>
      <c r="AO24" s="518"/>
      <c r="AP24" s="518"/>
      <c r="AQ24" s="518"/>
      <c r="AR24" s="560"/>
      <c r="AS24" s="517">
        <v>2984</v>
      </c>
      <c r="AT24" s="518"/>
      <c r="AU24" s="518"/>
      <c r="AV24" s="518"/>
      <c r="AW24" s="518"/>
      <c r="AX24" s="519"/>
      <c r="AY24" s="639" t="s">
        <v>170</v>
      </c>
      <c r="AZ24" s="640"/>
      <c r="BA24" s="640"/>
      <c r="BB24" s="640"/>
      <c r="BC24" s="640"/>
      <c r="BD24" s="640"/>
      <c r="BE24" s="640"/>
      <c r="BF24" s="640"/>
      <c r="BG24" s="640"/>
      <c r="BH24" s="640"/>
      <c r="BI24" s="640"/>
      <c r="BJ24" s="640"/>
      <c r="BK24" s="640"/>
      <c r="BL24" s="640"/>
      <c r="BM24" s="641"/>
      <c r="BN24" s="466">
        <v>3751236</v>
      </c>
      <c r="BO24" s="467"/>
      <c r="BP24" s="467"/>
      <c r="BQ24" s="467"/>
      <c r="BR24" s="467"/>
      <c r="BS24" s="467"/>
      <c r="BT24" s="467"/>
      <c r="BU24" s="468"/>
      <c r="BV24" s="466">
        <v>3416294</v>
      </c>
      <c r="BW24" s="467"/>
      <c r="BX24" s="467"/>
      <c r="BY24" s="467"/>
      <c r="BZ24" s="467"/>
      <c r="CA24" s="467"/>
      <c r="CB24" s="467"/>
      <c r="CC24" s="468"/>
      <c r="CD24" s="201"/>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6"/>
      <c r="DK24" s="186"/>
      <c r="DL24" s="186"/>
      <c r="DM24" s="186"/>
      <c r="DN24" s="186"/>
      <c r="DO24" s="186"/>
    </row>
    <row r="25" spans="1:119" s="186" customFormat="1" ht="18.75" customHeight="1" x14ac:dyDescent="0.15">
      <c r="A25" s="187"/>
      <c r="B25" s="606"/>
      <c r="C25" s="607"/>
      <c r="D25" s="608"/>
      <c r="E25" s="516" t="s">
        <v>171</v>
      </c>
      <c r="F25" s="496"/>
      <c r="G25" s="496"/>
      <c r="H25" s="496"/>
      <c r="I25" s="496"/>
      <c r="J25" s="496"/>
      <c r="K25" s="497"/>
      <c r="L25" s="517">
        <v>1</v>
      </c>
      <c r="M25" s="518"/>
      <c r="N25" s="518"/>
      <c r="O25" s="518"/>
      <c r="P25" s="560"/>
      <c r="Q25" s="517">
        <v>5420</v>
      </c>
      <c r="R25" s="518"/>
      <c r="S25" s="518"/>
      <c r="T25" s="518"/>
      <c r="U25" s="518"/>
      <c r="V25" s="560"/>
      <c r="W25" s="619"/>
      <c r="X25" s="607"/>
      <c r="Y25" s="608"/>
      <c r="Z25" s="516" t="s">
        <v>172</v>
      </c>
      <c r="AA25" s="496"/>
      <c r="AB25" s="496"/>
      <c r="AC25" s="496"/>
      <c r="AD25" s="496"/>
      <c r="AE25" s="496"/>
      <c r="AF25" s="496"/>
      <c r="AG25" s="497"/>
      <c r="AH25" s="517" t="s">
        <v>173</v>
      </c>
      <c r="AI25" s="518"/>
      <c r="AJ25" s="518"/>
      <c r="AK25" s="518"/>
      <c r="AL25" s="560"/>
      <c r="AM25" s="517" t="s">
        <v>129</v>
      </c>
      <c r="AN25" s="518"/>
      <c r="AO25" s="518"/>
      <c r="AP25" s="518"/>
      <c r="AQ25" s="518"/>
      <c r="AR25" s="560"/>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150713</v>
      </c>
      <c r="BO25" s="430"/>
      <c r="BP25" s="430"/>
      <c r="BQ25" s="430"/>
      <c r="BR25" s="430"/>
      <c r="BS25" s="430"/>
      <c r="BT25" s="430"/>
      <c r="BU25" s="431"/>
      <c r="BV25" s="429">
        <v>27925</v>
      </c>
      <c r="BW25" s="430"/>
      <c r="BX25" s="430"/>
      <c r="BY25" s="430"/>
      <c r="BZ25" s="430"/>
      <c r="CA25" s="430"/>
      <c r="CB25" s="430"/>
      <c r="CC25" s="431"/>
      <c r="CD25" s="201"/>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6" customFormat="1" ht="18.75" customHeight="1" x14ac:dyDescent="0.15">
      <c r="A26" s="187"/>
      <c r="B26" s="606"/>
      <c r="C26" s="607"/>
      <c r="D26" s="608"/>
      <c r="E26" s="516" t="s">
        <v>175</v>
      </c>
      <c r="F26" s="496"/>
      <c r="G26" s="496"/>
      <c r="H26" s="496"/>
      <c r="I26" s="496"/>
      <c r="J26" s="496"/>
      <c r="K26" s="497"/>
      <c r="L26" s="517">
        <v>1</v>
      </c>
      <c r="M26" s="518"/>
      <c r="N26" s="518"/>
      <c r="O26" s="518"/>
      <c r="P26" s="560"/>
      <c r="Q26" s="517">
        <v>5210</v>
      </c>
      <c r="R26" s="518"/>
      <c r="S26" s="518"/>
      <c r="T26" s="518"/>
      <c r="U26" s="518"/>
      <c r="V26" s="560"/>
      <c r="W26" s="619"/>
      <c r="X26" s="607"/>
      <c r="Y26" s="608"/>
      <c r="Z26" s="516" t="s">
        <v>176</v>
      </c>
      <c r="AA26" s="629"/>
      <c r="AB26" s="629"/>
      <c r="AC26" s="629"/>
      <c r="AD26" s="629"/>
      <c r="AE26" s="629"/>
      <c r="AF26" s="629"/>
      <c r="AG26" s="630"/>
      <c r="AH26" s="517">
        <v>8</v>
      </c>
      <c r="AI26" s="518"/>
      <c r="AJ26" s="518"/>
      <c r="AK26" s="518"/>
      <c r="AL26" s="560"/>
      <c r="AM26" s="517">
        <v>26952</v>
      </c>
      <c r="AN26" s="518"/>
      <c r="AO26" s="518"/>
      <c r="AP26" s="518"/>
      <c r="AQ26" s="518"/>
      <c r="AR26" s="560"/>
      <c r="AS26" s="517">
        <v>3369</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1"/>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7"/>
      <c r="B27" s="606"/>
      <c r="C27" s="607"/>
      <c r="D27" s="608"/>
      <c r="E27" s="516" t="s">
        <v>178</v>
      </c>
      <c r="F27" s="496"/>
      <c r="G27" s="496"/>
      <c r="H27" s="496"/>
      <c r="I27" s="496"/>
      <c r="J27" s="496"/>
      <c r="K27" s="497"/>
      <c r="L27" s="517">
        <v>1</v>
      </c>
      <c r="M27" s="518"/>
      <c r="N27" s="518"/>
      <c r="O27" s="518"/>
      <c r="P27" s="560"/>
      <c r="Q27" s="517">
        <v>3000</v>
      </c>
      <c r="R27" s="518"/>
      <c r="S27" s="518"/>
      <c r="T27" s="518"/>
      <c r="U27" s="518"/>
      <c r="V27" s="560"/>
      <c r="W27" s="619"/>
      <c r="X27" s="607"/>
      <c r="Y27" s="608"/>
      <c r="Z27" s="516" t="s">
        <v>179</v>
      </c>
      <c r="AA27" s="496"/>
      <c r="AB27" s="496"/>
      <c r="AC27" s="496"/>
      <c r="AD27" s="496"/>
      <c r="AE27" s="496"/>
      <c r="AF27" s="496"/>
      <c r="AG27" s="497"/>
      <c r="AH27" s="517">
        <v>7</v>
      </c>
      <c r="AI27" s="518"/>
      <c r="AJ27" s="518"/>
      <c r="AK27" s="518"/>
      <c r="AL27" s="560"/>
      <c r="AM27" s="517">
        <v>20846</v>
      </c>
      <c r="AN27" s="518"/>
      <c r="AO27" s="518"/>
      <c r="AP27" s="518"/>
      <c r="AQ27" s="518"/>
      <c r="AR27" s="560"/>
      <c r="AS27" s="517">
        <v>2978</v>
      </c>
      <c r="AT27" s="518"/>
      <c r="AU27" s="518"/>
      <c r="AV27" s="518"/>
      <c r="AW27" s="518"/>
      <c r="AX27" s="519"/>
      <c r="AY27" s="561" t="s">
        <v>180</v>
      </c>
      <c r="AZ27" s="562"/>
      <c r="BA27" s="562"/>
      <c r="BB27" s="562"/>
      <c r="BC27" s="562"/>
      <c r="BD27" s="562"/>
      <c r="BE27" s="562"/>
      <c r="BF27" s="562"/>
      <c r="BG27" s="562"/>
      <c r="BH27" s="562"/>
      <c r="BI27" s="562"/>
      <c r="BJ27" s="562"/>
      <c r="BK27" s="562"/>
      <c r="BL27" s="562"/>
      <c r="BM27" s="563"/>
      <c r="BN27" s="642" t="s">
        <v>129</v>
      </c>
      <c r="BO27" s="643"/>
      <c r="BP27" s="643"/>
      <c r="BQ27" s="643"/>
      <c r="BR27" s="643"/>
      <c r="BS27" s="643"/>
      <c r="BT27" s="643"/>
      <c r="BU27" s="644"/>
      <c r="BV27" s="642" t="s">
        <v>173</v>
      </c>
      <c r="BW27" s="643"/>
      <c r="BX27" s="643"/>
      <c r="BY27" s="643"/>
      <c r="BZ27" s="643"/>
      <c r="CA27" s="643"/>
      <c r="CB27" s="643"/>
      <c r="CC27" s="644"/>
      <c r="CD27" s="203"/>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6"/>
      <c r="DK27" s="186"/>
      <c r="DL27" s="186"/>
      <c r="DM27" s="186"/>
      <c r="DN27" s="186"/>
      <c r="DO27" s="186"/>
    </row>
    <row r="28" spans="1:119" ht="18.75" customHeight="1" x14ac:dyDescent="0.15">
      <c r="A28" s="187"/>
      <c r="B28" s="606"/>
      <c r="C28" s="607"/>
      <c r="D28" s="608"/>
      <c r="E28" s="516" t="s">
        <v>181</v>
      </c>
      <c r="F28" s="496"/>
      <c r="G28" s="496"/>
      <c r="H28" s="496"/>
      <c r="I28" s="496"/>
      <c r="J28" s="496"/>
      <c r="K28" s="497"/>
      <c r="L28" s="517">
        <v>1</v>
      </c>
      <c r="M28" s="518"/>
      <c r="N28" s="518"/>
      <c r="O28" s="518"/>
      <c r="P28" s="560"/>
      <c r="Q28" s="517">
        <v>2450</v>
      </c>
      <c r="R28" s="518"/>
      <c r="S28" s="518"/>
      <c r="T28" s="518"/>
      <c r="U28" s="518"/>
      <c r="V28" s="560"/>
      <c r="W28" s="619"/>
      <c r="X28" s="607"/>
      <c r="Y28" s="608"/>
      <c r="Z28" s="516" t="s">
        <v>182</v>
      </c>
      <c r="AA28" s="496"/>
      <c r="AB28" s="496"/>
      <c r="AC28" s="496"/>
      <c r="AD28" s="496"/>
      <c r="AE28" s="496"/>
      <c r="AF28" s="496"/>
      <c r="AG28" s="497"/>
      <c r="AH28" s="517" t="s">
        <v>173</v>
      </c>
      <c r="AI28" s="518"/>
      <c r="AJ28" s="518"/>
      <c r="AK28" s="518"/>
      <c r="AL28" s="560"/>
      <c r="AM28" s="517" t="s">
        <v>173</v>
      </c>
      <c r="AN28" s="518"/>
      <c r="AO28" s="518"/>
      <c r="AP28" s="518"/>
      <c r="AQ28" s="518"/>
      <c r="AR28" s="560"/>
      <c r="AS28" s="517" t="s">
        <v>173</v>
      </c>
      <c r="AT28" s="518"/>
      <c r="AU28" s="518"/>
      <c r="AV28" s="518"/>
      <c r="AW28" s="518"/>
      <c r="AX28" s="519"/>
      <c r="AY28" s="645" t="s">
        <v>183</v>
      </c>
      <c r="AZ28" s="646"/>
      <c r="BA28" s="646"/>
      <c r="BB28" s="647"/>
      <c r="BC28" s="426" t="s">
        <v>48</v>
      </c>
      <c r="BD28" s="427"/>
      <c r="BE28" s="427"/>
      <c r="BF28" s="427"/>
      <c r="BG28" s="427"/>
      <c r="BH28" s="427"/>
      <c r="BI28" s="427"/>
      <c r="BJ28" s="427"/>
      <c r="BK28" s="427"/>
      <c r="BL28" s="427"/>
      <c r="BM28" s="428"/>
      <c r="BN28" s="429">
        <v>535844</v>
      </c>
      <c r="BO28" s="430"/>
      <c r="BP28" s="430"/>
      <c r="BQ28" s="430"/>
      <c r="BR28" s="430"/>
      <c r="BS28" s="430"/>
      <c r="BT28" s="430"/>
      <c r="BU28" s="431"/>
      <c r="BV28" s="429">
        <v>595382</v>
      </c>
      <c r="BW28" s="430"/>
      <c r="BX28" s="430"/>
      <c r="BY28" s="430"/>
      <c r="BZ28" s="430"/>
      <c r="CA28" s="430"/>
      <c r="CB28" s="430"/>
      <c r="CC28" s="431"/>
      <c r="CD28" s="201"/>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6"/>
      <c r="DK28" s="186"/>
      <c r="DL28" s="186"/>
      <c r="DM28" s="186"/>
      <c r="DN28" s="186"/>
      <c r="DO28" s="186"/>
    </row>
    <row r="29" spans="1:119" ht="18.75" customHeight="1" x14ac:dyDescent="0.15">
      <c r="A29" s="187"/>
      <c r="B29" s="606"/>
      <c r="C29" s="607"/>
      <c r="D29" s="608"/>
      <c r="E29" s="516" t="s">
        <v>184</v>
      </c>
      <c r="F29" s="496"/>
      <c r="G29" s="496"/>
      <c r="H29" s="496"/>
      <c r="I29" s="496"/>
      <c r="J29" s="496"/>
      <c r="K29" s="497"/>
      <c r="L29" s="517">
        <v>8</v>
      </c>
      <c r="M29" s="518"/>
      <c r="N29" s="518"/>
      <c r="O29" s="518"/>
      <c r="P29" s="560"/>
      <c r="Q29" s="517">
        <v>2200</v>
      </c>
      <c r="R29" s="518"/>
      <c r="S29" s="518"/>
      <c r="T29" s="518"/>
      <c r="U29" s="518"/>
      <c r="V29" s="560"/>
      <c r="W29" s="620"/>
      <c r="X29" s="621"/>
      <c r="Y29" s="622"/>
      <c r="Z29" s="516" t="s">
        <v>185</v>
      </c>
      <c r="AA29" s="496"/>
      <c r="AB29" s="496"/>
      <c r="AC29" s="496"/>
      <c r="AD29" s="496"/>
      <c r="AE29" s="496"/>
      <c r="AF29" s="496"/>
      <c r="AG29" s="497"/>
      <c r="AH29" s="517">
        <v>86</v>
      </c>
      <c r="AI29" s="518"/>
      <c r="AJ29" s="518"/>
      <c r="AK29" s="518"/>
      <c r="AL29" s="560"/>
      <c r="AM29" s="517">
        <v>256582</v>
      </c>
      <c r="AN29" s="518"/>
      <c r="AO29" s="518"/>
      <c r="AP29" s="518"/>
      <c r="AQ29" s="518"/>
      <c r="AR29" s="560"/>
      <c r="AS29" s="517">
        <v>2984</v>
      </c>
      <c r="AT29" s="518"/>
      <c r="AU29" s="518"/>
      <c r="AV29" s="518"/>
      <c r="AW29" s="518"/>
      <c r="AX29" s="519"/>
      <c r="AY29" s="648"/>
      <c r="AZ29" s="649"/>
      <c r="BA29" s="649"/>
      <c r="BB29" s="650"/>
      <c r="BC29" s="500" t="s">
        <v>186</v>
      </c>
      <c r="BD29" s="501"/>
      <c r="BE29" s="501"/>
      <c r="BF29" s="501"/>
      <c r="BG29" s="501"/>
      <c r="BH29" s="501"/>
      <c r="BI29" s="501"/>
      <c r="BJ29" s="501"/>
      <c r="BK29" s="501"/>
      <c r="BL29" s="501"/>
      <c r="BM29" s="502"/>
      <c r="BN29" s="466">
        <v>67760</v>
      </c>
      <c r="BO29" s="467"/>
      <c r="BP29" s="467"/>
      <c r="BQ29" s="467"/>
      <c r="BR29" s="467"/>
      <c r="BS29" s="467"/>
      <c r="BT29" s="467"/>
      <c r="BU29" s="468"/>
      <c r="BV29" s="466">
        <v>62349</v>
      </c>
      <c r="BW29" s="467"/>
      <c r="BX29" s="467"/>
      <c r="BY29" s="467"/>
      <c r="BZ29" s="467"/>
      <c r="CA29" s="467"/>
      <c r="CB29" s="467"/>
      <c r="CC29" s="468"/>
      <c r="CD29" s="203"/>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6"/>
      <c r="DK29" s="186"/>
      <c r="DL29" s="186"/>
      <c r="DM29" s="186"/>
      <c r="DN29" s="186"/>
      <c r="DO29" s="186"/>
    </row>
    <row r="30" spans="1:119" ht="18.75" customHeight="1" thickBot="1" x14ac:dyDescent="0.2">
      <c r="A30" s="187"/>
      <c r="B30" s="609"/>
      <c r="C30" s="610"/>
      <c r="D30" s="611"/>
      <c r="E30" s="520"/>
      <c r="F30" s="521"/>
      <c r="G30" s="521"/>
      <c r="H30" s="521"/>
      <c r="I30" s="521"/>
      <c r="J30" s="521"/>
      <c r="K30" s="522"/>
      <c r="L30" s="623"/>
      <c r="M30" s="624"/>
      <c r="N30" s="624"/>
      <c r="O30" s="624"/>
      <c r="P30" s="625"/>
      <c r="Q30" s="623"/>
      <c r="R30" s="624"/>
      <c r="S30" s="624"/>
      <c r="T30" s="624"/>
      <c r="U30" s="624"/>
      <c r="V30" s="625"/>
      <c r="W30" s="626" t="s">
        <v>187</v>
      </c>
      <c r="X30" s="627"/>
      <c r="Y30" s="627"/>
      <c r="Z30" s="627"/>
      <c r="AA30" s="627"/>
      <c r="AB30" s="627"/>
      <c r="AC30" s="627"/>
      <c r="AD30" s="627"/>
      <c r="AE30" s="627"/>
      <c r="AF30" s="627"/>
      <c r="AG30" s="628"/>
      <c r="AH30" s="585">
        <v>97</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897236</v>
      </c>
      <c r="BO30" s="643"/>
      <c r="BP30" s="643"/>
      <c r="BQ30" s="643"/>
      <c r="BR30" s="643"/>
      <c r="BS30" s="643"/>
      <c r="BT30" s="643"/>
      <c r="BU30" s="644"/>
      <c r="BV30" s="642">
        <v>784519</v>
      </c>
      <c r="BW30" s="643"/>
      <c r="BX30" s="643"/>
      <c r="BY30" s="643"/>
      <c r="BZ30" s="643"/>
      <c r="CA30" s="643"/>
      <c r="CB30" s="643"/>
      <c r="CC30" s="64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0" t="s">
        <v>194</v>
      </c>
      <c r="D33" s="490"/>
      <c r="E33" s="455" t="s">
        <v>195</v>
      </c>
      <c r="F33" s="455"/>
      <c r="G33" s="455"/>
      <c r="H33" s="455"/>
      <c r="I33" s="455"/>
      <c r="J33" s="455"/>
      <c r="K33" s="455"/>
      <c r="L33" s="455"/>
      <c r="M33" s="455"/>
      <c r="N33" s="455"/>
      <c r="O33" s="455"/>
      <c r="P33" s="455"/>
      <c r="Q33" s="455"/>
      <c r="R33" s="455"/>
      <c r="S33" s="455"/>
      <c r="T33" s="216"/>
      <c r="U33" s="490" t="s">
        <v>196</v>
      </c>
      <c r="V33" s="490"/>
      <c r="W33" s="455" t="s">
        <v>197</v>
      </c>
      <c r="X33" s="455"/>
      <c r="Y33" s="455"/>
      <c r="Z33" s="455"/>
      <c r="AA33" s="455"/>
      <c r="AB33" s="455"/>
      <c r="AC33" s="455"/>
      <c r="AD33" s="455"/>
      <c r="AE33" s="455"/>
      <c r="AF33" s="455"/>
      <c r="AG33" s="455"/>
      <c r="AH33" s="455"/>
      <c r="AI33" s="455"/>
      <c r="AJ33" s="455"/>
      <c r="AK33" s="455"/>
      <c r="AL33" s="216"/>
      <c r="AM33" s="490" t="s">
        <v>194</v>
      </c>
      <c r="AN33" s="490"/>
      <c r="AO33" s="455" t="s">
        <v>197</v>
      </c>
      <c r="AP33" s="455"/>
      <c r="AQ33" s="455"/>
      <c r="AR33" s="455"/>
      <c r="AS33" s="455"/>
      <c r="AT33" s="455"/>
      <c r="AU33" s="455"/>
      <c r="AV33" s="455"/>
      <c r="AW33" s="455"/>
      <c r="AX33" s="455"/>
      <c r="AY33" s="455"/>
      <c r="AZ33" s="455"/>
      <c r="BA33" s="455"/>
      <c r="BB33" s="455"/>
      <c r="BC33" s="455"/>
      <c r="BD33" s="217"/>
      <c r="BE33" s="455" t="s">
        <v>198</v>
      </c>
      <c r="BF33" s="455"/>
      <c r="BG33" s="455" t="s">
        <v>199</v>
      </c>
      <c r="BH33" s="455"/>
      <c r="BI33" s="455"/>
      <c r="BJ33" s="455"/>
      <c r="BK33" s="455"/>
      <c r="BL33" s="455"/>
      <c r="BM33" s="455"/>
      <c r="BN33" s="455"/>
      <c r="BO33" s="455"/>
      <c r="BP33" s="455"/>
      <c r="BQ33" s="455"/>
      <c r="BR33" s="455"/>
      <c r="BS33" s="455"/>
      <c r="BT33" s="455"/>
      <c r="BU33" s="455"/>
      <c r="BV33" s="217"/>
      <c r="BW33" s="490" t="s">
        <v>198</v>
      </c>
      <c r="BX33" s="490"/>
      <c r="BY33" s="455" t="s">
        <v>200</v>
      </c>
      <c r="BZ33" s="455"/>
      <c r="CA33" s="455"/>
      <c r="CB33" s="455"/>
      <c r="CC33" s="455"/>
      <c r="CD33" s="455"/>
      <c r="CE33" s="455"/>
      <c r="CF33" s="455"/>
      <c r="CG33" s="455"/>
      <c r="CH33" s="455"/>
      <c r="CI33" s="455"/>
      <c r="CJ33" s="455"/>
      <c r="CK33" s="455"/>
      <c r="CL33" s="455"/>
      <c r="CM33" s="455"/>
      <c r="CN33" s="216"/>
      <c r="CO33" s="490" t="s">
        <v>194</v>
      </c>
      <c r="CP33" s="490"/>
      <c r="CQ33" s="455" t="s">
        <v>201</v>
      </c>
      <c r="CR33" s="455"/>
      <c r="CS33" s="455"/>
      <c r="CT33" s="455"/>
      <c r="CU33" s="455"/>
      <c r="CV33" s="455"/>
      <c r="CW33" s="455"/>
      <c r="CX33" s="455"/>
      <c r="CY33" s="455"/>
      <c r="CZ33" s="455"/>
      <c r="DA33" s="455"/>
      <c r="DB33" s="455"/>
      <c r="DC33" s="455"/>
      <c r="DD33" s="455"/>
      <c r="DE33" s="455"/>
      <c r="DF33" s="216"/>
      <c r="DG33" s="654" t="s">
        <v>202</v>
      </c>
      <c r="DH33" s="654"/>
      <c r="DI33" s="218"/>
      <c r="DJ33" s="186"/>
      <c r="DK33" s="186"/>
      <c r="DL33" s="186"/>
      <c r="DM33" s="186"/>
      <c r="DN33" s="186"/>
      <c r="DO33" s="186"/>
    </row>
    <row r="34" spans="1:119" ht="32.25" customHeight="1" x14ac:dyDescent="0.15">
      <c r="A34" s="187"/>
      <c r="B34" s="213"/>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4"/>
      <c r="U34" s="655">
        <f>IF(W34="","",MAX(C34:D43)+1)</f>
        <v>2</v>
      </c>
      <c r="V34" s="655"/>
      <c r="W34" s="656" t="str">
        <f>IF('各会計、関係団体の財政状況及び健全化判断比率'!B28="","",'各会計、関係団体の財政状況及び健全化判断比率'!B28)</f>
        <v>三川町国民健康保険特別会計</v>
      </c>
      <c r="X34" s="656"/>
      <c r="Y34" s="656"/>
      <c r="Z34" s="656"/>
      <c r="AA34" s="656"/>
      <c r="AB34" s="656"/>
      <c r="AC34" s="656"/>
      <c r="AD34" s="656"/>
      <c r="AE34" s="656"/>
      <c r="AF34" s="656"/>
      <c r="AG34" s="656"/>
      <c r="AH34" s="656"/>
      <c r="AI34" s="656"/>
      <c r="AJ34" s="656"/>
      <c r="AK34" s="656"/>
      <c r="AL34" s="214"/>
      <c r="AM34" s="655" t="str">
        <f>IF(AO34="","",MAX(C34:D43,U34:V43)+1)</f>
        <v/>
      </c>
      <c r="AN34" s="655"/>
      <c r="AO34" s="656"/>
      <c r="AP34" s="656"/>
      <c r="AQ34" s="656"/>
      <c r="AR34" s="656"/>
      <c r="AS34" s="656"/>
      <c r="AT34" s="656"/>
      <c r="AU34" s="656"/>
      <c r="AV34" s="656"/>
      <c r="AW34" s="656"/>
      <c r="AX34" s="656"/>
      <c r="AY34" s="656"/>
      <c r="AZ34" s="656"/>
      <c r="BA34" s="656"/>
      <c r="BB34" s="656"/>
      <c r="BC34" s="656"/>
      <c r="BD34" s="214"/>
      <c r="BE34" s="655">
        <f>IF(BG34="","",MAX(C34:D43,U34:V43,AM34:AN43)+1)</f>
        <v>5</v>
      </c>
      <c r="BF34" s="655"/>
      <c r="BG34" s="656" t="str">
        <f>IF('各会計、関係団体の財政状況及び健全化判断比率'!B31="","",'各会計、関係団体の財政状況及び健全化判断比率'!B31)</f>
        <v>三川町農業集落排水事業特別会計</v>
      </c>
      <c r="BH34" s="656"/>
      <c r="BI34" s="656"/>
      <c r="BJ34" s="656"/>
      <c r="BK34" s="656"/>
      <c r="BL34" s="656"/>
      <c r="BM34" s="656"/>
      <c r="BN34" s="656"/>
      <c r="BO34" s="656"/>
      <c r="BP34" s="656"/>
      <c r="BQ34" s="656"/>
      <c r="BR34" s="656"/>
      <c r="BS34" s="656"/>
      <c r="BT34" s="656"/>
      <c r="BU34" s="656"/>
      <c r="BV34" s="214"/>
      <c r="BW34" s="655">
        <f>IF(BY34="","",MAX(C34:D43,U34:V43,AM34:AN43,BE34:BF43)+1)</f>
        <v>7</v>
      </c>
      <c r="BX34" s="655"/>
      <c r="BY34" s="656" t="str">
        <f>IF('各会計、関係団体の財政状況及び健全化判断比率'!B68="","",'各会計、関係団体の財政状況及び健全化判断比率'!B68)</f>
        <v>山形県後期高齢者医療広域連合（普通会計）</v>
      </c>
      <c r="BZ34" s="656"/>
      <c r="CA34" s="656"/>
      <c r="CB34" s="656"/>
      <c r="CC34" s="656"/>
      <c r="CD34" s="656"/>
      <c r="CE34" s="656"/>
      <c r="CF34" s="656"/>
      <c r="CG34" s="656"/>
      <c r="CH34" s="656"/>
      <c r="CI34" s="656"/>
      <c r="CJ34" s="656"/>
      <c r="CK34" s="656"/>
      <c r="CL34" s="656"/>
      <c r="CM34" s="656"/>
      <c r="CN34" s="214"/>
      <c r="CO34" s="655">
        <f>IF(CQ34="","",MAX(C34:D43,U34:V43,AM34:AN43,BE34:BF43,BW34:BX43)+1)</f>
        <v>16</v>
      </c>
      <c r="CP34" s="655"/>
      <c r="CQ34" s="656" t="str">
        <f>IF('各会計、関係団体の財政状況及び健全化判断比率'!BS7="","",'各会計、関係団体の財政状況及び健全化判断比率'!BS7)</f>
        <v>みかわ振興公社</v>
      </c>
      <c r="CR34" s="656"/>
      <c r="CS34" s="656"/>
      <c r="CT34" s="656"/>
      <c r="CU34" s="656"/>
      <c r="CV34" s="656"/>
      <c r="CW34" s="656"/>
      <c r="CX34" s="656"/>
      <c r="CY34" s="656"/>
      <c r="CZ34" s="656"/>
      <c r="DA34" s="656"/>
      <c r="DB34" s="656"/>
      <c r="DC34" s="656"/>
      <c r="DD34" s="656"/>
      <c r="DE34" s="656"/>
      <c r="DF34" s="211"/>
      <c r="DG34" s="657" t="str">
        <f>IF('各会計、関係団体の財政状況及び健全化判断比率'!BR7="","",'各会計、関係団体の財政状況及び健全化判断比率'!BR7)</f>
        <v/>
      </c>
      <c r="DH34" s="657"/>
      <c r="DI34" s="218"/>
      <c r="DJ34" s="186"/>
      <c r="DK34" s="186"/>
      <c r="DL34" s="186"/>
      <c r="DM34" s="186"/>
      <c r="DN34" s="186"/>
      <c r="DO34" s="186"/>
    </row>
    <row r="35" spans="1:119" ht="32.25" customHeight="1" x14ac:dyDescent="0.15">
      <c r="A35" s="187"/>
      <c r="B35" s="213"/>
      <c r="C35" s="655" t="str">
        <f>IF(E35="","",C34+1)</f>
        <v/>
      </c>
      <c r="D35" s="655"/>
      <c r="E35" s="656" t="str">
        <f>IF('各会計、関係団体の財政状況及び健全化判断比率'!B8="","",'各会計、関係団体の財政状況及び健全化判断比率'!B8)</f>
        <v/>
      </c>
      <c r="F35" s="656"/>
      <c r="G35" s="656"/>
      <c r="H35" s="656"/>
      <c r="I35" s="656"/>
      <c r="J35" s="656"/>
      <c r="K35" s="656"/>
      <c r="L35" s="656"/>
      <c r="M35" s="656"/>
      <c r="N35" s="656"/>
      <c r="O35" s="656"/>
      <c r="P35" s="656"/>
      <c r="Q35" s="656"/>
      <c r="R35" s="656"/>
      <c r="S35" s="656"/>
      <c r="T35" s="214"/>
      <c r="U35" s="655">
        <f>IF(W35="","",U34+1)</f>
        <v>3</v>
      </c>
      <c r="V35" s="655"/>
      <c r="W35" s="656" t="str">
        <f>IF('各会計、関係団体の財政状況及び健全化判断比率'!B29="","",'各会計、関係団体の財政状況及び健全化判断比率'!B29)</f>
        <v>三川町後期高齢者医療特別会計</v>
      </c>
      <c r="X35" s="656"/>
      <c r="Y35" s="656"/>
      <c r="Z35" s="656"/>
      <c r="AA35" s="656"/>
      <c r="AB35" s="656"/>
      <c r="AC35" s="656"/>
      <c r="AD35" s="656"/>
      <c r="AE35" s="656"/>
      <c r="AF35" s="656"/>
      <c r="AG35" s="656"/>
      <c r="AH35" s="656"/>
      <c r="AI35" s="656"/>
      <c r="AJ35" s="656"/>
      <c r="AK35" s="656"/>
      <c r="AL35" s="214"/>
      <c r="AM35" s="655" t="str">
        <f t="shared" ref="AM35:AM43" si="0">IF(AO35="","",AM34+1)</f>
        <v/>
      </c>
      <c r="AN35" s="655"/>
      <c r="AO35" s="656"/>
      <c r="AP35" s="656"/>
      <c r="AQ35" s="656"/>
      <c r="AR35" s="656"/>
      <c r="AS35" s="656"/>
      <c r="AT35" s="656"/>
      <c r="AU35" s="656"/>
      <c r="AV35" s="656"/>
      <c r="AW35" s="656"/>
      <c r="AX35" s="656"/>
      <c r="AY35" s="656"/>
      <c r="AZ35" s="656"/>
      <c r="BA35" s="656"/>
      <c r="BB35" s="656"/>
      <c r="BC35" s="656"/>
      <c r="BD35" s="214"/>
      <c r="BE35" s="655">
        <f t="shared" ref="BE35:BE43" si="1">IF(BG35="","",BE34+1)</f>
        <v>6</v>
      </c>
      <c r="BF35" s="655"/>
      <c r="BG35" s="656" t="str">
        <f>IF('各会計、関係団体の財政状況及び健全化判断比率'!B32="","",'各会計、関係団体の財政状況及び健全化判断比率'!B32)</f>
        <v>三川町下水道事業特別会計</v>
      </c>
      <c r="BH35" s="656"/>
      <c r="BI35" s="656"/>
      <c r="BJ35" s="656"/>
      <c r="BK35" s="656"/>
      <c r="BL35" s="656"/>
      <c r="BM35" s="656"/>
      <c r="BN35" s="656"/>
      <c r="BO35" s="656"/>
      <c r="BP35" s="656"/>
      <c r="BQ35" s="656"/>
      <c r="BR35" s="656"/>
      <c r="BS35" s="656"/>
      <c r="BT35" s="656"/>
      <c r="BU35" s="656"/>
      <c r="BV35" s="214"/>
      <c r="BW35" s="655">
        <f t="shared" ref="BW35:BW43" si="2">IF(BY35="","",BW34+1)</f>
        <v>8</v>
      </c>
      <c r="BX35" s="655"/>
      <c r="BY35" s="656" t="str">
        <f>IF('各会計、関係団体の財政状況及び健全化判断比率'!B69="","",'各会計、関係団体の財政状況及び健全化判断比率'!B69)</f>
        <v>山形県後期高齢者医療広域連合（事業会計）</v>
      </c>
      <c r="BZ35" s="656"/>
      <c r="CA35" s="656"/>
      <c r="CB35" s="656"/>
      <c r="CC35" s="656"/>
      <c r="CD35" s="656"/>
      <c r="CE35" s="656"/>
      <c r="CF35" s="656"/>
      <c r="CG35" s="656"/>
      <c r="CH35" s="656"/>
      <c r="CI35" s="656"/>
      <c r="CJ35" s="656"/>
      <c r="CK35" s="656"/>
      <c r="CL35" s="656"/>
      <c r="CM35" s="656"/>
      <c r="CN35" s="214"/>
      <c r="CO35" s="655">
        <f t="shared" ref="CO35:CO43" si="3">IF(CQ35="","",CO34+1)</f>
        <v>17</v>
      </c>
      <c r="CP35" s="655"/>
      <c r="CQ35" s="656" t="str">
        <f>IF('各会計、関係団体の財政状況及び健全化判断比率'!BS8="","",'各会計、関係団体の財政状況及び健全化判断比率'!BS8)</f>
        <v>山形県東田川郡三川町土地開発公社</v>
      </c>
      <c r="CR35" s="656"/>
      <c r="CS35" s="656"/>
      <c r="CT35" s="656"/>
      <c r="CU35" s="656"/>
      <c r="CV35" s="656"/>
      <c r="CW35" s="656"/>
      <c r="CX35" s="656"/>
      <c r="CY35" s="656"/>
      <c r="CZ35" s="656"/>
      <c r="DA35" s="656"/>
      <c r="DB35" s="656"/>
      <c r="DC35" s="656"/>
      <c r="DD35" s="656"/>
      <c r="DE35" s="656"/>
      <c r="DF35" s="211"/>
      <c r="DG35" s="657" t="str">
        <f>IF('各会計、関係団体の財政状況及び健全化判断比率'!BR8="","",'各会計、関係団体の財政状況及び健全化判断比率'!BR8)</f>
        <v/>
      </c>
      <c r="DH35" s="657"/>
      <c r="DI35" s="218"/>
      <c r="DJ35" s="186"/>
      <c r="DK35" s="186"/>
      <c r="DL35" s="186"/>
      <c r="DM35" s="186"/>
      <c r="DN35" s="186"/>
      <c r="DO35" s="186"/>
    </row>
    <row r="36" spans="1:119" ht="32.25" customHeight="1" x14ac:dyDescent="0.15">
      <c r="A36" s="187"/>
      <c r="B36" s="213"/>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4"/>
      <c r="U36" s="655">
        <f t="shared" ref="U36:U43" si="4">IF(W36="","",U35+1)</f>
        <v>4</v>
      </c>
      <c r="V36" s="655"/>
      <c r="W36" s="656" t="str">
        <f>IF('各会計、関係団体の財政状況及び健全化判断比率'!B30="","",'各会計、関係団体の財政状況及び健全化判断比率'!B30)</f>
        <v>三川町介護保険特別会計</v>
      </c>
      <c r="X36" s="656"/>
      <c r="Y36" s="656"/>
      <c r="Z36" s="656"/>
      <c r="AA36" s="656"/>
      <c r="AB36" s="656"/>
      <c r="AC36" s="656"/>
      <c r="AD36" s="656"/>
      <c r="AE36" s="656"/>
      <c r="AF36" s="656"/>
      <c r="AG36" s="656"/>
      <c r="AH36" s="656"/>
      <c r="AI36" s="656"/>
      <c r="AJ36" s="656"/>
      <c r="AK36" s="656"/>
      <c r="AL36" s="214"/>
      <c r="AM36" s="655" t="str">
        <f t="shared" si="0"/>
        <v/>
      </c>
      <c r="AN36" s="655"/>
      <c r="AO36" s="656"/>
      <c r="AP36" s="656"/>
      <c r="AQ36" s="656"/>
      <c r="AR36" s="656"/>
      <c r="AS36" s="656"/>
      <c r="AT36" s="656"/>
      <c r="AU36" s="656"/>
      <c r="AV36" s="656"/>
      <c r="AW36" s="656"/>
      <c r="AX36" s="656"/>
      <c r="AY36" s="656"/>
      <c r="AZ36" s="656"/>
      <c r="BA36" s="656"/>
      <c r="BB36" s="656"/>
      <c r="BC36" s="656"/>
      <c r="BD36" s="214"/>
      <c r="BE36" s="655" t="str">
        <f t="shared" si="1"/>
        <v/>
      </c>
      <c r="BF36" s="655"/>
      <c r="BG36" s="656"/>
      <c r="BH36" s="656"/>
      <c r="BI36" s="656"/>
      <c r="BJ36" s="656"/>
      <c r="BK36" s="656"/>
      <c r="BL36" s="656"/>
      <c r="BM36" s="656"/>
      <c r="BN36" s="656"/>
      <c r="BO36" s="656"/>
      <c r="BP36" s="656"/>
      <c r="BQ36" s="656"/>
      <c r="BR36" s="656"/>
      <c r="BS36" s="656"/>
      <c r="BT36" s="656"/>
      <c r="BU36" s="656"/>
      <c r="BV36" s="214"/>
      <c r="BW36" s="655">
        <f t="shared" si="2"/>
        <v>9</v>
      </c>
      <c r="BX36" s="655"/>
      <c r="BY36" s="656" t="str">
        <f>IF('各会計、関係団体の財政状況及び健全化判断比率'!B70="","",'各会計、関係団体の財政状況及び健全化判断比率'!B70)</f>
        <v>庄内広域行政組合（普通会計）</v>
      </c>
      <c r="BZ36" s="656"/>
      <c r="CA36" s="656"/>
      <c r="CB36" s="656"/>
      <c r="CC36" s="656"/>
      <c r="CD36" s="656"/>
      <c r="CE36" s="656"/>
      <c r="CF36" s="656"/>
      <c r="CG36" s="656"/>
      <c r="CH36" s="656"/>
      <c r="CI36" s="656"/>
      <c r="CJ36" s="656"/>
      <c r="CK36" s="656"/>
      <c r="CL36" s="656"/>
      <c r="CM36" s="656"/>
      <c r="CN36" s="214"/>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11"/>
      <c r="DG36" s="657" t="str">
        <f>IF('各会計、関係団体の財政状況及び健全化判断比率'!BR9="","",'各会計、関係団体の財政状況及び健全化判断比率'!BR9)</f>
        <v/>
      </c>
      <c r="DH36" s="657"/>
      <c r="DI36" s="218"/>
      <c r="DJ36" s="186"/>
      <c r="DK36" s="186"/>
      <c r="DL36" s="186"/>
      <c r="DM36" s="186"/>
      <c r="DN36" s="186"/>
      <c r="DO36" s="186"/>
    </row>
    <row r="37" spans="1:119" ht="32.25" customHeight="1" x14ac:dyDescent="0.15">
      <c r="A37" s="187"/>
      <c r="B37" s="213"/>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4"/>
      <c r="U37" s="655" t="str">
        <f t="shared" si="4"/>
        <v/>
      </c>
      <c r="V37" s="655"/>
      <c r="W37" s="656"/>
      <c r="X37" s="656"/>
      <c r="Y37" s="656"/>
      <c r="Z37" s="656"/>
      <c r="AA37" s="656"/>
      <c r="AB37" s="656"/>
      <c r="AC37" s="656"/>
      <c r="AD37" s="656"/>
      <c r="AE37" s="656"/>
      <c r="AF37" s="656"/>
      <c r="AG37" s="656"/>
      <c r="AH37" s="656"/>
      <c r="AI37" s="656"/>
      <c r="AJ37" s="656"/>
      <c r="AK37" s="656"/>
      <c r="AL37" s="214"/>
      <c r="AM37" s="655" t="str">
        <f t="shared" si="0"/>
        <v/>
      </c>
      <c r="AN37" s="655"/>
      <c r="AO37" s="656"/>
      <c r="AP37" s="656"/>
      <c r="AQ37" s="656"/>
      <c r="AR37" s="656"/>
      <c r="AS37" s="656"/>
      <c r="AT37" s="656"/>
      <c r="AU37" s="656"/>
      <c r="AV37" s="656"/>
      <c r="AW37" s="656"/>
      <c r="AX37" s="656"/>
      <c r="AY37" s="656"/>
      <c r="AZ37" s="656"/>
      <c r="BA37" s="656"/>
      <c r="BB37" s="656"/>
      <c r="BC37" s="656"/>
      <c r="BD37" s="214"/>
      <c r="BE37" s="655" t="str">
        <f t="shared" si="1"/>
        <v/>
      </c>
      <c r="BF37" s="655"/>
      <c r="BG37" s="656"/>
      <c r="BH37" s="656"/>
      <c r="BI37" s="656"/>
      <c r="BJ37" s="656"/>
      <c r="BK37" s="656"/>
      <c r="BL37" s="656"/>
      <c r="BM37" s="656"/>
      <c r="BN37" s="656"/>
      <c r="BO37" s="656"/>
      <c r="BP37" s="656"/>
      <c r="BQ37" s="656"/>
      <c r="BR37" s="656"/>
      <c r="BS37" s="656"/>
      <c r="BT37" s="656"/>
      <c r="BU37" s="656"/>
      <c r="BV37" s="214"/>
      <c r="BW37" s="655">
        <f t="shared" si="2"/>
        <v>10</v>
      </c>
      <c r="BX37" s="655"/>
      <c r="BY37" s="656" t="str">
        <f>IF('各会計、関係団体の財政状況及び健全化判断比率'!B71="","",'各会計、関係団体の財政状況及び健全化判断比率'!B71)</f>
        <v>庄内広域行政組合（青果市場事業特別会計）</v>
      </c>
      <c r="BZ37" s="656"/>
      <c r="CA37" s="656"/>
      <c r="CB37" s="656"/>
      <c r="CC37" s="656"/>
      <c r="CD37" s="656"/>
      <c r="CE37" s="656"/>
      <c r="CF37" s="656"/>
      <c r="CG37" s="656"/>
      <c r="CH37" s="656"/>
      <c r="CI37" s="656"/>
      <c r="CJ37" s="656"/>
      <c r="CK37" s="656"/>
      <c r="CL37" s="656"/>
      <c r="CM37" s="656"/>
      <c r="CN37" s="214"/>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1"/>
      <c r="DG37" s="657" t="str">
        <f>IF('各会計、関係団体の財政状況及び健全化判断比率'!BR10="","",'各会計、関係団体の財政状況及び健全化判断比率'!BR10)</f>
        <v/>
      </c>
      <c r="DH37" s="657"/>
      <c r="DI37" s="218"/>
      <c r="DJ37" s="186"/>
      <c r="DK37" s="186"/>
      <c r="DL37" s="186"/>
      <c r="DM37" s="186"/>
      <c r="DN37" s="186"/>
      <c r="DO37" s="186"/>
    </row>
    <row r="38" spans="1:119" ht="32.25" customHeight="1" x14ac:dyDescent="0.15">
      <c r="A38" s="187"/>
      <c r="B38" s="213"/>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4"/>
      <c r="U38" s="655" t="str">
        <f t="shared" si="4"/>
        <v/>
      </c>
      <c r="V38" s="655"/>
      <c r="W38" s="656"/>
      <c r="X38" s="656"/>
      <c r="Y38" s="656"/>
      <c r="Z38" s="656"/>
      <c r="AA38" s="656"/>
      <c r="AB38" s="656"/>
      <c r="AC38" s="656"/>
      <c r="AD38" s="656"/>
      <c r="AE38" s="656"/>
      <c r="AF38" s="656"/>
      <c r="AG38" s="656"/>
      <c r="AH38" s="656"/>
      <c r="AI38" s="656"/>
      <c r="AJ38" s="656"/>
      <c r="AK38" s="656"/>
      <c r="AL38" s="214"/>
      <c r="AM38" s="655" t="str">
        <f t="shared" si="0"/>
        <v/>
      </c>
      <c r="AN38" s="655"/>
      <c r="AO38" s="656"/>
      <c r="AP38" s="656"/>
      <c r="AQ38" s="656"/>
      <c r="AR38" s="656"/>
      <c r="AS38" s="656"/>
      <c r="AT38" s="656"/>
      <c r="AU38" s="656"/>
      <c r="AV38" s="656"/>
      <c r="AW38" s="656"/>
      <c r="AX38" s="656"/>
      <c r="AY38" s="656"/>
      <c r="AZ38" s="656"/>
      <c r="BA38" s="656"/>
      <c r="BB38" s="656"/>
      <c r="BC38" s="656"/>
      <c r="BD38" s="214"/>
      <c r="BE38" s="655" t="str">
        <f t="shared" si="1"/>
        <v/>
      </c>
      <c r="BF38" s="655"/>
      <c r="BG38" s="656"/>
      <c r="BH38" s="656"/>
      <c r="BI38" s="656"/>
      <c r="BJ38" s="656"/>
      <c r="BK38" s="656"/>
      <c r="BL38" s="656"/>
      <c r="BM38" s="656"/>
      <c r="BN38" s="656"/>
      <c r="BO38" s="656"/>
      <c r="BP38" s="656"/>
      <c r="BQ38" s="656"/>
      <c r="BR38" s="656"/>
      <c r="BS38" s="656"/>
      <c r="BT38" s="656"/>
      <c r="BU38" s="656"/>
      <c r="BV38" s="214"/>
      <c r="BW38" s="655">
        <f t="shared" si="2"/>
        <v>11</v>
      </c>
      <c r="BX38" s="655"/>
      <c r="BY38" s="656" t="str">
        <f>IF('各会計、関係団体の財政状況及び健全化判断比率'!B72="","",'各会計、関係団体の財政状況及び健全化判断比率'!B72)</f>
        <v>庄内広域行政組合（庄内食肉流通センター事業特別会計）</v>
      </c>
      <c r="BZ38" s="656"/>
      <c r="CA38" s="656"/>
      <c r="CB38" s="656"/>
      <c r="CC38" s="656"/>
      <c r="CD38" s="656"/>
      <c r="CE38" s="656"/>
      <c r="CF38" s="656"/>
      <c r="CG38" s="656"/>
      <c r="CH38" s="656"/>
      <c r="CI38" s="656"/>
      <c r="CJ38" s="656"/>
      <c r="CK38" s="656"/>
      <c r="CL38" s="656"/>
      <c r="CM38" s="656"/>
      <c r="CN38" s="214"/>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1"/>
      <c r="DG38" s="657" t="str">
        <f>IF('各会計、関係団体の財政状況及び健全化判断比率'!BR11="","",'各会計、関係団体の財政状況及び健全化判断比率'!BR11)</f>
        <v/>
      </c>
      <c r="DH38" s="657"/>
      <c r="DI38" s="218"/>
      <c r="DJ38" s="186"/>
      <c r="DK38" s="186"/>
      <c r="DL38" s="186"/>
      <c r="DM38" s="186"/>
      <c r="DN38" s="186"/>
      <c r="DO38" s="186"/>
    </row>
    <row r="39" spans="1:119" ht="32.25" customHeight="1" x14ac:dyDescent="0.15">
      <c r="A39" s="187"/>
      <c r="B39" s="213"/>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4"/>
      <c r="U39" s="655" t="str">
        <f t="shared" si="4"/>
        <v/>
      </c>
      <c r="V39" s="655"/>
      <c r="W39" s="656"/>
      <c r="X39" s="656"/>
      <c r="Y39" s="656"/>
      <c r="Z39" s="656"/>
      <c r="AA39" s="656"/>
      <c r="AB39" s="656"/>
      <c r="AC39" s="656"/>
      <c r="AD39" s="656"/>
      <c r="AE39" s="656"/>
      <c r="AF39" s="656"/>
      <c r="AG39" s="656"/>
      <c r="AH39" s="656"/>
      <c r="AI39" s="656"/>
      <c r="AJ39" s="656"/>
      <c r="AK39" s="656"/>
      <c r="AL39" s="214"/>
      <c r="AM39" s="655" t="str">
        <f t="shared" si="0"/>
        <v/>
      </c>
      <c r="AN39" s="655"/>
      <c r="AO39" s="656"/>
      <c r="AP39" s="656"/>
      <c r="AQ39" s="656"/>
      <c r="AR39" s="656"/>
      <c r="AS39" s="656"/>
      <c r="AT39" s="656"/>
      <c r="AU39" s="656"/>
      <c r="AV39" s="656"/>
      <c r="AW39" s="656"/>
      <c r="AX39" s="656"/>
      <c r="AY39" s="656"/>
      <c r="AZ39" s="656"/>
      <c r="BA39" s="656"/>
      <c r="BB39" s="656"/>
      <c r="BC39" s="656"/>
      <c r="BD39" s="214"/>
      <c r="BE39" s="655" t="str">
        <f t="shared" si="1"/>
        <v/>
      </c>
      <c r="BF39" s="655"/>
      <c r="BG39" s="656"/>
      <c r="BH39" s="656"/>
      <c r="BI39" s="656"/>
      <c r="BJ39" s="656"/>
      <c r="BK39" s="656"/>
      <c r="BL39" s="656"/>
      <c r="BM39" s="656"/>
      <c r="BN39" s="656"/>
      <c r="BO39" s="656"/>
      <c r="BP39" s="656"/>
      <c r="BQ39" s="656"/>
      <c r="BR39" s="656"/>
      <c r="BS39" s="656"/>
      <c r="BT39" s="656"/>
      <c r="BU39" s="656"/>
      <c r="BV39" s="214"/>
      <c r="BW39" s="655">
        <f t="shared" si="2"/>
        <v>12</v>
      </c>
      <c r="BX39" s="655"/>
      <c r="BY39" s="656" t="str">
        <f>IF('各会計、関係団体の財政状況及び健全化判断比率'!B73="","",'各会計、関係団体の財政状況及び健全化判断比率'!B73)</f>
        <v>山形県消防補償等組合（普通会計）</v>
      </c>
      <c r="BZ39" s="656"/>
      <c r="CA39" s="656"/>
      <c r="CB39" s="656"/>
      <c r="CC39" s="656"/>
      <c r="CD39" s="656"/>
      <c r="CE39" s="656"/>
      <c r="CF39" s="656"/>
      <c r="CG39" s="656"/>
      <c r="CH39" s="656"/>
      <c r="CI39" s="656"/>
      <c r="CJ39" s="656"/>
      <c r="CK39" s="656"/>
      <c r="CL39" s="656"/>
      <c r="CM39" s="656"/>
      <c r="CN39" s="214"/>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1"/>
      <c r="DG39" s="657" t="str">
        <f>IF('各会計、関係団体の財政状況及び健全化判断比率'!BR12="","",'各会計、関係団体の財政状況及び健全化判断比率'!BR12)</f>
        <v/>
      </c>
      <c r="DH39" s="657"/>
      <c r="DI39" s="218"/>
      <c r="DJ39" s="186"/>
      <c r="DK39" s="186"/>
      <c r="DL39" s="186"/>
      <c r="DM39" s="186"/>
      <c r="DN39" s="186"/>
      <c r="DO39" s="186"/>
    </row>
    <row r="40" spans="1:119" ht="32.25" customHeight="1" x14ac:dyDescent="0.15">
      <c r="A40" s="187"/>
      <c r="B40" s="213"/>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4"/>
      <c r="U40" s="655" t="str">
        <f t="shared" si="4"/>
        <v/>
      </c>
      <c r="V40" s="655"/>
      <c r="W40" s="656"/>
      <c r="X40" s="656"/>
      <c r="Y40" s="656"/>
      <c r="Z40" s="656"/>
      <c r="AA40" s="656"/>
      <c r="AB40" s="656"/>
      <c r="AC40" s="656"/>
      <c r="AD40" s="656"/>
      <c r="AE40" s="656"/>
      <c r="AF40" s="656"/>
      <c r="AG40" s="656"/>
      <c r="AH40" s="656"/>
      <c r="AI40" s="656"/>
      <c r="AJ40" s="656"/>
      <c r="AK40" s="656"/>
      <c r="AL40" s="214"/>
      <c r="AM40" s="655" t="str">
        <f t="shared" si="0"/>
        <v/>
      </c>
      <c r="AN40" s="655"/>
      <c r="AO40" s="656"/>
      <c r="AP40" s="656"/>
      <c r="AQ40" s="656"/>
      <c r="AR40" s="656"/>
      <c r="AS40" s="656"/>
      <c r="AT40" s="656"/>
      <c r="AU40" s="656"/>
      <c r="AV40" s="656"/>
      <c r="AW40" s="656"/>
      <c r="AX40" s="656"/>
      <c r="AY40" s="656"/>
      <c r="AZ40" s="656"/>
      <c r="BA40" s="656"/>
      <c r="BB40" s="656"/>
      <c r="BC40" s="656"/>
      <c r="BD40" s="214"/>
      <c r="BE40" s="655" t="str">
        <f t="shared" si="1"/>
        <v/>
      </c>
      <c r="BF40" s="655"/>
      <c r="BG40" s="656"/>
      <c r="BH40" s="656"/>
      <c r="BI40" s="656"/>
      <c r="BJ40" s="656"/>
      <c r="BK40" s="656"/>
      <c r="BL40" s="656"/>
      <c r="BM40" s="656"/>
      <c r="BN40" s="656"/>
      <c r="BO40" s="656"/>
      <c r="BP40" s="656"/>
      <c r="BQ40" s="656"/>
      <c r="BR40" s="656"/>
      <c r="BS40" s="656"/>
      <c r="BT40" s="656"/>
      <c r="BU40" s="656"/>
      <c r="BV40" s="214"/>
      <c r="BW40" s="655">
        <f t="shared" si="2"/>
        <v>13</v>
      </c>
      <c r="BX40" s="655"/>
      <c r="BY40" s="656" t="str">
        <f>IF('各会計、関係団体の財政状況及び健全化判断比率'!B74="","",'各会計、関係団体の財政状況及び健全化判断比率'!B74)</f>
        <v>山形県自治会館管理組合</v>
      </c>
      <c r="BZ40" s="656"/>
      <c r="CA40" s="656"/>
      <c r="CB40" s="656"/>
      <c r="CC40" s="656"/>
      <c r="CD40" s="656"/>
      <c r="CE40" s="656"/>
      <c r="CF40" s="656"/>
      <c r="CG40" s="656"/>
      <c r="CH40" s="656"/>
      <c r="CI40" s="656"/>
      <c r="CJ40" s="656"/>
      <c r="CK40" s="656"/>
      <c r="CL40" s="656"/>
      <c r="CM40" s="656"/>
      <c r="CN40" s="214"/>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1"/>
      <c r="DG40" s="657" t="str">
        <f>IF('各会計、関係団体の財政状況及び健全化判断比率'!BR13="","",'各会計、関係団体の財政状況及び健全化判断比率'!BR13)</f>
        <v/>
      </c>
      <c r="DH40" s="657"/>
      <c r="DI40" s="218"/>
      <c r="DJ40" s="186"/>
      <c r="DK40" s="186"/>
      <c r="DL40" s="186"/>
      <c r="DM40" s="186"/>
      <c r="DN40" s="186"/>
      <c r="DO40" s="186"/>
    </row>
    <row r="41" spans="1:119" ht="32.25" customHeight="1" x14ac:dyDescent="0.15">
      <c r="A41" s="187"/>
      <c r="B41" s="213"/>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4"/>
      <c r="U41" s="655" t="str">
        <f t="shared" si="4"/>
        <v/>
      </c>
      <c r="V41" s="655"/>
      <c r="W41" s="656"/>
      <c r="X41" s="656"/>
      <c r="Y41" s="656"/>
      <c r="Z41" s="656"/>
      <c r="AA41" s="656"/>
      <c r="AB41" s="656"/>
      <c r="AC41" s="656"/>
      <c r="AD41" s="656"/>
      <c r="AE41" s="656"/>
      <c r="AF41" s="656"/>
      <c r="AG41" s="656"/>
      <c r="AH41" s="656"/>
      <c r="AI41" s="656"/>
      <c r="AJ41" s="656"/>
      <c r="AK41" s="656"/>
      <c r="AL41" s="214"/>
      <c r="AM41" s="655" t="str">
        <f t="shared" si="0"/>
        <v/>
      </c>
      <c r="AN41" s="655"/>
      <c r="AO41" s="656"/>
      <c r="AP41" s="656"/>
      <c r="AQ41" s="656"/>
      <c r="AR41" s="656"/>
      <c r="AS41" s="656"/>
      <c r="AT41" s="656"/>
      <c r="AU41" s="656"/>
      <c r="AV41" s="656"/>
      <c r="AW41" s="656"/>
      <c r="AX41" s="656"/>
      <c r="AY41" s="656"/>
      <c r="AZ41" s="656"/>
      <c r="BA41" s="656"/>
      <c r="BB41" s="656"/>
      <c r="BC41" s="656"/>
      <c r="BD41" s="214"/>
      <c r="BE41" s="655" t="str">
        <f t="shared" si="1"/>
        <v/>
      </c>
      <c r="BF41" s="655"/>
      <c r="BG41" s="656"/>
      <c r="BH41" s="656"/>
      <c r="BI41" s="656"/>
      <c r="BJ41" s="656"/>
      <c r="BK41" s="656"/>
      <c r="BL41" s="656"/>
      <c r="BM41" s="656"/>
      <c r="BN41" s="656"/>
      <c r="BO41" s="656"/>
      <c r="BP41" s="656"/>
      <c r="BQ41" s="656"/>
      <c r="BR41" s="656"/>
      <c r="BS41" s="656"/>
      <c r="BT41" s="656"/>
      <c r="BU41" s="656"/>
      <c r="BV41" s="214"/>
      <c r="BW41" s="655">
        <f t="shared" si="2"/>
        <v>14</v>
      </c>
      <c r="BX41" s="655"/>
      <c r="BY41" s="656" t="str">
        <f>IF('各会計、関係団体の財政状況及び健全化判断比率'!B75="","",'各会計、関係団体の財政状況及び健全化判断比率'!B75)</f>
        <v>山形県市町村職員退職手当組合</v>
      </c>
      <c r="BZ41" s="656"/>
      <c r="CA41" s="656"/>
      <c r="CB41" s="656"/>
      <c r="CC41" s="656"/>
      <c r="CD41" s="656"/>
      <c r="CE41" s="656"/>
      <c r="CF41" s="656"/>
      <c r="CG41" s="656"/>
      <c r="CH41" s="656"/>
      <c r="CI41" s="656"/>
      <c r="CJ41" s="656"/>
      <c r="CK41" s="656"/>
      <c r="CL41" s="656"/>
      <c r="CM41" s="656"/>
      <c r="CN41" s="214"/>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1"/>
      <c r="DG41" s="657" t="str">
        <f>IF('各会計、関係団体の財政状況及び健全化判断比率'!BR14="","",'各会計、関係団体の財政状況及び健全化判断比率'!BR14)</f>
        <v/>
      </c>
      <c r="DH41" s="657"/>
      <c r="DI41" s="218"/>
      <c r="DJ41" s="186"/>
      <c r="DK41" s="186"/>
      <c r="DL41" s="186"/>
      <c r="DM41" s="186"/>
      <c r="DN41" s="186"/>
      <c r="DO41" s="186"/>
    </row>
    <row r="42" spans="1:119" ht="32.25" customHeight="1" x14ac:dyDescent="0.15">
      <c r="A42" s="186"/>
      <c r="B42" s="213"/>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4"/>
      <c r="U42" s="655" t="str">
        <f t="shared" si="4"/>
        <v/>
      </c>
      <c r="V42" s="655"/>
      <c r="W42" s="656"/>
      <c r="X42" s="656"/>
      <c r="Y42" s="656"/>
      <c r="Z42" s="656"/>
      <c r="AA42" s="656"/>
      <c r="AB42" s="656"/>
      <c r="AC42" s="656"/>
      <c r="AD42" s="656"/>
      <c r="AE42" s="656"/>
      <c r="AF42" s="656"/>
      <c r="AG42" s="656"/>
      <c r="AH42" s="656"/>
      <c r="AI42" s="656"/>
      <c r="AJ42" s="656"/>
      <c r="AK42" s="656"/>
      <c r="AL42" s="214"/>
      <c r="AM42" s="655" t="str">
        <f t="shared" si="0"/>
        <v/>
      </c>
      <c r="AN42" s="655"/>
      <c r="AO42" s="656"/>
      <c r="AP42" s="656"/>
      <c r="AQ42" s="656"/>
      <c r="AR42" s="656"/>
      <c r="AS42" s="656"/>
      <c r="AT42" s="656"/>
      <c r="AU42" s="656"/>
      <c r="AV42" s="656"/>
      <c r="AW42" s="656"/>
      <c r="AX42" s="656"/>
      <c r="AY42" s="656"/>
      <c r="AZ42" s="656"/>
      <c r="BA42" s="656"/>
      <c r="BB42" s="656"/>
      <c r="BC42" s="656"/>
      <c r="BD42" s="214"/>
      <c r="BE42" s="655" t="str">
        <f t="shared" si="1"/>
        <v/>
      </c>
      <c r="BF42" s="655"/>
      <c r="BG42" s="656"/>
      <c r="BH42" s="656"/>
      <c r="BI42" s="656"/>
      <c r="BJ42" s="656"/>
      <c r="BK42" s="656"/>
      <c r="BL42" s="656"/>
      <c r="BM42" s="656"/>
      <c r="BN42" s="656"/>
      <c r="BO42" s="656"/>
      <c r="BP42" s="656"/>
      <c r="BQ42" s="656"/>
      <c r="BR42" s="656"/>
      <c r="BS42" s="656"/>
      <c r="BT42" s="656"/>
      <c r="BU42" s="656"/>
      <c r="BV42" s="214"/>
      <c r="BW42" s="655">
        <f t="shared" si="2"/>
        <v>15</v>
      </c>
      <c r="BX42" s="655"/>
      <c r="BY42" s="656" t="str">
        <f>IF('各会計、関係団体の財政状況及び健全化判断比率'!B76="","",'各会計、関係団体の財政状況及び健全化判断比率'!B76)</f>
        <v>山形県市町村交通災害共済組合</v>
      </c>
      <c r="BZ42" s="656"/>
      <c r="CA42" s="656"/>
      <c r="CB42" s="656"/>
      <c r="CC42" s="656"/>
      <c r="CD42" s="656"/>
      <c r="CE42" s="656"/>
      <c r="CF42" s="656"/>
      <c r="CG42" s="656"/>
      <c r="CH42" s="656"/>
      <c r="CI42" s="656"/>
      <c r="CJ42" s="656"/>
      <c r="CK42" s="656"/>
      <c r="CL42" s="656"/>
      <c r="CM42" s="656"/>
      <c r="CN42" s="214"/>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1"/>
      <c r="DG42" s="657" t="str">
        <f>IF('各会計、関係団体の財政状況及び健全化判断比率'!BR15="","",'各会計、関係団体の財政状況及び健全化判断比率'!BR15)</f>
        <v/>
      </c>
      <c r="DH42" s="657"/>
      <c r="DI42" s="218"/>
      <c r="DJ42" s="186"/>
      <c r="DK42" s="186"/>
      <c r="DL42" s="186"/>
      <c r="DM42" s="186"/>
      <c r="DN42" s="186"/>
      <c r="DO42" s="186"/>
    </row>
    <row r="43" spans="1:119" ht="32.25" customHeight="1" x14ac:dyDescent="0.15">
      <c r="A43" s="186"/>
      <c r="B43" s="213"/>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4"/>
      <c r="U43" s="655" t="str">
        <f t="shared" si="4"/>
        <v/>
      </c>
      <c r="V43" s="655"/>
      <c r="W43" s="656"/>
      <c r="X43" s="656"/>
      <c r="Y43" s="656"/>
      <c r="Z43" s="656"/>
      <c r="AA43" s="656"/>
      <c r="AB43" s="656"/>
      <c r="AC43" s="656"/>
      <c r="AD43" s="656"/>
      <c r="AE43" s="656"/>
      <c r="AF43" s="656"/>
      <c r="AG43" s="656"/>
      <c r="AH43" s="656"/>
      <c r="AI43" s="656"/>
      <c r="AJ43" s="656"/>
      <c r="AK43" s="656"/>
      <c r="AL43" s="214"/>
      <c r="AM43" s="655" t="str">
        <f t="shared" si="0"/>
        <v/>
      </c>
      <c r="AN43" s="655"/>
      <c r="AO43" s="656"/>
      <c r="AP43" s="656"/>
      <c r="AQ43" s="656"/>
      <c r="AR43" s="656"/>
      <c r="AS43" s="656"/>
      <c r="AT43" s="656"/>
      <c r="AU43" s="656"/>
      <c r="AV43" s="656"/>
      <c r="AW43" s="656"/>
      <c r="AX43" s="656"/>
      <c r="AY43" s="656"/>
      <c r="AZ43" s="656"/>
      <c r="BA43" s="656"/>
      <c r="BB43" s="656"/>
      <c r="BC43" s="656"/>
      <c r="BD43" s="214"/>
      <c r="BE43" s="655" t="str">
        <f t="shared" si="1"/>
        <v/>
      </c>
      <c r="BF43" s="655"/>
      <c r="BG43" s="656"/>
      <c r="BH43" s="656"/>
      <c r="BI43" s="656"/>
      <c r="BJ43" s="656"/>
      <c r="BK43" s="656"/>
      <c r="BL43" s="656"/>
      <c r="BM43" s="656"/>
      <c r="BN43" s="656"/>
      <c r="BO43" s="656"/>
      <c r="BP43" s="656"/>
      <c r="BQ43" s="656"/>
      <c r="BR43" s="656"/>
      <c r="BS43" s="656"/>
      <c r="BT43" s="656"/>
      <c r="BU43" s="656"/>
      <c r="BV43" s="214"/>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4"/>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1"/>
      <c r="DG43" s="657" t="str">
        <f>IF('各会計、関係団体の財政状況及び健全化判断比率'!BR16="","",'各会計、関係団体の財政状況及び健全化判断比率'!BR16)</f>
        <v/>
      </c>
      <c r="DH43" s="657"/>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buYS6Y2wmoG68hha1Y8pUdN+JBCDDdB5XxUrr+c/dihbShunA8dLUstA8JQRoSHh11W25gqh11c4wxyzroBjQ==" saltValue="JWQ1oTiNPbE8jxFktzOE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9" t="s">
        <v>557</v>
      </c>
      <c r="D34" s="1249"/>
      <c r="E34" s="1250"/>
      <c r="F34" s="32">
        <v>8.19</v>
      </c>
      <c r="G34" s="33">
        <v>6.74</v>
      </c>
      <c r="H34" s="33">
        <v>6.86</v>
      </c>
      <c r="I34" s="33">
        <v>7.95</v>
      </c>
      <c r="J34" s="34">
        <v>9.6199999999999992</v>
      </c>
      <c r="K34" s="22"/>
      <c r="L34" s="22"/>
      <c r="M34" s="22"/>
      <c r="N34" s="22"/>
      <c r="O34" s="22"/>
      <c r="P34" s="22"/>
    </row>
    <row r="35" spans="1:16" ht="39" customHeight="1" x14ac:dyDescent="0.15">
      <c r="A35" s="22"/>
      <c r="B35" s="35"/>
      <c r="C35" s="1243" t="s">
        <v>558</v>
      </c>
      <c r="D35" s="1244"/>
      <c r="E35" s="1245"/>
      <c r="F35" s="36">
        <v>1.01</v>
      </c>
      <c r="G35" s="37">
        <v>1.61</v>
      </c>
      <c r="H35" s="37">
        <v>1.36</v>
      </c>
      <c r="I35" s="37">
        <v>0.65</v>
      </c>
      <c r="J35" s="38">
        <v>1.1100000000000001</v>
      </c>
      <c r="K35" s="22"/>
      <c r="L35" s="22"/>
      <c r="M35" s="22"/>
      <c r="N35" s="22"/>
      <c r="O35" s="22"/>
      <c r="P35" s="22"/>
    </row>
    <row r="36" spans="1:16" ht="39" customHeight="1" x14ac:dyDescent="0.15">
      <c r="A36" s="22"/>
      <c r="B36" s="35"/>
      <c r="C36" s="1243" t="s">
        <v>559</v>
      </c>
      <c r="D36" s="1244"/>
      <c r="E36" s="1245"/>
      <c r="F36" s="36">
        <v>0.06</v>
      </c>
      <c r="G36" s="37">
        <v>0.05</v>
      </c>
      <c r="H36" s="37">
        <v>0.06</v>
      </c>
      <c r="I36" s="37">
        <v>0.09</v>
      </c>
      <c r="J36" s="38">
        <v>0.43</v>
      </c>
      <c r="K36" s="22"/>
      <c r="L36" s="22"/>
      <c r="M36" s="22"/>
      <c r="N36" s="22"/>
      <c r="O36" s="22"/>
      <c r="P36" s="22"/>
    </row>
    <row r="37" spans="1:16" ht="39" customHeight="1" x14ac:dyDescent="0.15">
      <c r="A37" s="22"/>
      <c r="B37" s="35"/>
      <c r="C37" s="1243" t="s">
        <v>560</v>
      </c>
      <c r="D37" s="1244"/>
      <c r="E37" s="1245"/>
      <c r="F37" s="36">
        <v>0.84</v>
      </c>
      <c r="G37" s="37">
        <v>0.7</v>
      </c>
      <c r="H37" s="37">
        <v>0.35</v>
      </c>
      <c r="I37" s="37">
        <v>0.48</v>
      </c>
      <c r="J37" s="38">
        <v>7.0000000000000007E-2</v>
      </c>
      <c r="K37" s="22"/>
      <c r="L37" s="22"/>
      <c r="M37" s="22"/>
      <c r="N37" s="22"/>
      <c r="O37" s="22"/>
      <c r="P37" s="22"/>
    </row>
    <row r="38" spans="1:16" ht="39" customHeight="1" x14ac:dyDescent="0.15">
      <c r="A38" s="22"/>
      <c r="B38" s="35"/>
      <c r="C38" s="1243" t="s">
        <v>561</v>
      </c>
      <c r="D38" s="1244"/>
      <c r="E38" s="1245"/>
      <c r="F38" s="36">
        <v>0</v>
      </c>
      <c r="G38" s="37">
        <v>0</v>
      </c>
      <c r="H38" s="37">
        <v>0</v>
      </c>
      <c r="I38" s="37">
        <v>0</v>
      </c>
      <c r="J38" s="38">
        <v>0</v>
      </c>
      <c r="K38" s="22"/>
      <c r="L38" s="22"/>
      <c r="M38" s="22"/>
      <c r="N38" s="22"/>
      <c r="O38" s="22"/>
      <c r="P38" s="22"/>
    </row>
    <row r="39" spans="1:16" ht="39" customHeight="1" x14ac:dyDescent="0.15">
      <c r="A39" s="22"/>
      <c r="B39" s="35"/>
      <c r="C39" s="1243" t="s">
        <v>562</v>
      </c>
      <c r="D39" s="1244"/>
      <c r="E39" s="1245"/>
      <c r="F39" s="36">
        <v>0</v>
      </c>
      <c r="G39" s="37">
        <v>0</v>
      </c>
      <c r="H39" s="37">
        <v>0</v>
      </c>
      <c r="I39" s="37">
        <v>0</v>
      </c>
      <c r="J39" s="38">
        <v>0</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563</v>
      </c>
      <c r="D42" s="1244"/>
      <c r="E42" s="1245"/>
      <c r="F42" s="36" t="s">
        <v>507</v>
      </c>
      <c r="G42" s="37" t="s">
        <v>507</v>
      </c>
      <c r="H42" s="37" t="s">
        <v>507</v>
      </c>
      <c r="I42" s="37" t="s">
        <v>507</v>
      </c>
      <c r="J42" s="38" t="s">
        <v>507</v>
      </c>
      <c r="K42" s="22"/>
      <c r="L42" s="22"/>
      <c r="M42" s="22"/>
      <c r="N42" s="22"/>
      <c r="O42" s="22"/>
      <c r="P42" s="22"/>
    </row>
    <row r="43" spans="1:16" ht="39" customHeight="1" thickBot="1" x14ac:dyDescent="0.2">
      <c r="A43" s="22"/>
      <c r="B43" s="40"/>
      <c r="C43" s="1246" t="s">
        <v>564</v>
      </c>
      <c r="D43" s="1247"/>
      <c r="E43" s="1248"/>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x7lA2orKfEtS0fSZ39gAkSPNnx5ols1NlAwITkcC0Azgr8VYP6q8A+bgtWfIBfTpIkEHr4ViaEQWFDBfXiFfQ==" saltValue="g3lZIO7vGlKer1pdfA7h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497</v>
      </c>
      <c r="L45" s="60">
        <v>475</v>
      </c>
      <c r="M45" s="60">
        <v>469</v>
      </c>
      <c r="N45" s="60">
        <v>477</v>
      </c>
      <c r="O45" s="61">
        <v>478</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507</v>
      </c>
      <c r="L46" s="64" t="s">
        <v>507</v>
      </c>
      <c r="M46" s="64" t="s">
        <v>507</v>
      </c>
      <c r="N46" s="64" t="s">
        <v>507</v>
      </c>
      <c r="O46" s="65" t="s">
        <v>507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507</v>
      </c>
      <c r="L47" s="64" t="s">
        <v>507</v>
      </c>
      <c r="M47" s="64" t="s">
        <v>507</v>
      </c>
      <c r="N47" s="64" t="s">
        <v>507</v>
      </c>
      <c r="O47" s="65" t="s">
        <v>507</v>
      </c>
      <c r="P47" s="48"/>
      <c r="Q47" s="48"/>
      <c r="R47" s="48"/>
      <c r="S47" s="48"/>
      <c r="T47" s="48"/>
      <c r="U47" s="48"/>
    </row>
    <row r="48" spans="1:21" ht="30.75" customHeight="1" x14ac:dyDescent="0.15">
      <c r="A48" s="48"/>
      <c r="B48" s="1253"/>
      <c r="C48" s="1254"/>
      <c r="D48" s="62"/>
      <c r="E48" s="1259" t="s">
        <v>15</v>
      </c>
      <c r="F48" s="1259"/>
      <c r="G48" s="1259"/>
      <c r="H48" s="1259"/>
      <c r="I48" s="1259"/>
      <c r="J48" s="1260"/>
      <c r="K48" s="63">
        <v>207</v>
      </c>
      <c r="L48" s="64">
        <v>199</v>
      </c>
      <c r="M48" s="64">
        <v>204</v>
      </c>
      <c r="N48" s="64">
        <v>206</v>
      </c>
      <c r="O48" s="65">
        <v>216</v>
      </c>
      <c r="P48" s="48"/>
      <c r="Q48" s="48"/>
      <c r="R48" s="48"/>
      <c r="S48" s="48"/>
      <c r="T48" s="48"/>
      <c r="U48" s="48"/>
    </row>
    <row r="49" spans="1:21" ht="30.75" customHeight="1" x14ac:dyDescent="0.15">
      <c r="A49" s="48"/>
      <c r="B49" s="1253"/>
      <c r="C49" s="1254"/>
      <c r="D49" s="62"/>
      <c r="E49" s="1259" t="s">
        <v>16</v>
      </c>
      <c r="F49" s="1259"/>
      <c r="G49" s="1259"/>
      <c r="H49" s="1259"/>
      <c r="I49" s="1259"/>
      <c r="J49" s="1260"/>
      <c r="K49" s="63">
        <v>1</v>
      </c>
      <c r="L49" s="64">
        <v>1</v>
      </c>
      <c r="M49" s="64">
        <v>1</v>
      </c>
      <c r="N49" s="64">
        <v>1</v>
      </c>
      <c r="O49" s="65">
        <v>1</v>
      </c>
      <c r="P49" s="48"/>
      <c r="Q49" s="48"/>
      <c r="R49" s="48"/>
      <c r="S49" s="48"/>
      <c r="T49" s="48"/>
      <c r="U49" s="48"/>
    </row>
    <row r="50" spans="1:21" ht="30.75" customHeight="1" x14ac:dyDescent="0.15">
      <c r="A50" s="48"/>
      <c r="B50" s="1253"/>
      <c r="C50" s="1254"/>
      <c r="D50" s="62"/>
      <c r="E50" s="1259" t="s">
        <v>17</v>
      </c>
      <c r="F50" s="1259"/>
      <c r="G50" s="1259"/>
      <c r="H50" s="1259"/>
      <c r="I50" s="1259"/>
      <c r="J50" s="1260"/>
      <c r="K50" s="63">
        <v>4</v>
      </c>
      <c r="L50" s="64">
        <v>4</v>
      </c>
      <c r="M50" s="64">
        <v>4</v>
      </c>
      <c r="N50" s="64">
        <v>4</v>
      </c>
      <c r="O50" s="65">
        <v>4</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0</v>
      </c>
      <c r="M51" s="64">
        <v>0</v>
      </c>
      <c r="N51" s="64">
        <v>0</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453</v>
      </c>
      <c r="L52" s="64">
        <v>431</v>
      </c>
      <c r="M52" s="64">
        <v>420</v>
      </c>
      <c r="N52" s="64">
        <v>419</v>
      </c>
      <c r="O52" s="65">
        <v>411</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256</v>
      </c>
      <c r="L53" s="69">
        <v>248</v>
      </c>
      <c r="M53" s="69">
        <v>258</v>
      </c>
      <c r="N53" s="69">
        <v>269</v>
      </c>
      <c r="O53" s="70">
        <v>288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586</v>
      </c>
      <c r="L57" s="84" t="s">
        <v>586</v>
      </c>
      <c r="M57" s="84" t="s">
        <v>586</v>
      </c>
      <c r="N57" s="84" t="s">
        <v>586</v>
      </c>
      <c r="O57" s="85" t="s">
        <v>586</v>
      </c>
    </row>
    <row r="58" spans="1:21" ht="31.5" customHeight="1" thickBot="1" x14ac:dyDescent="0.2">
      <c r="B58" s="1269"/>
      <c r="C58" s="1270"/>
      <c r="D58" s="1274" t="s">
        <v>27</v>
      </c>
      <c r="E58" s="1275"/>
      <c r="F58" s="1275"/>
      <c r="G58" s="1275"/>
      <c r="H58" s="1275"/>
      <c r="I58" s="1275"/>
      <c r="J58" s="1276"/>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7Sa/6/4cDQAbjMYeahMwT73d+ouvcnMNYA6Lznwj0qOIr1Uew2ppnaQvJT6QXSoTQSfS8JZtJhOCWEr9TmS5g==" saltValue="jthZ6cu080/9o1N8uewA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7" t="s">
        <v>30</v>
      </c>
      <c r="C41" s="1278"/>
      <c r="D41" s="102"/>
      <c r="E41" s="1283" t="s">
        <v>31</v>
      </c>
      <c r="F41" s="1283"/>
      <c r="G41" s="1283"/>
      <c r="H41" s="1284"/>
      <c r="I41" s="103">
        <v>4914</v>
      </c>
      <c r="J41" s="104">
        <v>5040</v>
      </c>
      <c r="K41" s="104">
        <v>4972</v>
      </c>
      <c r="L41" s="104">
        <v>4889</v>
      </c>
      <c r="M41" s="105">
        <v>5225</v>
      </c>
    </row>
    <row r="42" spans="2:13" ht="27.75" customHeight="1" x14ac:dyDescent="0.15">
      <c r="B42" s="1279"/>
      <c r="C42" s="1280"/>
      <c r="D42" s="106"/>
      <c r="E42" s="1285" t="s">
        <v>32</v>
      </c>
      <c r="F42" s="1285"/>
      <c r="G42" s="1285"/>
      <c r="H42" s="1286"/>
      <c r="I42" s="107">
        <v>25</v>
      </c>
      <c r="J42" s="108">
        <v>25</v>
      </c>
      <c r="K42" s="108">
        <v>17</v>
      </c>
      <c r="L42" s="108">
        <v>13</v>
      </c>
      <c r="M42" s="109">
        <v>8</v>
      </c>
    </row>
    <row r="43" spans="2:13" ht="27.75" customHeight="1" x14ac:dyDescent="0.15">
      <c r="B43" s="1279"/>
      <c r="C43" s="1280"/>
      <c r="D43" s="106"/>
      <c r="E43" s="1285" t="s">
        <v>33</v>
      </c>
      <c r="F43" s="1285"/>
      <c r="G43" s="1285"/>
      <c r="H43" s="1286"/>
      <c r="I43" s="107">
        <v>3606</v>
      </c>
      <c r="J43" s="108">
        <v>3416</v>
      </c>
      <c r="K43" s="108">
        <v>3202</v>
      </c>
      <c r="L43" s="108">
        <v>3028</v>
      </c>
      <c r="M43" s="109">
        <v>2946</v>
      </c>
    </row>
    <row r="44" spans="2:13" ht="27.75" customHeight="1" x14ac:dyDescent="0.15">
      <c r="B44" s="1279"/>
      <c r="C44" s="1280"/>
      <c r="D44" s="106"/>
      <c r="E44" s="1285" t="s">
        <v>34</v>
      </c>
      <c r="F44" s="1285"/>
      <c r="G44" s="1285"/>
      <c r="H44" s="1286"/>
      <c r="I44" s="107">
        <v>3</v>
      </c>
      <c r="J44" s="108">
        <v>3</v>
      </c>
      <c r="K44" s="108">
        <v>2</v>
      </c>
      <c r="L44" s="108">
        <v>2</v>
      </c>
      <c r="M44" s="109">
        <v>1</v>
      </c>
    </row>
    <row r="45" spans="2:13" ht="27.75" customHeight="1" x14ac:dyDescent="0.15">
      <c r="B45" s="1279"/>
      <c r="C45" s="1280"/>
      <c r="D45" s="106"/>
      <c r="E45" s="1285" t="s">
        <v>35</v>
      </c>
      <c r="F45" s="1285"/>
      <c r="G45" s="1285"/>
      <c r="H45" s="1286"/>
      <c r="I45" s="107">
        <v>601</v>
      </c>
      <c r="J45" s="108">
        <v>630</v>
      </c>
      <c r="K45" s="108">
        <v>615</v>
      </c>
      <c r="L45" s="108">
        <v>592</v>
      </c>
      <c r="M45" s="109">
        <v>597</v>
      </c>
    </row>
    <row r="46" spans="2:13" ht="27.75" customHeight="1" x14ac:dyDescent="0.15">
      <c r="B46" s="1279"/>
      <c r="C46" s="1280"/>
      <c r="D46" s="110"/>
      <c r="E46" s="1285" t="s">
        <v>36</v>
      </c>
      <c r="F46" s="1285"/>
      <c r="G46" s="1285"/>
      <c r="H46" s="1286"/>
      <c r="I46" s="107" t="s">
        <v>507</v>
      </c>
      <c r="J46" s="108" t="s">
        <v>507</v>
      </c>
      <c r="K46" s="108" t="s">
        <v>507</v>
      </c>
      <c r="L46" s="108" t="s">
        <v>507</v>
      </c>
      <c r="M46" s="109" t="s">
        <v>507</v>
      </c>
    </row>
    <row r="47" spans="2:13" ht="27.75" customHeight="1" x14ac:dyDescent="0.15">
      <c r="B47" s="1279"/>
      <c r="C47" s="1280"/>
      <c r="D47" s="111"/>
      <c r="E47" s="1287" t="s">
        <v>37</v>
      </c>
      <c r="F47" s="1288"/>
      <c r="G47" s="1288"/>
      <c r="H47" s="1289"/>
      <c r="I47" s="107" t="s">
        <v>507</v>
      </c>
      <c r="J47" s="108" t="s">
        <v>507</v>
      </c>
      <c r="K47" s="108" t="s">
        <v>507</v>
      </c>
      <c r="L47" s="108" t="s">
        <v>507</v>
      </c>
      <c r="M47" s="109" t="s">
        <v>507</v>
      </c>
    </row>
    <row r="48" spans="2:13" ht="27.75" customHeight="1" x14ac:dyDescent="0.15">
      <c r="B48" s="1279"/>
      <c r="C48" s="1280"/>
      <c r="D48" s="106"/>
      <c r="E48" s="1285" t="s">
        <v>38</v>
      </c>
      <c r="F48" s="1285"/>
      <c r="G48" s="1285"/>
      <c r="H48" s="1286"/>
      <c r="I48" s="107" t="s">
        <v>507</v>
      </c>
      <c r="J48" s="108" t="s">
        <v>507</v>
      </c>
      <c r="K48" s="108" t="s">
        <v>507</v>
      </c>
      <c r="L48" s="108" t="s">
        <v>507</v>
      </c>
      <c r="M48" s="109" t="s">
        <v>507</v>
      </c>
    </row>
    <row r="49" spans="2:13" ht="27.75" customHeight="1" x14ac:dyDescent="0.15">
      <c r="B49" s="1281"/>
      <c r="C49" s="1282"/>
      <c r="D49" s="106"/>
      <c r="E49" s="1285" t="s">
        <v>39</v>
      </c>
      <c r="F49" s="1285"/>
      <c r="G49" s="1285"/>
      <c r="H49" s="1286"/>
      <c r="I49" s="107" t="s">
        <v>507</v>
      </c>
      <c r="J49" s="108" t="s">
        <v>507</v>
      </c>
      <c r="K49" s="108" t="s">
        <v>507</v>
      </c>
      <c r="L49" s="108" t="s">
        <v>507</v>
      </c>
      <c r="M49" s="109" t="s">
        <v>507</v>
      </c>
    </row>
    <row r="50" spans="2:13" ht="27.75" customHeight="1" x14ac:dyDescent="0.15">
      <c r="B50" s="1290" t="s">
        <v>40</v>
      </c>
      <c r="C50" s="1291"/>
      <c r="D50" s="112"/>
      <c r="E50" s="1285" t="s">
        <v>41</v>
      </c>
      <c r="F50" s="1285"/>
      <c r="G50" s="1285"/>
      <c r="H50" s="1286"/>
      <c r="I50" s="107">
        <v>1321</v>
      </c>
      <c r="J50" s="108">
        <v>1493</v>
      </c>
      <c r="K50" s="108">
        <v>1527</v>
      </c>
      <c r="L50" s="108">
        <v>1605</v>
      </c>
      <c r="M50" s="109">
        <v>1639</v>
      </c>
    </row>
    <row r="51" spans="2:13" ht="27.75" customHeight="1" x14ac:dyDescent="0.15">
      <c r="B51" s="1279"/>
      <c r="C51" s="1280"/>
      <c r="D51" s="106"/>
      <c r="E51" s="1285" t="s">
        <v>42</v>
      </c>
      <c r="F51" s="1285"/>
      <c r="G51" s="1285"/>
      <c r="H51" s="1286"/>
      <c r="I51" s="107" t="s">
        <v>507</v>
      </c>
      <c r="J51" s="108">
        <v>63</v>
      </c>
      <c r="K51" s="108">
        <v>56</v>
      </c>
      <c r="L51" s="108">
        <v>49</v>
      </c>
      <c r="M51" s="109">
        <v>42</v>
      </c>
    </row>
    <row r="52" spans="2:13" ht="27.75" customHeight="1" x14ac:dyDescent="0.15">
      <c r="B52" s="1281"/>
      <c r="C52" s="1282"/>
      <c r="D52" s="106"/>
      <c r="E52" s="1285" t="s">
        <v>43</v>
      </c>
      <c r="F52" s="1285"/>
      <c r="G52" s="1285"/>
      <c r="H52" s="1286"/>
      <c r="I52" s="107">
        <v>5043</v>
      </c>
      <c r="J52" s="108">
        <v>4913</v>
      </c>
      <c r="K52" s="108">
        <v>4618</v>
      </c>
      <c r="L52" s="108">
        <v>4851</v>
      </c>
      <c r="M52" s="109">
        <v>4815</v>
      </c>
    </row>
    <row r="53" spans="2:13" ht="27.75" customHeight="1" thickBot="1" x14ac:dyDescent="0.2">
      <c r="B53" s="1292" t="s">
        <v>44</v>
      </c>
      <c r="C53" s="1293"/>
      <c r="D53" s="113"/>
      <c r="E53" s="1294" t="s">
        <v>45</v>
      </c>
      <c r="F53" s="1294"/>
      <c r="G53" s="1294"/>
      <c r="H53" s="1295"/>
      <c r="I53" s="114">
        <v>2785</v>
      </c>
      <c r="J53" s="115">
        <v>2644</v>
      </c>
      <c r="K53" s="115">
        <v>2606</v>
      </c>
      <c r="L53" s="115">
        <v>2017</v>
      </c>
      <c r="M53" s="116">
        <v>2281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Ckn3oEzAPAGCaSTGrhuFeDyV/9DtgeU3xShQojBCeG8dVR0x4/JKlBD1QtLu/KT0etxJLAWs80t+xM0XGuesQ==" saltValue="+urISTZfcp+WqBR08iLj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4" t="s">
        <v>48</v>
      </c>
      <c r="D55" s="1304"/>
      <c r="E55" s="1305"/>
      <c r="F55" s="128">
        <v>606</v>
      </c>
      <c r="G55" s="128">
        <v>595</v>
      </c>
      <c r="H55" s="129">
        <v>536</v>
      </c>
    </row>
    <row r="56" spans="2:8" ht="52.5" customHeight="1" x14ac:dyDescent="0.15">
      <c r="B56" s="130"/>
      <c r="C56" s="1306" t="s">
        <v>49</v>
      </c>
      <c r="D56" s="1306"/>
      <c r="E56" s="1307"/>
      <c r="F56" s="131">
        <v>57</v>
      </c>
      <c r="G56" s="131">
        <v>62</v>
      </c>
      <c r="H56" s="132">
        <v>68</v>
      </c>
    </row>
    <row r="57" spans="2:8" ht="53.25" customHeight="1" x14ac:dyDescent="0.15">
      <c r="B57" s="130"/>
      <c r="C57" s="1308" t="s">
        <v>50</v>
      </c>
      <c r="D57" s="1308"/>
      <c r="E57" s="1309"/>
      <c r="F57" s="133">
        <v>723</v>
      </c>
      <c r="G57" s="133">
        <v>785</v>
      </c>
      <c r="H57" s="134">
        <v>897</v>
      </c>
    </row>
    <row r="58" spans="2:8" ht="45.75" customHeight="1" x14ac:dyDescent="0.15">
      <c r="B58" s="135"/>
      <c r="C58" s="1296" t="s">
        <v>581</v>
      </c>
      <c r="D58" s="1297"/>
      <c r="E58" s="1298"/>
      <c r="F58" s="136">
        <v>367</v>
      </c>
      <c r="G58" s="136">
        <v>501</v>
      </c>
      <c r="H58" s="137">
        <v>681</v>
      </c>
    </row>
    <row r="59" spans="2:8" ht="45.75" customHeight="1" x14ac:dyDescent="0.15">
      <c r="B59" s="135"/>
      <c r="C59" s="1296" t="s">
        <v>582</v>
      </c>
      <c r="D59" s="1297"/>
      <c r="E59" s="1298"/>
      <c r="F59" s="136">
        <v>170</v>
      </c>
      <c r="G59" s="136">
        <v>156</v>
      </c>
      <c r="H59" s="137">
        <v>136</v>
      </c>
    </row>
    <row r="60" spans="2:8" ht="45.75" customHeight="1" x14ac:dyDescent="0.15">
      <c r="B60" s="135"/>
      <c r="C60" s="1296" t="s">
        <v>583</v>
      </c>
      <c r="D60" s="1297"/>
      <c r="E60" s="1298"/>
      <c r="F60" s="136">
        <v>165</v>
      </c>
      <c r="G60" s="136">
        <v>110</v>
      </c>
      <c r="H60" s="137">
        <v>65</v>
      </c>
    </row>
    <row r="61" spans="2:8" ht="45.75" customHeight="1" x14ac:dyDescent="0.15">
      <c r="B61" s="135"/>
      <c r="C61" s="1296" t="s">
        <v>584</v>
      </c>
      <c r="D61" s="1297"/>
      <c r="E61" s="1298"/>
      <c r="F61" s="136">
        <v>17</v>
      </c>
      <c r="G61" s="136">
        <v>14</v>
      </c>
      <c r="H61" s="137">
        <v>12</v>
      </c>
    </row>
    <row r="62" spans="2:8" ht="45.75" customHeight="1" thickBot="1" x14ac:dyDescent="0.2">
      <c r="B62" s="138"/>
      <c r="C62" s="1299" t="s">
        <v>585</v>
      </c>
      <c r="D62" s="1300"/>
      <c r="E62" s="1301"/>
      <c r="F62" s="139">
        <v>4</v>
      </c>
      <c r="G62" s="139">
        <v>4</v>
      </c>
      <c r="H62" s="140">
        <v>3</v>
      </c>
    </row>
    <row r="63" spans="2:8" ht="52.5" customHeight="1" thickBot="1" x14ac:dyDescent="0.2">
      <c r="B63" s="141"/>
      <c r="C63" s="1302" t="s">
        <v>51</v>
      </c>
      <c r="D63" s="1302"/>
      <c r="E63" s="1303"/>
      <c r="F63" s="142">
        <v>1386</v>
      </c>
      <c r="G63" s="142">
        <v>1442</v>
      </c>
      <c r="H63" s="143">
        <v>1501</v>
      </c>
    </row>
    <row r="64" spans="2:8" ht="15" customHeight="1" x14ac:dyDescent="0.15"/>
  </sheetData>
  <sheetProtection algorithmName="SHA-512" hashValue="kz0dIn7AH3txk2scClzA5RLDuBySKgk1TOq/NZcq6Fio6nMgBcJbSJp/5Nnyq2tgM9nvohoEwLmV8Ko8VZIA3w==" saltValue="R9CGZTlu/ngLTAd5JElU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M85"/>
  <sheetViews>
    <sheetView workbookViewId="0"/>
  </sheetViews>
  <sheetFormatPr defaultColWidth="0" defaultRowHeight="13.5" x14ac:dyDescent="0.15"/>
  <cols>
    <col min="1" max="1" width="6.375" customWidth="1"/>
    <col min="2" max="107" width="2.5" customWidth="1"/>
    <col min="108" max="108" width="6.125" customWidth="1"/>
    <col min="109" max="109" width="5.875" customWidth="1"/>
  </cols>
  <sheetData>
    <row r="1" spans="1:143" s="388" customFormat="1" ht="42.75" customHeight="1" x14ac:dyDescent="0.15">
      <c r="A1" s="386"/>
      <c r="B1" s="387"/>
    </row>
    <row r="2" spans="1:143" s="388" customFormat="1"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row>
    <row r="3" spans="1:143" s="388" customFormat="1"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s="388" customFormat="1" x14ac:dyDescent="0.15"/>
    <row r="20" spans="1:351" s="388" customFormat="1" x14ac:dyDescent="0.15"/>
    <row r="21" spans="1:351" s="388" customFormat="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MM21" s="394"/>
    </row>
    <row r="22" spans="1:351" s="388" customFormat="1" ht="17.25" x14ac:dyDescent="0.15">
      <c r="B22" s="395"/>
      <c r="DD22" s="396"/>
      <c r="DE22" s="395"/>
      <c r="MM22" s="394"/>
    </row>
    <row r="23" spans="1:351" s="388" customFormat="1" x14ac:dyDescent="0.15">
      <c r="B23" s="395"/>
      <c r="DD23" s="396"/>
      <c r="DE23" s="395"/>
    </row>
    <row r="24" spans="1:351" s="388" customFormat="1" x14ac:dyDescent="0.15">
      <c r="B24" s="395"/>
      <c r="DD24" s="396"/>
      <c r="DE24" s="395"/>
    </row>
    <row r="25" spans="1:351" s="388" customFormat="1" x14ac:dyDescent="0.15">
      <c r="B25" s="395"/>
      <c r="DD25" s="396"/>
      <c r="DE25" s="395"/>
    </row>
    <row r="26" spans="1:351" s="388" customFormat="1" x14ac:dyDescent="0.15">
      <c r="B26" s="395"/>
      <c r="DD26" s="396"/>
      <c r="DE26" s="395"/>
    </row>
    <row r="27" spans="1:351" s="388" customFormat="1" x14ac:dyDescent="0.15">
      <c r="B27" s="395"/>
      <c r="DD27" s="396"/>
      <c r="DE27" s="395"/>
    </row>
    <row r="28" spans="1:351" s="388" customFormat="1" x14ac:dyDescent="0.15">
      <c r="B28" s="395"/>
      <c r="DD28" s="396"/>
      <c r="DE28" s="395"/>
    </row>
    <row r="29" spans="1:351" s="388" customFormat="1" x14ac:dyDescent="0.15">
      <c r="B29" s="395"/>
      <c r="DD29" s="396"/>
      <c r="DE29" s="395"/>
    </row>
    <row r="30" spans="1:351" s="388" customFormat="1" x14ac:dyDescent="0.15">
      <c r="B30" s="395"/>
      <c r="DD30" s="396"/>
      <c r="DE30" s="395"/>
    </row>
    <row r="31" spans="1:351" s="388" customFormat="1" x14ac:dyDescent="0.15">
      <c r="B31" s="395"/>
      <c r="DD31" s="396"/>
      <c r="DE31" s="395"/>
    </row>
    <row r="32" spans="1:351" s="388" customFormat="1" x14ac:dyDescent="0.15">
      <c r="B32" s="395"/>
      <c r="DD32" s="396"/>
      <c r="DE32" s="395"/>
    </row>
    <row r="33" spans="2:109" s="388" customFormat="1" x14ac:dyDescent="0.15">
      <c r="B33" s="395"/>
      <c r="DD33" s="396"/>
      <c r="DE33" s="395"/>
    </row>
    <row r="34" spans="2:109" s="388" customFormat="1" x14ac:dyDescent="0.15">
      <c r="B34" s="395"/>
      <c r="DD34" s="396"/>
      <c r="DE34" s="395"/>
    </row>
    <row r="35" spans="2:109" s="388" customFormat="1" x14ac:dyDescent="0.15">
      <c r="B35" s="395"/>
      <c r="DD35" s="396"/>
      <c r="DE35" s="395"/>
    </row>
    <row r="36" spans="2:109" s="388" customFormat="1" x14ac:dyDescent="0.15">
      <c r="B36" s="395"/>
      <c r="DD36" s="396"/>
      <c r="DE36" s="395"/>
    </row>
    <row r="37" spans="2:109" s="388" customFormat="1" x14ac:dyDescent="0.15">
      <c r="B37" s="395"/>
      <c r="DD37" s="396"/>
      <c r="DE37" s="395"/>
    </row>
    <row r="38" spans="2:109" s="388" customFormat="1" x14ac:dyDescent="0.15">
      <c r="B38" s="395"/>
      <c r="DD38" s="396"/>
      <c r="DE38" s="395"/>
    </row>
    <row r="39" spans="2:109" s="388" customFormat="1"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c r="DE39" s="395"/>
    </row>
    <row r="40" spans="2:109" s="388" customFormat="1" x14ac:dyDescent="0.15">
      <c r="B40" s="400"/>
      <c r="DD40" s="400"/>
    </row>
    <row r="41" spans="2:109" s="388" customFormat="1"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c r="DE41" s="395"/>
    </row>
    <row r="42" spans="2:109" s="388" customFormat="1"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c r="DD42" s="396"/>
      <c r="DE42" s="395"/>
    </row>
    <row r="43" spans="2:109" s="388" customFormat="1" ht="13.5" customHeight="1" x14ac:dyDescent="0.15">
      <c r="B43" s="395"/>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c r="DD43" s="396"/>
      <c r="DE43" s="395"/>
    </row>
    <row r="44" spans="2:109" s="388" customFormat="1"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c r="DD44" s="396"/>
      <c r="DE44" s="395"/>
    </row>
    <row r="45" spans="2:109" s="388" customFormat="1"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c r="DD45" s="396"/>
      <c r="DE45" s="395"/>
    </row>
    <row r="46" spans="2:109" s="388" customFormat="1"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c r="DD46" s="396"/>
      <c r="DE46" s="395"/>
    </row>
    <row r="47" spans="2:109" s="388" customFormat="1"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c r="DD47" s="396"/>
      <c r="DE47" s="395"/>
    </row>
    <row r="48" spans="2:109" s="388" customFormat="1"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c r="DD48" s="396"/>
      <c r="DE48" s="395"/>
    </row>
    <row r="49" spans="1:109" s="388" customFormat="1" x14ac:dyDescent="0.15">
      <c r="B49" s="395"/>
      <c r="AN49" s="388" t="s">
        <v>593</v>
      </c>
      <c r="DD49" s="396"/>
      <c r="DE49" s="395"/>
    </row>
    <row r="50" spans="1:109" s="388" customFormat="1"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c r="DD50" s="396"/>
      <c r="DE50" s="395"/>
    </row>
    <row r="51" spans="1:109" s="388" customFormat="1" ht="13.5" customHeight="1" x14ac:dyDescent="0.15">
      <c r="B51" s="395"/>
      <c r="G51" s="1327"/>
      <c r="H51" s="1327"/>
      <c r="I51" s="1331"/>
      <c r="J51" s="1331"/>
      <c r="K51" s="1317"/>
      <c r="L51" s="1317"/>
      <c r="M51" s="1317"/>
      <c r="N51" s="1317"/>
      <c r="AM51" s="404"/>
      <c r="AN51" s="1315" t="s">
        <v>594</v>
      </c>
      <c r="AO51" s="1315"/>
      <c r="AP51" s="1315"/>
      <c r="AQ51" s="1315"/>
      <c r="AR51" s="1315"/>
      <c r="AS51" s="1315"/>
      <c r="AT51" s="1315"/>
      <c r="AU51" s="1315"/>
      <c r="AV51" s="1315"/>
      <c r="AW51" s="1315"/>
      <c r="AX51" s="1315"/>
      <c r="AY51" s="1315"/>
      <c r="AZ51" s="1315"/>
      <c r="BA51" s="1315"/>
      <c r="BB51" s="1315" t="s">
        <v>595</v>
      </c>
      <c r="BC51" s="1315"/>
      <c r="BD51" s="1315"/>
      <c r="BE51" s="1315"/>
      <c r="BF51" s="1315"/>
      <c r="BG51" s="1315"/>
      <c r="BH51" s="1315"/>
      <c r="BI51" s="1315"/>
      <c r="BJ51" s="1315"/>
      <c r="BK51" s="1315"/>
      <c r="BL51" s="1315"/>
      <c r="BM51" s="1315"/>
      <c r="BN51" s="1315"/>
      <c r="BO51" s="1315"/>
      <c r="BP51" s="1312">
        <v>124</v>
      </c>
      <c r="BQ51" s="1312"/>
      <c r="BR51" s="1312"/>
      <c r="BS51" s="1312"/>
      <c r="BT51" s="1312"/>
      <c r="BU51" s="1312"/>
      <c r="BV51" s="1312"/>
      <c r="BW51" s="1312"/>
      <c r="BX51" s="1312">
        <v>119.1</v>
      </c>
      <c r="BY51" s="1312"/>
      <c r="BZ51" s="1312"/>
      <c r="CA51" s="1312"/>
      <c r="CB51" s="1312"/>
      <c r="CC51" s="1312"/>
      <c r="CD51" s="1312"/>
      <c r="CE51" s="1312"/>
      <c r="CF51" s="1312">
        <v>117.2</v>
      </c>
      <c r="CG51" s="1312"/>
      <c r="CH51" s="1312"/>
      <c r="CI51" s="1312"/>
      <c r="CJ51" s="1312"/>
      <c r="CK51" s="1312"/>
      <c r="CL51" s="1312"/>
      <c r="CM51" s="1312"/>
      <c r="CN51" s="1312">
        <v>89.5</v>
      </c>
      <c r="CO51" s="1312"/>
      <c r="CP51" s="1312"/>
      <c r="CQ51" s="1312"/>
      <c r="CR51" s="1312"/>
      <c r="CS51" s="1312"/>
      <c r="CT51" s="1312"/>
      <c r="CU51" s="1312"/>
      <c r="CV51" s="1312">
        <v>100.4</v>
      </c>
      <c r="CW51" s="1312"/>
      <c r="CX51" s="1312"/>
      <c r="CY51" s="1312"/>
      <c r="CZ51" s="1312"/>
      <c r="DA51" s="1312"/>
      <c r="DB51" s="1312"/>
      <c r="DC51" s="1312"/>
      <c r="DD51" s="396"/>
      <c r="DE51" s="395"/>
    </row>
    <row r="52" spans="1:109" s="388" customFormat="1" x14ac:dyDescent="0.15">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c r="DD52" s="396"/>
      <c r="DE52" s="395"/>
    </row>
    <row r="53" spans="1:109" s="388" customFormat="1"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596</v>
      </c>
      <c r="BC53" s="1315"/>
      <c r="BD53" s="1315"/>
      <c r="BE53" s="1315"/>
      <c r="BF53" s="1315"/>
      <c r="BG53" s="1315"/>
      <c r="BH53" s="1315"/>
      <c r="BI53" s="1315"/>
      <c r="BJ53" s="1315"/>
      <c r="BK53" s="1315"/>
      <c r="BL53" s="1315"/>
      <c r="BM53" s="1315"/>
      <c r="BN53" s="1315"/>
      <c r="BO53" s="1315"/>
      <c r="BP53" s="1312">
        <v>54.9</v>
      </c>
      <c r="BQ53" s="1312"/>
      <c r="BR53" s="1312"/>
      <c r="BS53" s="1312"/>
      <c r="BT53" s="1312"/>
      <c r="BU53" s="1312"/>
      <c r="BV53" s="1312"/>
      <c r="BW53" s="1312"/>
      <c r="BX53" s="1312">
        <v>54.1</v>
      </c>
      <c r="BY53" s="1312"/>
      <c r="BZ53" s="1312"/>
      <c r="CA53" s="1312"/>
      <c r="CB53" s="1312"/>
      <c r="CC53" s="1312"/>
      <c r="CD53" s="1312"/>
      <c r="CE53" s="1312"/>
      <c r="CF53" s="1312">
        <v>62.4</v>
      </c>
      <c r="CG53" s="1312"/>
      <c r="CH53" s="1312"/>
      <c r="CI53" s="1312"/>
      <c r="CJ53" s="1312"/>
      <c r="CK53" s="1312"/>
      <c r="CL53" s="1312"/>
      <c r="CM53" s="1312"/>
      <c r="CN53" s="1312">
        <v>63.4</v>
      </c>
      <c r="CO53" s="1312"/>
      <c r="CP53" s="1312"/>
      <c r="CQ53" s="1312"/>
      <c r="CR53" s="1312"/>
      <c r="CS53" s="1312"/>
      <c r="CT53" s="1312"/>
      <c r="CU53" s="1312"/>
      <c r="CV53" s="1312">
        <v>61.1</v>
      </c>
      <c r="CW53" s="1312"/>
      <c r="CX53" s="1312"/>
      <c r="CY53" s="1312"/>
      <c r="CZ53" s="1312"/>
      <c r="DA53" s="1312"/>
      <c r="DB53" s="1312"/>
      <c r="DC53" s="1312"/>
      <c r="DD53" s="396"/>
      <c r="DE53" s="395"/>
    </row>
    <row r="54" spans="1:109" s="388" customFormat="1"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c r="DD54" s="396"/>
      <c r="DE54" s="395"/>
    </row>
    <row r="55" spans="1:109" s="388" customFormat="1" x14ac:dyDescent="0.15">
      <c r="A55" s="403"/>
      <c r="B55" s="395"/>
      <c r="G55" s="1310"/>
      <c r="H55" s="1310"/>
      <c r="I55" s="1310"/>
      <c r="J55" s="1310"/>
      <c r="K55" s="1317"/>
      <c r="L55" s="1317"/>
      <c r="M55" s="1317"/>
      <c r="N55" s="1317"/>
      <c r="AN55" s="1316" t="s">
        <v>597</v>
      </c>
      <c r="AO55" s="1316"/>
      <c r="AP55" s="1316"/>
      <c r="AQ55" s="1316"/>
      <c r="AR55" s="1316"/>
      <c r="AS55" s="1316"/>
      <c r="AT55" s="1316"/>
      <c r="AU55" s="1316"/>
      <c r="AV55" s="1316"/>
      <c r="AW55" s="1316"/>
      <c r="AX55" s="1316"/>
      <c r="AY55" s="1316"/>
      <c r="AZ55" s="1316"/>
      <c r="BA55" s="1316"/>
      <c r="BB55" s="1315" t="s">
        <v>595</v>
      </c>
      <c r="BC55" s="1315"/>
      <c r="BD55" s="1315"/>
      <c r="BE55" s="1315"/>
      <c r="BF55" s="1315"/>
      <c r="BG55" s="1315"/>
      <c r="BH55" s="1315"/>
      <c r="BI55" s="1315"/>
      <c r="BJ55" s="1315"/>
      <c r="BK55" s="1315"/>
      <c r="BL55" s="1315"/>
      <c r="BM55" s="1315"/>
      <c r="BN55" s="1315"/>
      <c r="BO55" s="1315"/>
      <c r="BP55" s="1312">
        <v>0.8</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c r="DD55" s="396"/>
      <c r="DE55" s="395"/>
    </row>
    <row r="56" spans="1:109" s="388" customFormat="1"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c r="DD56" s="396"/>
      <c r="DE56" s="395"/>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596</v>
      </c>
      <c r="BC57" s="1315"/>
      <c r="BD57" s="1315"/>
      <c r="BE57" s="1315"/>
      <c r="BF57" s="1315"/>
      <c r="BG57" s="1315"/>
      <c r="BH57" s="1315"/>
      <c r="BI57" s="1315"/>
      <c r="BJ57" s="1315"/>
      <c r="BK57" s="1315"/>
      <c r="BL57" s="1315"/>
      <c r="BM57" s="1315"/>
      <c r="BN57" s="1315"/>
      <c r="BO57" s="1315"/>
      <c r="BP57" s="1312">
        <v>56.2</v>
      </c>
      <c r="BQ57" s="1312"/>
      <c r="BR57" s="1312"/>
      <c r="BS57" s="1312"/>
      <c r="BT57" s="1312"/>
      <c r="BU57" s="1312"/>
      <c r="BV57" s="1312"/>
      <c r="BW57" s="1312"/>
      <c r="BX57" s="1312">
        <v>58.6</v>
      </c>
      <c r="BY57" s="1312"/>
      <c r="BZ57" s="1312"/>
      <c r="CA57" s="1312"/>
      <c r="CB57" s="1312"/>
      <c r="CC57" s="1312"/>
      <c r="CD57" s="1312"/>
      <c r="CE57" s="1312"/>
      <c r="CF57" s="1312">
        <v>59.1</v>
      </c>
      <c r="CG57" s="1312"/>
      <c r="CH57" s="1312"/>
      <c r="CI57" s="1312"/>
      <c r="CJ57" s="1312"/>
      <c r="CK57" s="1312"/>
      <c r="CL57" s="1312"/>
      <c r="CM57" s="1312"/>
      <c r="CN57" s="1312">
        <v>61.3</v>
      </c>
      <c r="CO57" s="1312"/>
      <c r="CP57" s="1312"/>
      <c r="CQ57" s="1312"/>
      <c r="CR57" s="1312"/>
      <c r="CS57" s="1312"/>
      <c r="CT57" s="1312"/>
      <c r="CU57" s="1312"/>
      <c r="CV57" s="1312">
        <v>62.9</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s="388" customFormat="1"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row>
    <row r="63" spans="1:109" s="388" customFormat="1" ht="17.25" x14ac:dyDescent="0.15">
      <c r="B63" s="414" t="s">
        <v>598</v>
      </c>
      <c r="DD63" s="396"/>
      <c r="DE63" s="395"/>
    </row>
    <row r="64" spans="1:109" s="388" customFormat="1"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c r="DD64" s="396"/>
      <c r="DE64" s="395"/>
    </row>
    <row r="65" spans="2:109" s="388" customFormat="1" ht="13.5" customHeight="1" x14ac:dyDescent="0.15">
      <c r="B65" s="395"/>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c r="DD65" s="396"/>
      <c r="DE65" s="395"/>
    </row>
    <row r="66" spans="2:109" s="388" customFormat="1"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c r="DD66" s="396"/>
      <c r="DE66" s="395"/>
    </row>
    <row r="67" spans="2:109" s="388" customFormat="1"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c r="DD67" s="396"/>
      <c r="DE67" s="395"/>
    </row>
    <row r="68" spans="2:109" s="388" customFormat="1"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c r="DD68" s="396"/>
      <c r="DE68" s="395"/>
    </row>
    <row r="69" spans="2:109" s="388" customFormat="1"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c r="DD69" s="396"/>
      <c r="DE69" s="395"/>
    </row>
    <row r="70" spans="2:109" s="388" customFormat="1"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c r="DD70" s="396"/>
      <c r="DE70" s="395"/>
    </row>
    <row r="71" spans="2:109" s="388" customFormat="1" x14ac:dyDescent="0.15">
      <c r="B71" s="395"/>
      <c r="G71" s="420"/>
      <c r="I71" s="421"/>
      <c r="J71" s="418"/>
      <c r="K71" s="418"/>
      <c r="L71" s="419"/>
      <c r="M71" s="418"/>
      <c r="N71" s="419"/>
      <c r="AM71" s="420"/>
      <c r="AN71" s="388" t="s">
        <v>593</v>
      </c>
      <c r="DD71" s="396"/>
      <c r="DE71" s="395"/>
    </row>
    <row r="72" spans="2:109" s="388" customFormat="1"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c r="DD72" s="396"/>
      <c r="DE72" s="395"/>
    </row>
    <row r="73" spans="2:109" s="388" customFormat="1" x14ac:dyDescent="0.15">
      <c r="B73" s="395"/>
      <c r="G73" s="1327"/>
      <c r="H73" s="1327"/>
      <c r="I73" s="1327"/>
      <c r="J73" s="1327"/>
      <c r="K73" s="1311"/>
      <c r="L73" s="1311"/>
      <c r="M73" s="1311"/>
      <c r="N73" s="1311"/>
      <c r="AM73" s="404"/>
      <c r="AN73" s="1315" t="s">
        <v>594</v>
      </c>
      <c r="AO73" s="1315"/>
      <c r="AP73" s="1315"/>
      <c r="AQ73" s="1315"/>
      <c r="AR73" s="1315"/>
      <c r="AS73" s="1315"/>
      <c r="AT73" s="1315"/>
      <c r="AU73" s="1315"/>
      <c r="AV73" s="1315"/>
      <c r="AW73" s="1315"/>
      <c r="AX73" s="1315"/>
      <c r="AY73" s="1315"/>
      <c r="AZ73" s="1315"/>
      <c r="BA73" s="1315"/>
      <c r="BB73" s="1315" t="s">
        <v>595</v>
      </c>
      <c r="BC73" s="1315"/>
      <c r="BD73" s="1315"/>
      <c r="BE73" s="1315"/>
      <c r="BF73" s="1315"/>
      <c r="BG73" s="1315"/>
      <c r="BH73" s="1315"/>
      <c r="BI73" s="1315"/>
      <c r="BJ73" s="1315"/>
      <c r="BK73" s="1315"/>
      <c r="BL73" s="1315"/>
      <c r="BM73" s="1315"/>
      <c r="BN73" s="1315"/>
      <c r="BO73" s="1315"/>
      <c r="BP73" s="1312">
        <v>124</v>
      </c>
      <c r="BQ73" s="1312"/>
      <c r="BR73" s="1312"/>
      <c r="BS73" s="1312"/>
      <c r="BT73" s="1312"/>
      <c r="BU73" s="1312"/>
      <c r="BV73" s="1312"/>
      <c r="BW73" s="1312"/>
      <c r="BX73" s="1312">
        <v>119.1</v>
      </c>
      <c r="BY73" s="1312"/>
      <c r="BZ73" s="1312"/>
      <c r="CA73" s="1312"/>
      <c r="CB73" s="1312"/>
      <c r="CC73" s="1312"/>
      <c r="CD73" s="1312"/>
      <c r="CE73" s="1312"/>
      <c r="CF73" s="1312">
        <v>117.2</v>
      </c>
      <c r="CG73" s="1312"/>
      <c r="CH73" s="1312"/>
      <c r="CI73" s="1312"/>
      <c r="CJ73" s="1312"/>
      <c r="CK73" s="1312"/>
      <c r="CL73" s="1312"/>
      <c r="CM73" s="1312"/>
      <c r="CN73" s="1312">
        <v>89.5</v>
      </c>
      <c r="CO73" s="1312"/>
      <c r="CP73" s="1312"/>
      <c r="CQ73" s="1312"/>
      <c r="CR73" s="1312"/>
      <c r="CS73" s="1312"/>
      <c r="CT73" s="1312"/>
      <c r="CU73" s="1312"/>
      <c r="CV73" s="1312">
        <v>100.4</v>
      </c>
      <c r="CW73" s="1312"/>
      <c r="CX73" s="1312"/>
      <c r="CY73" s="1312"/>
      <c r="CZ73" s="1312"/>
      <c r="DA73" s="1312"/>
      <c r="DB73" s="1312"/>
      <c r="DC73" s="1312"/>
      <c r="DD73" s="396"/>
      <c r="DE73" s="395"/>
    </row>
    <row r="74" spans="2:109" s="388" customFormat="1"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c r="DD74" s="396"/>
      <c r="DE74" s="395"/>
    </row>
    <row r="75" spans="2:109" s="388" customFormat="1"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599</v>
      </c>
      <c r="BC75" s="1315"/>
      <c r="BD75" s="1315"/>
      <c r="BE75" s="1315"/>
      <c r="BF75" s="1315"/>
      <c r="BG75" s="1315"/>
      <c r="BH75" s="1315"/>
      <c r="BI75" s="1315"/>
      <c r="BJ75" s="1315"/>
      <c r="BK75" s="1315"/>
      <c r="BL75" s="1315"/>
      <c r="BM75" s="1315"/>
      <c r="BN75" s="1315"/>
      <c r="BO75" s="1315"/>
      <c r="BP75" s="1312">
        <v>11.7</v>
      </c>
      <c r="BQ75" s="1312"/>
      <c r="BR75" s="1312"/>
      <c r="BS75" s="1312"/>
      <c r="BT75" s="1312"/>
      <c r="BU75" s="1312"/>
      <c r="BV75" s="1312"/>
      <c r="BW75" s="1312"/>
      <c r="BX75" s="1312">
        <v>11.2</v>
      </c>
      <c r="BY75" s="1312"/>
      <c r="BZ75" s="1312"/>
      <c r="CA75" s="1312"/>
      <c r="CB75" s="1312"/>
      <c r="CC75" s="1312"/>
      <c r="CD75" s="1312"/>
      <c r="CE75" s="1312"/>
      <c r="CF75" s="1312">
        <v>11.3</v>
      </c>
      <c r="CG75" s="1312"/>
      <c r="CH75" s="1312"/>
      <c r="CI75" s="1312"/>
      <c r="CJ75" s="1312"/>
      <c r="CK75" s="1312"/>
      <c r="CL75" s="1312"/>
      <c r="CM75" s="1312"/>
      <c r="CN75" s="1312">
        <v>11.5</v>
      </c>
      <c r="CO75" s="1312"/>
      <c r="CP75" s="1312"/>
      <c r="CQ75" s="1312"/>
      <c r="CR75" s="1312"/>
      <c r="CS75" s="1312"/>
      <c r="CT75" s="1312"/>
      <c r="CU75" s="1312"/>
      <c r="CV75" s="1312">
        <v>12</v>
      </c>
      <c r="CW75" s="1312"/>
      <c r="CX75" s="1312"/>
      <c r="CY75" s="1312"/>
      <c r="CZ75" s="1312"/>
      <c r="DA75" s="1312"/>
      <c r="DB75" s="1312"/>
      <c r="DC75" s="1312"/>
      <c r="DD75" s="396"/>
      <c r="DE75" s="395"/>
    </row>
    <row r="76" spans="2:109" s="388" customFormat="1"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c r="DD76" s="396"/>
      <c r="DE76" s="395"/>
    </row>
    <row r="77" spans="2:109" s="388" customFormat="1" x14ac:dyDescent="0.15">
      <c r="B77" s="395"/>
      <c r="G77" s="1310"/>
      <c r="H77" s="1310"/>
      <c r="I77" s="1310"/>
      <c r="J77" s="1310"/>
      <c r="K77" s="1311"/>
      <c r="L77" s="1311"/>
      <c r="M77" s="1311"/>
      <c r="N77" s="1311"/>
      <c r="AN77" s="1316" t="s">
        <v>597</v>
      </c>
      <c r="AO77" s="1316"/>
      <c r="AP77" s="1316"/>
      <c r="AQ77" s="1316"/>
      <c r="AR77" s="1316"/>
      <c r="AS77" s="1316"/>
      <c r="AT77" s="1316"/>
      <c r="AU77" s="1316"/>
      <c r="AV77" s="1316"/>
      <c r="AW77" s="1316"/>
      <c r="AX77" s="1316"/>
      <c r="AY77" s="1316"/>
      <c r="AZ77" s="1316"/>
      <c r="BA77" s="1316"/>
      <c r="BB77" s="1315" t="s">
        <v>595</v>
      </c>
      <c r="BC77" s="1315"/>
      <c r="BD77" s="1315"/>
      <c r="BE77" s="1315"/>
      <c r="BF77" s="1315"/>
      <c r="BG77" s="1315"/>
      <c r="BH77" s="1315"/>
      <c r="BI77" s="1315"/>
      <c r="BJ77" s="1315"/>
      <c r="BK77" s="1315"/>
      <c r="BL77" s="1315"/>
      <c r="BM77" s="1315"/>
      <c r="BN77" s="1315"/>
      <c r="BO77" s="1315"/>
      <c r="BP77" s="1312">
        <v>0.8</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c r="DD77" s="396"/>
      <c r="DE77" s="395"/>
    </row>
    <row r="78" spans="2:109" s="388" customFormat="1"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c r="DD78" s="396"/>
      <c r="DE78" s="395"/>
    </row>
    <row r="79" spans="2:109" s="388" customFormat="1"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599</v>
      </c>
      <c r="BC79" s="1315"/>
      <c r="BD79" s="1315"/>
      <c r="BE79" s="1315"/>
      <c r="BF79" s="1315"/>
      <c r="BG79" s="1315"/>
      <c r="BH79" s="1315"/>
      <c r="BI79" s="1315"/>
      <c r="BJ79" s="1315"/>
      <c r="BK79" s="1315"/>
      <c r="BL79" s="1315"/>
      <c r="BM79" s="1315"/>
      <c r="BN79" s="1315"/>
      <c r="BO79" s="1315"/>
      <c r="BP79" s="1312">
        <v>8.1</v>
      </c>
      <c r="BQ79" s="1312"/>
      <c r="BR79" s="1312"/>
      <c r="BS79" s="1312"/>
      <c r="BT79" s="1312"/>
      <c r="BU79" s="1312"/>
      <c r="BV79" s="1312"/>
      <c r="BW79" s="1312"/>
      <c r="BX79" s="1312">
        <v>7.3</v>
      </c>
      <c r="BY79" s="1312"/>
      <c r="BZ79" s="1312"/>
      <c r="CA79" s="1312"/>
      <c r="CB79" s="1312"/>
      <c r="CC79" s="1312"/>
      <c r="CD79" s="1312"/>
      <c r="CE79" s="1312"/>
      <c r="CF79" s="1312">
        <v>7.2</v>
      </c>
      <c r="CG79" s="1312"/>
      <c r="CH79" s="1312"/>
      <c r="CI79" s="1312"/>
      <c r="CJ79" s="1312"/>
      <c r="CK79" s="1312"/>
      <c r="CL79" s="1312"/>
      <c r="CM79" s="1312"/>
      <c r="CN79" s="1312">
        <v>7.2</v>
      </c>
      <c r="CO79" s="1312"/>
      <c r="CP79" s="1312"/>
      <c r="CQ79" s="1312"/>
      <c r="CR79" s="1312"/>
      <c r="CS79" s="1312"/>
      <c r="CT79" s="1312"/>
      <c r="CU79" s="1312"/>
      <c r="CV79" s="1312">
        <v>7.7</v>
      </c>
      <c r="CW79" s="1312"/>
      <c r="CX79" s="1312"/>
      <c r="CY79" s="1312"/>
      <c r="CZ79" s="1312"/>
      <c r="DA79" s="1312"/>
      <c r="DB79" s="1312"/>
      <c r="DC79" s="1312"/>
      <c r="DD79" s="396"/>
      <c r="DE79" s="395"/>
    </row>
    <row r="80" spans="2:109" s="388" customFormat="1"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c r="DD80" s="396"/>
      <c r="DE80" s="395"/>
    </row>
    <row r="81" spans="2:109" s="388" customFormat="1" x14ac:dyDescent="0.15">
      <c r="B81" s="395"/>
      <c r="DD81" s="396"/>
      <c r="DE81" s="395"/>
    </row>
    <row r="82" spans="2:109" s="388" customFormat="1"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c r="DD82" s="396"/>
      <c r="DE82" s="395"/>
    </row>
    <row r="83" spans="2:109" s="388" customFormat="1"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c r="DE83" s="395"/>
    </row>
    <row r="84" spans="2:109" s="388" customFormat="1" x14ac:dyDescent="0.15"/>
    <row r="85" spans="2:109" s="388" customForma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heetViews>
  <sheetFormatPr defaultColWidth="0" defaultRowHeight="13.5" x14ac:dyDescent="0.15"/>
  <cols>
    <col min="1" max="122" width="2.5" customWidth="1"/>
  </cols>
  <sheetData>
    <row r="1" spans="1:34" s="291" customFormat="1" ht="13.5" customHeight="1" x14ac:dyDescent="0.15"/>
    <row r="2" spans="1:34" s="291" customFormat="1" x14ac:dyDescent="0.15">
      <c r="A2" s="292"/>
      <c r="B2" s="292"/>
      <c r="C2" s="292"/>
      <c r="D2" s="292"/>
      <c r="E2" s="292"/>
      <c r="F2" s="292"/>
      <c r="G2" s="292"/>
      <c r="H2" s="292"/>
      <c r="I2" s="292"/>
      <c r="J2" s="292"/>
      <c r="K2" s="292"/>
      <c r="L2" s="292"/>
      <c r="M2" s="292"/>
      <c r="N2" s="292"/>
      <c r="O2" s="292"/>
      <c r="P2" s="292"/>
      <c r="Q2" s="292"/>
      <c r="R2" s="292"/>
      <c r="T2" s="292"/>
      <c r="U2" s="292"/>
      <c r="V2" s="292"/>
      <c r="W2" s="292"/>
      <c r="X2" s="292"/>
      <c r="Y2" s="292"/>
      <c r="Z2" s="292"/>
      <c r="AA2" s="292"/>
      <c r="AB2" s="292"/>
      <c r="AC2" s="292"/>
      <c r="AD2" s="292"/>
      <c r="AE2" s="292"/>
      <c r="AF2" s="292"/>
      <c r="AG2" s="292"/>
    </row>
    <row r="3" spans="1:34" s="291" customFormat="1" x14ac:dyDescent="0.15">
      <c r="A3" s="292"/>
      <c r="B3" s="292"/>
      <c r="T3" s="292"/>
    </row>
    <row r="4" spans="1:34" s="291"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1:34" s="291"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6" spans="1:34" s="291"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7" spans="1:34" s="291"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1:34" s="291"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9" spans="1:34" s="291"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1:34" s="291"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row>
    <row r="11" spans="1:34" s="291"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row>
    <row r="12" spans="1:34" s="291"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row>
    <row r="13" spans="1:34" s="291"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1:34" s="291"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1:34" s="291" customFormat="1" x14ac:dyDescent="0.15">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1:34" s="291" customFormat="1" x14ac:dyDescent="0.15">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34" s="291" customFormat="1" x14ac:dyDescent="0.15">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34" s="291" customFormat="1" x14ac:dyDescent="0.15">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34" s="291" customFormat="1" x14ac:dyDescent="0.1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34" s="291" customFormat="1" x14ac:dyDescent="0.15">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34" s="291" customFormat="1" x14ac:dyDescent="0.15">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34" s="291" customFormat="1" x14ac:dyDescent="0.15">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34" s="291" customFormat="1" x14ac:dyDescent="0.15">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34" s="291" customFormat="1" x14ac:dyDescent="0.15">
      <c r="A24" s="292"/>
      <c r="B24" s="292"/>
      <c r="C24" s="292"/>
      <c r="D24" s="292"/>
      <c r="E24" s="292"/>
      <c r="F24" s="292"/>
      <c r="G24" s="292"/>
      <c r="H24" s="292"/>
      <c r="I24" s="292"/>
      <c r="J24" s="292"/>
      <c r="K24" s="292"/>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34" s="291" customFormat="1" x14ac:dyDescent="0.15">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34" s="291" customFormat="1" x14ac:dyDescent="0.15">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34" s="291" customFormat="1" x14ac:dyDescent="0.15">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34" s="291" customFormat="1" x14ac:dyDescent="0.15">
      <c r="A28" s="292"/>
      <c r="B28" s="292"/>
      <c r="C28" s="292"/>
      <c r="D28" s="292"/>
      <c r="E28" s="292"/>
      <c r="F28" s="292"/>
      <c r="G28" s="292"/>
      <c r="H28" s="292"/>
      <c r="I28" s="292"/>
      <c r="J28" s="292"/>
      <c r="K28" s="292"/>
      <c r="L28" s="292"/>
      <c r="M28" s="292"/>
      <c r="N28" s="292"/>
      <c r="P28" s="292"/>
      <c r="Q28" s="292"/>
      <c r="R28" s="292"/>
      <c r="S28" s="292"/>
      <c r="U28" s="292"/>
      <c r="V28" s="292"/>
      <c r="W28" s="292"/>
      <c r="X28" s="292"/>
      <c r="Y28" s="292"/>
      <c r="Z28" s="292"/>
      <c r="AA28" s="292"/>
      <c r="AB28" s="292"/>
      <c r="AC28" s="292"/>
      <c r="AD28" s="292"/>
      <c r="AE28" s="292"/>
      <c r="AF28" s="292"/>
      <c r="AG28" s="292"/>
    </row>
    <row r="29" spans="1:34" s="291" customFormat="1" x14ac:dyDescent="0.15">
      <c r="A29" s="292"/>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34" s="291" customFormat="1" x14ac:dyDescent="0.15">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34" s="291" customFormat="1" x14ac:dyDescent="0.15">
      <c r="A31" s="292"/>
      <c r="B31" s="292"/>
      <c r="C31" s="292"/>
      <c r="D31" s="292"/>
      <c r="E31" s="292"/>
      <c r="F31" s="292"/>
      <c r="G31" s="292"/>
      <c r="H31" s="292"/>
      <c r="I31" s="292"/>
      <c r="J31" s="292"/>
      <c r="K31" s="292"/>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34" s="291" customFormat="1" x14ac:dyDescent="0.15">
      <c r="A32" s="292"/>
      <c r="B32" s="292"/>
      <c r="C32" s="292"/>
      <c r="D32" s="292"/>
      <c r="E32" s="292"/>
      <c r="F32" s="292"/>
      <c r="G32" s="292"/>
      <c r="H32" s="292"/>
      <c r="I32" s="292"/>
      <c r="J32" s="292"/>
      <c r="K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1:34" s="291" customFormat="1" x14ac:dyDescent="0.15">
      <c r="A33" s="292"/>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1:34" s="291" customFormat="1" x14ac:dyDescent="0.15">
      <c r="A34" s="292"/>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1:34" s="291" customFormat="1" x14ac:dyDescent="0.15">
      <c r="A35" s="292"/>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1:34" s="291" customFormat="1" x14ac:dyDescent="0.15">
      <c r="A36" s="292"/>
      <c r="B36" s="292"/>
      <c r="C36" s="292"/>
      <c r="D36" s="292"/>
      <c r="E36" s="292"/>
      <c r="F36" s="292"/>
      <c r="G36" s="292"/>
      <c r="I36" s="292"/>
      <c r="L36" s="292"/>
      <c r="N36" s="292"/>
      <c r="O36" s="292"/>
      <c r="P36" s="292"/>
      <c r="Q36" s="292"/>
      <c r="R36" s="292"/>
      <c r="S36" s="292"/>
      <c r="T36" s="292"/>
      <c r="U36" s="292"/>
      <c r="V36" s="292"/>
      <c r="W36" s="292"/>
      <c r="X36" s="292"/>
    </row>
    <row r="37" spans="1:34" s="291" customFormat="1" x14ac:dyDescent="0.15">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1:34" s="291" customFormat="1" x14ac:dyDescent="0.15">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1:34" s="291" customForma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1:34" s="291" customFormat="1" x14ac:dyDescent="0.1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1:34" s="291" customFormat="1" x14ac:dyDescent="0.15">
      <c r="A41" s="292"/>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1:34" s="291" customFormat="1" x14ac:dyDescent="0.15">
      <c r="A42" s="292"/>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1:34" s="291" customFormat="1" x14ac:dyDescent="0.1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1:34" s="291" customFormat="1" x14ac:dyDescent="0.15">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1:34" s="291" customFormat="1"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1:34" s="291" customFormat="1" x14ac:dyDescent="0.1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1:34" s="291" customFormat="1" x14ac:dyDescent="0.15">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1:34" s="291" customFormat="1" x14ac:dyDescent="0.15">
      <c r="A48" s="292"/>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1:34" s="291" customFormat="1" x14ac:dyDescent="0.15">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row>
    <row r="50" spans="1:34" s="291" customFormat="1" x14ac:dyDescent="0.15">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row>
    <row r="51" spans="1:34" s="291" customFormat="1" x14ac:dyDescent="0.15">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row>
    <row r="52" spans="1:34" s="291" customFormat="1" x14ac:dyDescent="0.15">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row>
    <row r="53" spans="1:34" s="291" customFormat="1" x14ac:dyDescent="0.15">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row>
    <row r="54" spans="1:34" s="291" customFormat="1" x14ac:dyDescent="0.15">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4" s="291" customFormat="1" x14ac:dyDescent="0.15">
      <c r="A55" s="292"/>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row>
    <row r="56" spans="1:34" s="291" customFormat="1" x14ac:dyDescent="0.15">
      <c r="A56" s="292"/>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row>
    <row r="57" spans="1:34" s="291" customFormat="1" x14ac:dyDescent="0.15">
      <c r="A57" s="292"/>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row>
    <row r="58" spans="1:34" s="291" customFormat="1" x14ac:dyDescent="0.15">
      <c r="A58" s="292"/>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row>
    <row r="59" spans="1:34" s="291" customFormat="1" x14ac:dyDescent="0.15">
      <c r="A59" s="292"/>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row>
    <row r="60" spans="1:34" s="291" customFormat="1" x14ac:dyDescent="0.15">
      <c r="A60" s="292"/>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row>
    <row r="61" spans="1:34" s="291" customFormat="1" x14ac:dyDescent="0.15">
      <c r="A61" s="292"/>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row>
    <row r="62" spans="1:34" s="291" customFormat="1" x14ac:dyDescent="0.15">
      <c r="A62" s="292"/>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row>
    <row r="63" spans="1:34" s="291" customFormat="1" x14ac:dyDescent="0.15">
      <c r="A63" s="29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row>
    <row r="64" spans="1:34" s="291" customFormat="1" x14ac:dyDescent="0.15">
      <c r="A64" s="292"/>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row>
    <row r="65" spans="1:34" s="291" customFormat="1" x14ac:dyDescent="0.15">
      <c r="A65" s="29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row>
    <row r="66" spans="1:34" s="291" customFormat="1" x14ac:dyDescent="0.15">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row>
    <row r="67" spans="1:34" s="291" customFormat="1" x14ac:dyDescent="0.15">
      <c r="A67" s="292"/>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row>
    <row r="68" spans="1:34" s="291" customFormat="1" x14ac:dyDescent="0.15">
      <c r="A68" s="292"/>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row>
    <row r="69" spans="1:34" s="291" customFormat="1" x14ac:dyDescent="0.15">
      <c r="A69" s="292"/>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row>
    <row r="70" spans="1:34" s="291" customFormat="1" x14ac:dyDescent="0.15">
      <c r="A70" s="292"/>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row>
    <row r="71" spans="1:34" s="291" customFormat="1" x14ac:dyDescent="0.15">
      <c r="A71" s="292"/>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row>
    <row r="72" spans="1:34" s="291" customFormat="1" x14ac:dyDescent="0.15">
      <c r="A72" s="292"/>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row>
    <row r="73" spans="1:34" s="291" customFormat="1" x14ac:dyDescent="0.15">
      <c r="A73" s="29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row>
    <row r="74" spans="1:34" s="291" customFormat="1" x14ac:dyDescent="0.15">
      <c r="A74" s="292"/>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row>
    <row r="75" spans="1:34" s="291" customFormat="1" x14ac:dyDescent="0.15">
      <c r="A75" s="292"/>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row>
    <row r="76" spans="1:34" s="291" customFormat="1" x14ac:dyDescent="0.15">
      <c r="A76" s="292"/>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row>
    <row r="77" spans="1:34" s="291" customFormat="1" x14ac:dyDescent="0.15">
      <c r="A77" s="292"/>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row>
    <row r="78" spans="1:34" s="291" customFormat="1" x14ac:dyDescent="0.15">
      <c r="A78" s="292"/>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row>
    <row r="79" spans="1:34" s="291" customFormat="1" x14ac:dyDescent="0.15">
      <c r="A79" s="292"/>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row>
    <row r="80" spans="1:34" s="291" customFormat="1" x14ac:dyDescent="0.15">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row>
    <row r="81" spans="1:34" s="291" customFormat="1" x14ac:dyDescent="0.15">
      <c r="A81" s="292"/>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row>
    <row r="82" spans="1:34" s="291" customFormat="1" x14ac:dyDescent="0.15">
      <c r="A82" s="292"/>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Z82" s="292"/>
      <c r="AA82" s="292"/>
      <c r="AB82" s="292"/>
      <c r="AC82" s="292"/>
      <c r="AD82" s="292"/>
      <c r="AE82" s="292"/>
      <c r="AF82" s="292"/>
      <c r="AG82" s="292"/>
      <c r="AH82" s="292"/>
    </row>
    <row r="83" spans="1:34" s="291" customFormat="1" x14ac:dyDescent="0.15">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row>
    <row r="84" spans="1:34" s="291" customFormat="1" x14ac:dyDescent="0.15">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row>
    <row r="85" spans="1:34" s="291" customFormat="1" x14ac:dyDescent="0.15">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row>
    <row r="86" spans="1:34" s="291" customFormat="1" x14ac:dyDescent="0.15">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row>
    <row r="87" spans="1:34" s="291" customFormat="1" x14ac:dyDescent="0.1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row>
    <row r="88" spans="1:34" s="291" customFormat="1" x14ac:dyDescent="0.15">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row>
    <row r="89" spans="1:34" s="291" customFormat="1" x14ac:dyDescent="0.15">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row>
    <row r="90" spans="1:34" s="291" customFormat="1" x14ac:dyDescent="0.15">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row>
    <row r="91" spans="1:34" s="291" customFormat="1" x14ac:dyDescent="0.15">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row>
    <row r="92" spans="1:34" s="291" customFormat="1" ht="13.5" customHeight="1" x14ac:dyDescent="0.15">
      <c r="A92" s="292"/>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row>
    <row r="93" spans="1:34" s="291" customFormat="1" ht="13.5" customHeight="1" x14ac:dyDescent="0.15">
      <c r="A93" s="292"/>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row>
    <row r="94" spans="1:34" s="291" customFormat="1" ht="13.5" customHeight="1" x14ac:dyDescent="0.15">
      <c r="A94" s="292"/>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row>
    <row r="95" spans="1:34" s="291" customFormat="1" ht="13.5" customHeight="1" x14ac:dyDescent="0.15">
      <c r="A95" s="292"/>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row>
    <row r="96" spans="1:34" s="291" customFormat="1" ht="13.5" customHeight="1" x14ac:dyDescent="0.15">
      <c r="A96" s="292"/>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row>
    <row r="97" spans="1:34" s="291" customFormat="1" ht="13.5" customHeight="1" x14ac:dyDescent="0.15">
      <c r="A97" s="292"/>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row>
    <row r="98" spans="1:34" s="291" customFormat="1" ht="13.5" customHeight="1" x14ac:dyDescent="0.15">
      <c r="A98" s="292"/>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row>
    <row r="99" spans="1:34" s="291" customFormat="1" ht="13.5" customHeight="1" x14ac:dyDescent="0.15">
      <c r="A99" s="292"/>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row>
    <row r="100" spans="1:34" s="291" customFormat="1" ht="13.5" customHeight="1" x14ac:dyDescent="0.15">
      <c r="A100" s="292"/>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row>
    <row r="101" spans="1:34" s="291" customFormat="1" ht="13.5" customHeight="1" x14ac:dyDescent="0.15">
      <c r="A101" s="292"/>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row>
    <row r="102" spans="1:34" s="291" customFormat="1" ht="13.5" customHeight="1" x14ac:dyDescent="0.15">
      <c r="A102" s="292"/>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row>
    <row r="103" spans="1:34" s="291" customFormat="1" ht="13.5" customHeight="1" x14ac:dyDescent="0.15">
      <c r="A103" s="292"/>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row>
    <row r="104" spans="1:34" s="291" customFormat="1" ht="13.5" customHeight="1" x14ac:dyDescent="0.15">
      <c r="A104" s="292"/>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row>
    <row r="105" spans="1:34" s="291" customFormat="1" ht="13.5" customHeight="1" x14ac:dyDescent="0.15">
      <c r="A105" s="292"/>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row>
    <row r="106" spans="1:34" s="291" customFormat="1" ht="13.5" customHeight="1" x14ac:dyDescent="0.15">
      <c r="A106" s="292"/>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row>
    <row r="107" spans="1:34" s="291" customFormat="1" ht="13.5" customHeight="1" x14ac:dyDescent="0.15">
      <c r="A107" s="292"/>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row>
    <row r="108" spans="1:34" s="291" customFormat="1" ht="13.5" customHeight="1" x14ac:dyDescent="0.15">
      <c r="A108" s="292"/>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row>
    <row r="109" spans="1:34" s="291" customFormat="1" ht="13.5" customHeight="1" x14ac:dyDescent="0.15">
      <c r="A109" s="292"/>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row>
    <row r="110" spans="1:34" s="291" customFormat="1" ht="13.5" customHeight="1" x14ac:dyDescent="0.15">
      <c r="A110" s="292"/>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row>
    <row r="111" spans="1:34" s="291" customFormat="1" ht="13.5" customHeight="1" x14ac:dyDescent="0.15">
      <c r="A111" s="292"/>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row>
    <row r="112" spans="1:34" s="291" customFormat="1" ht="13.5" customHeight="1" x14ac:dyDescent="0.15">
      <c r="A112" s="292"/>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row>
    <row r="113" spans="1:122" s="291" customFormat="1" ht="13.5" customHeight="1" x14ac:dyDescent="0.15">
      <c r="A113" s="292"/>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row>
    <row r="114" spans="1:122" s="291" customFormat="1" ht="13.5" customHeight="1" x14ac:dyDescent="0.15">
      <c r="A114" s="292"/>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row>
    <row r="115" spans="1:122" s="291" customFormat="1" ht="13.5" customHeight="1" x14ac:dyDescent="0.15">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row>
    <row r="116" spans="1:122" s="291" customFormat="1" ht="13.5" customHeight="1" x14ac:dyDescent="0.15">
      <c r="A116" s="292"/>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row>
    <row r="117" spans="1:122" s="291" customFormat="1" ht="13.5" customHeight="1" x14ac:dyDescent="0.15">
      <c r="A117" s="292"/>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row>
    <row r="118" spans="1:122" s="291" customFormat="1" ht="13.5" customHeight="1" x14ac:dyDescent="0.15">
      <c r="A118" s="292"/>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row>
    <row r="119" spans="1:122" s="291" customFormat="1" ht="13.5" customHeight="1" x14ac:dyDescent="0.15">
      <c r="A119" s="292"/>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row>
    <row r="120" spans="1:122" s="291" customFormat="1" ht="13.5" customHeight="1" x14ac:dyDescent="0.15">
      <c r="A120" s="292"/>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row>
    <row r="121" spans="1:122" s="291" customFormat="1" ht="13.5" customHeight="1" x14ac:dyDescent="0.15">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row>
    <row r="122" spans="1:122" s="291" customFormat="1" ht="13.5" customHeight="1" x14ac:dyDescent="0.15">
      <c r="A122" s="292"/>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row>
    <row r="123" spans="1:122" s="291" customFormat="1" ht="13.5" customHeight="1" x14ac:dyDescent="0.15">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row>
    <row r="124" spans="1:122" s="291" customFormat="1" ht="13.5" customHeight="1" x14ac:dyDescent="0.15">
      <c r="A124" s="292"/>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row>
    <row r="125" spans="1:122" s="291" customFormat="1" ht="13.5" customHeight="1" x14ac:dyDescent="0.15">
      <c r="A125" s="292"/>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DR125" s="291" t="s">
        <v>495</v>
      </c>
    </row>
  </sheetData>
  <phoneticPr fontId="2"/>
  <pageMargins left="0.7" right="0.7" top="0.75" bottom="0.75" header="0.3" footer="0.3"/>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topLeftCell="A100" workbookViewId="0">
      <selection activeCell="AE110" sqref="AE110"/>
    </sheetView>
  </sheetViews>
  <sheetFormatPr defaultColWidth="0" defaultRowHeight="13.5" x14ac:dyDescent="0.15"/>
  <cols>
    <col min="1" max="122" width="2.5" customWidth="1"/>
  </cols>
  <sheetData>
    <row r="1" spans="1:34" s="291" customFormat="1" ht="13.5" customHeight="1" x14ac:dyDescent="0.15">
      <c r="A1" s="292"/>
    </row>
    <row r="2" spans="1:34" s="291" customFormat="1" x14ac:dyDescent="0.15">
      <c r="A2" s="292"/>
      <c r="B2" s="292"/>
      <c r="C2" s="292"/>
      <c r="D2" s="292"/>
      <c r="E2" s="292"/>
      <c r="F2" s="292"/>
      <c r="G2" s="292"/>
      <c r="H2" s="292"/>
      <c r="I2" s="292"/>
      <c r="J2" s="292"/>
      <c r="K2" s="292"/>
      <c r="L2" s="292"/>
      <c r="M2" s="292"/>
      <c r="N2" s="292"/>
      <c r="O2" s="292"/>
      <c r="P2" s="292"/>
      <c r="Q2" s="292"/>
      <c r="R2" s="292"/>
      <c r="T2" s="292"/>
      <c r="U2" s="292"/>
      <c r="V2" s="292"/>
      <c r="W2" s="292"/>
      <c r="X2" s="292"/>
      <c r="Y2" s="292"/>
      <c r="Z2" s="292"/>
      <c r="AA2" s="292"/>
      <c r="AB2" s="292"/>
      <c r="AC2" s="292"/>
      <c r="AD2" s="292"/>
      <c r="AE2" s="292"/>
      <c r="AF2" s="292"/>
      <c r="AG2" s="292"/>
    </row>
    <row r="3" spans="1:34" s="291" customFormat="1" x14ac:dyDescent="0.15">
      <c r="A3" s="292"/>
      <c r="B3" s="292"/>
      <c r="T3" s="292"/>
    </row>
    <row r="4" spans="1:34" s="291"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1:34" s="291"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6" spans="1:34" s="291"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7" spans="1:34" s="291"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1:34" s="291"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9" spans="1:34" s="291"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1:34" s="291"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row>
    <row r="11" spans="1:34" s="291"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row>
    <row r="12" spans="1:34" s="291"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row>
    <row r="13" spans="1:34" s="291"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1:34" s="291"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1:34" s="291" customFormat="1" x14ac:dyDescent="0.15">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1:34" s="291" customFormat="1" x14ac:dyDescent="0.15">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34" s="291" customFormat="1" x14ac:dyDescent="0.15">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34" s="291" customFormat="1" x14ac:dyDescent="0.15">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34" s="291" customFormat="1" x14ac:dyDescent="0.1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34" s="291" customFormat="1" x14ac:dyDescent="0.15">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34" s="291" customFormat="1" x14ac:dyDescent="0.15">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34" s="291" customFormat="1" x14ac:dyDescent="0.15">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34" s="291" customFormat="1" x14ac:dyDescent="0.15">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34" s="291" customFormat="1" x14ac:dyDescent="0.15">
      <c r="A24" s="292"/>
      <c r="B24" s="292"/>
      <c r="C24" s="292"/>
      <c r="D24" s="292"/>
      <c r="E24" s="292"/>
      <c r="F24" s="292"/>
      <c r="G24" s="292"/>
      <c r="H24" s="292"/>
      <c r="I24" s="292"/>
      <c r="J24" s="292"/>
      <c r="K24" s="292"/>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34" s="291" customFormat="1" x14ac:dyDescent="0.15">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34" s="291" customFormat="1" x14ac:dyDescent="0.15">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34" s="291" customFormat="1" x14ac:dyDescent="0.15">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34" s="291" customFormat="1" x14ac:dyDescent="0.15">
      <c r="A28" s="292"/>
      <c r="B28" s="292"/>
      <c r="C28" s="292"/>
      <c r="D28" s="292"/>
      <c r="E28" s="292"/>
      <c r="F28" s="292"/>
      <c r="G28" s="292"/>
      <c r="H28" s="292"/>
      <c r="I28" s="292"/>
      <c r="J28" s="292"/>
      <c r="K28" s="292"/>
      <c r="L28" s="292"/>
      <c r="M28" s="292"/>
      <c r="N28" s="292"/>
      <c r="P28" s="292"/>
      <c r="Q28" s="292"/>
      <c r="R28" s="292"/>
      <c r="S28" s="292"/>
      <c r="U28" s="292"/>
      <c r="V28" s="292"/>
      <c r="W28" s="292"/>
      <c r="X28" s="292"/>
      <c r="Y28" s="292"/>
      <c r="Z28" s="292"/>
      <c r="AA28" s="292"/>
      <c r="AB28" s="292"/>
      <c r="AC28" s="292"/>
      <c r="AD28" s="292"/>
      <c r="AE28" s="292"/>
      <c r="AF28" s="292"/>
      <c r="AG28" s="292"/>
    </row>
    <row r="29" spans="1:34" s="291" customFormat="1" x14ac:dyDescent="0.15">
      <c r="A29" s="292"/>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34" s="291" customFormat="1" x14ac:dyDescent="0.15">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34" s="291" customFormat="1" x14ac:dyDescent="0.15">
      <c r="A31" s="292"/>
      <c r="B31" s="292"/>
      <c r="C31" s="292"/>
      <c r="D31" s="292"/>
      <c r="E31" s="292"/>
      <c r="F31" s="292"/>
      <c r="G31" s="292"/>
      <c r="H31" s="292"/>
      <c r="I31" s="292"/>
      <c r="J31" s="292"/>
      <c r="K31" s="292"/>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34" s="291" customFormat="1" x14ac:dyDescent="0.15">
      <c r="A32" s="292"/>
      <c r="B32" s="292"/>
      <c r="C32" s="292"/>
      <c r="D32" s="292"/>
      <c r="E32" s="292"/>
      <c r="F32" s="292"/>
      <c r="G32" s="292"/>
      <c r="H32" s="292"/>
      <c r="I32" s="292"/>
      <c r="J32" s="292"/>
      <c r="K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1:34" s="291" customFormat="1" x14ac:dyDescent="0.15">
      <c r="A33" s="292"/>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1:34" s="291" customFormat="1" x14ac:dyDescent="0.15">
      <c r="A34" s="292"/>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1:34" s="291" customFormat="1" x14ac:dyDescent="0.15">
      <c r="A35" s="292"/>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1:34" s="291" customFormat="1" x14ac:dyDescent="0.15">
      <c r="A36" s="292"/>
      <c r="B36" s="292"/>
      <c r="C36" s="292"/>
      <c r="D36" s="292"/>
      <c r="E36" s="292"/>
      <c r="F36" s="292"/>
      <c r="G36" s="292"/>
      <c r="I36" s="292"/>
      <c r="L36" s="292"/>
      <c r="N36" s="292"/>
      <c r="O36" s="292"/>
      <c r="P36" s="292"/>
      <c r="Q36" s="292"/>
      <c r="R36" s="292"/>
      <c r="S36" s="292"/>
      <c r="T36" s="292"/>
      <c r="U36" s="292"/>
      <c r="V36" s="292"/>
      <c r="W36" s="292"/>
      <c r="X36" s="292"/>
    </row>
    <row r="37" spans="1:34" s="291" customFormat="1" x14ac:dyDescent="0.15">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1:34" s="291" customFormat="1" x14ac:dyDescent="0.15">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1:34" s="291" customForma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1:34" s="291" customFormat="1" x14ac:dyDescent="0.1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1:34" s="291" customFormat="1" x14ac:dyDescent="0.15">
      <c r="A41" s="292"/>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1:34" s="291" customFormat="1" x14ac:dyDescent="0.15">
      <c r="A42" s="292"/>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1:34" s="291" customFormat="1" x14ac:dyDescent="0.1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1:34" s="291" customFormat="1" x14ac:dyDescent="0.15">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1:34" s="291" customFormat="1"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1:34" s="291" customFormat="1" x14ac:dyDescent="0.1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1:34" s="291" customFormat="1" x14ac:dyDescent="0.15">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1:34" s="291" customFormat="1" x14ac:dyDescent="0.15">
      <c r="A48" s="292"/>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1:34" s="291" customFormat="1" x14ac:dyDescent="0.15">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row>
    <row r="50" spans="1:34" s="291" customFormat="1" x14ac:dyDescent="0.15">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row>
    <row r="51" spans="1:34" s="291" customFormat="1" x14ac:dyDescent="0.15">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row>
    <row r="52" spans="1:34" s="291" customFormat="1" x14ac:dyDescent="0.15">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row>
    <row r="53" spans="1:34" s="291" customFormat="1" x14ac:dyDescent="0.15">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row>
    <row r="54" spans="1:34" s="291" customFormat="1" x14ac:dyDescent="0.15">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4" s="291" customFormat="1" x14ac:dyDescent="0.15">
      <c r="A55" s="292"/>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row>
    <row r="56" spans="1:34" s="291" customFormat="1" x14ac:dyDescent="0.15">
      <c r="A56" s="292"/>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row>
    <row r="57" spans="1:34" s="291" customFormat="1" x14ac:dyDescent="0.15">
      <c r="A57" s="292"/>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row>
    <row r="58" spans="1:34" s="291" customFormat="1" x14ac:dyDescent="0.15">
      <c r="A58" s="292"/>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row>
    <row r="59" spans="1:34" s="291" customFormat="1" x14ac:dyDescent="0.15">
      <c r="A59" s="292"/>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row>
    <row r="60" spans="1:34" s="291" customFormat="1" x14ac:dyDescent="0.15">
      <c r="A60" s="292"/>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row>
    <row r="61" spans="1:34" s="291" customFormat="1" x14ac:dyDescent="0.15">
      <c r="A61" s="292"/>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row>
    <row r="62" spans="1:34" s="291" customFormat="1" x14ac:dyDescent="0.15">
      <c r="A62" s="292"/>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row>
    <row r="63" spans="1:34" s="291" customFormat="1" x14ac:dyDescent="0.15">
      <c r="A63" s="29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row>
    <row r="64" spans="1:34" s="291" customFormat="1" x14ac:dyDescent="0.15">
      <c r="A64" s="292"/>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row>
    <row r="65" spans="1:34" s="291" customFormat="1" x14ac:dyDescent="0.15">
      <c r="A65" s="29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row>
    <row r="66" spans="1:34" s="291" customFormat="1" x14ac:dyDescent="0.15">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row>
    <row r="67" spans="1:34" s="291" customFormat="1" x14ac:dyDescent="0.15">
      <c r="A67" s="292"/>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row>
    <row r="68" spans="1:34" s="291" customFormat="1" x14ac:dyDescent="0.15">
      <c r="A68" s="292"/>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row>
    <row r="69" spans="1:34" s="291" customFormat="1" x14ac:dyDescent="0.15">
      <c r="A69" s="292"/>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row>
    <row r="70" spans="1:34" s="291" customFormat="1" x14ac:dyDescent="0.15">
      <c r="A70" s="292"/>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row>
    <row r="71" spans="1:34" s="291" customFormat="1" x14ac:dyDescent="0.15">
      <c r="A71" s="292"/>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row>
    <row r="72" spans="1:34" s="291" customFormat="1" x14ac:dyDescent="0.15">
      <c r="A72" s="292"/>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row>
    <row r="73" spans="1:34" s="291" customFormat="1" x14ac:dyDescent="0.15">
      <c r="A73" s="29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row>
    <row r="74" spans="1:34" s="291" customFormat="1" x14ac:dyDescent="0.15">
      <c r="A74" s="292"/>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row>
    <row r="75" spans="1:34" s="291" customFormat="1" x14ac:dyDescent="0.15">
      <c r="A75" s="292"/>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row>
    <row r="76" spans="1:34" s="291" customFormat="1" x14ac:dyDescent="0.15">
      <c r="A76" s="292"/>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row>
    <row r="77" spans="1:34" s="291" customFormat="1" x14ac:dyDescent="0.15">
      <c r="A77" s="292"/>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row>
    <row r="78" spans="1:34" s="291" customFormat="1" x14ac:dyDescent="0.15">
      <c r="A78" s="292"/>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row>
    <row r="79" spans="1:34" s="291" customFormat="1" x14ac:dyDescent="0.15">
      <c r="A79" s="292"/>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row>
    <row r="80" spans="1:34" s="291" customFormat="1" x14ac:dyDescent="0.15">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row>
    <row r="81" spans="1:34" s="291" customFormat="1" x14ac:dyDescent="0.15">
      <c r="A81" s="292"/>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row>
    <row r="82" spans="1:34" s="291" customFormat="1" x14ac:dyDescent="0.15">
      <c r="A82" s="292"/>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Z82" s="292"/>
      <c r="AA82" s="292"/>
      <c r="AB82" s="292"/>
      <c r="AC82" s="292"/>
      <c r="AD82" s="292"/>
      <c r="AE82" s="292"/>
      <c r="AF82" s="292"/>
      <c r="AG82" s="292"/>
      <c r="AH82" s="292"/>
    </row>
    <row r="83" spans="1:34" s="291" customFormat="1" x14ac:dyDescent="0.15">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row>
    <row r="84" spans="1:34" s="291" customFormat="1" x14ac:dyDescent="0.15">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row>
    <row r="85" spans="1:34" s="291" customFormat="1" x14ac:dyDescent="0.15">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row>
    <row r="86" spans="1:34" s="291" customFormat="1" x14ac:dyDescent="0.15">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row>
    <row r="87" spans="1:34" s="291" customFormat="1" x14ac:dyDescent="0.1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row>
    <row r="88" spans="1:34" s="291" customFormat="1" x14ac:dyDescent="0.15">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row>
    <row r="89" spans="1:34" s="291" customFormat="1" x14ac:dyDescent="0.15">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row>
    <row r="90" spans="1:34" s="291" customFormat="1" x14ac:dyDescent="0.15">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row>
    <row r="91" spans="1:34" s="291" customFormat="1" x14ac:dyDescent="0.15">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row>
    <row r="92" spans="1:34" s="291" customFormat="1" ht="13.5" customHeight="1" x14ac:dyDescent="0.15">
      <c r="A92" s="292"/>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row>
    <row r="93" spans="1:34" s="291" customFormat="1" ht="13.5" customHeight="1" x14ac:dyDescent="0.15">
      <c r="A93" s="292"/>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row>
    <row r="94" spans="1:34" s="291" customFormat="1" ht="13.5" customHeight="1" x14ac:dyDescent="0.15">
      <c r="A94" s="292"/>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row>
    <row r="95" spans="1:34" s="291" customFormat="1" ht="13.5" customHeight="1" x14ac:dyDescent="0.15">
      <c r="A95" s="292"/>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row>
    <row r="96" spans="1:34" s="291" customFormat="1" ht="13.5" customHeight="1" x14ac:dyDescent="0.15">
      <c r="A96" s="292"/>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row>
    <row r="97" spans="1:34" s="291" customFormat="1" ht="13.5" customHeight="1" x14ac:dyDescent="0.15">
      <c r="A97" s="292"/>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row>
    <row r="98" spans="1:34" s="291" customFormat="1" ht="13.5" customHeight="1" x14ac:dyDescent="0.15">
      <c r="A98" s="292"/>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row>
    <row r="99" spans="1:34" s="291" customFormat="1" ht="13.5" customHeight="1" x14ac:dyDescent="0.15">
      <c r="A99" s="292"/>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row>
    <row r="100" spans="1:34" s="291" customFormat="1" ht="13.5" customHeight="1" x14ac:dyDescent="0.15">
      <c r="A100" s="292"/>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row>
    <row r="101" spans="1:34" s="291" customFormat="1" ht="13.5" customHeight="1" x14ac:dyDescent="0.15">
      <c r="A101" s="292"/>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row>
    <row r="102" spans="1:34" s="291" customFormat="1" ht="13.5" customHeight="1" x14ac:dyDescent="0.15">
      <c r="A102" s="292"/>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row>
    <row r="103" spans="1:34" s="291" customFormat="1" ht="13.5" customHeight="1" x14ac:dyDescent="0.15">
      <c r="A103" s="292"/>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row>
    <row r="104" spans="1:34" s="291" customFormat="1" ht="13.5" customHeight="1" x14ac:dyDescent="0.15">
      <c r="A104" s="292"/>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row>
    <row r="105" spans="1:34" s="291" customFormat="1" ht="13.5" customHeight="1" x14ac:dyDescent="0.15">
      <c r="A105" s="292"/>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row>
    <row r="106" spans="1:34" s="291" customFormat="1" ht="13.5" customHeight="1" x14ac:dyDescent="0.15">
      <c r="A106" s="292"/>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row>
    <row r="107" spans="1:34" s="291" customFormat="1" ht="13.5" customHeight="1" x14ac:dyDescent="0.15">
      <c r="A107" s="292"/>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row>
    <row r="108" spans="1:34" s="291" customFormat="1" ht="13.5" customHeight="1" x14ac:dyDescent="0.15">
      <c r="A108" s="292"/>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row>
    <row r="109" spans="1:34" s="291" customFormat="1" ht="13.5" customHeight="1" x14ac:dyDescent="0.15">
      <c r="A109" s="292"/>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row>
    <row r="110" spans="1:34" s="291" customFormat="1" ht="13.5" customHeight="1" x14ac:dyDescent="0.15">
      <c r="A110" s="292"/>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row>
    <row r="111" spans="1:34" s="291" customFormat="1" ht="13.5" customHeight="1" x14ac:dyDescent="0.15">
      <c r="A111" s="292"/>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row>
    <row r="112" spans="1:34" s="291" customFormat="1" ht="13.5" customHeight="1" x14ac:dyDescent="0.15">
      <c r="A112" s="292"/>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row>
    <row r="113" spans="1:122" s="291" customFormat="1" ht="13.5" customHeight="1" x14ac:dyDescent="0.15">
      <c r="A113" s="292"/>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row>
    <row r="114" spans="1:122" s="291" customFormat="1" ht="13.5" customHeight="1" x14ac:dyDescent="0.15">
      <c r="A114" s="292"/>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row>
    <row r="115" spans="1:122" s="291" customFormat="1" ht="13.5" customHeight="1" x14ac:dyDescent="0.15">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row>
    <row r="116" spans="1:122" s="291" customFormat="1" ht="13.5" customHeight="1" x14ac:dyDescent="0.15">
      <c r="A116" s="292"/>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row>
    <row r="117" spans="1:122" s="291" customFormat="1" ht="13.5" customHeight="1" x14ac:dyDescent="0.15">
      <c r="A117" s="292"/>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row>
    <row r="118" spans="1:122" s="291" customFormat="1" ht="13.5" customHeight="1" x14ac:dyDescent="0.15">
      <c r="A118" s="292"/>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row>
    <row r="119" spans="1:122" s="291" customFormat="1" ht="13.5" customHeight="1" x14ac:dyDescent="0.15">
      <c r="A119" s="292"/>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row>
    <row r="120" spans="1:122" s="291" customFormat="1" ht="13.5" customHeight="1" x14ac:dyDescent="0.15">
      <c r="A120" s="292"/>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row>
    <row r="121" spans="1:122" s="291" customFormat="1" ht="13.5" customHeight="1" x14ac:dyDescent="0.15">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row>
    <row r="122" spans="1:122" s="291" customFormat="1" ht="13.5" customHeight="1" x14ac:dyDescent="0.15">
      <c r="A122" s="292"/>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row>
    <row r="123" spans="1:122" s="291" customFormat="1" ht="13.5" customHeight="1" x14ac:dyDescent="0.15">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row>
    <row r="124" spans="1:122" s="291" customFormat="1" ht="13.5" customHeight="1" x14ac:dyDescent="0.15">
      <c r="A124" s="292"/>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row>
    <row r="125" spans="1:122" s="291" customFormat="1" ht="13.5" customHeight="1" x14ac:dyDescent="0.15">
      <c r="A125" s="292"/>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DR125" s="291" t="s">
        <v>495</v>
      </c>
    </row>
  </sheetData>
  <phoneticPr fontId="2"/>
  <pageMargins left="0.7" right="0.7" top="0.75" bottom="0.75" header="0.3" footer="0.3"/>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83721</v>
      </c>
      <c r="E3" s="162"/>
      <c r="F3" s="163">
        <v>128611</v>
      </c>
      <c r="G3" s="164"/>
      <c r="H3" s="165"/>
    </row>
    <row r="4" spans="1:8" x14ac:dyDescent="0.15">
      <c r="A4" s="166"/>
      <c r="B4" s="167"/>
      <c r="C4" s="168"/>
      <c r="D4" s="169">
        <v>51571</v>
      </c>
      <c r="E4" s="170"/>
      <c r="F4" s="171">
        <v>61552</v>
      </c>
      <c r="G4" s="172"/>
      <c r="H4" s="173"/>
    </row>
    <row r="5" spans="1:8" x14ac:dyDescent="0.15">
      <c r="A5" s="154" t="s">
        <v>541</v>
      </c>
      <c r="B5" s="159"/>
      <c r="C5" s="160"/>
      <c r="D5" s="161">
        <v>93215</v>
      </c>
      <c r="E5" s="162"/>
      <c r="F5" s="163">
        <v>138651</v>
      </c>
      <c r="G5" s="164"/>
      <c r="H5" s="165"/>
    </row>
    <row r="6" spans="1:8" x14ac:dyDescent="0.15">
      <c r="A6" s="166"/>
      <c r="B6" s="167"/>
      <c r="C6" s="168"/>
      <c r="D6" s="169">
        <v>76098</v>
      </c>
      <c r="E6" s="170"/>
      <c r="F6" s="171">
        <v>71211</v>
      </c>
      <c r="G6" s="172"/>
      <c r="H6" s="173"/>
    </row>
    <row r="7" spans="1:8" x14ac:dyDescent="0.15">
      <c r="A7" s="154" t="s">
        <v>542</v>
      </c>
      <c r="B7" s="159"/>
      <c r="C7" s="160"/>
      <c r="D7" s="161">
        <v>66894</v>
      </c>
      <c r="E7" s="162"/>
      <c r="F7" s="163">
        <v>122882</v>
      </c>
      <c r="G7" s="164"/>
      <c r="H7" s="165"/>
    </row>
    <row r="8" spans="1:8" x14ac:dyDescent="0.15">
      <c r="A8" s="166"/>
      <c r="B8" s="167"/>
      <c r="C8" s="168"/>
      <c r="D8" s="169">
        <v>55505</v>
      </c>
      <c r="E8" s="170"/>
      <c r="F8" s="171">
        <v>65785</v>
      </c>
      <c r="G8" s="172"/>
      <c r="H8" s="173"/>
    </row>
    <row r="9" spans="1:8" x14ac:dyDescent="0.15">
      <c r="A9" s="154" t="s">
        <v>543</v>
      </c>
      <c r="B9" s="159"/>
      <c r="C9" s="160"/>
      <c r="D9" s="161">
        <v>78109</v>
      </c>
      <c r="E9" s="162"/>
      <c r="F9" s="163">
        <v>114790</v>
      </c>
      <c r="G9" s="164"/>
      <c r="H9" s="165"/>
    </row>
    <row r="10" spans="1:8" x14ac:dyDescent="0.15">
      <c r="A10" s="166"/>
      <c r="B10" s="167"/>
      <c r="C10" s="168"/>
      <c r="D10" s="169">
        <v>50177</v>
      </c>
      <c r="E10" s="170"/>
      <c r="F10" s="171">
        <v>55601</v>
      </c>
      <c r="G10" s="172"/>
      <c r="H10" s="173"/>
    </row>
    <row r="11" spans="1:8" x14ac:dyDescent="0.15">
      <c r="A11" s="154" t="s">
        <v>544</v>
      </c>
      <c r="B11" s="159"/>
      <c r="C11" s="160"/>
      <c r="D11" s="161">
        <v>217622</v>
      </c>
      <c r="E11" s="162"/>
      <c r="F11" s="163">
        <v>126262</v>
      </c>
      <c r="G11" s="164"/>
      <c r="H11" s="165"/>
    </row>
    <row r="12" spans="1:8" x14ac:dyDescent="0.15">
      <c r="A12" s="166"/>
      <c r="B12" s="167"/>
      <c r="C12" s="174"/>
      <c r="D12" s="169">
        <v>23477</v>
      </c>
      <c r="E12" s="170"/>
      <c r="F12" s="171">
        <v>56769</v>
      </c>
      <c r="G12" s="172"/>
      <c r="H12" s="173"/>
    </row>
    <row r="13" spans="1:8" x14ac:dyDescent="0.15">
      <c r="A13" s="154"/>
      <c r="B13" s="159"/>
      <c r="C13" s="175"/>
      <c r="D13" s="176">
        <v>107912</v>
      </c>
      <c r="E13" s="177"/>
      <c r="F13" s="178">
        <v>126239</v>
      </c>
      <c r="G13" s="179"/>
      <c r="H13" s="165"/>
    </row>
    <row r="14" spans="1:8" x14ac:dyDescent="0.15">
      <c r="A14" s="166"/>
      <c r="B14" s="167"/>
      <c r="C14" s="168"/>
      <c r="D14" s="169">
        <v>51366</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8.19</v>
      </c>
      <c r="C19" s="180">
        <f>ROUND(VALUE(SUBSTITUTE(実質収支比率等に係る経年分析!G$48,"▲","-")),2)</f>
        <v>6.74</v>
      </c>
      <c r="D19" s="180">
        <f>ROUND(VALUE(SUBSTITUTE(実質収支比率等に係る経年分析!H$48,"▲","-")),2)</f>
        <v>6.87</v>
      </c>
      <c r="E19" s="180">
        <f>ROUND(VALUE(SUBSTITUTE(実質収支比率等に係る経年分析!I$48,"▲","-")),2)</f>
        <v>7.96</v>
      </c>
      <c r="F19" s="180">
        <f>ROUND(VALUE(SUBSTITUTE(実質収支比率等に係る経年分析!J$48,"▲","-")),2)</f>
        <v>9.6199999999999992</v>
      </c>
    </row>
    <row r="20" spans="1:11" x14ac:dyDescent="0.15">
      <c r="A20" s="180" t="s">
        <v>55</v>
      </c>
      <c r="B20" s="180">
        <f>ROUND(VALUE(SUBSTITUTE(実質収支比率等に係る経年分析!F$47,"▲","-")),2)</f>
        <v>23.76</v>
      </c>
      <c r="C20" s="180">
        <f>ROUND(VALUE(SUBSTITUTE(実質収支比率等に係る経年分析!G$47,"▲","-")),2)</f>
        <v>24.3</v>
      </c>
      <c r="D20" s="180">
        <f>ROUND(VALUE(SUBSTITUTE(実質収支比率等に係る経年分析!H$47,"▲","-")),2)</f>
        <v>22.97</v>
      </c>
      <c r="E20" s="180">
        <f>ROUND(VALUE(SUBSTITUTE(実質収支比率等に係る経年分析!I$47,"▲","-")),2)</f>
        <v>22.33</v>
      </c>
      <c r="F20" s="180">
        <f>ROUND(VALUE(SUBSTITUTE(実質収支比率等に係る経年分析!J$47,"▲","-")),2)</f>
        <v>20.03</v>
      </c>
    </row>
    <row r="21" spans="1:11" x14ac:dyDescent="0.15">
      <c r="A21" s="180" t="s">
        <v>56</v>
      </c>
      <c r="B21" s="180">
        <f>IF(ISNUMBER(VALUE(SUBSTITUTE(実質収支比率等に係る経年分析!F$49,"▲","-"))),ROUND(VALUE(SUBSTITUTE(実質収支比率等に係る経年分析!F$49,"▲","-")),2),NA())</f>
        <v>0.7</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-0.54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三川町下水道事業特別会計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三川町農業集落排水事業特別会計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三川町介護保険特別会計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三川町後期高齢者医療特別会計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15">
      <c r="A35" s="181" t="str">
        <f>IF(連結実質赤字比率に係る赤字・黒字の構成分析!C$35="",NA(),連結実質赤字比率に係る赤字・黒字の構成分析!C$35)</f>
        <v>三川町国民健康保険特別会計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9.6199999999999992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453</v>
      </c>
      <c r="E42" s="182"/>
      <c r="F42" s="182"/>
      <c r="G42" s="182">
        <f>'実質公債費比率（分子）の構造'!L$52</f>
        <v>431</v>
      </c>
      <c r="H42" s="182"/>
      <c r="I42" s="182"/>
      <c r="J42" s="182">
        <f>'実質公債費比率（分子）の構造'!M$52</f>
        <v>420</v>
      </c>
      <c r="K42" s="182"/>
      <c r="L42" s="182"/>
      <c r="M42" s="182">
        <f>'実質公債費比率（分子）の構造'!N$52</f>
        <v>419</v>
      </c>
      <c r="N42" s="182"/>
      <c r="O42" s="182"/>
      <c r="P42" s="182">
        <f>'実質公債費比率（分子）の構造'!O$52</f>
        <v>411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207</v>
      </c>
      <c r="C46" s="182"/>
      <c r="D46" s="182"/>
      <c r="E46" s="182">
        <f>'実質公債費比率（分子）の構造'!L$48</f>
        <v>199</v>
      </c>
      <c r="F46" s="182"/>
      <c r="G46" s="182"/>
      <c r="H46" s="182">
        <f>'実質公債費比率（分子）の構造'!M$48</f>
        <v>204</v>
      </c>
      <c r="I46" s="182"/>
      <c r="J46" s="182"/>
      <c r="K46" s="182">
        <f>'実質公債費比率（分子）の構造'!N$48</f>
        <v>206</v>
      </c>
      <c r="L46" s="182"/>
      <c r="M46" s="182"/>
      <c r="N46" s="182">
        <f>'実質公債費比率（分子）の構造'!O$48</f>
        <v>216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497</v>
      </c>
      <c r="C49" s="182"/>
      <c r="D49" s="182"/>
      <c r="E49" s="182">
        <f>'実質公債費比率（分子）の構造'!L$45</f>
        <v>475</v>
      </c>
      <c r="F49" s="182"/>
      <c r="G49" s="182"/>
      <c r="H49" s="182">
        <f>'実質公債費比率（分子）の構造'!M$45</f>
        <v>469</v>
      </c>
      <c r="I49" s="182"/>
      <c r="J49" s="182"/>
      <c r="K49" s="182">
        <f>'実質公債費比率（分子）の構造'!N$45</f>
        <v>477</v>
      </c>
      <c r="L49" s="182"/>
      <c r="M49" s="182"/>
      <c r="N49" s="182">
        <f>'実質公債費比率（分子）の構造'!O$45</f>
        <v>478</v>
      </c>
      <c r="O49" s="182"/>
      <c r="P49" s="182"/>
    </row>
    <row r="50" spans="1:16" x14ac:dyDescent="0.15">
      <c r="A50" s="182" t="s">
        <v>71</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248</v>
      </c>
      <c r="G50" s="182" t="e">
        <f>NA()</f>
        <v>#N/A</v>
      </c>
      <c r="H50" s="182" t="e">
        <f>NA()</f>
        <v>#N/A</v>
      </c>
      <c r="I50" s="182">
        <f>IF(ISNUMBER('実質公債費比率（分子）の構造'!M$53),'実質公債費比率（分子）の構造'!M$53,NA())</f>
        <v>258</v>
      </c>
      <c r="J50" s="182" t="e">
        <f>NA()</f>
        <v>#N/A</v>
      </c>
      <c r="K50" s="182" t="e">
        <f>NA()</f>
        <v>#N/A</v>
      </c>
      <c r="L50" s="182">
        <f>IF(ISNUMBER('実質公債費比率（分子）の構造'!N$53),'実質公債費比率（分子）の構造'!N$53,NA())</f>
        <v>269</v>
      </c>
      <c r="M50" s="182" t="e">
        <f>NA()</f>
        <v>#N/A</v>
      </c>
      <c r="N50" s="182" t="e">
        <f>NA()</f>
        <v>#N/A</v>
      </c>
      <c r="O50" s="182">
        <f>IF(ISNUMBER('実質公債費比率（分子）の構造'!O$53),'実質公債費比率（分子）の構造'!O$53,NA())</f>
        <v>288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5043</v>
      </c>
      <c r="E56" s="181"/>
      <c r="F56" s="181"/>
      <c r="G56" s="181">
        <f>'将来負担比率（分子）の構造'!J$52</f>
        <v>4913</v>
      </c>
      <c r="H56" s="181"/>
      <c r="I56" s="181"/>
      <c r="J56" s="181">
        <f>'将来負担比率（分子）の構造'!K$52</f>
        <v>4618</v>
      </c>
      <c r="K56" s="181"/>
      <c r="L56" s="181"/>
      <c r="M56" s="181">
        <f>'将来負担比率（分子）の構造'!L$52</f>
        <v>4851</v>
      </c>
      <c r="N56" s="181"/>
      <c r="O56" s="181"/>
      <c r="P56" s="181">
        <f>'将来負担比率（分子）の構造'!M$52</f>
        <v>4815</v>
      </c>
    </row>
    <row r="57" spans="1:16" x14ac:dyDescent="0.15">
      <c r="A57" s="181" t="s">
        <v>42</v>
      </c>
      <c r="B57" s="181"/>
      <c r="C57" s="181"/>
      <c r="D57" s="181" t="str">
        <f>'将来負担比率（分子）の構造'!I$51</f>
        <v>-</v>
      </c>
      <c r="E57" s="181"/>
      <c r="F57" s="181"/>
      <c r="G57" s="181">
        <f>'将来負担比率（分子）の構造'!J$51</f>
        <v>63</v>
      </c>
      <c r="H57" s="181"/>
      <c r="I57" s="181"/>
      <c r="J57" s="181">
        <f>'将来負担比率（分子）の構造'!K$51</f>
        <v>56</v>
      </c>
      <c r="K57" s="181"/>
      <c r="L57" s="181"/>
      <c r="M57" s="181">
        <f>'将来負担比率（分子）の構造'!L$51</f>
        <v>49</v>
      </c>
      <c r="N57" s="181"/>
      <c r="O57" s="181"/>
      <c r="P57" s="181">
        <f>'将来負担比率（分子）の構造'!M$51</f>
        <v>42</v>
      </c>
    </row>
    <row r="58" spans="1:16" x14ac:dyDescent="0.15">
      <c r="A58" s="181" t="s">
        <v>41</v>
      </c>
      <c r="B58" s="181"/>
      <c r="C58" s="181"/>
      <c r="D58" s="181">
        <f>'将来負担比率（分子）の構造'!I$50</f>
        <v>1321</v>
      </c>
      <c r="E58" s="181"/>
      <c r="F58" s="181"/>
      <c r="G58" s="181">
        <f>'将来負担比率（分子）の構造'!J$50</f>
        <v>1493</v>
      </c>
      <c r="H58" s="181"/>
      <c r="I58" s="181"/>
      <c r="J58" s="181">
        <f>'将来負担比率（分子）の構造'!K$50</f>
        <v>1527</v>
      </c>
      <c r="K58" s="181"/>
      <c r="L58" s="181"/>
      <c r="M58" s="181">
        <f>'将来負担比率（分子）の構造'!L$50</f>
        <v>1605</v>
      </c>
      <c r="N58" s="181"/>
      <c r="O58" s="181"/>
      <c r="P58" s="181">
        <f>'将来負担比率（分子）の構造'!M$50</f>
        <v>1639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601</v>
      </c>
      <c r="C62" s="181"/>
      <c r="D62" s="181"/>
      <c r="E62" s="181">
        <f>'将来負担比率（分子）の構造'!J$45</f>
        <v>630</v>
      </c>
      <c r="F62" s="181"/>
      <c r="G62" s="181"/>
      <c r="H62" s="181">
        <f>'将来負担比率（分子）の構造'!K$45</f>
        <v>615</v>
      </c>
      <c r="I62" s="181"/>
      <c r="J62" s="181"/>
      <c r="K62" s="181">
        <f>'将来負担比率（分子）の構造'!L$45</f>
        <v>592</v>
      </c>
      <c r="L62" s="181"/>
      <c r="M62" s="181"/>
      <c r="N62" s="181">
        <f>'将来負担比率（分子）の構造'!M$45</f>
        <v>597</v>
      </c>
      <c r="O62" s="181"/>
      <c r="P62" s="181"/>
    </row>
    <row r="63" spans="1:16" x14ac:dyDescent="0.15">
      <c r="A63" s="181" t="s">
        <v>34</v>
      </c>
      <c r="B63" s="181">
        <f>'将来負担比率（分子）の構造'!I$44</f>
        <v>3</v>
      </c>
      <c r="C63" s="181"/>
      <c r="D63" s="181"/>
      <c r="E63" s="181">
        <f>'将来負担比率（分子）の構造'!J$44</f>
        <v>3</v>
      </c>
      <c r="F63" s="181"/>
      <c r="G63" s="181"/>
      <c r="H63" s="181">
        <f>'将来負担比率（分子）の構造'!K$44</f>
        <v>2</v>
      </c>
      <c r="I63" s="181"/>
      <c r="J63" s="181"/>
      <c r="K63" s="181">
        <f>'将来負担比率（分子）の構造'!L$44</f>
        <v>2</v>
      </c>
      <c r="L63" s="181"/>
      <c r="M63" s="181"/>
      <c r="N63" s="181">
        <f>'将来負担比率（分子）の構造'!M$44</f>
        <v>1</v>
      </c>
      <c r="O63" s="181"/>
      <c r="P63" s="181"/>
    </row>
    <row r="64" spans="1:16" x14ac:dyDescent="0.15">
      <c r="A64" s="181" t="s">
        <v>33</v>
      </c>
      <c r="B64" s="181">
        <f>'将来負担比率（分子）の構造'!I$43</f>
        <v>3606</v>
      </c>
      <c r="C64" s="181"/>
      <c r="D64" s="181"/>
      <c r="E64" s="181">
        <f>'将来負担比率（分子）の構造'!J$43</f>
        <v>3416</v>
      </c>
      <c r="F64" s="181"/>
      <c r="G64" s="181"/>
      <c r="H64" s="181">
        <f>'将来負担比率（分子）の構造'!K$43</f>
        <v>3202</v>
      </c>
      <c r="I64" s="181"/>
      <c r="J64" s="181"/>
      <c r="K64" s="181">
        <f>'将来負担比率（分子）の構造'!L$43</f>
        <v>3028</v>
      </c>
      <c r="L64" s="181"/>
      <c r="M64" s="181"/>
      <c r="N64" s="181">
        <f>'将来負担比率（分子）の構造'!M$43</f>
        <v>2946</v>
      </c>
      <c r="O64" s="181"/>
      <c r="P64" s="181"/>
    </row>
    <row r="65" spans="1:16" x14ac:dyDescent="0.15">
      <c r="A65" s="181" t="s">
        <v>32</v>
      </c>
      <c r="B65" s="181">
        <f>'将来負担比率（分子）の構造'!I$42</f>
        <v>25</v>
      </c>
      <c r="C65" s="181"/>
      <c r="D65" s="181"/>
      <c r="E65" s="181">
        <f>'将来負担比率（分子）の構造'!J$42</f>
        <v>25</v>
      </c>
      <c r="F65" s="181"/>
      <c r="G65" s="181"/>
      <c r="H65" s="181">
        <f>'将来負担比率（分子）の構造'!K$42</f>
        <v>17</v>
      </c>
      <c r="I65" s="181"/>
      <c r="J65" s="181"/>
      <c r="K65" s="181">
        <f>'将来負担比率（分子）の構造'!L$42</f>
        <v>13</v>
      </c>
      <c r="L65" s="181"/>
      <c r="M65" s="181"/>
      <c r="N65" s="181">
        <f>'将来負担比率（分子）の構造'!M$42</f>
        <v>8</v>
      </c>
      <c r="O65" s="181"/>
      <c r="P65" s="181"/>
    </row>
    <row r="66" spans="1:16" x14ac:dyDescent="0.15">
      <c r="A66" s="181" t="s">
        <v>31</v>
      </c>
      <c r="B66" s="181">
        <f>'将来負担比率（分子）の構造'!I$41</f>
        <v>4914</v>
      </c>
      <c r="C66" s="181"/>
      <c r="D66" s="181"/>
      <c r="E66" s="181">
        <f>'将来負担比率（分子）の構造'!J$41</f>
        <v>5040</v>
      </c>
      <c r="F66" s="181"/>
      <c r="G66" s="181"/>
      <c r="H66" s="181">
        <f>'将来負担比率（分子）の構造'!K$41</f>
        <v>4972</v>
      </c>
      <c r="I66" s="181"/>
      <c r="J66" s="181"/>
      <c r="K66" s="181">
        <f>'将来負担比率（分子）の構造'!L$41</f>
        <v>4889</v>
      </c>
      <c r="L66" s="181"/>
      <c r="M66" s="181"/>
      <c r="N66" s="181">
        <f>'将来負担比率（分子）の構造'!M$41</f>
        <v>5225</v>
      </c>
      <c r="O66" s="181"/>
      <c r="P66" s="181"/>
    </row>
    <row r="67" spans="1:16" x14ac:dyDescent="0.15">
      <c r="A67" s="181" t="s">
        <v>75</v>
      </c>
      <c r="B67" s="181" t="e">
        <f>NA()</f>
        <v>#N/A</v>
      </c>
      <c r="C67" s="181">
        <f>IF(ISNUMBER('将来負担比率（分子）の構造'!I$53), IF('将来負担比率（分子）の構造'!I$53 &lt; 0, 0, '将来負担比率（分子）の構造'!I$53), NA())</f>
        <v>2785</v>
      </c>
      <c r="D67" s="181" t="e">
        <f>NA()</f>
        <v>#N/A</v>
      </c>
      <c r="E67" s="181" t="e">
        <f>NA()</f>
        <v>#N/A</v>
      </c>
      <c r="F67" s="181">
        <f>IF(ISNUMBER('将来負担比率（分子）の構造'!J$53), IF('将来負担比率（分子）の構造'!J$53 &lt; 0, 0, '将来負担比率（分子）の構造'!J$53), NA())</f>
        <v>2644</v>
      </c>
      <c r="G67" s="181" t="e">
        <f>NA()</f>
        <v>#N/A</v>
      </c>
      <c r="H67" s="181" t="e">
        <f>NA()</f>
        <v>#N/A</v>
      </c>
      <c r="I67" s="181">
        <f>IF(ISNUMBER('将来負担比率（分子）の構造'!K$53), IF('将来負担比率（分子）の構造'!K$53 &lt; 0, 0, '将来負担比率（分子）の構造'!K$53), NA())</f>
        <v>2606</v>
      </c>
      <c r="J67" s="181" t="e">
        <f>NA()</f>
        <v>#N/A</v>
      </c>
      <c r="K67" s="181" t="e">
        <f>NA()</f>
        <v>#N/A</v>
      </c>
      <c r="L67" s="181">
        <f>IF(ISNUMBER('将来負担比率（分子）の構造'!L$53), IF('将来負担比率（分子）の構造'!L$53 &lt; 0, 0, '将来負担比率（分子）の構造'!L$53), NA())</f>
        <v>2017</v>
      </c>
      <c r="M67" s="181" t="e">
        <f>NA()</f>
        <v>#N/A</v>
      </c>
      <c r="N67" s="181" t="e">
        <f>NA()</f>
        <v>#N/A</v>
      </c>
      <c r="O67" s="181">
        <f>IF(ISNUMBER('将来負担比率（分子）の構造'!M$53), IF('将来負担比率（分子）の構造'!M$53 &lt; 0, 0, '将来負担比率（分子）の構造'!M$53), NA())</f>
        <v>2281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606</v>
      </c>
      <c r="C72" s="185">
        <f>基金残高に係る経年分析!G55</f>
        <v>595</v>
      </c>
      <c r="D72" s="185">
        <f>基金残高に係る経年分析!H55</f>
        <v>536</v>
      </c>
    </row>
    <row r="73" spans="1:16" x14ac:dyDescent="0.15">
      <c r="A73" s="184" t="s">
        <v>78</v>
      </c>
      <c r="B73" s="185">
        <f>基金残高に係る経年分析!F56</f>
        <v>57</v>
      </c>
      <c r="C73" s="185">
        <f>基金残高に係る経年分析!G56</f>
        <v>62</v>
      </c>
      <c r="D73" s="185">
        <f>基金残高に係る経年分析!H56</f>
        <v>68</v>
      </c>
    </row>
    <row r="74" spans="1:16" x14ac:dyDescent="0.15">
      <c r="A74" s="184" t="s">
        <v>79</v>
      </c>
      <c r="B74" s="185">
        <f>基金残高に係る経年分析!F57</f>
        <v>723</v>
      </c>
      <c r="C74" s="185">
        <f>基金残高に係る経年分析!G57</f>
        <v>785</v>
      </c>
      <c r="D74" s="185">
        <f>基金残高に係る経年分析!H57</f>
        <v>897</v>
      </c>
    </row>
  </sheetData>
  <sheetProtection algorithmName="SHA-512" hashValue="T1vm8PDHy4LZFIRWcvih+JmQn9kwbFeAvyqRbUsr/NGEB7A4YRarn23wMZR4WEBH86ng2fOwJmHhyp1AB652Mg==" saltValue="FrqLMlvjeXv5H06cQKUr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8" t="s">
        <v>211</v>
      </c>
      <c r="DI1" s="659"/>
      <c r="DJ1" s="659"/>
      <c r="DK1" s="659"/>
      <c r="DL1" s="659"/>
      <c r="DM1" s="659"/>
      <c r="DN1" s="660"/>
      <c r="DO1" s="226"/>
      <c r="DP1" s="658" t="s">
        <v>212</v>
      </c>
      <c r="DQ1" s="659"/>
      <c r="DR1" s="659"/>
      <c r="DS1" s="659"/>
      <c r="DT1" s="659"/>
      <c r="DU1" s="659"/>
      <c r="DV1" s="659"/>
      <c r="DW1" s="659"/>
      <c r="DX1" s="659"/>
      <c r="DY1" s="659"/>
      <c r="DZ1" s="659"/>
      <c r="EA1" s="659"/>
      <c r="EB1" s="659"/>
      <c r="EC1" s="660"/>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1" t="s">
        <v>214</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215</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216</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15">
      <c r="B4" s="661" t="s">
        <v>1</v>
      </c>
      <c r="C4" s="662"/>
      <c r="D4" s="662"/>
      <c r="E4" s="662"/>
      <c r="F4" s="662"/>
      <c r="G4" s="662"/>
      <c r="H4" s="662"/>
      <c r="I4" s="662"/>
      <c r="J4" s="662"/>
      <c r="K4" s="662"/>
      <c r="L4" s="662"/>
      <c r="M4" s="662"/>
      <c r="N4" s="662"/>
      <c r="O4" s="662"/>
      <c r="P4" s="662"/>
      <c r="Q4" s="663"/>
      <c r="R4" s="661" t="s">
        <v>217</v>
      </c>
      <c r="S4" s="662"/>
      <c r="T4" s="662"/>
      <c r="U4" s="662"/>
      <c r="V4" s="662"/>
      <c r="W4" s="662"/>
      <c r="X4" s="662"/>
      <c r="Y4" s="663"/>
      <c r="Z4" s="661" t="s">
        <v>218</v>
      </c>
      <c r="AA4" s="662"/>
      <c r="AB4" s="662"/>
      <c r="AC4" s="663"/>
      <c r="AD4" s="661" t="s">
        <v>219</v>
      </c>
      <c r="AE4" s="662"/>
      <c r="AF4" s="662"/>
      <c r="AG4" s="662"/>
      <c r="AH4" s="662"/>
      <c r="AI4" s="662"/>
      <c r="AJ4" s="662"/>
      <c r="AK4" s="663"/>
      <c r="AL4" s="661" t="s">
        <v>218</v>
      </c>
      <c r="AM4" s="662"/>
      <c r="AN4" s="662"/>
      <c r="AO4" s="663"/>
      <c r="AP4" s="667" t="s">
        <v>220</v>
      </c>
      <c r="AQ4" s="667"/>
      <c r="AR4" s="667"/>
      <c r="AS4" s="667"/>
      <c r="AT4" s="667"/>
      <c r="AU4" s="667"/>
      <c r="AV4" s="667"/>
      <c r="AW4" s="667"/>
      <c r="AX4" s="667"/>
      <c r="AY4" s="667"/>
      <c r="AZ4" s="667"/>
      <c r="BA4" s="667"/>
      <c r="BB4" s="667"/>
      <c r="BC4" s="667"/>
      <c r="BD4" s="667"/>
      <c r="BE4" s="667"/>
      <c r="BF4" s="667"/>
      <c r="BG4" s="667" t="s">
        <v>221</v>
      </c>
      <c r="BH4" s="667"/>
      <c r="BI4" s="667"/>
      <c r="BJ4" s="667"/>
      <c r="BK4" s="667"/>
      <c r="BL4" s="667"/>
      <c r="BM4" s="667"/>
      <c r="BN4" s="667"/>
      <c r="BO4" s="667" t="s">
        <v>218</v>
      </c>
      <c r="BP4" s="667"/>
      <c r="BQ4" s="667"/>
      <c r="BR4" s="667"/>
      <c r="BS4" s="667" t="s">
        <v>222</v>
      </c>
      <c r="BT4" s="667"/>
      <c r="BU4" s="667"/>
      <c r="BV4" s="667"/>
      <c r="BW4" s="667"/>
      <c r="BX4" s="667"/>
      <c r="BY4" s="667"/>
      <c r="BZ4" s="667"/>
      <c r="CA4" s="667"/>
      <c r="CB4" s="667"/>
      <c r="CD4" s="664" t="s">
        <v>223</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30" customFormat="1" ht="11.25" customHeight="1" x14ac:dyDescent="0.15">
      <c r="B5" s="668" t="s">
        <v>224</v>
      </c>
      <c r="C5" s="669"/>
      <c r="D5" s="669"/>
      <c r="E5" s="669"/>
      <c r="F5" s="669"/>
      <c r="G5" s="669"/>
      <c r="H5" s="669"/>
      <c r="I5" s="669"/>
      <c r="J5" s="669"/>
      <c r="K5" s="669"/>
      <c r="L5" s="669"/>
      <c r="M5" s="669"/>
      <c r="N5" s="669"/>
      <c r="O5" s="669"/>
      <c r="P5" s="669"/>
      <c r="Q5" s="670"/>
      <c r="R5" s="671">
        <v>1014772</v>
      </c>
      <c r="S5" s="672"/>
      <c r="T5" s="672"/>
      <c r="U5" s="672"/>
      <c r="V5" s="672"/>
      <c r="W5" s="672"/>
      <c r="X5" s="672"/>
      <c r="Y5" s="673"/>
      <c r="Z5" s="674">
        <v>16.3</v>
      </c>
      <c r="AA5" s="674"/>
      <c r="AB5" s="674"/>
      <c r="AC5" s="674"/>
      <c r="AD5" s="675">
        <v>1014772</v>
      </c>
      <c r="AE5" s="675"/>
      <c r="AF5" s="675"/>
      <c r="AG5" s="675"/>
      <c r="AH5" s="675"/>
      <c r="AI5" s="675"/>
      <c r="AJ5" s="675"/>
      <c r="AK5" s="675"/>
      <c r="AL5" s="676">
        <v>38.799999999999997</v>
      </c>
      <c r="AM5" s="677"/>
      <c r="AN5" s="677"/>
      <c r="AO5" s="678"/>
      <c r="AP5" s="668" t="s">
        <v>225</v>
      </c>
      <c r="AQ5" s="669"/>
      <c r="AR5" s="669"/>
      <c r="AS5" s="669"/>
      <c r="AT5" s="669"/>
      <c r="AU5" s="669"/>
      <c r="AV5" s="669"/>
      <c r="AW5" s="669"/>
      <c r="AX5" s="669"/>
      <c r="AY5" s="669"/>
      <c r="AZ5" s="669"/>
      <c r="BA5" s="669"/>
      <c r="BB5" s="669"/>
      <c r="BC5" s="669"/>
      <c r="BD5" s="669"/>
      <c r="BE5" s="669"/>
      <c r="BF5" s="670"/>
      <c r="BG5" s="682">
        <v>996619</v>
      </c>
      <c r="BH5" s="683"/>
      <c r="BI5" s="683"/>
      <c r="BJ5" s="683"/>
      <c r="BK5" s="683"/>
      <c r="BL5" s="683"/>
      <c r="BM5" s="683"/>
      <c r="BN5" s="684"/>
      <c r="BO5" s="685">
        <v>98.2</v>
      </c>
      <c r="BP5" s="685"/>
      <c r="BQ5" s="685"/>
      <c r="BR5" s="685"/>
      <c r="BS5" s="686">
        <v>12527</v>
      </c>
      <c r="BT5" s="686"/>
      <c r="BU5" s="686"/>
      <c r="BV5" s="686"/>
      <c r="BW5" s="686"/>
      <c r="BX5" s="686"/>
      <c r="BY5" s="686"/>
      <c r="BZ5" s="686"/>
      <c r="CA5" s="686"/>
      <c r="CB5" s="690"/>
      <c r="CD5" s="664" t="s">
        <v>220</v>
      </c>
      <c r="CE5" s="665"/>
      <c r="CF5" s="665"/>
      <c r="CG5" s="665"/>
      <c r="CH5" s="665"/>
      <c r="CI5" s="665"/>
      <c r="CJ5" s="665"/>
      <c r="CK5" s="665"/>
      <c r="CL5" s="665"/>
      <c r="CM5" s="665"/>
      <c r="CN5" s="665"/>
      <c r="CO5" s="665"/>
      <c r="CP5" s="665"/>
      <c r="CQ5" s="666"/>
      <c r="CR5" s="664" t="s">
        <v>226</v>
      </c>
      <c r="CS5" s="665"/>
      <c r="CT5" s="665"/>
      <c r="CU5" s="665"/>
      <c r="CV5" s="665"/>
      <c r="CW5" s="665"/>
      <c r="CX5" s="665"/>
      <c r="CY5" s="666"/>
      <c r="CZ5" s="664" t="s">
        <v>218</v>
      </c>
      <c r="DA5" s="665"/>
      <c r="DB5" s="665"/>
      <c r="DC5" s="666"/>
      <c r="DD5" s="664" t="s">
        <v>227</v>
      </c>
      <c r="DE5" s="665"/>
      <c r="DF5" s="665"/>
      <c r="DG5" s="665"/>
      <c r="DH5" s="665"/>
      <c r="DI5" s="665"/>
      <c r="DJ5" s="665"/>
      <c r="DK5" s="665"/>
      <c r="DL5" s="665"/>
      <c r="DM5" s="665"/>
      <c r="DN5" s="665"/>
      <c r="DO5" s="665"/>
      <c r="DP5" s="666"/>
      <c r="DQ5" s="664" t="s">
        <v>228</v>
      </c>
      <c r="DR5" s="665"/>
      <c r="DS5" s="665"/>
      <c r="DT5" s="665"/>
      <c r="DU5" s="665"/>
      <c r="DV5" s="665"/>
      <c r="DW5" s="665"/>
      <c r="DX5" s="665"/>
      <c r="DY5" s="665"/>
      <c r="DZ5" s="665"/>
      <c r="EA5" s="665"/>
      <c r="EB5" s="665"/>
      <c r="EC5" s="666"/>
    </row>
    <row r="6" spans="2:143" ht="11.25" customHeight="1" x14ac:dyDescent="0.15">
      <c r="B6" s="679" t="s">
        <v>229</v>
      </c>
      <c r="C6" s="680"/>
      <c r="D6" s="680"/>
      <c r="E6" s="680"/>
      <c r="F6" s="680"/>
      <c r="G6" s="680"/>
      <c r="H6" s="680"/>
      <c r="I6" s="680"/>
      <c r="J6" s="680"/>
      <c r="K6" s="680"/>
      <c r="L6" s="680"/>
      <c r="M6" s="680"/>
      <c r="N6" s="680"/>
      <c r="O6" s="680"/>
      <c r="P6" s="680"/>
      <c r="Q6" s="681"/>
      <c r="R6" s="682">
        <v>41096</v>
      </c>
      <c r="S6" s="683"/>
      <c r="T6" s="683"/>
      <c r="U6" s="683"/>
      <c r="V6" s="683"/>
      <c r="W6" s="683"/>
      <c r="X6" s="683"/>
      <c r="Y6" s="684"/>
      <c r="Z6" s="685">
        <v>0.7</v>
      </c>
      <c r="AA6" s="685"/>
      <c r="AB6" s="685"/>
      <c r="AC6" s="685"/>
      <c r="AD6" s="686">
        <v>41096</v>
      </c>
      <c r="AE6" s="686"/>
      <c r="AF6" s="686"/>
      <c r="AG6" s="686"/>
      <c r="AH6" s="686"/>
      <c r="AI6" s="686"/>
      <c r="AJ6" s="686"/>
      <c r="AK6" s="686"/>
      <c r="AL6" s="687">
        <v>1.6</v>
      </c>
      <c r="AM6" s="688"/>
      <c r="AN6" s="688"/>
      <c r="AO6" s="689"/>
      <c r="AP6" s="679" t="s">
        <v>230</v>
      </c>
      <c r="AQ6" s="680"/>
      <c r="AR6" s="680"/>
      <c r="AS6" s="680"/>
      <c r="AT6" s="680"/>
      <c r="AU6" s="680"/>
      <c r="AV6" s="680"/>
      <c r="AW6" s="680"/>
      <c r="AX6" s="680"/>
      <c r="AY6" s="680"/>
      <c r="AZ6" s="680"/>
      <c r="BA6" s="680"/>
      <c r="BB6" s="680"/>
      <c r="BC6" s="680"/>
      <c r="BD6" s="680"/>
      <c r="BE6" s="680"/>
      <c r="BF6" s="681"/>
      <c r="BG6" s="682">
        <v>996619</v>
      </c>
      <c r="BH6" s="683"/>
      <c r="BI6" s="683"/>
      <c r="BJ6" s="683"/>
      <c r="BK6" s="683"/>
      <c r="BL6" s="683"/>
      <c r="BM6" s="683"/>
      <c r="BN6" s="684"/>
      <c r="BO6" s="685">
        <v>98.2</v>
      </c>
      <c r="BP6" s="685"/>
      <c r="BQ6" s="685"/>
      <c r="BR6" s="685"/>
      <c r="BS6" s="686">
        <v>12527</v>
      </c>
      <c r="BT6" s="686"/>
      <c r="BU6" s="686"/>
      <c r="BV6" s="686"/>
      <c r="BW6" s="686"/>
      <c r="BX6" s="686"/>
      <c r="BY6" s="686"/>
      <c r="BZ6" s="686"/>
      <c r="CA6" s="686"/>
      <c r="CB6" s="690"/>
      <c r="CD6" s="693" t="s">
        <v>231</v>
      </c>
      <c r="CE6" s="694"/>
      <c r="CF6" s="694"/>
      <c r="CG6" s="694"/>
      <c r="CH6" s="694"/>
      <c r="CI6" s="694"/>
      <c r="CJ6" s="694"/>
      <c r="CK6" s="694"/>
      <c r="CL6" s="694"/>
      <c r="CM6" s="694"/>
      <c r="CN6" s="694"/>
      <c r="CO6" s="694"/>
      <c r="CP6" s="694"/>
      <c r="CQ6" s="695"/>
      <c r="CR6" s="682">
        <v>67138</v>
      </c>
      <c r="CS6" s="683"/>
      <c r="CT6" s="683"/>
      <c r="CU6" s="683"/>
      <c r="CV6" s="683"/>
      <c r="CW6" s="683"/>
      <c r="CX6" s="683"/>
      <c r="CY6" s="684"/>
      <c r="CZ6" s="676">
        <v>1.1000000000000001</v>
      </c>
      <c r="DA6" s="677"/>
      <c r="DB6" s="677"/>
      <c r="DC6" s="696"/>
      <c r="DD6" s="691" t="s">
        <v>173</v>
      </c>
      <c r="DE6" s="683"/>
      <c r="DF6" s="683"/>
      <c r="DG6" s="683"/>
      <c r="DH6" s="683"/>
      <c r="DI6" s="683"/>
      <c r="DJ6" s="683"/>
      <c r="DK6" s="683"/>
      <c r="DL6" s="683"/>
      <c r="DM6" s="683"/>
      <c r="DN6" s="683"/>
      <c r="DO6" s="683"/>
      <c r="DP6" s="684"/>
      <c r="DQ6" s="691">
        <v>67138</v>
      </c>
      <c r="DR6" s="683"/>
      <c r="DS6" s="683"/>
      <c r="DT6" s="683"/>
      <c r="DU6" s="683"/>
      <c r="DV6" s="683"/>
      <c r="DW6" s="683"/>
      <c r="DX6" s="683"/>
      <c r="DY6" s="683"/>
      <c r="DZ6" s="683"/>
      <c r="EA6" s="683"/>
      <c r="EB6" s="683"/>
      <c r="EC6" s="692"/>
    </row>
    <row r="7" spans="2:143" ht="11.25" customHeight="1" x14ac:dyDescent="0.15">
      <c r="B7" s="679" t="s">
        <v>232</v>
      </c>
      <c r="C7" s="680"/>
      <c r="D7" s="680"/>
      <c r="E7" s="680"/>
      <c r="F7" s="680"/>
      <c r="G7" s="680"/>
      <c r="H7" s="680"/>
      <c r="I7" s="680"/>
      <c r="J7" s="680"/>
      <c r="K7" s="680"/>
      <c r="L7" s="680"/>
      <c r="M7" s="680"/>
      <c r="N7" s="680"/>
      <c r="O7" s="680"/>
      <c r="P7" s="680"/>
      <c r="Q7" s="681"/>
      <c r="R7" s="682">
        <v>663</v>
      </c>
      <c r="S7" s="683"/>
      <c r="T7" s="683"/>
      <c r="U7" s="683"/>
      <c r="V7" s="683"/>
      <c r="W7" s="683"/>
      <c r="X7" s="683"/>
      <c r="Y7" s="684"/>
      <c r="Z7" s="685">
        <v>0</v>
      </c>
      <c r="AA7" s="685"/>
      <c r="AB7" s="685"/>
      <c r="AC7" s="685"/>
      <c r="AD7" s="686">
        <v>663</v>
      </c>
      <c r="AE7" s="686"/>
      <c r="AF7" s="686"/>
      <c r="AG7" s="686"/>
      <c r="AH7" s="686"/>
      <c r="AI7" s="686"/>
      <c r="AJ7" s="686"/>
      <c r="AK7" s="686"/>
      <c r="AL7" s="687">
        <v>0</v>
      </c>
      <c r="AM7" s="688"/>
      <c r="AN7" s="688"/>
      <c r="AO7" s="689"/>
      <c r="AP7" s="679" t="s">
        <v>233</v>
      </c>
      <c r="AQ7" s="680"/>
      <c r="AR7" s="680"/>
      <c r="AS7" s="680"/>
      <c r="AT7" s="680"/>
      <c r="AU7" s="680"/>
      <c r="AV7" s="680"/>
      <c r="AW7" s="680"/>
      <c r="AX7" s="680"/>
      <c r="AY7" s="680"/>
      <c r="AZ7" s="680"/>
      <c r="BA7" s="680"/>
      <c r="BB7" s="680"/>
      <c r="BC7" s="680"/>
      <c r="BD7" s="680"/>
      <c r="BE7" s="680"/>
      <c r="BF7" s="681"/>
      <c r="BG7" s="682">
        <v>390695</v>
      </c>
      <c r="BH7" s="683"/>
      <c r="BI7" s="683"/>
      <c r="BJ7" s="683"/>
      <c r="BK7" s="683"/>
      <c r="BL7" s="683"/>
      <c r="BM7" s="683"/>
      <c r="BN7" s="684"/>
      <c r="BO7" s="685">
        <v>38.5</v>
      </c>
      <c r="BP7" s="685"/>
      <c r="BQ7" s="685"/>
      <c r="BR7" s="685"/>
      <c r="BS7" s="686">
        <v>12527</v>
      </c>
      <c r="BT7" s="686"/>
      <c r="BU7" s="686"/>
      <c r="BV7" s="686"/>
      <c r="BW7" s="686"/>
      <c r="BX7" s="686"/>
      <c r="BY7" s="686"/>
      <c r="BZ7" s="686"/>
      <c r="CA7" s="686"/>
      <c r="CB7" s="690"/>
      <c r="CD7" s="697" t="s">
        <v>234</v>
      </c>
      <c r="CE7" s="698"/>
      <c r="CF7" s="698"/>
      <c r="CG7" s="698"/>
      <c r="CH7" s="698"/>
      <c r="CI7" s="698"/>
      <c r="CJ7" s="698"/>
      <c r="CK7" s="698"/>
      <c r="CL7" s="698"/>
      <c r="CM7" s="698"/>
      <c r="CN7" s="698"/>
      <c r="CO7" s="698"/>
      <c r="CP7" s="698"/>
      <c r="CQ7" s="699"/>
      <c r="CR7" s="682">
        <v>949238</v>
      </c>
      <c r="CS7" s="683"/>
      <c r="CT7" s="683"/>
      <c r="CU7" s="683"/>
      <c r="CV7" s="683"/>
      <c r="CW7" s="683"/>
      <c r="CX7" s="683"/>
      <c r="CY7" s="684"/>
      <c r="CZ7" s="685">
        <v>15.9</v>
      </c>
      <c r="DA7" s="685"/>
      <c r="DB7" s="685"/>
      <c r="DC7" s="685"/>
      <c r="DD7" s="691">
        <v>5862</v>
      </c>
      <c r="DE7" s="683"/>
      <c r="DF7" s="683"/>
      <c r="DG7" s="683"/>
      <c r="DH7" s="683"/>
      <c r="DI7" s="683"/>
      <c r="DJ7" s="683"/>
      <c r="DK7" s="683"/>
      <c r="DL7" s="683"/>
      <c r="DM7" s="683"/>
      <c r="DN7" s="683"/>
      <c r="DO7" s="683"/>
      <c r="DP7" s="684"/>
      <c r="DQ7" s="691">
        <v>913858</v>
      </c>
      <c r="DR7" s="683"/>
      <c r="DS7" s="683"/>
      <c r="DT7" s="683"/>
      <c r="DU7" s="683"/>
      <c r="DV7" s="683"/>
      <c r="DW7" s="683"/>
      <c r="DX7" s="683"/>
      <c r="DY7" s="683"/>
      <c r="DZ7" s="683"/>
      <c r="EA7" s="683"/>
      <c r="EB7" s="683"/>
      <c r="EC7" s="692"/>
    </row>
    <row r="8" spans="2:143" ht="11.25" customHeight="1" x14ac:dyDescent="0.15">
      <c r="B8" s="679" t="s">
        <v>235</v>
      </c>
      <c r="C8" s="680"/>
      <c r="D8" s="680"/>
      <c r="E8" s="680"/>
      <c r="F8" s="680"/>
      <c r="G8" s="680"/>
      <c r="H8" s="680"/>
      <c r="I8" s="680"/>
      <c r="J8" s="680"/>
      <c r="K8" s="680"/>
      <c r="L8" s="680"/>
      <c r="M8" s="680"/>
      <c r="N8" s="680"/>
      <c r="O8" s="680"/>
      <c r="P8" s="680"/>
      <c r="Q8" s="681"/>
      <c r="R8" s="682">
        <v>1879</v>
      </c>
      <c r="S8" s="683"/>
      <c r="T8" s="683"/>
      <c r="U8" s="683"/>
      <c r="V8" s="683"/>
      <c r="W8" s="683"/>
      <c r="X8" s="683"/>
      <c r="Y8" s="684"/>
      <c r="Z8" s="685">
        <v>0</v>
      </c>
      <c r="AA8" s="685"/>
      <c r="AB8" s="685"/>
      <c r="AC8" s="685"/>
      <c r="AD8" s="686">
        <v>1879</v>
      </c>
      <c r="AE8" s="686"/>
      <c r="AF8" s="686"/>
      <c r="AG8" s="686"/>
      <c r="AH8" s="686"/>
      <c r="AI8" s="686"/>
      <c r="AJ8" s="686"/>
      <c r="AK8" s="686"/>
      <c r="AL8" s="687">
        <v>0.1</v>
      </c>
      <c r="AM8" s="688"/>
      <c r="AN8" s="688"/>
      <c r="AO8" s="689"/>
      <c r="AP8" s="679" t="s">
        <v>236</v>
      </c>
      <c r="AQ8" s="680"/>
      <c r="AR8" s="680"/>
      <c r="AS8" s="680"/>
      <c r="AT8" s="680"/>
      <c r="AU8" s="680"/>
      <c r="AV8" s="680"/>
      <c r="AW8" s="680"/>
      <c r="AX8" s="680"/>
      <c r="AY8" s="680"/>
      <c r="AZ8" s="680"/>
      <c r="BA8" s="680"/>
      <c r="BB8" s="680"/>
      <c r="BC8" s="680"/>
      <c r="BD8" s="680"/>
      <c r="BE8" s="680"/>
      <c r="BF8" s="681"/>
      <c r="BG8" s="682">
        <v>13096</v>
      </c>
      <c r="BH8" s="683"/>
      <c r="BI8" s="683"/>
      <c r="BJ8" s="683"/>
      <c r="BK8" s="683"/>
      <c r="BL8" s="683"/>
      <c r="BM8" s="683"/>
      <c r="BN8" s="684"/>
      <c r="BO8" s="685">
        <v>1.3</v>
      </c>
      <c r="BP8" s="685"/>
      <c r="BQ8" s="685"/>
      <c r="BR8" s="685"/>
      <c r="BS8" s="691" t="s">
        <v>173</v>
      </c>
      <c r="BT8" s="683"/>
      <c r="BU8" s="683"/>
      <c r="BV8" s="683"/>
      <c r="BW8" s="683"/>
      <c r="BX8" s="683"/>
      <c r="BY8" s="683"/>
      <c r="BZ8" s="683"/>
      <c r="CA8" s="683"/>
      <c r="CB8" s="692"/>
      <c r="CD8" s="697" t="s">
        <v>237</v>
      </c>
      <c r="CE8" s="698"/>
      <c r="CF8" s="698"/>
      <c r="CG8" s="698"/>
      <c r="CH8" s="698"/>
      <c r="CI8" s="698"/>
      <c r="CJ8" s="698"/>
      <c r="CK8" s="698"/>
      <c r="CL8" s="698"/>
      <c r="CM8" s="698"/>
      <c r="CN8" s="698"/>
      <c r="CO8" s="698"/>
      <c r="CP8" s="698"/>
      <c r="CQ8" s="699"/>
      <c r="CR8" s="682">
        <v>2191953</v>
      </c>
      <c r="CS8" s="683"/>
      <c r="CT8" s="683"/>
      <c r="CU8" s="683"/>
      <c r="CV8" s="683"/>
      <c r="CW8" s="683"/>
      <c r="CX8" s="683"/>
      <c r="CY8" s="684"/>
      <c r="CZ8" s="685">
        <v>36.700000000000003</v>
      </c>
      <c r="DA8" s="685"/>
      <c r="DB8" s="685"/>
      <c r="DC8" s="685"/>
      <c r="DD8" s="691">
        <v>1145480</v>
      </c>
      <c r="DE8" s="683"/>
      <c r="DF8" s="683"/>
      <c r="DG8" s="683"/>
      <c r="DH8" s="683"/>
      <c r="DI8" s="683"/>
      <c r="DJ8" s="683"/>
      <c r="DK8" s="683"/>
      <c r="DL8" s="683"/>
      <c r="DM8" s="683"/>
      <c r="DN8" s="683"/>
      <c r="DO8" s="683"/>
      <c r="DP8" s="684"/>
      <c r="DQ8" s="691">
        <v>658723</v>
      </c>
      <c r="DR8" s="683"/>
      <c r="DS8" s="683"/>
      <c r="DT8" s="683"/>
      <c r="DU8" s="683"/>
      <c r="DV8" s="683"/>
      <c r="DW8" s="683"/>
      <c r="DX8" s="683"/>
      <c r="DY8" s="683"/>
      <c r="DZ8" s="683"/>
      <c r="EA8" s="683"/>
      <c r="EB8" s="683"/>
      <c r="EC8" s="692"/>
    </row>
    <row r="9" spans="2:143" ht="11.25" customHeight="1" x14ac:dyDescent="0.15">
      <c r="B9" s="679" t="s">
        <v>238</v>
      </c>
      <c r="C9" s="680"/>
      <c r="D9" s="680"/>
      <c r="E9" s="680"/>
      <c r="F9" s="680"/>
      <c r="G9" s="680"/>
      <c r="H9" s="680"/>
      <c r="I9" s="680"/>
      <c r="J9" s="680"/>
      <c r="K9" s="680"/>
      <c r="L9" s="680"/>
      <c r="M9" s="680"/>
      <c r="N9" s="680"/>
      <c r="O9" s="680"/>
      <c r="P9" s="680"/>
      <c r="Q9" s="681"/>
      <c r="R9" s="682">
        <v>1053</v>
      </c>
      <c r="S9" s="683"/>
      <c r="T9" s="683"/>
      <c r="U9" s="683"/>
      <c r="V9" s="683"/>
      <c r="W9" s="683"/>
      <c r="X9" s="683"/>
      <c r="Y9" s="684"/>
      <c r="Z9" s="685">
        <v>0</v>
      </c>
      <c r="AA9" s="685"/>
      <c r="AB9" s="685"/>
      <c r="AC9" s="685"/>
      <c r="AD9" s="686">
        <v>1053</v>
      </c>
      <c r="AE9" s="686"/>
      <c r="AF9" s="686"/>
      <c r="AG9" s="686"/>
      <c r="AH9" s="686"/>
      <c r="AI9" s="686"/>
      <c r="AJ9" s="686"/>
      <c r="AK9" s="686"/>
      <c r="AL9" s="687">
        <v>0</v>
      </c>
      <c r="AM9" s="688"/>
      <c r="AN9" s="688"/>
      <c r="AO9" s="689"/>
      <c r="AP9" s="679" t="s">
        <v>239</v>
      </c>
      <c r="AQ9" s="680"/>
      <c r="AR9" s="680"/>
      <c r="AS9" s="680"/>
      <c r="AT9" s="680"/>
      <c r="AU9" s="680"/>
      <c r="AV9" s="680"/>
      <c r="AW9" s="680"/>
      <c r="AX9" s="680"/>
      <c r="AY9" s="680"/>
      <c r="AZ9" s="680"/>
      <c r="BA9" s="680"/>
      <c r="BB9" s="680"/>
      <c r="BC9" s="680"/>
      <c r="BD9" s="680"/>
      <c r="BE9" s="680"/>
      <c r="BF9" s="681"/>
      <c r="BG9" s="682">
        <v>269576</v>
      </c>
      <c r="BH9" s="683"/>
      <c r="BI9" s="683"/>
      <c r="BJ9" s="683"/>
      <c r="BK9" s="683"/>
      <c r="BL9" s="683"/>
      <c r="BM9" s="683"/>
      <c r="BN9" s="684"/>
      <c r="BO9" s="685">
        <v>26.6</v>
      </c>
      <c r="BP9" s="685"/>
      <c r="BQ9" s="685"/>
      <c r="BR9" s="685"/>
      <c r="BS9" s="691" t="s">
        <v>173</v>
      </c>
      <c r="BT9" s="683"/>
      <c r="BU9" s="683"/>
      <c r="BV9" s="683"/>
      <c r="BW9" s="683"/>
      <c r="BX9" s="683"/>
      <c r="BY9" s="683"/>
      <c r="BZ9" s="683"/>
      <c r="CA9" s="683"/>
      <c r="CB9" s="692"/>
      <c r="CD9" s="697" t="s">
        <v>240</v>
      </c>
      <c r="CE9" s="698"/>
      <c r="CF9" s="698"/>
      <c r="CG9" s="698"/>
      <c r="CH9" s="698"/>
      <c r="CI9" s="698"/>
      <c r="CJ9" s="698"/>
      <c r="CK9" s="698"/>
      <c r="CL9" s="698"/>
      <c r="CM9" s="698"/>
      <c r="CN9" s="698"/>
      <c r="CO9" s="698"/>
      <c r="CP9" s="698"/>
      <c r="CQ9" s="699"/>
      <c r="CR9" s="682">
        <v>151683</v>
      </c>
      <c r="CS9" s="683"/>
      <c r="CT9" s="683"/>
      <c r="CU9" s="683"/>
      <c r="CV9" s="683"/>
      <c r="CW9" s="683"/>
      <c r="CX9" s="683"/>
      <c r="CY9" s="684"/>
      <c r="CZ9" s="685">
        <v>2.5</v>
      </c>
      <c r="DA9" s="685"/>
      <c r="DB9" s="685"/>
      <c r="DC9" s="685"/>
      <c r="DD9" s="691" t="s">
        <v>173</v>
      </c>
      <c r="DE9" s="683"/>
      <c r="DF9" s="683"/>
      <c r="DG9" s="683"/>
      <c r="DH9" s="683"/>
      <c r="DI9" s="683"/>
      <c r="DJ9" s="683"/>
      <c r="DK9" s="683"/>
      <c r="DL9" s="683"/>
      <c r="DM9" s="683"/>
      <c r="DN9" s="683"/>
      <c r="DO9" s="683"/>
      <c r="DP9" s="684"/>
      <c r="DQ9" s="691">
        <v>145634</v>
      </c>
      <c r="DR9" s="683"/>
      <c r="DS9" s="683"/>
      <c r="DT9" s="683"/>
      <c r="DU9" s="683"/>
      <c r="DV9" s="683"/>
      <c r="DW9" s="683"/>
      <c r="DX9" s="683"/>
      <c r="DY9" s="683"/>
      <c r="DZ9" s="683"/>
      <c r="EA9" s="683"/>
      <c r="EB9" s="683"/>
      <c r="EC9" s="692"/>
    </row>
    <row r="10" spans="2:143" ht="11.25" customHeight="1" x14ac:dyDescent="0.15">
      <c r="B10" s="679" t="s">
        <v>241</v>
      </c>
      <c r="C10" s="680"/>
      <c r="D10" s="680"/>
      <c r="E10" s="680"/>
      <c r="F10" s="680"/>
      <c r="G10" s="680"/>
      <c r="H10" s="680"/>
      <c r="I10" s="680"/>
      <c r="J10" s="680"/>
      <c r="K10" s="680"/>
      <c r="L10" s="680"/>
      <c r="M10" s="680"/>
      <c r="N10" s="680"/>
      <c r="O10" s="680"/>
      <c r="P10" s="680"/>
      <c r="Q10" s="681"/>
      <c r="R10" s="682" t="s">
        <v>173</v>
      </c>
      <c r="S10" s="683"/>
      <c r="T10" s="683"/>
      <c r="U10" s="683"/>
      <c r="V10" s="683"/>
      <c r="W10" s="683"/>
      <c r="X10" s="683"/>
      <c r="Y10" s="684"/>
      <c r="Z10" s="685" t="s">
        <v>173</v>
      </c>
      <c r="AA10" s="685"/>
      <c r="AB10" s="685"/>
      <c r="AC10" s="685"/>
      <c r="AD10" s="686" t="s">
        <v>173</v>
      </c>
      <c r="AE10" s="686"/>
      <c r="AF10" s="686"/>
      <c r="AG10" s="686"/>
      <c r="AH10" s="686"/>
      <c r="AI10" s="686"/>
      <c r="AJ10" s="686"/>
      <c r="AK10" s="686"/>
      <c r="AL10" s="687" t="s">
        <v>173</v>
      </c>
      <c r="AM10" s="688"/>
      <c r="AN10" s="688"/>
      <c r="AO10" s="689"/>
      <c r="AP10" s="679" t="s">
        <v>242</v>
      </c>
      <c r="AQ10" s="680"/>
      <c r="AR10" s="680"/>
      <c r="AS10" s="680"/>
      <c r="AT10" s="680"/>
      <c r="AU10" s="680"/>
      <c r="AV10" s="680"/>
      <c r="AW10" s="680"/>
      <c r="AX10" s="680"/>
      <c r="AY10" s="680"/>
      <c r="AZ10" s="680"/>
      <c r="BA10" s="680"/>
      <c r="BB10" s="680"/>
      <c r="BC10" s="680"/>
      <c r="BD10" s="680"/>
      <c r="BE10" s="680"/>
      <c r="BF10" s="681"/>
      <c r="BG10" s="682">
        <v>44868</v>
      </c>
      <c r="BH10" s="683"/>
      <c r="BI10" s="683"/>
      <c r="BJ10" s="683"/>
      <c r="BK10" s="683"/>
      <c r="BL10" s="683"/>
      <c r="BM10" s="683"/>
      <c r="BN10" s="684"/>
      <c r="BO10" s="685">
        <v>4.4000000000000004</v>
      </c>
      <c r="BP10" s="685"/>
      <c r="BQ10" s="685"/>
      <c r="BR10" s="685"/>
      <c r="BS10" s="691" t="s">
        <v>173</v>
      </c>
      <c r="BT10" s="683"/>
      <c r="BU10" s="683"/>
      <c r="BV10" s="683"/>
      <c r="BW10" s="683"/>
      <c r="BX10" s="683"/>
      <c r="BY10" s="683"/>
      <c r="BZ10" s="683"/>
      <c r="CA10" s="683"/>
      <c r="CB10" s="692"/>
      <c r="CD10" s="697" t="s">
        <v>243</v>
      </c>
      <c r="CE10" s="698"/>
      <c r="CF10" s="698"/>
      <c r="CG10" s="698"/>
      <c r="CH10" s="698"/>
      <c r="CI10" s="698"/>
      <c r="CJ10" s="698"/>
      <c r="CK10" s="698"/>
      <c r="CL10" s="698"/>
      <c r="CM10" s="698"/>
      <c r="CN10" s="698"/>
      <c r="CO10" s="698"/>
      <c r="CP10" s="698"/>
      <c r="CQ10" s="699"/>
      <c r="CR10" s="682">
        <v>4185</v>
      </c>
      <c r="CS10" s="683"/>
      <c r="CT10" s="683"/>
      <c r="CU10" s="683"/>
      <c r="CV10" s="683"/>
      <c r="CW10" s="683"/>
      <c r="CX10" s="683"/>
      <c r="CY10" s="684"/>
      <c r="CZ10" s="685">
        <v>0.1</v>
      </c>
      <c r="DA10" s="685"/>
      <c r="DB10" s="685"/>
      <c r="DC10" s="685"/>
      <c r="DD10" s="691" t="s">
        <v>173</v>
      </c>
      <c r="DE10" s="683"/>
      <c r="DF10" s="683"/>
      <c r="DG10" s="683"/>
      <c r="DH10" s="683"/>
      <c r="DI10" s="683"/>
      <c r="DJ10" s="683"/>
      <c r="DK10" s="683"/>
      <c r="DL10" s="683"/>
      <c r="DM10" s="683"/>
      <c r="DN10" s="683"/>
      <c r="DO10" s="683"/>
      <c r="DP10" s="684"/>
      <c r="DQ10" s="691">
        <v>185</v>
      </c>
      <c r="DR10" s="683"/>
      <c r="DS10" s="683"/>
      <c r="DT10" s="683"/>
      <c r="DU10" s="683"/>
      <c r="DV10" s="683"/>
      <c r="DW10" s="683"/>
      <c r="DX10" s="683"/>
      <c r="DY10" s="683"/>
      <c r="DZ10" s="683"/>
      <c r="EA10" s="683"/>
      <c r="EB10" s="683"/>
      <c r="EC10" s="692"/>
    </row>
    <row r="11" spans="2:143" ht="11.25" customHeight="1" x14ac:dyDescent="0.15">
      <c r="B11" s="679" t="s">
        <v>244</v>
      </c>
      <c r="C11" s="680"/>
      <c r="D11" s="680"/>
      <c r="E11" s="680"/>
      <c r="F11" s="680"/>
      <c r="G11" s="680"/>
      <c r="H11" s="680"/>
      <c r="I11" s="680"/>
      <c r="J11" s="680"/>
      <c r="K11" s="680"/>
      <c r="L11" s="680"/>
      <c r="M11" s="680"/>
      <c r="N11" s="680"/>
      <c r="O11" s="680"/>
      <c r="P11" s="680"/>
      <c r="Q11" s="681"/>
      <c r="R11" s="682">
        <v>155589</v>
      </c>
      <c r="S11" s="683"/>
      <c r="T11" s="683"/>
      <c r="U11" s="683"/>
      <c r="V11" s="683"/>
      <c r="W11" s="683"/>
      <c r="X11" s="683"/>
      <c r="Y11" s="684"/>
      <c r="Z11" s="687">
        <v>2.5</v>
      </c>
      <c r="AA11" s="688"/>
      <c r="AB11" s="688"/>
      <c r="AC11" s="700"/>
      <c r="AD11" s="691">
        <v>155589</v>
      </c>
      <c r="AE11" s="683"/>
      <c r="AF11" s="683"/>
      <c r="AG11" s="683"/>
      <c r="AH11" s="683"/>
      <c r="AI11" s="683"/>
      <c r="AJ11" s="683"/>
      <c r="AK11" s="684"/>
      <c r="AL11" s="687">
        <v>5.9</v>
      </c>
      <c r="AM11" s="688"/>
      <c r="AN11" s="688"/>
      <c r="AO11" s="689"/>
      <c r="AP11" s="679" t="s">
        <v>245</v>
      </c>
      <c r="AQ11" s="680"/>
      <c r="AR11" s="680"/>
      <c r="AS11" s="680"/>
      <c r="AT11" s="680"/>
      <c r="AU11" s="680"/>
      <c r="AV11" s="680"/>
      <c r="AW11" s="680"/>
      <c r="AX11" s="680"/>
      <c r="AY11" s="680"/>
      <c r="AZ11" s="680"/>
      <c r="BA11" s="680"/>
      <c r="BB11" s="680"/>
      <c r="BC11" s="680"/>
      <c r="BD11" s="680"/>
      <c r="BE11" s="680"/>
      <c r="BF11" s="681"/>
      <c r="BG11" s="682">
        <v>63155</v>
      </c>
      <c r="BH11" s="683"/>
      <c r="BI11" s="683"/>
      <c r="BJ11" s="683"/>
      <c r="BK11" s="683"/>
      <c r="BL11" s="683"/>
      <c r="BM11" s="683"/>
      <c r="BN11" s="684"/>
      <c r="BO11" s="685">
        <v>6.2</v>
      </c>
      <c r="BP11" s="685"/>
      <c r="BQ11" s="685"/>
      <c r="BR11" s="685"/>
      <c r="BS11" s="691">
        <v>12527</v>
      </c>
      <c r="BT11" s="683"/>
      <c r="BU11" s="683"/>
      <c r="BV11" s="683"/>
      <c r="BW11" s="683"/>
      <c r="BX11" s="683"/>
      <c r="BY11" s="683"/>
      <c r="BZ11" s="683"/>
      <c r="CA11" s="683"/>
      <c r="CB11" s="692"/>
      <c r="CD11" s="697" t="s">
        <v>246</v>
      </c>
      <c r="CE11" s="698"/>
      <c r="CF11" s="698"/>
      <c r="CG11" s="698"/>
      <c r="CH11" s="698"/>
      <c r="CI11" s="698"/>
      <c r="CJ11" s="698"/>
      <c r="CK11" s="698"/>
      <c r="CL11" s="698"/>
      <c r="CM11" s="698"/>
      <c r="CN11" s="698"/>
      <c r="CO11" s="698"/>
      <c r="CP11" s="698"/>
      <c r="CQ11" s="699"/>
      <c r="CR11" s="682">
        <v>349238</v>
      </c>
      <c r="CS11" s="683"/>
      <c r="CT11" s="683"/>
      <c r="CU11" s="683"/>
      <c r="CV11" s="683"/>
      <c r="CW11" s="683"/>
      <c r="CX11" s="683"/>
      <c r="CY11" s="684"/>
      <c r="CZ11" s="685">
        <v>5.9</v>
      </c>
      <c r="DA11" s="685"/>
      <c r="DB11" s="685"/>
      <c r="DC11" s="685"/>
      <c r="DD11" s="691">
        <v>7083</v>
      </c>
      <c r="DE11" s="683"/>
      <c r="DF11" s="683"/>
      <c r="DG11" s="683"/>
      <c r="DH11" s="683"/>
      <c r="DI11" s="683"/>
      <c r="DJ11" s="683"/>
      <c r="DK11" s="683"/>
      <c r="DL11" s="683"/>
      <c r="DM11" s="683"/>
      <c r="DN11" s="683"/>
      <c r="DO11" s="683"/>
      <c r="DP11" s="684"/>
      <c r="DQ11" s="691">
        <v>192791</v>
      </c>
      <c r="DR11" s="683"/>
      <c r="DS11" s="683"/>
      <c r="DT11" s="683"/>
      <c r="DU11" s="683"/>
      <c r="DV11" s="683"/>
      <c r="DW11" s="683"/>
      <c r="DX11" s="683"/>
      <c r="DY11" s="683"/>
      <c r="DZ11" s="683"/>
      <c r="EA11" s="683"/>
      <c r="EB11" s="683"/>
      <c r="EC11" s="692"/>
    </row>
    <row r="12" spans="2:143" ht="11.25" customHeight="1" x14ac:dyDescent="0.15">
      <c r="B12" s="679" t="s">
        <v>247</v>
      </c>
      <c r="C12" s="680"/>
      <c r="D12" s="680"/>
      <c r="E12" s="680"/>
      <c r="F12" s="680"/>
      <c r="G12" s="680"/>
      <c r="H12" s="680"/>
      <c r="I12" s="680"/>
      <c r="J12" s="680"/>
      <c r="K12" s="680"/>
      <c r="L12" s="680"/>
      <c r="M12" s="680"/>
      <c r="N12" s="680"/>
      <c r="O12" s="680"/>
      <c r="P12" s="680"/>
      <c r="Q12" s="681"/>
      <c r="R12" s="682" t="s">
        <v>173</v>
      </c>
      <c r="S12" s="683"/>
      <c r="T12" s="683"/>
      <c r="U12" s="683"/>
      <c r="V12" s="683"/>
      <c r="W12" s="683"/>
      <c r="X12" s="683"/>
      <c r="Y12" s="684"/>
      <c r="Z12" s="685" t="s">
        <v>173</v>
      </c>
      <c r="AA12" s="685"/>
      <c r="AB12" s="685"/>
      <c r="AC12" s="685"/>
      <c r="AD12" s="686" t="s">
        <v>173</v>
      </c>
      <c r="AE12" s="686"/>
      <c r="AF12" s="686"/>
      <c r="AG12" s="686"/>
      <c r="AH12" s="686"/>
      <c r="AI12" s="686"/>
      <c r="AJ12" s="686"/>
      <c r="AK12" s="686"/>
      <c r="AL12" s="687" t="s">
        <v>173</v>
      </c>
      <c r="AM12" s="688"/>
      <c r="AN12" s="688"/>
      <c r="AO12" s="689"/>
      <c r="AP12" s="679" t="s">
        <v>248</v>
      </c>
      <c r="AQ12" s="680"/>
      <c r="AR12" s="680"/>
      <c r="AS12" s="680"/>
      <c r="AT12" s="680"/>
      <c r="AU12" s="680"/>
      <c r="AV12" s="680"/>
      <c r="AW12" s="680"/>
      <c r="AX12" s="680"/>
      <c r="AY12" s="680"/>
      <c r="AZ12" s="680"/>
      <c r="BA12" s="680"/>
      <c r="BB12" s="680"/>
      <c r="BC12" s="680"/>
      <c r="BD12" s="680"/>
      <c r="BE12" s="680"/>
      <c r="BF12" s="681"/>
      <c r="BG12" s="682">
        <v>503852</v>
      </c>
      <c r="BH12" s="683"/>
      <c r="BI12" s="683"/>
      <c r="BJ12" s="683"/>
      <c r="BK12" s="683"/>
      <c r="BL12" s="683"/>
      <c r="BM12" s="683"/>
      <c r="BN12" s="684"/>
      <c r="BO12" s="685">
        <v>49.7</v>
      </c>
      <c r="BP12" s="685"/>
      <c r="BQ12" s="685"/>
      <c r="BR12" s="685"/>
      <c r="BS12" s="691" t="s">
        <v>173</v>
      </c>
      <c r="BT12" s="683"/>
      <c r="BU12" s="683"/>
      <c r="BV12" s="683"/>
      <c r="BW12" s="683"/>
      <c r="BX12" s="683"/>
      <c r="BY12" s="683"/>
      <c r="BZ12" s="683"/>
      <c r="CA12" s="683"/>
      <c r="CB12" s="692"/>
      <c r="CD12" s="697" t="s">
        <v>249</v>
      </c>
      <c r="CE12" s="698"/>
      <c r="CF12" s="698"/>
      <c r="CG12" s="698"/>
      <c r="CH12" s="698"/>
      <c r="CI12" s="698"/>
      <c r="CJ12" s="698"/>
      <c r="CK12" s="698"/>
      <c r="CL12" s="698"/>
      <c r="CM12" s="698"/>
      <c r="CN12" s="698"/>
      <c r="CO12" s="698"/>
      <c r="CP12" s="698"/>
      <c r="CQ12" s="699"/>
      <c r="CR12" s="682">
        <v>507818</v>
      </c>
      <c r="CS12" s="683"/>
      <c r="CT12" s="683"/>
      <c r="CU12" s="683"/>
      <c r="CV12" s="683"/>
      <c r="CW12" s="683"/>
      <c r="CX12" s="683"/>
      <c r="CY12" s="684"/>
      <c r="CZ12" s="685">
        <v>8.5</v>
      </c>
      <c r="DA12" s="685"/>
      <c r="DB12" s="685"/>
      <c r="DC12" s="685"/>
      <c r="DD12" s="691">
        <v>81753</v>
      </c>
      <c r="DE12" s="683"/>
      <c r="DF12" s="683"/>
      <c r="DG12" s="683"/>
      <c r="DH12" s="683"/>
      <c r="DI12" s="683"/>
      <c r="DJ12" s="683"/>
      <c r="DK12" s="683"/>
      <c r="DL12" s="683"/>
      <c r="DM12" s="683"/>
      <c r="DN12" s="683"/>
      <c r="DO12" s="683"/>
      <c r="DP12" s="684"/>
      <c r="DQ12" s="691">
        <v>406803</v>
      </c>
      <c r="DR12" s="683"/>
      <c r="DS12" s="683"/>
      <c r="DT12" s="683"/>
      <c r="DU12" s="683"/>
      <c r="DV12" s="683"/>
      <c r="DW12" s="683"/>
      <c r="DX12" s="683"/>
      <c r="DY12" s="683"/>
      <c r="DZ12" s="683"/>
      <c r="EA12" s="683"/>
      <c r="EB12" s="683"/>
      <c r="EC12" s="692"/>
    </row>
    <row r="13" spans="2:143" ht="11.25" customHeight="1" x14ac:dyDescent="0.15">
      <c r="B13" s="679" t="s">
        <v>250</v>
      </c>
      <c r="C13" s="680"/>
      <c r="D13" s="680"/>
      <c r="E13" s="680"/>
      <c r="F13" s="680"/>
      <c r="G13" s="680"/>
      <c r="H13" s="680"/>
      <c r="I13" s="680"/>
      <c r="J13" s="680"/>
      <c r="K13" s="680"/>
      <c r="L13" s="680"/>
      <c r="M13" s="680"/>
      <c r="N13" s="680"/>
      <c r="O13" s="680"/>
      <c r="P13" s="680"/>
      <c r="Q13" s="681"/>
      <c r="R13" s="682" t="s">
        <v>173</v>
      </c>
      <c r="S13" s="683"/>
      <c r="T13" s="683"/>
      <c r="U13" s="683"/>
      <c r="V13" s="683"/>
      <c r="W13" s="683"/>
      <c r="X13" s="683"/>
      <c r="Y13" s="684"/>
      <c r="Z13" s="685" t="s">
        <v>173</v>
      </c>
      <c r="AA13" s="685"/>
      <c r="AB13" s="685"/>
      <c r="AC13" s="685"/>
      <c r="AD13" s="686" t="s">
        <v>173</v>
      </c>
      <c r="AE13" s="686"/>
      <c r="AF13" s="686"/>
      <c r="AG13" s="686"/>
      <c r="AH13" s="686"/>
      <c r="AI13" s="686"/>
      <c r="AJ13" s="686"/>
      <c r="AK13" s="686"/>
      <c r="AL13" s="687" t="s">
        <v>173</v>
      </c>
      <c r="AM13" s="688"/>
      <c r="AN13" s="688"/>
      <c r="AO13" s="689"/>
      <c r="AP13" s="679" t="s">
        <v>251</v>
      </c>
      <c r="AQ13" s="680"/>
      <c r="AR13" s="680"/>
      <c r="AS13" s="680"/>
      <c r="AT13" s="680"/>
      <c r="AU13" s="680"/>
      <c r="AV13" s="680"/>
      <c r="AW13" s="680"/>
      <c r="AX13" s="680"/>
      <c r="AY13" s="680"/>
      <c r="AZ13" s="680"/>
      <c r="BA13" s="680"/>
      <c r="BB13" s="680"/>
      <c r="BC13" s="680"/>
      <c r="BD13" s="680"/>
      <c r="BE13" s="680"/>
      <c r="BF13" s="681"/>
      <c r="BG13" s="682">
        <v>503463</v>
      </c>
      <c r="BH13" s="683"/>
      <c r="BI13" s="683"/>
      <c r="BJ13" s="683"/>
      <c r="BK13" s="683"/>
      <c r="BL13" s="683"/>
      <c r="BM13" s="683"/>
      <c r="BN13" s="684"/>
      <c r="BO13" s="685">
        <v>49.6</v>
      </c>
      <c r="BP13" s="685"/>
      <c r="BQ13" s="685"/>
      <c r="BR13" s="685"/>
      <c r="BS13" s="691" t="s">
        <v>173</v>
      </c>
      <c r="BT13" s="683"/>
      <c r="BU13" s="683"/>
      <c r="BV13" s="683"/>
      <c r="BW13" s="683"/>
      <c r="BX13" s="683"/>
      <c r="BY13" s="683"/>
      <c r="BZ13" s="683"/>
      <c r="CA13" s="683"/>
      <c r="CB13" s="692"/>
      <c r="CD13" s="697" t="s">
        <v>252</v>
      </c>
      <c r="CE13" s="698"/>
      <c r="CF13" s="698"/>
      <c r="CG13" s="698"/>
      <c r="CH13" s="698"/>
      <c r="CI13" s="698"/>
      <c r="CJ13" s="698"/>
      <c r="CK13" s="698"/>
      <c r="CL13" s="698"/>
      <c r="CM13" s="698"/>
      <c r="CN13" s="698"/>
      <c r="CO13" s="698"/>
      <c r="CP13" s="698"/>
      <c r="CQ13" s="699"/>
      <c r="CR13" s="682">
        <v>478531</v>
      </c>
      <c r="CS13" s="683"/>
      <c r="CT13" s="683"/>
      <c r="CU13" s="683"/>
      <c r="CV13" s="683"/>
      <c r="CW13" s="683"/>
      <c r="CX13" s="683"/>
      <c r="CY13" s="684"/>
      <c r="CZ13" s="685">
        <v>8</v>
      </c>
      <c r="DA13" s="685"/>
      <c r="DB13" s="685"/>
      <c r="DC13" s="685"/>
      <c r="DD13" s="691">
        <v>205514</v>
      </c>
      <c r="DE13" s="683"/>
      <c r="DF13" s="683"/>
      <c r="DG13" s="683"/>
      <c r="DH13" s="683"/>
      <c r="DI13" s="683"/>
      <c r="DJ13" s="683"/>
      <c r="DK13" s="683"/>
      <c r="DL13" s="683"/>
      <c r="DM13" s="683"/>
      <c r="DN13" s="683"/>
      <c r="DO13" s="683"/>
      <c r="DP13" s="684"/>
      <c r="DQ13" s="691">
        <v>287992</v>
      </c>
      <c r="DR13" s="683"/>
      <c r="DS13" s="683"/>
      <c r="DT13" s="683"/>
      <c r="DU13" s="683"/>
      <c r="DV13" s="683"/>
      <c r="DW13" s="683"/>
      <c r="DX13" s="683"/>
      <c r="DY13" s="683"/>
      <c r="DZ13" s="683"/>
      <c r="EA13" s="683"/>
      <c r="EB13" s="683"/>
      <c r="EC13" s="692"/>
    </row>
    <row r="14" spans="2:143" ht="11.25" customHeight="1" x14ac:dyDescent="0.15">
      <c r="B14" s="679" t="s">
        <v>253</v>
      </c>
      <c r="C14" s="680"/>
      <c r="D14" s="680"/>
      <c r="E14" s="680"/>
      <c r="F14" s="680"/>
      <c r="G14" s="680"/>
      <c r="H14" s="680"/>
      <c r="I14" s="680"/>
      <c r="J14" s="680"/>
      <c r="K14" s="680"/>
      <c r="L14" s="680"/>
      <c r="M14" s="680"/>
      <c r="N14" s="680"/>
      <c r="O14" s="680"/>
      <c r="P14" s="680"/>
      <c r="Q14" s="681"/>
      <c r="R14" s="682">
        <v>5829</v>
      </c>
      <c r="S14" s="683"/>
      <c r="T14" s="683"/>
      <c r="U14" s="683"/>
      <c r="V14" s="683"/>
      <c r="W14" s="683"/>
      <c r="X14" s="683"/>
      <c r="Y14" s="684"/>
      <c r="Z14" s="685">
        <v>0.1</v>
      </c>
      <c r="AA14" s="685"/>
      <c r="AB14" s="685"/>
      <c r="AC14" s="685"/>
      <c r="AD14" s="686">
        <v>5829</v>
      </c>
      <c r="AE14" s="686"/>
      <c r="AF14" s="686"/>
      <c r="AG14" s="686"/>
      <c r="AH14" s="686"/>
      <c r="AI14" s="686"/>
      <c r="AJ14" s="686"/>
      <c r="AK14" s="686"/>
      <c r="AL14" s="687">
        <v>0.2</v>
      </c>
      <c r="AM14" s="688"/>
      <c r="AN14" s="688"/>
      <c r="AO14" s="689"/>
      <c r="AP14" s="679" t="s">
        <v>254</v>
      </c>
      <c r="AQ14" s="680"/>
      <c r="AR14" s="680"/>
      <c r="AS14" s="680"/>
      <c r="AT14" s="680"/>
      <c r="AU14" s="680"/>
      <c r="AV14" s="680"/>
      <c r="AW14" s="680"/>
      <c r="AX14" s="680"/>
      <c r="AY14" s="680"/>
      <c r="AZ14" s="680"/>
      <c r="BA14" s="680"/>
      <c r="BB14" s="680"/>
      <c r="BC14" s="680"/>
      <c r="BD14" s="680"/>
      <c r="BE14" s="680"/>
      <c r="BF14" s="681"/>
      <c r="BG14" s="682">
        <v>28430</v>
      </c>
      <c r="BH14" s="683"/>
      <c r="BI14" s="683"/>
      <c r="BJ14" s="683"/>
      <c r="BK14" s="683"/>
      <c r="BL14" s="683"/>
      <c r="BM14" s="683"/>
      <c r="BN14" s="684"/>
      <c r="BO14" s="685">
        <v>2.8</v>
      </c>
      <c r="BP14" s="685"/>
      <c r="BQ14" s="685"/>
      <c r="BR14" s="685"/>
      <c r="BS14" s="691" t="s">
        <v>173</v>
      </c>
      <c r="BT14" s="683"/>
      <c r="BU14" s="683"/>
      <c r="BV14" s="683"/>
      <c r="BW14" s="683"/>
      <c r="BX14" s="683"/>
      <c r="BY14" s="683"/>
      <c r="BZ14" s="683"/>
      <c r="CA14" s="683"/>
      <c r="CB14" s="692"/>
      <c r="CD14" s="697" t="s">
        <v>255</v>
      </c>
      <c r="CE14" s="698"/>
      <c r="CF14" s="698"/>
      <c r="CG14" s="698"/>
      <c r="CH14" s="698"/>
      <c r="CI14" s="698"/>
      <c r="CJ14" s="698"/>
      <c r="CK14" s="698"/>
      <c r="CL14" s="698"/>
      <c r="CM14" s="698"/>
      <c r="CN14" s="698"/>
      <c r="CO14" s="698"/>
      <c r="CP14" s="698"/>
      <c r="CQ14" s="699"/>
      <c r="CR14" s="682">
        <v>230697</v>
      </c>
      <c r="CS14" s="683"/>
      <c r="CT14" s="683"/>
      <c r="CU14" s="683"/>
      <c r="CV14" s="683"/>
      <c r="CW14" s="683"/>
      <c r="CX14" s="683"/>
      <c r="CY14" s="684"/>
      <c r="CZ14" s="685">
        <v>3.9</v>
      </c>
      <c r="DA14" s="685"/>
      <c r="DB14" s="685"/>
      <c r="DC14" s="685"/>
      <c r="DD14" s="691">
        <v>750</v>
      </c>
      <c r="DE14" s="683"/>
      <c r="DF14" s="683"/>
      <c r="DG14" s="683"/>
      <c r="DH14" s="683"/>
      <c r="DI14" s="683"/>
      <c r="DJ14" s="683"/>
      <c r="DK14" s="683"/>
      <c r="DL14" s="683"/>
      <c r="DM14" s="683"/>
      <c r="DN14" s="683"/>
      <c r="DO14" s="683"/>
      <c r="DP14" s="684"/>
      <c r="DQ14" s="691">
        <v>227825</v>
      </c>
      <c r="DR14" s="683"/>
      <c r="DS14" s="683"/>
      <c r="DT14" s="683"/>
      <c r="DU14" s="683"/>
      <c r="DV14" s="683"/>
      <c r="DW14" s="683"/>
      <c r="DX14" s="683"/>
      <c r="DY14" s="683"/>
      <c r="DZ14" s="683"/>
      <c r="EA14" s="683"/>
      <c r="EB14" s="683"/>
      <c r="EC14" s="692"/>
    </row>
    <row r="15" spans="2:143" ht="11.25" customHeight="1" x14ac:dyDescent="0.15">
      <c r="B15" s="679" t="s">
        <v>256</v>
      </c>
      <c r="C15" s="680"/>
      <c r="D15" s="680"/>
      <c r="E15" s="680"/>
      <c r="F15" s="680"/>
      <c r="G15" s="680"/>
      <c r="H15" s="680"/>
      <c r="I15" s="680"/>
      <c r="J15" s="680"/>
      <c r="K15" s="680"/>
      <c r="L15" s="680"/>
      <c r="M15" s="680"/>
      <c r="N15" s="680"/>
      <c r="O15" s="680"/>
      <c r="P15" s="680"/>
      <c r="Q15" s="681"/>
      <c r="R15" s="682" t="s">
        <v>173</v>
      </c>
      <c r="S15" s="683"/>
      <c r="T15" s="683"/>
      <c r="U15" s="683"/>
      <c r="V15" s="683"/>
      <c r="W15" s="683"/>
      <c r="X15" s="683"/>
      <c r="Y15" s="684"/>
      <c r="Z15" s="685" t="s">
        <v>173</v>
      </c>
      <c r="AA15" s="685"/>
      <c r="AB15" s="685"/>
      <c r="AC15" s="685"/>
      <c r="AD15" s="686" t="s">
        <v>173</v>
      </c>
      <c r="AE15" s="686"/>
      <c r="AF15" s="686"/>
      <c r="AG15" s="686"/>
      <c r="AH15" s="686"/>
      <c r="AI15" s="686"/>
      <c r="AJ15" s="686"/>
      <c r="AK15" s="686"/>
      <c r="AL15" s="687" t="s">
        <v>173</v>
      </c>
      <c r="AM15" s="688"/>
      <c r="AN15" s="688"/>
      <c r="AO15" s="689"/>
      <c r="AP15" s="679" t="s">
        <v>257</v>
      </c>
      <c r="AQ15" s="680"/>
      <c r="AR15" s="680"/>
      <c r="AS15" s="680"/>
      <c r="AT15" s="680"/>
      <c r="AU15" s="680"/>
      <c r="AV15" s="680"/>
      <c r="AW15" s="680"/>
      <c r="AX15" s="680"/>
      <c r="AY15" s="680"/>
      <c r="AZ15" s="680"/>
      <c r="BA15" s="680"/>
      <c r="BB15" s="680"/>
      <c r="BC15" s="680"/>
      <c r="BD15" s="680"/>
      <c r="BE15" s="680"/>
      <c r="BF15" s="681"/>
      <c r="BG15" s="682">
        <v>73642</v>
      </c>
      <c r="BH15" s="683"/>
      <c r="BI15" s="683"/>
      <c r="BJ15" s="683"/>
      <c r="BK15" s="683"/>
      <c r="BL15" s="683"/>
      <c r="BM15" s="683"/>
      <c r="BN15" s="684"/>
      <c r="BO15" s="685">
        <v>7.3</v>
      </c>
      <c r="BP15" s="685"/>
      <c r="BQ15" s="685"/>
      <c r="BR15" s="685"/>
      <c r="BS15" s="691" t="s">
        <v>173</v>
      </c>
      <c r="BT15" s="683"/>
      <c r="BU15" s="683"/>
      <c r="BV15" s="683"/>
      <c r="BW15" s="683"/>
      <c r="BX15" s="683"/>
      <c r="BY15" s="683"/>
      <c r="BZ15" s="683"/>
      <c r="CA15" s="683"/>
      <c r="CB15" s="692"/>
      <c r="CD15" s="697" t="s">
        <v>258</v>
      </c>
      <c r="CE15" s="698"/>
      <c r="CF15" s="698"/>
      <c r="CG15" s="698"/>
      <c r="CH15" s="698"/>
      <c r="CI15" s="698"/>
      <c r="CJ15" s="698"/>
      <c r="CK15" s="698"/>
      <c r="CL15" s="698"/>
      <c r="CM15" s="698"/>
      <c r="CN15" s="698"/>
      <c r="CO15" s="698"/>
      <c r="CP15" s="698"/>
      <c r="CQ15" s="699"/>
      <c r="CR15" s="682">
        <v>555841</v>
      </c>
      <c r="CS15" s="683"/>
      <c r="CT15" s="683"/>
      <c r="CU15" s="683"/>
      <c r="CV15" s="683"/>
      <c r="CW15" s="683"/>
      <c r="CX15" s="683"/>
      <c r="CY15" s="684"/>
      <c r="CZ15" s="685">
        <v>9.3000000000000007</v>
      </c>
      <c r="DA15" s="685"/>
      <c r="DB15" s="685"/>
      <c r="DC15" s="685"/>
      <c r="DD15" s="691">
        <v>166140</v>
      </c>
      <c r="DE15" s="683"/>
      <c r="DF15" s="683"/>
      <c r="DG15" s="683"/>
      <c r="DH15" s="683"/>
      <c r="DI15" s="683"/>
      <c r="DJ15" s="683"/>
      <c r="DK15" s="683"/>
      <c r="DL15" s="683"/>
      <c r="DM15" s="683"/>
      <c r="DN15" s="683"/>
      <c r="DO15" s="683"/>
      <c r="DP15" s="684"/>
      <c r="DQ15" s="691">
        <v>394635</v>
      </c>
      <c r="DR15" s="683"/>
      <c r="DS15" s="683"/>
      <c r="DT15" s="683"/>
      <c r="DU15" s="683"/>
      <c r="DV15" s="683"/>
      <c r="DW15" s="683"/>
      <c r="DX15" s="683"/>
      <c r="DY15" s="683"/>
      <c r="DZ15" s="683"/>
      <c r="EA15" s="683"/>
      <c r="EB15" s="683"/>
      <c r="EC15" s="692"/>
    </row>
    <row r="16" spans="2:143" ht="11.25" customHeight="1" x14ac:dyDescent="0.15">
      <c r="B16" s="679" t="s">
        <v>259</v>
      </c>
      <c r="C16" s="680"/>
      <c r="D16" s="680"/>
      <c r="E16" s="680"/>
      <c r="F16" s="680"/>
      <c r="G16" s="680"/>
      <c r="H16" s="680"/>
      <c r="I16" s="680"/>
      <c r="J16" s="680"/>
      <c r="K16" s="680"/>
      <c r="L16" s="680"/>
      <c r="M16" s="680"/>
      <c r="N16" s="680"/>
      <c r="O16" s="680"/>
      <c r="P16" s="680"/>
      <c r="Q16" s="681"/>
      <c r="R16" s="682">
        <v>1464</v>
      </c>
      <c r="S16" s="683"/>
      <c r="T16" s="683"/>
      <c r="U16" s="683"/>
      <c r="V16" s="683"/>
      <c r="W16" s="683"/>
      <c r="X16" s="683"/>
      <c r="Y16" s="684"/>
      <c r="Z16" s="685">
        <v>0</v>
      </c>
      <c r="AA16" s="685"/>
      <c r="AB16" s="685"/>
      <c r="AC16" s="685"/>
      <c r="AD16" s="686">
        <v>1464</v>
      </c>
      <c r="AE16" s="686"/>
      <c r="AF16" s="686"/>
      <c r="AG16" s="686"/>
      <c r="AH16" s="686"/>
      <c r="AI16" s="686"/>
      <c r="AJ16" s="686"/>
      <c r="AK16" s="686"/>
      <c r="AL16" s="687">
        <v>0.1</v>
      </c>
      <c r="AM16" s="688"/>
      <c r="AN16" s="688"/>
      <c r="AO16" s="689"/>
      <c r="AP16" s="679" t="s">
        <v>260</v>
      </c>
      <c r="AQ16" s="680"/>
      <c r="AR16" s="680"/>
      <c r="AS16" s="680"/>
      <c r="AT16" s="680"/>
      <c r="AU16" s="680"/>
      <c r="AV16" s="680"/>
      <c r="AW16" s="680"/>
      <c r="AX16" s="680"/>
      <c r="AY16" s="680"/>
      <c r="AZ16" s="680"/>
      <c r="BA16" s="680"/>
      <c r="BB16" s="680"/>
      <c r="BC16" s="680"/>
      <c r="BD16" s="680"/>
      <c r="BE16" s="680"/>
      <c r="BF16" s="681"/>
      <c r="BG16" s="682" t="s">
        <v>173</v>
      </c>
      <c r="BH16" s="683"/>
      <c r="BI16" s="683"/>
      <c r="BJ16" s="683"/>
      <c r="BK16" s="683"/>
      <c r="BL16" s="683"/>
      <c r="BM16" s="683"/>
      <c r="BN16" s="684"/>
      <c r="BO16" s="685" t="s">
        <v>173</v>
      </c>
      <c r="BP16" s="685"/>
      <c r="BQ16" s="685"/>
      <c r="BR16" s="685"/>
      <c r="BS16" s="691" t="s">
        <v>173</v>
      </c>
      <c r="BT16" s="683"/>
      <c r="BU16" s="683"/>
      <c r="BV16" s="683"/>
      <c r="BW16" s="683"/>
      <c r="BX16" s="683"/>
      <c r="BY16" s="683"/>
      <c r="BZ16" s="683"/>
      <c r="CA16" s="683"/>
      <c r="CB16" s="692"/>
      <c r="CD16" s="697" t="s">
        <v>261</v>
      </c>
      <c r="CE16" s="698"/>
      <c r="CF16" s="698"/>
      <c r="CG16" s="698"/>
      <c r="CH16" s="698"/>
      <c r="CI16" s="698"/>
      <c r="CJ16" s="698"/>
      <c r="CK16" s="698"/>
      <c r="CL16" s="698"/>
      <c r="CM16" s="698"/>
      <c r="CN16" s="698"/>
      <c r="CO16" s="698"/>
      <c r="CP16" s="698"/>
      <c r="CQ16" s="699"/>
      <c r="CR16" s="682" t="s">
        <v>173</v>
      </c>
      <c r="CS16" s="683"/>
      <c r="CT16" s="683"/>
      <c r="CU16" s="683"/>
      <c r="CV16" s="683"/>
      <c r="CW16" s="683"/>
      <c r="CX16" s="683"/>
      <c r="CY16" s="684"/>
      <c r="CZ16" s="685" t="s">
        <v>173</v>
      </c>
      <c r="DA16" s="685"/>
      <c r="DB16" s="685"/>
      <c r="DC16" s="685"/>
      <c r="DD16" s="691" t="s">
        <v>173</v>
      </c>
      <c r="DE16" s="683"/>
      <c r="DF16" s="683"/>
      <c r="DG16" s="683"/>
      <c r="DH16" s="683"/>
      <c r="DI16" s="683"/>
      <c r="DJ16" s="683"/>
      <c r="DK16" s="683"/>
      <c r="DL16" s="683"/>
      <c r="DM16" s="683"/>
      <c r="DN16" s="683"/>
      <c r="DO16" s="683"/>
      <c r="DP16" s="684"/>
      <c r="DQ16" s="691" t="s">
        <v>173</v>
      </c>
      <c r="DR16" s="683"/>
      <c r="DS16" s="683"/>
      <c r="DT16" s="683"/>
      <c r="DU16" s="683"/>
      <c r="DV16" s="683"/>
      <c r="DW16" s="683"/>
      <c r="DX16" s="683"/>
      <c r="DY16" s="683"/>
      <c r="DZ16" s="683"/>
      <c r="EA16" s="683"/>
      <c r="EB16" s="683"/>
      <c r="EC16" s="692"/>
    </row>
    <row r="17" spans="2:133" ht="11.25" customHeight="1" x14ac:dyDescent="0.15">
      <c r="B17" s="679" t="s">
        <v>262</v>
      </c>
      <c r="C17" s="680"/>
      <c r="D17" s="680"/>
      <c r="E17" s="680"/>
      <c r="F17" s="680"/>
      <c r="G17" s="680"/>
      <c r="H17" s="680"/>
      <c r="I17" s="680"/>
      <c r="J17" s="680"/>
      <c r="K17" s="680"/>
      <c r="L17" s="680"/>
      <c r="M17" s="680"/>
      <c r="N17" s="680"/>
      <c r="O17" s="680"/>
      <c r="P17" s="680"/>
      <c r="Q17" s="681"/>
      <c r="R17" s="682">
        <v>27848</v>
      </c>
      <c r="S17" s="683"/>
      <c r="T17" s="683"/>
      <c r="U17" s="683"/>
      <c r="V17" s="683"/>
      <c r="W17" s="683"/>
      <c r="X17" s="683"/>
      <c r="Y17" s="684"/>
      <c r="Z17" s="685">
        <v>0.4</v>
      </c>
      <c r="AA17" s="685"/>
      <c r="AB17" s="685"/>
      <c r="AC17" s="685"/>
      <c r="AD17" s="686">
        <v>27848</v>
      </c>
      <c r="AE17" s="686"/>
      <c r="AF17" s="686"/>
      <c r="AG17" s="686"/>
      <c r="AH17" s="686"/>
      <c r="AI17" s="686"/>
      <c r="AJ17" s="686"/>
      <c r="AK17" s="686"/>
      <c r="AL17" s="687">
        <v>1.1000000000000001</v>
      </c>
      <c r="AM17" s="688"/>
      <c r="AN17" s="688"/>
      <c r="AO17" s="689"/>
      <c r="AP17" s="679" t="s">
        <v>263</v>
      </c>
      <c r="AQ17" s="680"/>
      <c r="AR17" s="680"/>
      <c r="AS17" s="680"/>
      <c r="AT17" s="680"/>
      <c r="AU17" s="680"/>
      <c r="AV17" s="680"/>
      <c r="AW17" s="680"/>
      <c r="AX17" s="680"/>
      <c r="AY17" s="680"/>
      <c r="AZ17" s="680"/>
      <c r="BA17" s="680"/>
      <c r="BB17" s="680"/>
      <c r="BC17" s="680"/>
      <c r="BD17" s="680"/>
      <c r="BE17" s="680"/>
      <c r="BF17" s="681"/>
      <c r="BG17" s="682" t="s">
        <v>173</v>
      </c>
      <c r="BH17" s="683"/>
      <c r="BI17" s="683"/>
      <c r="BJ17" s="683"/>
      <c r="BK17" s="683"/>
      <c r="BL17" s="683"/>
      <c r="BM17" s="683"/>
      <c r="BN17" s="684"/>
      <c r="BO17" s="685" t="s">
        <v>173</v>
      </c>
      <c r="BP17" s="685"/>
      <c r="BQ17" s="685"/>
      <c r="BR17" s="685"/>
      <c r="BS17" s="691" t="s">
        <v>173</v>
      </c>
      <c r="BT17" s="683"/>
      <c r="BU17" s="683"/>
      <c r="BV17" s="683"/>
      <c r="BW17" s="683"/>
      <c r="BX17" s="683"/>
      <c r="BY17" s="683"/>
      <c r="BZ17" s="683"/>
      <c r="CA17" s="683"/>
      <c r="CB17" s="692"/>
      <c r="CD17" s="697" t="s">
        <v>264</v>
      </c>
      <c r="CE17" s="698"/>
      <c r="CF17" s="698"/>
      <c r="CG17" s="698"/>
      <c r="CH17" s="698"/>
      <c r="CI17" s="698"/>
      <c r="CJ17" s="698"/>
      <c r="CK17" s="698"/>
      <c r="CL17" s="698"/>
      <c r="CM17" s="698"/>
      <c r="CN17" s="698"/>
      <c r="CO17" s="698"/>
      <c r="CP17" s="698"/>
      <c r="CQ17" s="699"/>
      <c r="CR17" s="682">
        <v>478407</v>
      </c>
      <c r="CS17" s="683"/>
      <c r="CT17" s="683"/>
      <c r="CU17" s="683"/>
      <c r="CV17" s="683"/>
      <c r="CW17" s="683"/>
      <c r="CX17" s="683"/>
      <c r="CY17" s="684"/>
      <c r="CZ17" s="685">
        <v>8</v>
      </c>
      <c r="DA17" s="685"/>
      <c r="DB17" s="685"/>
      <c r="DC17" s="685"/>
      <c r="DD17" s="691" t="s">
        <v>173</v>
      </c>
      <c r="DE17" s="683"/>
      <c r="DF17" s="683"/>
      <c r="DG17" s="683"/>
      <c r="DH17" s="683"/>
      <c r="DI17" s="683"/>
      <c r="DJ17" s="683"/>
      <c r="DK17" s="683"/>
      <c r="DL17" s="683"/>
      <c r="DM17" s="683"/>
      <c r="DN17" s="683"/>
      <c r="DO17" s="683"/>
      <c r="DP17" s="684"/>
      <c r="DQ17" s="691">
        <v>471373</v>
      </c>
      <c r="DR17" s="683"/>
      <c r="DS17" s="683"/>
      <c r="DT17" s="683"/>
      <c r="DU17" s="683"/>
      <c r="DV17" s="683"/>
      <c r="DW17" s="683"/>
      <c r="DX17" s="683"/>
      <c r="DY17" s="683"/>
      <c r="DZ17" s="683"/>
      <c r="EA17" s="683"/>
      <c r="EB17" s="683"/>
      <c r="EC17" s="692"/>
    </row>
    <row r="18" spans="2:133" ht="11.25" customHeight="1" x14ac:dyDescent="0.15">
      <c r="B18" s="679" t="s">
        <v>265</v>
      </c>
      <c r="C18" s="680"/>
      <c r="D18" s="680"/>
      <c r="E18" s="680"/>
      <c r="F18" s="680"/>
      <c r="G18" s="680"/>
      <c r="H18" s="680"/>
      <c r="I18" s="680"/>
      <c r="J18" s="680"/>
      <c r="K18" s="680"/>
      <c r="L18" s="680"/>
      <c r="M18" s="680"/>
      <c r="N18" s="680"/>
      <c r="O18" s="680"/>
      <c r="P18" s="680"/>
      <c r="Q18" s="681"/>
      <c r="R18" s="682">
        <v>6493</v>
      </c>
      <c r="S18" s="683"/>
      <c r="T18" s="683"/>
      <c r="U18" s="683"/>
      <c r="V18" s="683"/>
      <c r="W18" s="683"/>
      <c r="X18" s="683"/>
      <c r="Y18" s="684"/>
      <c r="Z18" s="685">
        <v>0.1</v>
      </c>
      <c r="AA18" s="685"/>
      <c r="AB18" s="685"/>
      <c r="AC18" s="685"/>
      <c r="AD18" s="686">
        <v>6493</v>
      </c>
      <c r="AE18" s="686"/>
      <c r="AF18" s="686"/>
      <c r="AG18" s="686"/>
      <c r="AH18" s="686"/>
      <c r="AI18" s="686"/>
      <c r="AJ18" s="686"/>
      <c r="AK18" s="686"/>
      <c r="AL18" s="687">
        <v>0.2</v>
      </c>
      <c r="AM18" s="688"/>
      <c r="AN18" s="688"/>
      <c r="AO18" s="689"/>
      <c r="AP18" s="679" t="s">
        <v>266</v>
      </c>
      <c r="AQ18" s="680"/>
      <c r="AR18" s="680"/>
      <c r="AS18" s="680"/>
      <c r="AT18" s="680"/>
      <c r="AU18" s="680"/>
      <c r="AV18" s="680"/>
      <c r="AW18" s="680"/>
      <c r="AX18" s="680"/>
      <c r="AY18" s="680"/>
      <c r="AZ18" s="680"/>
      <c r="BA18" s="680"/>
      <c r="BB18" s="680"/>
      <c r="BC18" s="680"/>
      <c r="BD18" s="680"/>
      <c r="BE18" s="680"/>
      <c r="BF18" s="681"/>
      <c r="BG18" s="682" t="s">
        <v>173</v>
      </c>
      <c r="BH18" s="683"/>
      <c r="BI18" s="683"/>
      <c r="BJ18" s="683"/>
      <c r="BK18" s="683"/>
      <c r="BL18" s="683"/>
      <c r="BM18" s="683"/>
      <c r="BN18" s="684"/>
      <c r="BO18" s="685" t="s">
        <v>173</v>
      </c>
      <c r="BP18" s="685"/>
      <c r="BQ18" s="685"/>
      <c r="BR18" s="685"/>
      <c r="BS18" s="691" t="s">
        <v>173</v>
      </c>
      <c r="BT18" s="683"/>
      <c r="BU18" s="683"/>
      <c r="BV18" s="683"/>
      <c r="BW18" s="683"/>
      <c r="BX18" s="683"/>
      <c r="BY18" s="683"/>
      <c r="BZ18" s="683"/>
      <c r="CA18" s="683"/>
      <c r="CB18" s="692"/>
      <c r="CD18" s="697" t="s">
        <v>267</v>
      </c>
      <c r="CE18" s="698"/>
      <c r="CF18" s="698"/>
      <c r="CG18" s="698"/>
      <c r="CH18" s="698"/>
      <c r="CI18" s="698"/>
      <c r="CJ18" s="698"/>
      <c r="CK18" s="698"/>
      <c r="CL18" s="698"/>
      <c r="CM18" s="698"/>
      <c r="CN18" s="698"/>
      <c r="CO18" s="698"/>
      <c r="CP18" s="698"/>
      <c r="CQ18" s="699"/>
      <c r="CR18" s="682" t="s">
        <v>173</v>
      </c>
      <c r="CS18" s="683"/>
      <c r="CT18" s="683"/>
      <c r="CU18" s="683"/>
      <c r="CV18" s="683"/>
      <c r="CW18" s="683"/>
      <c r="CX18" s="683"/>
      <c r="CY18" s="684"/>
      <c r="CZ18" s="685" t="s">
        <v>173</v>
      </c>
      <c r="DA18" s="685"/>
      <c r="DB18" s="685"/>
      <c r="DC18" s="685"/>
      <c r="DD18" s="691" t="s">
        <v>173</v>
      </c>
      <c r="DE18" s="683"/>
      <c r="DF18" s="683"/>
      <c r="DG18" s="683"/>
      <c r="DH18" s="683"/>
      <c r="DI18" s="683"/>
      <c r="DJ18" s="683"/>
      <c r="DK18" s="683"/>
      <c r="DL18" s="683"/>
      <c r="DM18" s="683"/>
      <c r="DN18" s="683"/>
      <c r="DO18" s="683"/>
      <c r="DP18" s="684"/>
      <c r="DQ18" s="691" t="s">
        <v>173</v>
      </c>
      <c r="DR18" s="683"/>
      <c r="DS18" s="683"/>
      <c r="DT18" s="683"/>
      <c r="DU18" s="683"/>
      <c r="DV18" s="683"/>
      <c r="DW18" s="683"/>
      <c r="DX18" s="683"/>
      <c r="DY18" s="683"/>
      <c r="DZ18" s="683"/>
      <c r="EA18" s="683"/>
      <c r="EB18" s="683"/>
      <c r="EC18" s="692"/>
    </row>
    <row r="19" spans="2:133" ht="11.25" customHeight="1" x14ac:dyDescent="0.15">
      <c r="B19" s="679" t="s">
        <v>268</v>
      </c>
      <c r="C19" s="680"/>
      <c r="D19" s="680"/>
      <c r="E19" s="680"/>
      <c r="F19" s="680"/>
      <c r="G19" s="680"/>
      <c r="H19" s="680"/>
      <c r="I19" s="680"/>
      <c r="J19" s="680"/>
      <c r="K19" s="680"/>
      <c r="L19" s="680"/>
      <c r="M19" s="680"/>
      <c r="N19" s="680"/>
      <c r="O19" s="680"/>
      <c r="P19" s="680"/>
      <c r="Q19" s="681"/>
      <c r="R19" s="682">
        <v>788</v>
      </c>
      <c r="S19" s="683"/>
      <c r="T19" s="683"/>
      <c r="U19" s="683"/>
      <c r="V19" s="683"/>
      <c r="W19" s="683"/>
      <c r="X19" s="683"/>
      <c r="Y19" s="684"/>
      <c r="Z19" s="685">
        <v>0</v>
      </c>
      <c r="AA19" s="685"/>
      <c r="AB19" s="685"/>
      <c r="AC19" s="685"/>
      <c r="AD19" s="686">
        <v>788</v>
      </c>
      <c r="AE19" s="686"/>
      <c r="AF19" s="686"/>
      <c r="AG19" s="686"/>
      <c r="AH19" s="686"/>
      <c r="AI19" s="686"/>
      <c r="AJ19" s="686"/>
      <c r="AK19" s="686"/>
      <c r="AL19" s="687">
        <v>0</v>
      </c>
      <c r="AM19" s="688"/>
      <c r="AN19" s="688"/>
      <c r="AO19" s="689"/>
      <c r="AP19" s="679" t="s">
        <v>269</v>
      </c>
      <c r="AQ19" s="680"/>
      <c r="AR19" s="680"/>
      <c r="AS19" s="680"/>
      <c r="AT19" s="680"/>
      <c r="AU19" s="680"/>
      <c r="AV19" s="680"/>
      <c r="AW19" s="680"/>
      <c r="AX19" s="680"/>
      <c r="AY19" s="680"/>
      <c r="AZ19" s="680"/>
      <c r="BA19" s="680"/>
      <c r="BB19" s="680"/>
      <c r="BC19" s="680"/>
      <c r="BD19" s="680"/>
      <c r="BE19" s="680"/>
      <c r="BF19" s="681"/>
      <c r="BG19" s="682">
        <v>18153</v>
      </c>
      <c r="BH19" s="683"/>
      <c r="BI19" s="683"/>
      <c r="BJ19" s="683"/>
      <c r="BK19" s="683"/>
      <c r="BL19" s="683"/>
      <c r="BM19" s="683"/>
      <c r="BN19" s="684"/>
      <c r="BO19" s="685">
        <v>1.8</v>
      </c>
      <c r="BP19" s="685"/>
      <c r="BQ19" s="685"/>
      <c r="BR19" s="685"/>
      <c r="BS19" s="691" t="s">
        <v>173</v>
      </c>
      <c r="BT19" s="683"/>
      <c r="BU19" s="683"/>
      <c r="BV19" s="683"/>
      <c r="BW19" s="683"/>
      <c r="BX19" s="683"/>
      <c r="BY19" s="683"/>
      <c r="BZ19" s="683"/>
      <c r="CA19" s="683"/>
      <c r="CB19" s="692"/>
      <c r="CD19" s="697" t="s">
        <v>270</v>
      </c>
      <c r="CE19" s="698"/>
      <c r="CF19" s="698"/>
      <c r="CG19" s="698"/>
      <c r="CH19" s="698"/>
      <c r="CI19" s="698"/>
      <c r="CJ19" s="698"/>
      <c r="CK19" s="698"/>
      <c r="CL19" s="698"/>
      <c r="CM19" s="698"/>
      <c r="CN19" s="698"/>
      <c r="CO19" s="698"/>
      <c r="CP19" s="698"/>
      <c r="CQ19" s="699"/>
      <c r="CR19" s="682" t="s">
        <v>173</v>
      </c>
      <c r="CS19" s="683"/>
      <c r="CT19" s="683"/>
      <c r="CU19" s="683"/>
      <c r="CV19" s="683"/>
      <c r="CW19" s="683"/>
      <c r="CX19" s="683"/>
      <c r="CY19" s="684"/>
      <c r="CZ19" s="685" t="s">
        <v>173</v>
      </c>
      <c r="DA19" s="685"/>
      <c r="DB19" s="685"/>
      <c r="DC19" s="685"/>
      <c r="DD19" s="691" t="s">
        <v>173</v>
      </c>
      <c r="DE19" s="683"/>
      <c r="DF19" s="683"/>
      <c r="DG19" s="683"/>
      <c r="DH19" s="683"/>
      <c r="DI19" s="683"/>
      <c r="DJ19" s="683"/>
      <c r="DK19" s="683"/>
      <c r="DL19" s="683"/>
      <c r="DM19" s="683"/>
      <c r="DN19" s="683"/>
      <c r="DO19" s="683"/>
      <c r="DP19" s="684"/>
      <c r="DQ19" s="691" t="s">
        <v>173</v>
      </c>
      <c r="DR19" s="683"/>
      <c r="DS19" s="683"/>
      <c r="DT19" s="683"/>
      <c r="DU19" s="683"/>
      <c r="DV19" s="683"/>
      <c r="DW19" s="683"/>
      <c r="DX19" s="683"/>
      <c r="DY19" s="683"/>
      <c r="DZ19" s="683"/>
      <c r="EA19" s="683"/>
      <c r="EB19" s="683"/>
      <c r="EC19" s="692"/>
    </row>
    <row r="20" spans="2:133" ht="11.25" customHeight="1" x14ac:dyDescent="0.15">
      <c r="B20" s="679" t="s">
        <v>271</v>
      </c>
      <c r="C20" s="680"/>
      <c r="D20" s="680"/>
      <c r="E20" s="680"/>
      <c r="F20" s="680"/>
      <c r="G20" s="680"/>
      <c r="H20" s="680"/>
      <c r="I20" s="680"/>
      <c r="J20" s="680"/>
      <c r="K20" s="680"/>
      <c r="L20" s="680"/>
      <c r="M20" s="680"/>
      <c r="N20" s="680"/>
      <c r="O20" s="680"/>
      <c r="P20" s="680"/>
      <c r="Q20" s="681"/>
      <c r="R20" s="682">
        <v>204</v>
      </c>
      <c r="S20" s="683"/>
      <c r="T20" s="683"/>
      <c r="U20" s="683"/>
      <c r="V20" s="683"/>
      <c r="W20" s="683"/>
      <c r="X20" s="683"/>
      <c r="Y20" s="684"/>
      <c r="Z20" s="685">
        <v>0</v>
      </c>
      <c r="AA20" s="685"/>
      <c r="AB20" s="685"/>
      <c r="AC20" s="685"/>
      <c r="AD20" s="686">
        <v>204</v>
      </c>
      <c r="AE20" s="686"/>
      <c r="AF20" s="686"/>
      <c r="AG20" s="686"/>
      <c r="AH20" s="686"/>
      <c r="AI20" s="686"/>
      <c r="AJ20" s="686"/>
      <c r="AK20" s="686"/>
      <c r="AL20" s="687">
        <v>0</v>
      </c>
      <c r="AM20" s="688"/>
      <c r="AN20" s="688"/>
      <c r="AO20" s="689"/>
      <c r="AP20" s="679" t="s">
        <v>272</v>
      </c>
      <c r="AQ20" s="680"/>
      <c r="AR20" s="680"/>
      <c r="AS20" s="680"/>
      <c r="AT20" s="680"/>
      <c r="AU20" s="680"/>
      <c r="AV20" s="680"/>
      <c r="AW20" s="680"/>
      <c r="AX20" s="680"/>
      <c r="AY20" s="680"/>
      <c r="AZ20" s="680"/>
      <c r="BA20" s="680"/>
      <c r="BB20" s="680"/>
      <c r="BC20" s="680"/>
      <c r="BD20" s="680"/>
      <c r="BE20" s="680"/>
      <c r="BF20" s="681"/>
      <c r="BG20" s="682">
        <v>18153</v>
      </c>
      <c r="BH20" s="683"/>
      <c r="BI20" s="683"/>
      <c r="BJ20" s="683"/>
      <c r="BK20" s="683"/>
      <c r="BL20" s="683"/>
      <c r="BM20" s="683"/>
      <c r="BN20" s="684"/>
      <c r="BO20" s="685">
        <v>1.8</v>
      </c>
      <c r="BP20" s="685"/>
      <c r="BQ20" s="685"/>
      <c r="BR20" s="685"/>
      <c r="BS20" s="691" t="s">
        <v>173</v>
      </c>
      <c r="BT20" s="683"/>
      <c r="BU20" s="683"/>
      <c r="BV20" s="683"/>
      <c r="BW20" s="683"/>
      <c r="BX20" s="683"/>
      <c r="BY20" s="683"/>
      <c r="BZ20" s="683"/>
      <c r="CA20" s="683"/>
      <c r="CB20" s="692"/>
      <c r="CD20" s="697" t="s">
        <v>273</v>
      </c>
      <c r="CE20" s="698"/>
      <c r="CF20" s="698"/>
      <c r="CG20" s="698"/>
      <c r="CH20" s="698"/>
      <c r="CI20" s="698"/>
      <c r="CJ20" s="698"/>
      <c r="CK20" s="698"/>
      <c r="CL20" s="698"/>
      <c r="CM20" s="698"/>
      <c r="CN20" s="698"/>
      <c r="CO20" s="698"/>
      <c r="CP20" s="698"/>
      <c r="CQ20" s="699"/>
      <c r="CR20" s="682">
        <v>5964729</v>
      </c>
      <c r="CS20" s="683"/>
      <c r="CT20" s="683"/>
      <c r="CU20" s="683"/>
      <c r="CV20" s="683"/>
      <c r="CW20" s="683"/>
      <c r="CX20" s="683"/>
      <c r="CY20" s="684"/>
      <c r="CZ20" s="685">
        <v>100</v>
      </c>
      <c r="DA20" s="685"/>
      <c r="DB20" s="685"/>
      <c r="DC20" s="685"/>
      <c r="DD20" s="691">
        <v>1612582</v>
      </c>
      <c r="DE20" s="683"/>
      <c r="DF20" s="683"/>
      <c r="DG20" s="683"/>
      <c r="DH20" s="683"/>
      <c r="DI20" s="683"/>
      <c r="DJ20" s="683"/>
      <c r="DK20" s="683"/>
      <c r="DL20" s="683"/>
      <c r="DM20" s="683"/>
      <c r="DN20" s="683"/>
      <c r="DO20" s="683"/>
      <c r="DP20" s="684"/>
      <c r="DQ20" s="691">
        <v>3766957</v>
      </c>
      <c r="DR20" s="683"/>
      <c r="DS20" s="683"/>
      <c r="DT20" s="683"/>
      <c r="DU20" s="683"/>
      <c r="DV20" s="683"/>
      <c r="DW20" s="683"/>
      <c r="DX20" s="683"/>
      <c r="DY20" s="683"/>
      <c r="DZ20" s="683"/>
      <c r="EA20" s="683"/>
      <c r="EB20" s="683"/>
      <c r="EC20" s="692"/>
    </row>
    <row r="21" spans="2:133" ht="11.25" customHeight="1" x14ac:dyDescent="0.15">
      <c r="B21" s="679" t="s">
        <v>274</v>
      </c>
      <c r="C21" s="680"/>
      <c r="D21" s="680"/>
      <c r="E21" s="680"/>
      <c r="F21" s="680"/>
      <c r="G21" s="680"/>
      <c r="H21" s="680"/>
      <c r="I21" s="680"/>
      <c r="J21" s="680"/>
      <c r="K21" s="680"/>
      <c r="L21" s="680"/>
      <c r="M21" s="680"/>
      <c r="N21" s="680"/>
      <c r="O21" s="680"/>
      <c r="P21" s="680"/>
      <c r="Q21" s="681"/>
      <c r="R21" s="682">
        <v>20363</v>
      </c>
      <c r="S21" s="683"/>
      <c r="T21" s="683"/>
      <c r="U21" s="683"/>
      <c r="V21" s="683"/>
      <c r="W21" s="683"/>
      <c r="X21" s="683"/>
      <c r="Y21" s="684"/>
      <c r="Z21" s="685">
        <v>0.3</v>
      </c>
      <c r="AA21" s="685"/>
      <c r="AB21" s="685"/>
      <c r="AC21" s="685"/>
      <c r="AD21" s="686">
        <v>20363</v>
      </c>
      <c r="AE21" s="686"/>
      <c r="AF21" s="686"/>
      <c r="AG21" s="686"/>
      <c r="AH21" s="686"/>
      <c r="AI21" s="686"/>
      <c r="AJ21" s="686"/>
      <c r="AK21" s="686"/>
      <c r="AL21" s="687">
        <v>0.8</v>
      </c>
      <c r="AM21" s="688"/>
      <c r="AN21" s="688"/>
      <c r="AO21" s="689"/>
      <c r="AP21" s="701" t="s">
        <v>275</v>
      </c>
      <c r="AQ21" s="702"/>
      <c r="AR21" s="702"/>
      <c r="AS21" s="702"/>
      <c r="AT21" s="702"/>
      <c r="AU21" s="702"/>
      <c r="AV21" s="702"/>
      <c r="AW21" s="702"/>
      <c r="AX21" s="702"/>
      <c r="AY21" s="702"/>
      <c r="AZ21" s="702"/>
      <c r="BA21" s="702"/>
      <c r="BB21" s="702"/>
      <c r="BC21" s="702"/>
      <c r="BD21" s="702"/>
      <c r="BE21" s="702"/>
      <c r="BF21" s="703"/>
      <c r="BG21" s="682">
        <v>18153</v>
      </c>
      <c r="BH21" s="683"/>
      <c r="BI21" s="683"/>
      <c r="BJ21" s="683"/>
      <c r="BK21" s="683"/>
      <c r="BL21" s="683"/>
      <c r="BM21" s="683"/>
      <c r="BN21" s="684"/>
      <c r="BO21" s="685">
        <v>1.8</v>
      </c>
      <c r="BP21" s="685"/>
      <c r="BQ21" s="685"/>
      <c r="BR21" s="685"/>
      <c r="BS21" s="691" t="s">
        <v>173</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x14ac:dyDescent="0.15">
      <c r="B22" s="679" t="s">
        <v>276</v>
      </c>
      <c r="C22" s="680"/>
      <c r="D22" s="680"/>
      <c r="E22" s="680"/>
      <c r="F22" s="680"/>
      <c r="G22" s="680"/>
      <c r="H22" s="680"/>
      <c r="I22" s="680"/>
      <c r="J22" s="680"/>
      <c r="K22" s="680"/>
      <c r="L22" s="680"/>
      <c r="M22" s="680"/>
      <c r="N22" s="680"/>
      <c r="O22" s="680"/>
      <c r="P22" s="680"/>
      <c r="Q22" s="681"/>
      <c r="R22" s="682">
        <v>1494040</v>
      </c>
      <c r="S22" s="683"/>
      <c r="T22" s="683"/>
      <c r="U22" s="683"/>
      <c r="V22" s="683"/>
      <c r="W22" s="683"/>
      <c r="X22" s="683"/>
      <c r="Y22" s="684"/>
      <c r="Z22" s="685">
        <v>24</v>
      </c>
      <c r="AA22" s="685"/>
      <c r="AB22" s="685"/>
      <c r="AC22" s="685"/>
      <c r="AD22" s="686">
        <v>1352317</v>
      </c>
      <c r="AE22" s="686"/>
      <c r="AF22" s="686"/>
      <c r="AG22" s="686"/>
      <c r="AH22" s="686"/>
      <c r="AI22" s="686"/>
      <c r="AJ22" s="686"/>
      <c r="AK22" s="686"/>
      <c r="AL22" s="687">
        <v>51.6</v>
      </c>
      <c r="AM22" s="688"/>
      <c r="AN22" s="688"/>
      <c r="AO22" s="689"/>
      <c r="AP22" s="701" t="s">
        <v>277</v>
      </c>
      <c r="AQ22" s="702"/>
      <c r="AR22" s="702"/>
      <c r="AS22" s="702"/>
      <c r="AT22" s="702"/>
      <c r="AU22" s="702"/>
      <c r="AV22" s="702"/>
      <c r="AW22" s="702"/>
      <c r="AX22" s="702"/>
      <c r="AY22" s="702"/>
      <c r="AZ22" s="702"/>
      <c r="BA22" s="702"/>
      <c r="BB22" s="702"/>
      <c r="BC22" s="702"/>
      <c r="BD22" s="702"/>
      <c r="BE22" s="702"/>
      <c r="BF22" s="703"/>
      <c r="BG22" s="682" t="s">
        <v>173</v>
      </c>
      <c r="BH22" s="683"/>
      <c r="BI22" s="683"/>
      <c r="BJ22" s="683"/>
      <c r="BK22" s="683"/>
      <c r="BL22" s="683"/>
      <c r="BM22" s="683"/>
      <c r="BN22" s="684"/>
      <c r="BO22" s="685" t="s">
        <v>173</v>
      </c>
      <c r="BP22" s="685"/>
      <c r="BQ22" s="685"/>
      <c r="BR22" s="685"/>
      <c r="BS22" s="691" t="s">
        <v>173</v>
      </c>
      <c r="BT22" s="683"/>
      <c r="BU22" s="683"/>
      <c r="BV22" s="683"/>
      <c r="BW22" s="683"/>
      <c r="BX22" s="683"/>
      <c r="BY22" s="683"/>
      <c r="BZ22" s="683"/>
      <c r="CA22" s="683"/>
      <c r="CB22" s="692"/>
      <c r="CD22" s="664" t="s">
        <v>278</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15">
      <c r="B23" s="679" t="s">
        <v>279</v>
      </c>
      <c r="C23" s="680"/>
      <c r="D23" s="680"/>
      <c r="E23" s="680"/>
      <c r="F23" s="680"/>
      <c r="G23" s="680"/>
      <c r="H23" s="680"/>
      <c r="I23" s="680"/>
      <c r="J23" s="680"/>
      <c r="K23" s="680"/>
      <c r="L23" s="680"/>
      <c r="M23" s="680"/>
      <c r="N23" s="680"/>
      <c r="O23" s="680"/>
      <c r="P23" s="680"/>
      <c r="Q23" s="681"/>
      <c r="R23" s="682">
        <v>1352317</v>
      </c>
      <c r="S23" s="683"/>
      <c r="T23" s="683"/>
      <c r="U23" s="683"/>
      <c r="V23" s="683"/>
      <c r="W23" s="683"/>
      <c r="X23" s="683"/>
      <c r="Y23" s="684"/>
      <c r="Z23" s="685">
        <v>21.7</v>
      </c>
      <c r="AA23" s="685"/>
      <c r="AB23" s="685"/>
      <c r="AC23" s="685"/>
      <c r="AD23" s="686">
        <v>1352317</v>
      </c>
      <c r="AE23" s="686"/>
      <c r="AF23" s="686"/>
      <c r="AG23" s="686"/>
      <c r="AH23" s="686"/>
      <c r="AI23" s="686"/>
      <c r="AJ23" s="686"/>
      <c r="AK23" s="686"/>
      <c r="AL23" s="687">
        <v>51.6</v>
      </c>
      <c r="AM23" s="688"/>
      <c r="AN23" s="688"/>
      <c r="AO23" s="689"/>
      <c r="AP23" s="701" t="s">
        <v>280</v>
      </c>
      <c r="AQ23" s="702"/>
      <c r="AR23" s="702"/>
      <c r="AS23" s="702"/>
      <c r="AT23" s="702"/>
      <c r="AU23" s="702"/>
      <c r="AV23" s="702"/>
      <c r="AW23" s="702"/>
      <c r="AX23" s="702"/>
      <c r="AY23" s="702"/>
      <c r="AZ23" s="702"/>
      <c r="BA23" s="702"/>
      <c r="BB23" s="702"/>
      <c r="BC23" s="702"/>
      <c r="BD23" s="702"/>
      <c r="BE23" s="702"/>
      <c r="BF23" s="703"/>
      <c r="BG23" s="682" t="s">
        <v>173</v>
      </c>
      <c r="BH23" s="683"/>
      <c r="BI23" s="683"/>
      <c r="BJ23" s="683"/>
      <c r="BK23" s="683"/>
      <c r="BL23" s="683"/>
      <c r="BM23" s="683"/>
      <c r="BN23" s="684"/>
      <c r="BO23" s="685" t="s">
        <v>173</v>
      </c>
      <c r="BP23" s="685"/>
      <c r="BQ23" s="685"/>
      <c r="BR23" s="685"/>
      <c r="BS23" s="691" t="s">
        <v>173</v>
      </c>
      <c r="BT23" s="683"/>
      <c r="BU23" s="683"/>
      <c r="BV23" s="683"/>
      <c r="BW23" s="683"/>
      <c r="BX23" s="683"/>
      <c r="BY23" s="683"/>
      <c r="BZ23" s="683"/>
      <c r="CA23" s="683"/>
      <c r="CB23" s="692"/>
      <c r="CD23" s="664" t="s">
        <v>220</v>
      </c>
      <c r="CE23" s="665"/>
      <c r="CF23" s="665"/>
      <c r="CG23" s="665"/>
      <c r="CH23" s="665"/>
      <c r="CI23" s="665"/>
      <c r="CJ23" s="665"/>
      <c r="CK23" s="665"/>
      <c r="CL23" s="665"/>
      <c r="CM23" s="665"/>
      <c r="CN23" s="665"/>
      <c r="CO23" s="665"/>
      <c r="CP23" s="665"/>
      <c r="CQ23" s="666"/>
      <c r="CR23" s="664" t="s">
        <v>281</v>
      </c>
      <c r="CS23" s="665"/>
      <c r="CT23" s="665"/>
      <c r="CU23" s="665"/>
      <c r="CV23" s="665"/>
      <c r="CW23" s="665"/>
      <c r="CX23" s="665"/>
      <c r="CY23" s="666"/>
      <c r="CZ23" s="664" t="s">
        <v>282</v>
      </c>
      <c r="DA23" s="665"/>
      <c r="DB23" s="665"/>
      <c r="DC23" s="666"/>
      <c r="DD23" s="664" t="s">
        <v>283</v>
      </c>
      <c r="DE23" s="665"/>
      <c r="DF23" s="665"/>
      <c r="DG23" s="665"/>
      <c r="DH23" s="665"/>
      <c r="DI23" s="665"/>
      <c r="DJ23" s="665"/>
      <c r="DK23" s="666"/>
      <c r="DL23" s="713" t="s">
        <v>284</v>
      </c>
      <c r="DM23" s="714"/>
      <c r="DN23" s="714"/>
      <c r="DO23" s="714"/>
      <c r="DP23" s="714"/>
      <c r="DQ23" s="714"/>
      <c r="DR23" s="714"/>
      <c r="DS23" s="714"/>
      <c r="DT23" s="714"/>
      <c r="DU23" s="714"/>
      <c r="DV23" s="715"/>
      <c r="DW23" s="664" t="s">
        <v>285</v>
      </c>
      <c r="DX23" s="665"/>
      <c r="DY23" s="665"/>
      <c r="DZ23" s="665"/>
      <c r="EA23" s="665"/>
      <c r="EB23" s="665"/>
      <c r="EC23" s="666"/>
    </row>
    <row r="24" spans="2:133" ht="11.25" customHeight="1" x14ac:dyDescent="0.15">
      <c r="B24" s="679" t="s">
        <v>286</v>
      </c>
      <c r="C24" s="680"/>
      <c r="D24" s="680"/>
      <c r="E24" s="680"/>
      <c r="F24" s="680"/>
      <c r="G24" s="680"/>
      <c r="H24" s="680"/>
      <c r="I24" s="680"/>
      <c r="J24" s="680"/>
      <c r="K24" s="680"/>
      <c r="L24" s="680"/>
      <c r="M24" s="680"/>
      <c r="N24" s="680"/>
      <c r="O24" s="680"/>
      <c r="P24" s="680"/>
      <c r="Q24" s="681"/>
      <c r="R24" s="682">
        <v>141723</v>
      </c>
      <c r="S24" s="683"/>
      <c r="T24" s="683"/>
      <c r="U24" s="683"/>
      <c r="V24" s="683"/>
      <c r="W24" s="683"/>
      <c r="X24" s="683"/>
      <c r="Y24" s="684"/>
      <c r="Z24" s="685">
        <v>2.2999999999999998</v>
      </c>
      <c r="AA24" s="685"/>
      <c r="AB24" s="685"/>
      <c r="AC24" s="685"/>
      <c r="AD24" s="686" t="s">
        <v>173</v>
      </c>
      <c r="AE24" s="686"/>
      <c r="AF24" s="686"/>
      <c r="AG24" s="686"/>
      <c r="AH24" s="686"/>
      <c r="AI24" s="686"/>
      <c r="AJ24" s="686"/>
      <c r="AK24" s="686"/>
      <c r="AL24" s="687" t="s">
        <v>173</v>
      </c>
      <c r="AM24" s="688"/>
      <c r="AN24" s="688"/>
      <c r="AO24" s="689"/>
      <c r="AP24" s="701" t="s">
        <v>287</v>
      </c>
      <c r="AQ24" s="702"/>
      <c r="AR24" s="702"/>
      <c r="AS24" s="702"/>
      <c r="AT24" s="702"/>
      <c r="AU24" s="702"/>
      <c r="AV24" s="702"/>
      <c r="AW24" s="702"/>
      <c r="AX24" s="702"/>
      <c r="AY24" s="702"/>
      <c r="AZ24" s="702"/>
      <c r="BA24" s="702"/>
      <c r="BB24" s="702"/>
      <c r="BC24" s="702"/>
      <c r="BD24" s="702"/>
      <c r="BE24" s="702"/>
      <c r="BF24" s="703"/>
      <c r="BG24" s="682" t="s">
        <v>173</v>
      </c>
      <c r="BH24" s="683"/>
      <c r="BI24" s="683"/>
      <c r="BJ24" s="683"/>
      <c r="BK24" s="683"/>
      <c r="BL24" s="683"/>
      <c r="BM24" s="683"/>
      <c r="BN24" s="684"/>
      <c r="BO24" s="685" t="s">
        <v>173</v>
      </c>
      <c r="BP24" s="685"/>
      <c r="BQ24" s="685"/>
      <c r="BR24" s="685"/>
      <c r="BS24" s="691" t="s">
        <v>173</v>
      </c>
      <c r="BT24" s="683"/>
      <c r="BU24" s="683"/>
      <c r="BV24" s="683"/>
      <c r="BW24" s="683"/>
      <c r="BX24" s="683"/>
      <c r="BY24" s="683"/>
      <c r="BZ24" s="683"/>
      <c r="CA24" s="683"/>
      <c r="CB24" s="692"/>
      <c r="CD24" s="693" t="s">
        <v>288</v>
      </c>
      <c r="CE24" s="694"/>
      <c r="CF24" s="694"/>
      <c r="CG24" s="694"/>
      <c r="CH24" s="694"/>
      <c r="CI24" s="694"/>
      <c r="CJ24" s="694"/>
      <c r="CK24" s="694"/>
      <c r="CL24" s="694"/>
      <c r="CM24" s="694"/>
      <c r="CN24" s="694"/>
      <c r="CO24" s="694"/>
      <c r="CP24" s="694"/>
      <c r="CQ24" s="695"/>
      <c r="CR24" s="671">
        <v>1715973</v>
      </c>
      <c r="CS24" s="672"/>
      <c r="CT24" s="672"/>
      <c r="CU24" s="672"/>
      <c r="CV24" s="672"/>
      <c r="CW24" s="672"/>
      <c r="CX24" s="672"/>
      <c r="CY24" s="673"/>
      <c r="CZ24" s="676">
        <v>28.8</v>
      </c>
      <c r="DA24" s="677"/>
      <c r="DB24" s="677"/>
      <c r="DC24" s="696"/>
      <c r="DD24" s="721">
        <v>1427854</v>
      </c>
      <c r="DE24" s="672"/>
      <c r="DF24" s="672"/>
      <c r="DG24" s="672"/>
      <c r="DH24" s="672"/>
      <c r="DI24" s="672"/>
      <c r="DJ24" s="672"/>
      <c r="DK24" s="673"/>
      <c r="DL24" s="721">
        <v>1325382</v>
      </c>
      <c r="DM24" s="672"/>
      <c r="DN24" s="672"/>
      <c r="DO24" s="672"/>
      <c r="DP24" s="672"/>
      <c r="DQ24" s="672"/>
      <c r="DR24" s="672"/>
      <c r="DS24" s="672"/>
      <c r="DT24" s="672"/>
      <c r="DU24" s="672"/>
      <c r="DV24" s="673"/>
      <c r="DW24" s="676">
        <v>48.7</v>
      </c>
      <c r="DX24" s="677"/>
      <c r="DY24" s="677"/>
      <c r="DZ24" s="677"/>
      <c r="EA24" s="677"/>
      <c r="EB24" s="677"/>
      <c r="EC24" s="678"/>
    </row>
    <row r="25" spans="2:133" ht="11.25" customHeight="1" x14ac:dyDescent="0.15">
      <c r="B25" s="679" t="s">
        <v>289</v>
      </c>
      <c r="C25" s="680"/>
      <c r="D25" s="680"/>
      <c r="E25" s="680"/>
      <c r="F25" s="680"/>
      <c r="G25" s="680"/>
      <c r="H25" s="680"/>
      <c r="I25" s="680"/>
      <c r="J25" s="680"/>
      <c r="K25" s="680"/>
      <c r="L25" s="680"/>
      <c r="M25" s="680"/>
      <c r="N25" s="680"/>
      <c r="O25" s="680"/>
      <c r="P25" s="680"/>
      <c r="Q25" s="681"/>
      <c r="R25" s="682" t="s">
        <v>173</v>
      </c>
      <c r="S25" s="683"/>
      <c r="T25" s="683"/>
      <c r="U25" s="683"/>
      <c r="V25" s="683"/>
      <c r="W25" s="683"/>
      <c r="X25" s="683"/>
      <c r="Y25" s="684"/>
      <c r="Z25" s="685" t="s">
        <v>173</v>
      </c>
      <c r="AA25" s="685"/>
      <c r="AB25" s="685"/>
      <c r="AC25" s="685"/>
      <c r="AD25" s="686" t="s">
        <v>173</v>
      </c>
      <c r="AE25" s="686"/>
      <c r="AF25" s="686"/>
      <c r="AG25" s="686"/>
      <c r="AH25" s="686"/>
      <c r="AI25" s="686"/>
      <c r="AJ25" s="686"/>
      <c r="AK25" s="686"/>
      <c r="AL25" s="687" t="s">
        <v>173</v>
      </c>
      <c r="AM25" s="688"/>
      <c r="AN25" s="688"/>
      <c r="AO25" s="689"/>
      <c r="AP25" s="701" t="s">
        <v>290</v>
      </c>
      <c r="AQ25" s="702"/>
      <c r="AR25" s="702"/>
      <c r="AS25" s="702"/>
      <c r="AT25" s="702"/>
      <c r="AU25" s="702"/>
      <c r="AV25" s="702"/>
      <c r="AW25" s="702"/>
      <c r="AX25" s="702"/>
      <c r="AY25" s="702"/>
      <c r="AZ25" s="702"/>
      <c r="BA25" s="702"/>
      <c r="BB25" s="702"/>
      <c r="BC25" s="702"/>
      <c r="BD25" s="702"/>
      <c r="BE25" s="702"/>
      <c r="BF25" s="703"/>
      <c r="BG25" s="682" t="s">
        <v>173</v>
      </c>
      <c r="BH25" s="683"/>
      <c r="BI25" s="683"/>
      <c r="BJ25" s="683"/>
      <c r="BK25" s="683"/>
      <c r="BL25" s="683"/>
      <c r="BM25" s="683"/>
      <c r="BN25" s="684"/>
      <c r="BO25" s="685" t="s">
        <v>173</v>
      </c>
      <c r="BP25" s="685"/>
      <c r="BQ25" s="685"/>
      <c r="BR25" s="685"/>
      <c r="BS25" s="691" t="s">
        <v>173</v>
      </c>
      <c r="BT25" s="683"/>
      <c r="BU25" s="683"/>
      <c r="BV25" s="683"/>
      <c r="BW25" s="683"/>
      <c r="BX25" s="683"/>
      <c r="BY25" s="683"/>
      <c r="BZ25" s="683"/>
      <c r="CA25" s="683"/>
      <c r="CB25" s="692"/>
      <c r="CD25" s="697" t="s">
        <v>291</v>
      </c>
      <c r="CE25" s="698"/>
      <c r="CF25" s="698"/>
      <c r="CG25" s="698"/>
      <c r="CH25" s="698"/>
      <c r="CI25" s="698"/>
      <c r="CJ25" s="698"/>
      <c r="CK25" s="698"/>
      <c r="CL25" s="698"/>
      <c r="CM25" s="698"/>
      <c r="CN25" s="698"/>
      <c r="CO25" s="698"/>
      <c r="CP25" s="698"/>
      <c r="CQ25" s="699"/>
      <c r="CR25" s="682">
        <v>698136</v>
      </c>
      <c r="CS25" s="718"/>
      <c r="CT25" s="718"/>
      <c r="CU25" s="718"/>
      <c r="CV25" s="718"/>
      <c r="CW25" s="718"/>
      <c r="CX25" s="718"/>
      <c r="CY25" s="719"/>
      <c r="CZ25" s="687">
        <v>11.7</v>
      </c>
      <c r="DA25" s="716"/>
      <c r="DB25" s="716"/>
      <c r="DC25" s="720"/>
      <c r="DD25" s="691">
        <v>632641</v>
      </c>
      <c r="DE25" s="718"/>
      <c r="DF25" s="718"/>
      <c r="DG25" s="718"/>
      <c r="DH25" s="718"/>
      <c r="DI25" s="718"/>
      <c r="DJ25" s="718"/>
      <c r="DK25" s="719"/>
      <c r="DL25" s="691">
        <v>619871</v>
      </c>
      <c r="DM25" s="718"/>
      <c r="DN25" s="718"/>
      <c r="DO25" s="718"/>
      <c r="DP25" s="718"/>
      <c r="DQ25" s="718"/>
      <c r="DR25" s="718"/>
      <c r="DS25" s="718"/>
      <c r="DT25" s="718"/>
      <c r="DU25" s="718"/>
      <c r="DV25" s="719"/>
      <c r="DW25" s="687">
        <v>22.8</v>
      </c>
      <c r="DX25" s="716"/>
      <c r="DY25" s="716"/>
      <c r="DZ25" s="716"/>
      <c r="EA25" s="716"/>
      <c r="EB25" s="716"/>
      <c r="EC25" s="717"/>
    </row>
    <row r="26" spans="2:133" ht="11.25" customHeight="1" x14ac:dyDescent="0.15">
      <c r="B26" s="679" t="s">
        <v>292</v>
      </c>
      <c r="C26" s="680"/>
      <c r="D26" s="680"/>
      <c r="E26" s="680"/>
      <c r="F26" s="680"/>
      <c r="G26" s="680"/>
      <c r="H26" s="680"/>
      <c r="I26" s="680"/>
      <c r="J26" s="680"/>
      <c r="K26" s="680"/>
      <c r="L26" s="680"/>
      <c r="M26" s="680"/>
      <c r="N26" s="680"/>
      <c r="O26" s="680"/>
      <c r="P26" s="680"/>
      <c r="Q26" s="681"/>
      <c r="R26" s="682">
        <v>2744233</v>
      </c>
      <c r="S26" s="683"/>
      <c r="T26" s="683"/>
      <c r="U26" s="683"/>
      <c r="V26" s="683"/>
      <c r="W26" s="683"/>
      <c r="X26" s="683"/>
      <c r="Y26" s="684"/>
      <c r="Z26" s="685">
        <v>44.1</v>
      </c>
      <c r="AA26" s="685"/>
      <c r="AB26" s="685"/>
      <c r="AC26" s="685"/>
      <c r="AD26" s="686">
        <v>2602510</v>
      </c>
      <c r="AE26" s="686"/>
      <c r="AF26" s="686"/>
      <c r="AG26" s="686"/>
      <c r="AH26" s="686"/>
      <c r="AI26" s="686"/>
      <c r="AJ26" s="686"/>
      <c r="AK26" s="686"/>
      <c r="AL26" s="687">
        <v>99.4</v>
      </c>
      <c r="AM26" s="688"/>
      <c r="AN26" s="688"/>
      <c r="AO26" s="689"/>
      <c r="AP26" s="701" t="s">
        <v>293</v>
      </c>
      <c r="AQ26" s="731"/>
      <c r="AR26" s="731"/>
      <c r="AS26" s="731"/>
      <c r="AT26" s="731"/>
      <c r="AU26" s="731"/>
      <c r="AV26" s="731"/>
      <c r="AW26" s="731"/>
      <c r="AX26" s="731"/>
      <c r="AY26" s="731"/>
      <c r="AZ26" s="731"/>
      <c r="BA26" s="731"/>
      <c r="BB26" s="731"/>
      <c r="BC26" s="731"/>
      <c r="BD26" s="731"/>
      <c r="BE26" s="731"/>
      <c r="BF26" s="703"/>
      <c r="BG26" s="682" t="s">
        <v>173</v>
      </c>
      <c r="BH26" s="683"/>
      <c r="BI26" s="683"/>
      <c r="BJ26" s="683"/>
      <c r="BK26" s="683"/>
      <c r="BL26" s="683"/>
      <c r="BM26" s="683"/>
      <c r="BN26" s="684"/>
      <c r="BO26" s="685" t="s">
        <v>173</v>
      </c>
      <c r="BP26" s="685"/>
      <c r="BQ26" s="685"/>
      <c r="BR26" s="685"/>
      <c r="BS26" s="691" t="s">
        <v>173</v>
      </c>
      <c r="BT26" s="683"/>
      <c r="BU26" s="683"/>
      <c r="BV26" s="683"/>
      <c r="BW26" s="683"/>
      <c r="BX26" s="683"/>
      <c r="BY26" s="683"/>
      <c r="BZ26" s="683"/>
      <c r="CA26" s="683"/>
      <c r="CB26" s="692"/>
      <c r="CD26" s="697" t="s">
        <v>294</v>
      </c>
      <c r="CE26" s="698"/>
      <c r="CF26" s="698"/>
      <c r="CG26" s="698"/>
      <c r="CH26" s="698"/>
      <c r="CI26" s="698"/>
      <c r="CJ26" s="698"/>
      <c r="CK26" s="698"/>
      <c r="CL26" s="698"/>
      <c r="CM26" s="698"/>
      <c r="CN26" s="698"/>
      <c r="CO26" s="698"/>
      <c r="CP26" s="698"/>
      <c r="CQ26" s="699"/>
      <c r="CR26" s="682">
        <v>437357</v>
      </c>
      <c r="CS26" s="683"/>
      <c r="CT26" s="683"/>
      <c r="CU26" s="683"/>
      <c r="CV26" s="683"/>
      <c r="CW26" s="683"/>
      <c r="CX26" s="683"/>
      <c r="CY26" s="684"/>
      <c r="CZ26" s="687">
        <v>7.3</v>
      </c>
      <c r="DA26" s="716"/>
      <c r="DB26" s="716"/>
      <c r="DC26" s="720"/>
      <c r="DD26" s="691">
        <v>380863</v>
      </c>
      <c r="DE26" s="683"/>
      <c r="DF26" s="683"/>
      <c r="DG26" s="683"/>
      <c r="DH26" s="683"/>
      <c r="DI26" s="683"/>
      <c r="DJ26" s="683"/>
      <c r="DK26" s="684"/>
      <c r="DL26" s="691" t="s">
        <v>173</v>
      </c>
      <c r="DM26" s="683"/>
      <c r="DN26" s="683"/>
      <c r="DO26" s="683"/>
      <c r="DP26" s="683"/>
      <c r="DQ26" s="683"/>
      <c r="DR26" s="683"/>
      <c r="DS26" s="683"/>
      <c r="DT26" s="683"/>
      <c r="DU26" s="683"/>
      <c r="DV26" s="684"/>
      <c r="DW26" s="687" t="s">
        <v>173</v>
      </c>
      <c r="DX26" s="716"/>
      <c r="DY26" s="716"/>
      <c r="DZ26" s="716"/>
      <c r="EA26" s="716"/>
      <c r="EB26" s="716"/>
      <c r="EC26" s="717"/>
    </row>
    <row r="27" spans="2:133" ht="11.25" customHeight="1" x14ac:dyDescent="0.15">
      <c r="B27" s="679" t="s">
        <v>295</v>
      </c>
      <c r="C27" s="680"/>
      <c r="D27" s="680"/>
      <c r="E27" s="680"/>
      <c r="F27" s="680"/>
      <c r="G27" s="680"/>
      <c r="H27" s="680"/>
      <c r="I27" s="680"/>
      <c r="J27" s="680"/>
      <c r="K27" s="680"/>
      <c r="L27" s="680"/>
      <c r="M27" s="680"/>
      <c r="N27" s="680"/>
      <c r="O27" s="680"/>
      <c r="P27" s="680"/>
      <c r="Q27" s="681"/>
      <c r="R27" s="682">
        <v>1507</v>
      </c>
      <c r="S27" s="683"/>
      <c r="T27" s="683"/>
      <c r="U27" s="683"/>
      <c r="V27" s="683"/>
      <c r="W27" s="683"/>
      <c r="X27" s="683"/>
      <c r="Y27" s="684"/>
      <c r="Z27" s="685">
        <v>0</v>
      </c>
      <c r="AA27" s="685"/>
      <c r="AB27" s="685"/>
      <c r="AC27" s="685"/>
      <c r="AD27" s="686">
        <v>1507</v>
      </c>
      <c r="AE27" s="686"/>
      <c r="AF27" s="686"/>
      <c r="AG27" s="686"/>
      <c r="AH27" s="686"/>
      <c r="AI27" s="686"/>
      <c r="AJ27" s="686"/>
      <c r="AK27" s="686"/>
      <c r="AL27" s="687">
        <v>0.1</v>
      </c>
      <c r="AM27" s="688"/>
      <c r="AN27" s="688"/>
      <c r="AO27" s="689"/>
      <c r="AP27" s="679" t="s">
        <v>296</v>
      </c>
      <c r="AQ27" s="680"/>
      <c r="AR27" s="680"/>
      <c r="AS27" s="680"/>
      <c r="AT27" s="680"/>
      <c r="AU27" s="680"/>
      <c r="AV27" s="680"/>
      <c r="AW27" s="680"/>
      <c r="AX27" s="680"/>
      <c r="AY27" s="680"/>
      <c r="AZ27" s="680"/>
      <c r="BA27" s="680"/>
      <c r="BB27" s="680"/>
      <c r="BC27" s="680"/>
      <c r="BD27" s="680"/>
      <c r="BE27" s="680"/>
      <c r="BF27" s="681"/>
      <c r="BG27" s="682">
        <v>1014772</v>
      </c>
      <c r="BH27" s="683"/>
      <c r="BI27" s="683"/>
      <c r="BJ27" s="683"/>
      <c r="BK27" s="683"/>
      <c r="BL27" s="683"/>
      <c r="BM27" s="683"/>
      <c r="BN27" s="684"/>
      <c r="BO27" s="685">
        <v>100</v>
      </c>
      <c r="BP27" s="685"/>
      <c r="BQ27" s="685"/>
      <c r="BR27" s="685"/>
      <c r="BS27" s="691">
        <v>12527</v>
      </c>
      <c r="BT27" s="683"/>
      <c r="BU27" s="683"/>
      <c r="BV27" s="683"/>
      <c r="BW27" s="683"/>
      <c r="BX27" s="683"/>
      <c r="BY27" s="683"/>
      <c r="BZ27" s="683"/>
      <c r="CA27" s="683"/>
      <c r="CB27" s="692"/>
      <c r="CD27" s="697" t="s">
        <v>297</v>
      </c>
      <c r="CE27" s="698"/>
      <c r="CF27" s="698"/>
      <c r="CG27" s="698"/>
      <c r="CH27" s="698"/>
      <c r="CI27" s="698"/>
      <c r="CJ27" s="698"/>
      <c r="CK27" s="698"/>
      <c r="CL27" s="698"/>
      <c r="CM27" s="698"/>
      <c r="CN27" s="698"/>
      <c r="CO27" s="698"/>
      <c r="CP27" s="698"/>
      <c r="CQ27" s="699"/>
      <c r="CR27" s="682">
        <v>539430</v>
      </c>
      <c r="CS27" s="718"/>
      <c r="CT27" s="718"/>
      <c r="CU27" s="718"/>
      <c r="CV27" s="718"/>
      <c r="CW27" s="718"/>
      <c r="CX27" s="718"/>
      <c r="CY27" s="719"/>
      <c r="CZ27" s="687">
        <v>9</v>
      </c>
      <c r="DA27" s="716"/>
      <c r="DB27" s="716"/>
      <c r="DC27" s="720"/>
      <c r="DD27" s="691">
        <v>323840</v>
      </c>
      <c r="DE27" s="718"/>
      <c r="DF27" s="718"/>
      <c r="DG27" s="718"/>
      <c r="DH27" s="718"/>
      <c r="DI27" s="718"/>
      <c r="DJ27" s="718"/>
      <c r="DK27" s="719"/>
      <c r="DL27" s="691">
        <v>234138</v>
      </c>
      <c r="DM27" s="718"/>
      <c r="DN27" s="718"/>
      <c r="DO27" s="718"/>
      <c r="DP27" s="718"/>
      <c r="DQ27" s="718"/>
      <c r="DR27" s="718"/>
      <c r="DS27" s="718"/>
      <c r="DT27" s="718"/>
      <c r="DU27" s="718"/>
      <c r="DV27" s="719"/>
      <c r="DW27" s="687">
        <v>8.6</v>
      </c>
      <c r="DX27" s="716"/>
      <c r="DY27" s="716"/>
      <c r="DZ27" s="716"/>
      <c r="EA27" s="716"/>
      <c r="EB27" s="716"/>
      <c r="EC27" s="717"/>
    </row>
    <row r="28" spans="2:133" ht="11.25" customHeight="1" x14ac:dyDescent="0.15">
      <c r="B28" s="679" t="s">
        <v>298</v>
      </c>
      <c r="C28" s="680"/>
      <c r="D28" s="680"/>
      <c r="E28" s="680"/>
      <c r="F28" s="680"/>
      <c r="G28" s="680"/>
      <c r="H28" s="680"/>
      <c r="I28" s="680"/>
      <c r="J28" s="680"/>
      <c r="K28" s="680"/>
      <c r="L28" s="680"/>
      <c r="M28" s="680"/>
      <c r="N28" s="680"/>
      <c r="O28" s="680"/>
      <c r="P28" s="680"/>
      <c r="Q28" s="681"/>
      <c r="R28" s="682">
        <v>1008</v>
      </c>
      <c r="S28" s="683"/>
      <c r="T28" s="683"/>
      <c r="U28" s="683"/>
      <c r="V28" s="683"/>
      <c r="W28" s="683"/>
      <c r="X28" s="683"/>
      <c r="Y28" s="684"/>
      <c r="Z28" s="685">
        <v>0</v>
      </c>
      <c r="AA28" s="685"/>
      <c r="AB28" s="685"/>
      <c r="AC28" s="685"/>
      <c r="AD28" s="686" t="s">
        <v>173</v>
      </c>
      <c r="AE28" s="686"/>
      <c r="AF28" s="686"/>
      <c r="AG28" s="686"/>
      <c r="AH28" s="686"/>
      <c r="AI28" s="686"/>
      <c r="AJ28" s="686"/>
      <c r="AK28" s="686"/>
      <c r="AL28" s="687" t="s">
        <v>173</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299</v>
      </c>
      <c r="CE28" s="698"/>
      <c r="CF28" s="698"/>
      <c r="CG28" s="698"/>
      <c r="CH28" s="698"/>
      <c r="CI28" s="698"/>
      <c r="CJ28" s="698"/>
      <c r="CK28" s="698"/>
      <c r="CL28" s="698"/>
      <c r="CM28" s="698"/>
      <c r="CN28" s="698"/>
      <c r="CO28" s="698"/>
      <c r="CP28" s="698"/>
      <c r="CQ28" s="699"/>
      <c r="CR28" s="682">
        <v>478407</v>
      </c>
      <c r="CS28" s="683"/>
      <c r="CT28" s="683"/>
      <c r="CU28" s="683"/>
      <c r="CV28" s="683"/>
      <c r="CW28" s="683"/>
      <c r="CX28" s="683"/>
      <c r="CY28" s="684"/>
      <c r="CZ28" s="687">
        <v>8</v>
      </c>
      <c r="DA28" s="716"/>
      <c r="DB28" s="716"/>
      <c r="DC28" s="720"/>
      <c r="DD28" s="691">
        <v>471373</v>
      </c>
      <c r="DE28" s="683"/>
      <c r="DF28" s="683"/>
      <c r="DG28" s="683"/>
      <c r="DH28" s="683"/>
      <c r="DI28" s="683"/>
      <c r="DJ28" s="683"/>
      <c r="DK28" s="684"/>
      <c r="DL28" s="691">
        <v>471373</v>
      </c>
      <c r="DM28" s="683"/>
      <c r="DN28" s="683"/>
      <c r="DO28" s="683"/>
      <c r="DP28" s="683"/>
      <c r="DQ28" s="683"/>
      <c r="DR28" s="683"/>
      <c r="DS28" s="683"/>
      <c r="DT28" s="683"/>
      <c r="DU28" s="683"/>
      <c r="DV28" s="684"/>
      <c r="DW28" s="687">
        <v>17.3</v>
      </c>
      <c r="DX28" s="716"/>
      <c r="DY28" s="716"/>
      <c r="DZ28" s="716"/>
      <c r="EA28" s="716"/>
      <c r="EB28" s="716"/>
      <c r="EC28" s="717"/>
    </row>
    <row r="29" spans="2:133" ht="11.25" customHeight="1" x14ac:dyDescent="0.15">
      <c r="B29" s="679" t="s">
        <v>300</v>
      </c>
      <c r="C29" s="680"/>
      <c r="D29" s="680"/>
      <c r="E29" s="680"/>
      <c r="F29" s="680"/>
      <c r="G29" s="680"/>
      <c r="H29" s="680"/>
      <c r="I29" s="680"/>
      <c r="J29" s="680"/>
      <c r="K29" s="680"/>
      <c r="L29" s="680"/>
      <c r="M29" s="680"/>
      <c r="N29" s="680"/>
      <c r="O29" s="680"/>
      <c r="P29" s="680"/>
      <c r="Q29" s="681"/>
      <c r="R29" s="682">
        <v>53980</v>
      </c>
      <c r="S29" s="683"/>
      <c r="T29" s="683"/>
      <c r="U29" s="683"/>
      <c r="V29" s="683"/>
      <c r="W29" s="683"/>
      <c r="X29" s="683"/>
      <c r="Y29" s="684"/>
      <c r="Z29" s="685">
        <v>0.9</v>
      </c>
      <c r="AA29" s="685"/>
      <c r="AB29" s="685"/>
      <c r="AC29" s="685"/>
      <c r="AD29" s="686">
        <v>7864</v>
      </c>
      <c r="AE29" s="686"/>
      <c r="AF29" s="686"/>
      <c r="AG29" s="686"/>
      <c r="AH29" s="686"/>
      <c r="AI29" s="686"/>
      <c r="AJ29" s="686"/>
      <c r="AK29" s="686"/>
      <c r="AL29" s="687">
        <v>0.3</v>
      </c>
      <c r="AM29" s="688"/>
      <c r="AN29" s="688"/>
      <c r="AO29" s="689"/>
      <c r="AP29" s="732"/>
      <c r="AQ29" s="733"/>
      <c r="AR29" s="733"/>
      <c r="AS29" s="733"/>
      <c r="AT29" s="733"/>
      <c r="AU29" s="733"/>
      <c r="AV29" s="733"/>
      <c r="AW29" s="733"/>
      <c r="AX29" s="733"/>
      <c r="AY29" s="733"/>
      <c r="AZ29" s="733"/>
      <c r="BA29" s="733"/>
      <c r="BB29" s="733"/>
      <c r="BC29" s="733"/>
      <c r="BD29" s="733"/>
      <c r="BE29" s="733"/>
      <c r="BF29" s="734"/>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2" t="s">
        <v>301</v>
      </c>
      <c r="CE29" s="723"/>
      <c r="CF29" s="697" t="s">
        <v>70</v>
      </c>
      <c r="CG29" s="698"/>
      <c r="CH29" s="698"/>
      <c r="CI29" s="698"/>
      <c r="CJ29" s="698"/>
      <c r="CK29" s="698"/>
      <c r="CL29" s="698"/>
      <c r="CM29" s="698"/>
      <c r="CN29" s="698"/>
      <c r="CO29" s="698"/>
      <c r="CP29" s="698"/>
      <c r="CQ29" s="699"/>
      <c r="CR29" s="682">
        <v>478245</v>
      </c>
      <c r="CS29" s="718"/>
      <c r="CT29" s="718"/>
      <c r="CU29" s="718"/>
      <c r="CV29" s="718"/>
      <c r="CW29" s="718"/>
      <c r="CX29" s="718"/>
      <c r="CY29" s="719"/>
      <c r="CZ29" s="687">
        <v>8</v>
      </c>
      <c r="DA29" s="716"/>
      <c r="DB29" s="716"/>
      <c r="DC29" s="720"/>
      <c r="DD29" s="691">
        <v>471211</v>
      </c>
      <c r="DE29" s="718"/>
      <c r="DF29" s="718"/>
      <c r="DG29" s="718"/>
      <c r="DH29" s="718"/>
      <c r="DI29" s="718"/>
      <c r="DJ29" s="718"/>
      <c r="DK29" s="719"/>
      <c r="DL29" s="691">
        <v>471211</v>
      </c>
      <c r="DM29" s="718"/>
      <c r="DN29" s="718"/>
      <c r="DO29" s="718"/>
      <c r="DP29" s="718"/>
      <c r="DQ29" s="718"/>
      <c r="DR29" s="718"/>
      <c r="DS29" s="718"/>
      <c r="DT29" s="718"/>
      <c r="DU29" s="718"/>
      <c r="DV29" s="719"/>
      <c r="DW29" s="687">
        <v>17.3</v>
      </c>
      <c r="DX29" s="716"/>
      <c r="DY29" s="716"/>
      <c r="DZ29" s="716"/>
      <c r="EA29" s="716"/>
      <c r="EB29" s="716"/>
      <c r="EC29" s="717"/>
    </row>
    <row r="30" spans="2:133" ht="11.25" customHeight="1" x14ac:dyDescent="0.15">
      <c r="B30" s="679" t="s">
        <v>302</v>
      </c>
      <c r="C30" s="680"/>
      <c r="D30" s="680"/>
      <c r="E30" s="680"/>
      <c r="F30" s="680"/>
      <c r="G30" s="680"/>
      <c r="H30" s="680"/>
      <c r="I30" s="680"/>
      <c r="J30" s="680"/>
      <c r="K30" s="680"/>
      <c r="L30" s="680"/>
      <c r="M30" s="680"/>
      <c r="N30" s="680"/>
      <c r="O30" s="680"/>
      <c r="P30" s="680"/>
      <c r="Q30" s="681"/>
      <c r="R30" s="682">
        <v>4734</v>
      </c>
      <c r="S30" s="683"/>
      <c r="T30" s="683"/>
      <c r="U30" s="683"/>
      <c r="V30" s="683"/>
      <c r="W30" s="683"/>
      <c r="X30" s="683"/>
      <c r="Y30" s="684"/>
      <c r="Z30" s="685">
        <v>0.1</v>
      </c>
      <c r="AA30" s="685"/>
      <c r="AB30" s="685"/>
      <c r="AC30" s="685"/>
      <c r="AD30" s="686" t="s">
        <v>173</v>
      </c>
      <c r="AE30" s="686"/>
      <c r="AF30" s="686"/>
      <c r="AG30" s="686"/>
      <c r="AH30" s="686"/>
      <c r="AI30" s="686"/>
      <c r="AJ30" s="686"/>
      <c r="AK30" s="686"/>
      <c r="AL30" s="687" t="s">
        <v>173</v>
      </c>
      <c r="AM30" s="688"/>
      <c r="AN30" s="688"/>
      <c r="AO30" s="689"/>
      <c r="AP30" s="661" t="s">
        <v>220</v>
      </c>
      <c r="AQ30" s="662"/>
      <c r="AR30" s="662"/>
      <c r="AS30" s="662"/>
      <c r="AT30" s="662"/>
      <c r="AU30" s="662"/>
      <c r="AV30" s="662"/>
      <c r="AW30" s="662"/>
      <c r="AX30" s="662"/>
      <c r="AY30" s="662"/>
      <c r="AZ30" s="662"/>
      <c r="BA30" s="662"/>
      <c r="BB30" s="662"/>
      <c r="BC30" s="662"/>
      <c r="BD30" s="662"/>
      <c r="BE30" s="662"/>
      <c r="BF30" s="663"/>
      <c r="BG30" s="661" t="s">
        <v>303</v>
      </c>
      <c r="BH30" s="735"/>
      <c r="BI30" s="735"/>
      <c r="BJ30" s="735"/>
      <c r="BK30" s="735"/>
      <c r="BL30" s="735"/>
      <c r="BM30" s="735"/>
      <c r="BN30" s="735"/>
      <c r="BO30" s="735"/>
      <c r="BP30" s="735"/>
      <c r="BQ30" s="736"/>
      <c r="BR30" s="661" t="s">
        <v>304</v>
      </c>
      <c r="BS30" s="735"/>
      <c r="BT30" s="735"/>
      <c r="BU30" s="735"/>
      <c r="BV30" s="735"/>
      <c r="BW30" s="735"/>
      <c r="BX30" s="735"/>
      <c r="BY30" s="735"/>
      <c r="BZ30" s="735"/>
      <c r="CA30" s="735"/>
      <c r="CB30" s="736"/>
      <c r="CD30" s="724"/>
      <c r="CE30" s="725"/>
      <c r="CF30" s="697" t="s">
        <v>305</v>
      </c>
      <c r="CG30" s="698"/>
      <c r="CH30" s="698"/>
      <c r="CI30" s="698"/>
      <c r="CJ30" s="698"/>
      <c r="CK30" s="698"/>
      <c r="CL30" s="698"/>
      <c r="CM30" s="698"/>
      <c r="CN30" s="698"/>
      <c r="CO30" s="698"/>
      <c r="CP30" s="698"/>
      <c r="CQ30" s="699"/>
      <c r="CR30" s="682">
        <v>441824</v>
      </c>
      <c r="CS30" s="683"/>
      <c r="CT30" s="683"/>
      <c r="CU30" s="683"/>
      <c r="CV30" s="683"/>
      <c r="CW30" s="683"/>
      <c r="CX30" s="683"/>
      <c r="CY30" s="684"/>
      <c r="CZ30" s="687">
        <v>7.4</v>
      </c>
      <c r="DA30" s="716"/>
      <c r="DB30" s="716"/>
      <c r="DC30" s="720"/>
      <c r="DD30" s="691">
        <v>434790</v>
      </c>
      <c r="DE30" s="683"/>
      <c r="DF30" s="683"/>
      <c r="DG30" s="683"/>
      <c r="DH30" s="683"/>
      <c r="DI30" s="683"/>
      <c r="DJ30" s="683"/>
      <c r="DK30" s="684"/>
      <c r="DL30" s="691">
        <v>434790</v>
      </c>
      <c r="DM30" s="683"/>
      <c r="DN30" s="683"/>
      <c r="DO30" s="683"/>
      <c r="DP30" s="683"/>
      <c r="DQ30" s="683"/>
      <c r="DR30" s="683"/>
      <c r="DS30" s="683"/>
      <c r="DT30" s="683"/>
      <c r="DU30" s="683"/>
      <c r="DV30" s="684"/>
      <c r="DW30" s="687">
        <v>16</v>
      </c>
      <c r="DX30" s="716"/>
      <c r="DY30" s="716"/>
      <c r="DZ30" s="716"/>
      <c r="EA30" s="716"/>
      <c r="EB30" s="716"/>
      <c r="EC30" s="717"/>
    </row>
    <row r="31" spans="2:133" ht="11.25" customHeight="1" x14ac:dyDescent="0.15">
      <c r="B31" s="679" t="s">
        <v>306</v>
      </c>
      <c r="C31" s="680"/>
      <c r="D31" s="680"/>
      <c r="E31" s="680"/>
      <c r="F31" s="680"/>
      <c r="G31" s="680"/>
      <c r="H31" s="680"/>
      <c r="I31" s="680"/>
      <c r="J31" s="680"/>
      <c r="K31" s="680"/>
      <c r="L31" s="680"/>
      <c r="M31" s="680"/>
      <c r="N31" s="680"/>
      <c r="O31" s="680"/>
      <c r="P31" s="680"/>
      <c r="Q31" s="681"/>
      <c r="R31" s="682">
        <v>891851</v>
      </c>
      <c r="S31" s="683"/>
      <c r="T31" s="683"/>
      <c r="U31" s="683"/>
      <c r="V31" s="683"/>
      <c r="W31" s="683"/>
      <c r="X31" s="683"/>
      <c r="Y31" s="684"/>
      <c r="Z31" s="685">
        <v>14.3</v>
      </c>
      <c r="AA31" s="685"/>
      <c r="AB31" s="685"/>
      <c r="AC31" s="685"/>
      <c r="AD31" s="686" t="s">
        <v>173</v>
      </c>
      <c r="AE31" s="686"/>
      <c r="AF31" s="686"/>
      <c r="AG31" s="686"/>
      <c r="AH31" s="686"/>
      <c r="AI31" s="686"/>
      <c r="AJ31" s="686"/>
      <c r="AK31" s="686"/>
      <c r="AL31" s="687" t="s">
        <v>173</v>
      </c>
      <c r="AM31" s="688"/>
      <c r="AN31" s="688"/>
      <c r="AO31" s="689"/>
      <c r="AP31" s="739" t="s">
        <v>307</v>
      </c>
      <c r="AQ31" s="740"/>
      <c r="AR31" s="740"/>
      <c r="AS31" s="740"/>
      <c r="AT31" s="745" t="s">
        <v>308</v>
      </c>
      <c r="AU31" s="231"/>
      <c r="AV31" s="231"/>
      <c r="AW31" s="231"/>
      <c r="AX31" s="668" t="s">
        <v>185</v>
      </c>
      <c r="AY31" s="669"/>
      <c r="AZ31" s="669"/>
      <c r="BA31" s="669"/>
      <c r="BB31" s="669"/>
      <c r="BC31" s="669"/>
      <c r="BD31" s="669"/>
      <c r="BE31" s="669"/>
      <c r="BF31" s="670"/>
      <c r="BG31" s="750">
        <v>99.9</v>
      </c>
      <c r="BH31" s="737"/>
      <c r="BI31" s="737"/>
      <c r="BJ31" s="737"/>
      <c r="BK31" s="737"/>
      <c r="BL31" s="737"/>
      <c r="BM31" s="677">
        <v>99.3</v>
      </c>
      <c r="BN31" s="737"/>
      <c r="BO31" s="737"/>
      <c r="BP31" s="737"/>
      <c r="BQ31" s="738"/>
      <c r="BR31" s="750">
        <v>99.7</v>
      </c>
      <c r="BS31" s="737"/>
      <c r="BT31" s="737"/>
      <c r="BU31" s="737"/>
      <c r="BV31" s="737"/>
      <c r="BW31" s="737"/>
      <c r="BX31" s="677">
        <v>98.8</v>
      </c>
      <c r="BY31" s="737"/>
      <c r="BZ31" s="737"/>
      <c r="CA31" s="737"/>
      <c r="CB31" s="738"/>
      <c r="CD31" s="724"/>
      <c r="CE31" s="725"/>
      <c r="CF31" s="697" t="s">
        <v>309</v>
      </c>
      <c r="CG31" s="698"/>
      <c r="CH31" s="698"/>
      <c r="CI31" s="698"/>
      <c r="CJ31" s="698"/>
      <c r="CK31" s="698"/>
      <c r="CL31" s="698"/>
      <c r="CM31" s="698"/>
      <c r="CN31" s="698"/>
      <c r="CO31" s="698"/>
      <c r="CP31" s="698"/>
      <c r="CQ31" s="699"/>
      <c r="CR31" s="682">
        <v>36421</v>
      </c>
      <c r="CS31" s="718"/>
      <c r="CT31" s="718"/>
      <c r="CU31" s="718"/>
      <c r="CV31" s="718"/>
      <c r="CW31" s="718"/>
      <c r="CX31" s="718"/>
      <c r="CY31" s="719"/>
      <c r="CZ31" s="687">
        <v>0.6</v>
      </c>
      <c r="DA31" s="716"/>
      <c r="DB31" s="716"/>
      <c r="DC31" s="720"/>
      <c r="DD31" s="691">
        <v>36421</v>
      </c>
      <c r="DE31" s="718"/>
      <c r="DF31" s="718"/>
      <c r="DG31" s="718"/>
      <c r="DH31" s="718"/>
      <c r="DI31" s="718"/>
      <c r="DJ31" s="718"/>
      <c r="DK31" s="719"/>
      <c r="DL31" s="691">
        <v>36421</v>
      </c>
      <c r="DM31" s="718"/>
      <c r="DN31" s="718"/>
      <c r="DO31" s="718"/>
      <c r="DP31" s="718"/>
      <c r="DQ31" s="718"/>
      <c r="DR31" s="718"/>
      <c r="DS31" s="718"/>
      <c r="DT31" s="718"/>
      <c r="DU31" s="718"/>
      <c r="DV31" s="719"/>
      <c r="DW31" s="687">
        <v>1.3</v>
      </c>
      <c r="DX31" s="716"/>
      <c r="DY31" s="716"/>
      <c r="DZ31" s="716"/>
      <c r="EA31" s="716"/>
      <c r="EB31" s="716"/>
      <c r="EC31" s="717"/>
    </row>
    <row r="32" spans="2:133" ht="11.25" customHeight="1" x14ac:dyDescent="0.15">
      <c r="B32" s="728" t="s">
        <v>310</v>
      </c>
      <c r="C32" s="729"/>
      <c r="D32" s="729"/>
      <c r="E32" s="729"/>
      <c r="F32" s="729"/>
      <c r="G32" s="729"/>
      <c r="H32" s="729"/>
      <c r="I32" s="729"/>
      <c r="J32" s="729"/>
      <c r="K32" s="729"/>
      <c r="L32" s="729"/>
      <c r="M32" s="729"/>
      <c r="N32" s="729"/>
      <c r="O32" s="729"/>
      <c r="P32" s="729"/>
      <c r="Q32" s="730"/>
      <c r="R32" s="682" t="s">
        <v>173</v>
      </c>
      <c r="S32" s="683"/>
      <c r="T32" s="683"/>
      <c r="U32" s="683"/>
      <c r="V32" s="683"/>
      <c r="W32" s="683"/>
      <c r="X32" s="683"/>
      <c r="Y32" s="684"/>
      <c r="Z32" s="685" t="s">
        <v>173</v>
      </c>
      <c r="AA32" s="685"/>
      <c r="AB32" s="685"/>
      <c r="AC32" s="685"/>
      <c r="AD32" s="686" t="s">
        <v>173</v>
      </c>
      <c r="AE32" s="686"/>
      <c r="AF32" s="686"/>
      <c r="AG32" s="686"/>
      <c r="AH32" s="686"/>
      <c r="AI32" s="686"/>
      <c r="AJ32" s="686"/>
      <c r="AK32" s="686"/>
      <c r="AL32" s="687" t="s">
        <v>173</v>
      </c>
      <c r="AM32" s="688"/>
      <c r="AN32" s="688"/>
      <c r="AO32" s="689"/>
      <c r="AP32" s="741"/>
      <c r="AQ32" s="742"/>
      <c r="AR32" s="742"/>
      <c r="AS32" s="742"/>
      <c r="AT32" s="746"/>
      <c r="AU32" s="230" t="s">
        <v>311</v>
      </c>
      <c r="AV32" s="230"/>
      <c r="AW32" s="230"/>
      <c r="AX32" s="679" t="s">
        <v>312</v>
      </c>
      <c r="AY32" s="680"/>
      <c r="AZ32" s="680"/>
      <c r="BA32" s="680"/>
      <c r="BB32" s="680"/>
      <c r="BC32" s="680"/>
      <c r="BD32" s="680"/>
      <c r="BE32" s="680"/>
      <c r="BF32" s="681"/>
      <c r="BG32" s="751">
        <v>100</v>
      </c>
      <c r="BH32" s="718"/>
      <c r="BI32" s="718"/>
      <c r="BJ32" s="718"/>
      <c r="BK32" s="718"/>
      <c r="BL32" s="718"/>
      <c r="BM32" s="688">
        <v>99.4</v>
      </c>
      <c r="BN32" s="748"/>
      <c r="BO32" s="748"/>
      <c r="BP32" s="748"/>
      <c r="BQ32" s="749"/>
      <c r="BR32" s="751">
        <v>99.7</v>
      </c>
      <c r="BS32" s="718"/>
      <c r="BT32" s="718"/>
      <c r="BU32" s="718"/>
      <c r="BV32" s="718"/>
      <c r="BW32" s="718"/>
      <c r="BX32" s="688">
        <v>99</v>
      </c>
      <c r="BY32" s="748"/>
      <c r="BZ32" s="748"/>
      <c r="CA32" s="748"/>
      <c r="CB32" s="749"/>
      <c r="CD32" s="726"/>
      <c r="CE32" s="727"/>
      <c r="CF32" s="697" t="s">
        <v>313</v>
      </c>
      <c r="CG32" s="698"/>
      <c r="CH32" s="698"/>
      <c r="CI32" s="698"/>
      <c r="CJ32" s="698"/>
      <c r="CK32" s="698"/>
      <c r="CL32" s="698"/>
      <c r="CM32" s="698"/>
      <c r="CN32" s="698"/>
      <c r="CO32" s="698"/>
      <c r="CP32" s="698"/>
      <c r="CQ32" s="699"/>
      <c r="CR32" s="682">
        <v>162</v>
      </c>
      <c r="CS32" s="683"/>
      <c r="CT32" s="683"/>
      <c r="CU32" s="683"/>
      <c r="CV32" s="683"/>
      <c r="CW32" s="683"/>
      <c r="CX32" s="683"/>
      <c r="CY32" s="684"/>
      <c r="CZ32" s="687">
        <v>0</v>
      </c>
      <c r="DA32" s="716"/>
      <c r="DB32" s="716"/>
      <c r="DC32" s="720"/>
      <c r="DD32" s="691">
        <v>162</v>
      </c>
      <c r="DE32" s="683"/>
      <c r="DF32" s="683"/>
      <c r="DG32" s="683"/>
      <c r="DH32" s="683"/>
      <c r="DI32" s="683"/>
      <c r="DJ32" s="683"/>
      <c r="DK32" s="684"/>
      <c r="DL32" s="691">
        <v>162</v>
      </c>
      <c r="DM32" s="683"/>
      <c r="DN32" s="683"/>
      <c r="DO32" s="683"/>
      <c r="DP32" s="683"/>
      <c r="DQ32" s="683"/>
      <c r="DR32" s="683"/>
      <c r="DS32" s="683"/>
      <c r="DT32" s="683"/>
      <c r="DU32" s="683"/>
      <c r="DV32" s="684"/>
      <c r="DW32" s="687">
        <v>0</v>
      </c>
      <c r="DX32" s="716"/>
      <c r="DY32" s="716"/>
      <c r="DZ32" s="716"/>
      <c r="EA32" s="716"/>
      <c r="EB32" s="716"/>
      <c r="EC32" s="717"/>
    </row>
    <row r="33" spans="2:133" ht="11.25" customHeight="1" x14ac:dyDescent="0.15">
      <c r="B33" s="679" t="s">
        <v>314</v>
      </c>
      <c r="C33" s="680"/>
      <c r="D33" s="680"/>
      <c r="E33" s="680"/>
      <c r="F33" s="680"/>
      <c r="G33" s="680"/>
      <c r="H33" s="680"/>
      <c r="I33" s="680"/>
      <c r="J33" s="680"/>
      <c r="K33" s="680"/>
      <c r="L33" s="680"/>
      <c r="M33" s="680"/>
      <c r="N33" s="680"/>
      <c r="O33" s="680"/>
      <c r="P33" s="680"/>
      <c r="Q33" s="681"/>
      <c r="R33" s="682">
        <v>315044</v>
      </c>
      <c r="S33" s="683"/>
      <c r="T33" s="683"/>
      <c r="U33" s="683"/>
      <c r="V33" s="683"/>
      <c r="W33" s="683"/>
      <c r="X33" s="683"/>
      <c r="Y33" s="684"/>
      <c r="Z33" s="685">
        <v>5.0999999999999996</v>
      </c>
      <c r="AA33" s="685"/>
      <c r="AB33" s="685"/>
      <c r="AC33" s="685"/>
      <c r="AD33" s="686" t="s">
        <v>173</v>
      </c>
      <c r="AE33" s="686"/>
      <c r="AF33" s="686"/>
      <c r="AG33" s="686"/>
      <c r="AH33" s="686"/>
      <c r="AI33" s="686"/>
      <c r="AJ33" s="686"/>
      <c r="AK33" s="686"/>
      <c r="AL33" s="687" t="s">
        <v>173</v>
      </c>
      <c r="AM33" s="688"/>
      <c r="AN33" s="688"/>
      <c r="AO33" s="689"/>
      <c r="AP33" s="743"/>
      <c r="AQ33" s="744"/>
      <c r="AR33" s="744"/>
      <c r="AS33" s="744"/>
      <c r="AT33" s="747"/>
      <c r="AU33" s="232"/>
      <c r="AV33" s="232"/>
      <c r="AW33" s="232"/>
      <c r="AX33" s="732" t="s">
        <v>315</v>
      </c>
      <c r="AY33" s="733"/>
      <c r="AZ33" s="733"/>
      <c r="BA33" s="733"/>
      <c r="BB33" s="733"/>
      <c r="BC33" s="733"/>
      <c r="BD33" s="733"/>
      <c r="BE33" s="733"/>
      <c r="BF33" s="734"/>
      <c r="BG33" s="752">
        <v>99.8</v>
      </c>
      <c r="BH33" s="753"/>
      <c r="BI33" s="753"/>
      <c r="BJ33" s="753"/>
      <c r="BK33" s="753"/>
      <c r="BL33" s="753"/>
      <c r="BM33" s="754">
        <v>99.1</v>
      </c>
      <c r="BN33" s="753"/>
      <c r="BO33" s="753"/>
      <c r="BP33" s="753"/>
      <c r="BQ33" s="755"/>
      <c r="BR33" s="752">
        <v>99.6</v>
      </c>
      <c r="BS33" s="753"/>
      <c r="BT33" s="753"/>
      <c r="BU33" s="753"/>
      <c r="BV33" s="753"/>
      <c r="BW33" s="753"/>
      <c r="BX33" s="754">
        <v>98.5</v>
      </c>
      <c r="BY33" s="753"/>
      <c r="BZ33" s="753"/>
      <c r="CA33" s="753"/>
      <c r="CB33" s="755"/>
      <c r="CD33" s="697" t="s">
        <v>316</v>
      </c>
      <c r="CE33" s="698"/>
      <c r="CF33" s="698"/>
      <c r="CG33" s="698"/>
      <c r="CH33" s="698"/>
      <c r="CI33" s="698"/>
      <c r="CJ33" s="698"/>
      <c r="CK33" s="698"/>
      <c r="CL33" s="698"/>
      <c r="CM33" s="698"/>
      <c r="CN33" s="698"/>
      <c r="CO33" s="698"/>
      <c r="CP33" s="698"/>
      <c r="CQ33" s="699"/>
      <c r="CR33" s="682">
        <v>2636174</v>
      </c>
      <c r="CS33" s="718"/>
      <c r="CT33" s="718"/>
      <c r="CU33" s="718"/>
      <c r="CV33" s="718"/>
      <c r="CW33" s="718"/>
      <c r="CX33" s="718"/>
      <c r="CY33" s="719"/>
      <c r="CZ33" s="687">
        <v>44.2</v>
      </c>
      <c r="DA33" s="716"/>
      <c r="DB33" s="716"/>
      <c r="DC33" s="720"/>
      <c r="DD33" s="691">
        <v>2241298</v>
      </c>
      <c r="DE33" s="718"/>
      <c r="DF33" s="718"/>
      <c r="DG33" s="718"/>
      <c r="DH33" s="718"/>
      <c r="DI33" s="718"/>
      <c r="DJ33" s="718"/>
      <c r="DK33" s="719"/>
      <c r="DL33" s="691">
        <v>1094051</v>
      </c>
      <c r="DM33" s="718"/>
      <c r="DN33" s="718"/>
      <c r="DO33" s="718"/>
      <c r="DP33" s="718"/>
      <c r="DQ33" s="718"/>
      <c r="DR33" s="718"/>
      <c r="DS33" s="718"/>
      <c r="DT33" s="718"/>
      <c r="DU33" s="718"/>
      <c r="DV33" s="719"/>
      <c r="DW33" s="687">
        <v>40.200000000000003</v>
      </c>
      <c r="DX33" s="716"/>
      <c r="DY33" s="716"/>
      <c r="DZ33" s="716"/>
      <c r="EA33" s="716"/>
      <c r="EB33" s="716"/>
      <c r="EC33" s="717"/>
    </row>
    <row r="34" spans="2:133" ht="11.25" customHeight="1" x14ac:dyDescent="0.15">
      <c r="B34" s="679" t="s">
        <v>317</v>
      </c>
      <c r="C34" s="680"/>
      <c r="D34" s="680"/>
      <c r="E34" s="680"/>
      <c r="F34" s="680"/>
      <c r="G34" s="680"/>
      <c r="H34" s="680"/>
      <c r="I34" s="680"/>
      <c r="J34" s="680"/>
      <c r="K34" s="680"/>
      <c r="L34" s="680"/>
      <c r="M34" s="680"/>
      <c r="N34" s="680"/>
      <c r="O34" s="680"/>
      <c r="P34" s="680"/>
      <c r="Q34" s="681"/>
      <c r="R34" s="682">
        <v>3390</v>
      </c>
      <c r="S34" s="683"/>
      <c r="T34" s="683"/>
      <c r="U34" s="683"/>
      <c r="V34" s="683"/>
      <c r="W34" s="683"/>
      <c r="X34" s="683"/>
      <c r="Y34" s="684"/>
      <c r="Z34" s="685">
        <v>0.1</v>
      </c>
      <c r="AA34" s="685"/>
      <c r="AB34" s="685"/>
      <c r="AC34" s="685"/>
      <c r="AD34" s="686">
        <v>1330</v>
      </c>
      <c r="AE34" s="686"/>
      <c r="AF34" s="686"/>
      <c r="AG34" s="686"/>
      <c r="AH34" s="686"/>
      <c r="AI34" s="686"/>
      <c r="AJ34" s="686"/>
      <c r="AK34" s="686"/>
      <c r="AL34" s="687">
        <v>0.1</v>
      </c>
      <c r="AM34" s="688"/>
      <c r="AN34" s="688"/>
      <c r="AO34" s="68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7" t="s">
        <v>318</v>
      </c>
      <c r="CE34" s="698"/>
      <c r="CF34" s="698"/>
      <c r="CG34" s="698"/>
      <c r="CH34" s="698"/>
      <c r="CI34" s="698"/>
      <c r="CJ34" s="698"/>
      <c r="CK34" s="698"/>
      <c r="CL34" s="698"/>
      <c r="CM34" s="698"/>
      <c r="CN34" s="698"/>
      <c r="CO34" s="698"/>
      <c r="CP34" s="698"/>
      <c r="CQ34" s="699"/>
      <c r="CR34" s="682">
        <v>847993</v>
      </c>
      <c r="CS34" s="683"/>
      <c r="CT34" s="683"/>
      <c r="CU34" s="683"/>
      <c r="CV34" s="683"/>
      <c r="CW34" s="683"/>
      <c r="CX34" s="683"/>
      <c r="CY34" s="684"/>
      <c r="CZ34" s="687">
        <v>14.2</v>
      </c>
      <c r="DA34" s="716"/>
      <c r="DB34" s="716"/>
      <c r="DC34" s="720"/>
      <c r="DD34" s="691">
        <v>712816</v>
      </c>
      <c r="DE34" s="683"/>
      <c r="DF34" s="683"/>
      <c r="DG34" s="683"/>
      <c r="DH34" s="683"/>
      <c r="DI34" s="683"/>
      <c r="DJ34" s="683"/>
      <c r="DK34" s="684"/>
      <c r="DL34" s="691">
        <v>494160</v>
      </c>
      <c r="DM34" s="683"/>
      <c r="DN34" s="683"/>
      <c r="DO34" s="683"/>
      <c r="DP34" s="683"/>
      <c r="DQ34" s="683"/>
      <c r="DR34" s="683"/>
      <c r="DS34" s="683"/>
      <c r="DT34" s="683"/>
      <c r="DU34" s="683"/>
      <c r="DV34" s="684"/>
      <c r="DW34" s="687">
        <v>18.2</v>
      </c>
      <c r="DX34" s="716"/>
      <c r="DY34" s="716"/>
      <c r="DZ34" s="716"/>
      <c r="EA34" s="716"/>
      <c r="EB34" s="716"/>
      <c r="EC34" s="717"/>
    </row>
    <row r="35" spans="2:133" ht="11.25" customHeight="1" x14ac:dyDescent="0.15">
      <c r="B35" s="679" t="s">
        <v>319</v>
      </c>
      <c r="C35" s="680"/>
      <c r="D35" s="680"/>
      <c r="E35" s="680"/>
      <c r="F35" s="680"/>
      <c r="G35" s="680"/>
      <c r="H35" s="680"/>
      <c r="I35" s="680"/>
      <c r="J35" s="680"/>
      <c r="K35" s="680"/>
      <c r="L35" s="680"/>
      <c r="M35" s="680"/>
      <c r="N35" s="680"/>
      <c r="O35" s="680"/>
      <c r="P35" s="680"/>
      <c r="Q35" s="681"/>
      <c r="R35" s="682">
        <v>722308</v>
      </c>
      <c r="S35" s="683"/>
      <c r="T35" s="683"/>
      <c r="U35" s="683"/>
      <c r="V35" s="683"/>
      <c r="W35" s="683"/>
      <c r="X35" s="683"/>
      <c r="Y35" s="684"/>
      <c r="Z35" s="685">
        <v>11.6</v>
      </c>
      <c r="AA35" s="685"/>
      <c r="AB35" s="685"/>
      <c r="AC35" s="685"/>
      <c r="AD35" s="686" t="s">
        <v>173</v>
      </c>
      <c r="AE35" s="686"/>
      <c r="AF35" s="686"/>
      <c r="AG35" s="686"/>
      <c r="AH35" s="686"/>
      <c r="AI35" s="686"/>
      <c r="AJ35" s="686"/>
      <c r="AK35" s="686"/>
      <c r="AL35" s="687" t="s">
        <v>173</v>
      </c>
      <c r="AM35" s="688"/>
      <c r="AN35" s="688"/>
      <c r="AO35" s="689"/>
      <c r="AP35" s="235"/>
      <c r="AQ35" s="661" t="s">
        <v>320</v>
      </c>
      <c r="AR35" s="662"/>
      <c r="AS35" s="662"/>
      <c r="AT35" s="662"/>
      <c r="AU35" s="662"/>
      <c r="AV35" s="662"/>
      <c r="AW35" s="662"/>
      <c r="AX35" s="662"/>
      <c r="AY35" s="662"/>
      <c r="AZ35" s="662"/>
      <c r="BA35" s="662"/>
      <c r="BB35" s="662"/>
      <c r="BC35" s="662"/>
      <c r="BD35" s="662"/>
      <c r="BE35" s="662"/>
      <c r="BF35" s="663"/>
      <c r="BG35" s="661" t="s">
        <v>321</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322</v>
      </c>
      <c r="CE35" s="698"/>
      <c r="CF35" s="698"/>
      <c r="CG35" s="698"/>
      <c r="CH35" s="698"/>
      <c r="CI35" s="698"/>
      <c r="CJ35" s="698"/>
      <c r="CK35" s="698"/>
      <c r="CL35" s="698"/>
      <c r="CM35" s="698"/>
      <c r="CN35" s="698"/>
      <c r="CO35" s="698"/>
      <c r="CP35" s="698"/>
      <c r="CQ35" s="699"/>
      <c r="CR35" s="682">
        <v>80824</v>
      </c>
      <c r="CS35" s="718"/>
      <c r="CT35" s="718"/>
      <c r="CU35" s="718"/>
      <c r="CV35" s="718"/>
      <c r="CW35" s="718"/>
      <c r="CX35" s="718"/>
      <c r="CY35" s="719"/>
      <c r="CZ35" s="687">
        <v>1.4</v>
      </c>
      <c r="DA35" s="716"/>
      <c r="DB35" s="716"/>
      <c r="DC35" s="720"/>
      <c r="DD35" s="691">
        <v>67591</v>
      </c>
      <c r="DE35" s="718"/>
      <c r="DF35" s="718"/>
      <c r="DG35" s="718"/>
      <c r="DH35" s="718"/>
      <c r="DI35" s="718"/>
      <c r="DJ35" s="718"/>
      <c r="DK35" s="719"/>
      <c r="DL35" s="691">
        <v>52858</v>
      </c>
      <c r="DM35" s="718"/>
      <c r="DN35" s="718"/>
      <c r="DO35" s="718"/>
      <c r="DP35" s="718"/>
      <c r="DQ35" s="718"/>
      <c r="DR35" s="718"/>
      <c r="DS35" s="718"/>
      <c r="DT35" s="718"/>
      <c r="DU35" s="718"/>
      <c r="DV35" s="719"/>
      <c r="DW35" s="687">
        <v>1.9</v>
      </c>
      <c r="DX35" s="716"/>
      <c r="DY35" s="716"/>
      <c r="DZ35" s="716"/>
      <c r="EA35" s="716"/>
      <c r="EB35" s="716"/>
      <c r="EC35" s="717"/>
    </row>
    <row r="36" spans="2:133" ht="11.25" customHeight="1" x14ac:dyDescent="0.15">
      <c r="B36" s="679" t="s">
        <v>323</v>
      </c>
      <c r="C36" s="680"/>
      <c r="D36" s="680"/>
      <c r="E36" s="680"/>
      <c r="F36" s="680"/>
      <c r="G36" s="680"/>
      <c r="H36" s="680"/>
      <c r="I36" s="680"/>
      <c r="J36" s="680"/>
      <c r="K36" s="680"/>
      <c r="L36" s="680"/>
      <c r="M36" s="680"/>
      <c r="N36" s="680"/>
      <c r="O36" s="680"/>
      <c r="P36" s="680"/>
      <c r="Q36" s="681"/>
      <c r="R36" s="682">
        <v>431040</v>
      </c>
      <c r="S36" s="683"/>
      <c r="T36" s="683"/>
      <c r="U36" s="683"/>
      <c r="V36" s="683"/>
      <c r="W36" s="683"/>
      <c r="X36" s="683"/>
      <c r="Y36" s="684"/>
      <c r="Z36" s="685">
        <v>6.9</v>
      </c>
      <c r="AA36" s="685"/>
      <c r="AB36" s="685"/>
      <c r="AC36" s="685"/>
      <c r="AD36" s="686" t="s">
        <v>173</v>
      </c>
      <c r="AE36" s="686"/>
      <c r="AF36" s="686"/>
      <c r="AG36" s="686"/>
      <c r="AH36" s="686"/>
      <c r="AI36" s="686"/>
      <c r="AJ36" s="686"/>
      <c r="AK36" s="686"/>
      <c r="AL36" s="687" t="s">
        <v>173</v>
      </c>
      <c r="AM36" s="688"/>
      <c r="AN36" s="688"/>
      <c r="AO36" s="689"/>
      <c r="AP36" s="235"/>
      <c r="AQ36" s="756" t="s">
        <v>324</v>
      </c>
      <c r="AR36" s="757"/>
      <c r="AS36" s="757"/>
      <c r="AT36" s="757"/>
      <c r="AU36" s="757"/>
      <c r="AV36" s="757"/>
      <c r="AW36" s="757"/>
      <c r="AX36" s="757"/>
      <c r="AY36" s="758"/>
      <c r="AZ36" s="671">
        <v>530967</v>
      </c>
      <c r="BA36" s="672"/>
      <c r="BB36" s="672"/>
      <c r="BC36" s="672"/>
      <c r="BD36" s="672"/>
      <c r="BE36" s="672"/>
      <c r="BF36" s="759"/>
      <c r="BG36" s="693" t="s">
        <v>325</v>
      </c>
      <c r="BH36" s="694"/>
      <c r="BI36" s="694"/>
      <c r="BJ36" s="694"/>
      <c r="BK36" s="694"/>
      <c r="BL36" s="694"/>
      <c r="BM36" s="694"/>
      <c r="BN36" s="694"/>
      <c r="BO36" s="694"/>
      <c r="BP36" s="694"/>
      <c r="BQ36" s="694"/>
      <c r="BR36" s="694"/>
      <c r="BS36" s="694"/>
      <c r="BT36" s="694"/>
      <c r="BU36" s="695"/>
      <c r="BV36" s="671">
        <v>29807</v>
      </c>
      <c r="BW36" s="672"/>
      <c r="BX36" s="672"/>
      <c r="BY36" s="672"/>
      <c r="BZ36" s="672"/>
      <c r="CA36" s="672"/>
      <c r="CB36" s="759"/>
      <c r="CD36" s="697" t="s">
        <v>326</v>
      </c>
      <c r="CE36" s="698"/>
      <c r="CF36" s="698"/>
      <c r="CG36" s="698"/>
      <c r="CH36" s="698"/>
      <c r="CI36" s="698"/>
      <c r="CJ36" s="698"/>
      <c r="CK36" s="698"/>
      <c r="CL36" s="698"/>
      <c r="CM36" s="698"/>
      <c r="CN36" s="698"/>
      <c r="CO36" s="698"/>
      <c r="CP36" s="698"/>
      <c r="CQ36" s="699"/>
      <c r="CR36" s="682">
        <v>683106</v>
      </c>
      <c r="CS36" s="683"/>
      <c r="CT36" s="683"/>
      <c r="CU36" s="683"/>
      <c r="CV36" s="683"/>
      <c r="CW36" s="683"/>
      <c r="CX36" s="683"/>
      <c r="CY36" s="684"/>
      <c r="CZ36" s="687">
        <v>11.5</v>
      </c>
      <c r="DA36" s="716"/>
      <c r="DB36" s="716"/>
      <c r="DC36" s="720"/>
      <c r="DD36" s="691">
        <v>486268</v>
      </c>
      <c r="DE36" s="683"/>
      <c r="DF36" s="683"/>
      <c r="DG36" s="683"/>
      <c r="DH36" s="683"/>
      <c r="DI36" s="683"/>
      <c r="DJ36" s="683"/>
      <c r="DK36" s="684"/>
      <c r="DL36" s="691">
        <v>68788</v>
      </c>
      <c r="DM36" s="683"/>
      <c r="DN36" s="683"/>
      <c r="DO36" s="683"/>
      <c r="DP36" s="683"/>
      <c r="DQ36" s="683"/>
      <c r="DR36" s="683"/>
      <c r="DS36" s="683"/>
      <c r="DT36" s="683"/>
      <c r="DU36" s="683"/>
      <c r="DV36" s="684"/>
      <c r="DW36" s="687">
        <v>2.5</v>
      </c>
      <c r="DX36" s="716"/>
      <c r="DY36" s="716"/>
      <c r="DZ36" s="716"/>
      <c r="EA36" s="716"/>
      <c r="EB36" s="716"/>
      <c r="EC36" s="717"/>
    </row>
    <row r="37" spans="2:133" ht="11.25" customHeight="1" x14ac:dyDescent="0.15">
      <c r="B37" s="679" t="s">
        <v>327</v>
      </c>
      <c r="C37" s="680"/>
      <c r="D37" s="680"/>
      <c r="E37" s="680"/>
      <c r="F37" s="680"/>
      <c r="G37" s="680"/>
      <c r="H37" s="680"/>
      <c r="I37" s="680"/>
      <c r="J37" s="680"/>
      <c r="K37" s="680"/>
      <c r="L37" s="680"/>
      <c r="M37" s="680"/>
      <c r="N37" s="680"/>
      <c r="O37" s="680"/>
      <c r="P37" s="680"/>
      <c r="Q37" s="681"/>
      <c r="R37" s="682">
        <v>212511</v>
      </c>
      <c r="S37" s="683"/>
      <c r="T37" s="683"/>
      <c r="U37" s="683"/>
      <c r="V37" s="683"/>
      <c r="W37" s="683"/>
      <c r="X37" s="683"/>
      <c r="Y37" s="684"/>
      <c r="Z37" s="685">
        <v>3.4</v>
      </c>
      <c r="AA37" s="685"/>
      <c r="AB37" s="685"/>
      <c r="AC37" s="685"/>
      <c r="AD37" s="686" t="s">
        <v>173</v>
      </c>
      <c r="AE37" s="686"/>
      <c r="AF37" s="686"/>
      <c r="AG37" s="686"/>
      <c r="AH37" s="686"/>
      <c r="AI37" s="686"/>
      <c r="AJ37" s="686"/>
      <c r="AK37" s="686"/>
      <c r="AL37" s="687" t="s">
        <v>173</v>
      </c>
      <c r="AM37" s="688"/>
      <c r="AN37" s="688"/>
      <c r="AO37" s="689"/>
      <c r="AQ37" s="760" t="s">
        <v>328</v>
      </c>
      <c r="AR37" s="761"/>
      <c r="AS37" s="761"/>
      <c r="AT37" s="761"/>
      <c r="AU37" s="761"/>
      <c r="AV37" s="761"/>
      <c r="AW37" s="761"/>
      <c r="AX37" s="761"/>
      <c r="AY37" s="762"/>
      <c r="AZ37" s="682">
        <v>234933</v>
      </c>
      <c r="BA37" s="683"/>
      <c r="BB37" s="683"/>
      <c r="BC37" s="683"/>
      <c r="BD37" s="718"/>
      <c r="BE37" s="718"/>
      <c r="BF37" s="749"/>
      <c r="BG37" s="697" t="s">
        <v>329</v>
      </c>
      <c r="BH37" s="698"/>
      <c r="BI37" s="698"/>
      <c r="BJ37" s="698"/>
      <c r="BK37" s="698"/>
      <c r="BL37" s="698"/>
      <c r="BM37" s="698"/>
      <c r="BN37" s="698"/>
      <c r="BO37" s="698"/>
      <c r="BP37" s="698"/>
      <c r="BQ37" s="698"/>
      <c r="BR37" s="698"/>
      <c r="BS37" s="698"/>
      <c r="BT37" s="698"/>
      <c r="BU37" s="699"/>
      <c r="BV37" s="682">
        <v>27885</v>
      </c>
      <c r="BW37" s="683"/>
      <c r="BX37" s="683"/>
      <c r="BY37" s="683"/>
      <c r="BZ37" s="683"/>
      <c r="CA37" s="683"/>
      <c r="CB37" s="692"/>
      <c r="CD37" s="697" t="s">
        <v>330</v>
      </c>
      <c r="CE37" s="698"/>
      <c r="CF37" s="698"/>
      <c r="CG37" s="698"/>
      <c r="CH37" s="698"/>
      <c r="CI37" s="698"/>
      <c r="CJ37" s="698"/>
      <c r="CK37" s="698"/>
      <c r="CL37" s="698"/>
      <c r="CM37" s="698"/>
      <c r="CN37" s="698"/>
      <c r="CO37" s="698"/>
      <c r="CP37" s="698"/>
      <c r="CQ37" s="699"/>
      <c r="CR37" s="682">
        <v>7865</v>
      </c>
      <c r="CS37" s="718"/>
      <c r="CT37" s="718"/>
      <c r="CU37" s="718"/>
      <c r="CV37" s="718"/>
      <c r="CW37" s="718"/>
      <c r="CX37" s="718"/>
      <c r="CY37" s="719"/>
      <c r="CZ37" s="687">
        <v>0.1</v>
      </c>
      <c r="DA37" s="716"/>
      <c r="DB37" s="716"/>
      <c r="DC37" s="720"/>
      <c r="DD37" s="691">
        <v>7865</v>
      </c>
      <c r="DE37" s="718"/>
      <c r="DF37" s="718"/>
      <c r="DG37" s="718"/>
      <c r="DH37" s="718"/>
      <c r="DI37" s="718"/>
      <c r="DJ37" s="718"/>
      <c r="DK37" s="719"/>
      <c r="DL37" s="691">
        <v>7865</v>
      </c>
      <c r="DM37" s="718"/>
      <c r="DN37" s="718"/>
      <c r="DO37" s="718"/>
      <c r="DP37" s="718"/>
      <c r="DQ37" s="718"/>
      <c r="DR37" s="718"/>
      <c r="DS37" s="718"/>
      <c r="DT37" s="718"/>
      <c r="DU37" s="718"/>
      <c r="DV37" s="719"/>
      <c r="DW37" s="687">
        <v>0.3</v>
      </c>
      <c r="DX37" s="716"/>
      <c r="DY37" s="716"/>
      <c r="DZ37" s="716"/>
      <c r="EA37" s="716"/>
      <c r="EB37" s="716"/>
      <c r="EC37" s="717"/>
    </row>
    <row r="38" spans="2:133" ht="11.25" customHeight="1" x14ac:dyDescent="0.15">
      <c r="B38" s="679" t="s">
        <v>331</v>
      </c>
      <c r="C38" s="680"/>
      <c r="D38" s="680"/>
      <c r="E38" s="680"/>
      <c r="F38" s="680"/>
      <c r="G38" s="680"/>
      <c r="H38" s="680"/>
      <c r="I38" s="680"/>
      <c r="J38" s="680"/>
      <c r="K38" s="680"/>
      <c r="L38" s="680"/>
      <c r="M38" s="680"/>
      <c r="N38" s="680"/>
      <c r="O38" s="680"/>
      <c r="P38" s="680"/>
      <c r="Q38" s="681"/>
      <c r="R38" s="682">
        <v>65113</v>
      </c>
      <c r="S38" s="683"/>
      <c r="T38" s="683"/>
      <c r="U38" s="683"/>
      <c r="V38" s="683"/>
      <c r="W38" s="683"/>
      <c r="X38" s="683"/>
      <c r="Y38" s="684"/>
      <c r="Z38" s="685">
        <v>1</v>
      </c>
      <c r="AA38" s="685"/>
      <c r="AB38" s="685"/>
      <c r="AC38" s="685"/>
      <c r="AD38" s="686">
        <v>5361</v>
      </c>
      <c r="AE38" s="686"/>
      <c r="AF38" s="686"/>
      <c r="AG38" s="686"/>
      <c r="AH38" s="686"/>
      <c r="AI38" s="686"/>
      <c r="AJ38" s="686"/>
      <c r="AK38" s="686"/>
      <c r="AL38" s="687">
        <v>0.2</v>
      </c>
      <c r="AM38" s="688"/>
      <c r="AN38" s="688"/>
      <c r="AO38" s="689"/>
      <c r="AQ38" s="760" t="s">
        <v>332</v>
      </c>
      <c r="AR38" s="761"/>
      <c r="AS38" s="761"/>
      <c r="AT38" s="761"/>
      <c r="AU38" s="761"/>
      <c r="AV38" s="761"/>
      <c r="AW38" s="761"/>
      <c r="AX38" s="761"/>
      <c r="AY38" s="762"/>
      <c r="AZ38" s="682">
        <v>553</v>
      </c>
      <c r="BA38" s="683"/>
      <c r="BB38" s="683"/>
      <c r="BC38" s="683"/>
      <c r="BD38" s="718"/>
      <c r="BE38" s="718"/>
      <c r="BF38" s="749"/>
      <c r="BG38" s="697" t="s">
        <v>333</v>
      </c>
      <c r="BH38" s="698"/>
      <c r="BI38" s="698"/>
      <c r="BJ38" s="698"/>
      <c r="BK38" s="698"/>
      <c r="BL38" s="698"/>
      <c r="BM38" s="698"/>
      <c r="BN38" s="698"/>
      <c r="BO38" s="698"/>
      <c r="BP38" s="698"/>
      <c r="BQ38" s="698"/>
      <c r="BR38" s="698"/>
      <c r="BS38" s="698"/>
      <c r="BT38" s="698"/>
      <c r="BU38" s="699"/>
      <c r="BV38" s="682">
        <v>890</v>
      </c>
      <c r="BW38" s="683"/>
      <c r="BX38" s="683"/>
      <c r="BY38" s="683"/>
      <c r="BZ38" s="683"/>
      <c r="CA38" s="683"/>
      <c r="CB38" s="692"/>
      <c r="CD38" s="697" t="s">
        <v>334</v>
      </c>
      <c r="CE38" s="698"/>
      <c r="CF38" s="698"/>
      <c r="CG38" s="698"/>
      <c r="CH38" s="698"/>
      <c r="CI38" s="698"/>
      <c r="CJ38" s="698"/>
      <c r="CK38" s="698"/>
      <c r="CL38" s="698"/>
      <c r="CM38" s="698"/>
      <c r="CN38" s="698"/>
      <c r="CO38" s="698"/>
      <c r="CP38" s="698"/>
      <c r="CQ38" s="699"/>
      <c r="CR38" s="682">
        <v>530967</v>
      </c>
      <c r="CS38" s="683"/>
      <c r="CT38" s="683"/>
      <c r="CU38" s="683"/>
      <c r="CV38" s="683"/>
      <c r="CW38" s="683"/>
      <c r="CX38" s="683"/>
      <c r="CY38" s="684"/>
      <c r="CZ38" s="687">
        <v>8.9</v>
      </c>
      <c r="DA38" s="716"/>
      <c r="DB38" s="716"/>
      <c r="DC38" s="720"/>
      <c r="DD38" s="691">
        <v>488872</v>
      </c>
      <c r="DE38" s="683"/>
      <c r="DF38" s="683"/>
      <c r="DG38" s="683"/>
      <c r="DH38" s="683"/>
      <c r="DI38" s="683"/>
      <c r="DJ38" s="683"/>
      <c r="DK38" s="684"/>
      <c r="DL38" s="691">
        <v>478245</v>
      </c>
      <c r="DM38" s="683"/>
      <c r="DN38" s="683"/>
      <c r="DO38" s="683"/>
      <c r="DP38" s="683"/>
      <c r="DQ38" s="683"/>
      <c r="DR38" s="683"/>
      <c r="DS38" s="683"/>
      <c r="DT38" s="683"/>
      <c r="DU38" s="683"/>
      <c r="DV38" s="684"/>
      <c r="DW38" s="687">
        <v>17.600000000000001</v>
      </c>
      <c r="DX38" s="716"/>
      <c r="DY38" s="716"/>
      <c r="DZ38" s="716"/>
      <c r="EA38" s="716"/>
      <c r="EB38" s="716"/>
      <c r="EC38" s="717"/>
    </row>
    <row r="39" spans="2:133" ht="11.25" customHeight="1" x14ac:dyDescent="0.15">
      <c r="B39" s="679" t="s">
        <v>335</v>
      </c>
      <c r="C39" s="680"/>
      <c r="D39" s="680"/>
      <c r="E39" s="680"/>
      <c r="F39" s="680"/>
      <c r="G39" s="680"/>
      <c r="H39" s="680"/>
      <c r="I39" s="680"/>
      <c r="J39" s="680"/>
      <c r="K39" s="680"/>
      <c r="L39" s="680"/>
      <c r="M39" s="680"/>
      <c r="N39" s="680"/>
      <c r="O39" s="680"/>
      <c r="P39" s="680"/>
      <c r="Q39" s="681"/>
      <c r="R39" s="682">
        <v>777300</v>
      </c>
      <c r="S39" s="683"/>
      <c r="T39" s="683"/>
      <c r="U39" s="683"/>
      <c r="V39" s="683"/>
      <c r="W39" s="683"/>
      <c r="X39" s="683"/>
      <c r="Y39" s="684"/>
      <c r="Z39" s="685">
        <v>12.5</v>
      </c>
      <c r="AA39" s="685"/>
      <c r="AB39" s="685"/>
      <c r="AC39" s="685"/>
      <c r="AD39" s="686" t="s">
        <v>173</v>
      </c>
      <c r="AE39" s="686"/>
      <c r="AF39" s="686"/>
      <c r="AG39" s="686"/>
      <c r="AH39" s="686"/>
      <c r="AI39" s="686"/>
      <c r="AJ39" s="686"/>
      <c r="AK39" s="686"/>
      <c r="AL39" s="687" t="s">
        <v>173</v>
      </c>
      <c r="AM39" s="688"/>
      <c r="AN39" s="688"/>
      <c r="AO39" s="689"/>
      <c r="AQ39" s="760" t="s">
        <v>336</v>
      </c>
      <c r="AR39" s="761"/>
      <c r="AS39" s="761"/>
      <c r="AT39" s="761"/>
      <c r="AU39" s="761"/>
      <c r="AV39" s="761"/>
      <c r="AW39" s="761"/>
      <c r="AX39" s="761"/>
      <c r="AY39" s="762"/>
      <c r="AZ39" s="682">
        <v>409</v>
      </c>
      <c r="BA39" s="683"/>
      <c r="BB39" s="683"/>
      <c r="BC39" s="683"/>
      <c r="BD39" s="718"/>
      <c r="BE39" s="718"/>
      <c r="BF39" s="749"/>
      <c r="BG39" s="697" t="s">
        <v>337</v>
      </c>
      <c r="BH39" s="698"/>
      <c r="BI39" s="698"/>
      <c r="BJ39" s="698"/>
      <c r="BK39" s="698"/>
      <c r="BL39" s="698"/>
      <c r="BM39" s="698"/>
      <c r="BN39" s="698"/>
      <c r="BO39" s="698"/>
      <c r="BP39" s="698"/>
      <c r="BQ39" s="698"/>
      <c r="BR39" s="698"/>
      <c r="BS39" s="698"/>
      <c r="BT39" s="698"/>
      <c r="BU39" s="699"/>
      <c r="BV39" s="682">
        <v>1516</v>
      </c>
      <c r="BW39" s="683"/>
      <c r="BX39" s="683"/>
      <c r="BY39" s="683"/>
      <c r="BZ39" s="683"/>
      <c r="CA39" s="683"/>
      <c r="CB39" s="692"/>
      <c r="CD39" s="697" t="s">
        <v>338</v>
      </c>
      <c r="CE39" s="698"/>
      <c r="CF39" s="698"/>
      <c r="CG39" s="698"/>
      <c r="CH39" s="698"/>
      <c r="CI39" s="698"/>
      <c r="CJ39" s="698"/>
      <c r="CK39" s="698"/>
      <c r="CL39" s="698"/>
      <c r="CM39" s="698"/>
      <c r="CN39" s="698"/>
      <c r="CO39" s="698"/>
      <c r="CP39" s="698"/>
      <c r="CQ39" s="699"/>
      <c r="CR39" s="682">
        <v>489284</v>
      </c>
      <c r="CS39" s="718"/>
      <c r="CT39" s="718"/>
      <c r="CU39" s="718"/>
      <c r="CV39" s="718"/>
      <c r="CW39" s="718"/>
      <c r="CX39" s="718"/>
      <c r="CY39" s="719"/>
      <c r="CZ39" s="687">
        <v>8.1999999999999993</v>
      </c>
      <c r="DA39" s="716"/>
      <c r="DB39" s="716"/>
      <c r="DC39" s="720"/>
      <c r="DD39" s="691">
        <v>485751</v>
      </c>
      <c r="DE39" s="718"/>
      <c r="DF39" s="718"/>
      <c r="DG39" s="718"/>
      <c r="DH39" s="718"/>
      <c r="DI39" s="718"/>
      <c r="DJ39" s="718"/>
      <c r="DK39" s="719"/>
      <c r="DL39" s="691" t="s">
        <v>173</v>
      </c>
      <c r="DM39" s="718"/>
      <c r="DN39" s="718"/>
      <c r="DO39" s="718"/>
      <c r="DP39" s="718"/>
      <c r="DQ39" s="718"/>
      <c r="DR39" s="718"/>
      <c r="DS39" s="718"/>
      <c r="DT39" s="718"/>
      <c r="DU39" s="718"/>
      <c r="DV39" s="719"/>
      <c r="DW39" s="687" t="s">
        <v>173</v>
      </c>
      <c r="DX39" s="716"/>
      <c r="DY39" s="716"/>
      <c r="DZ39" s="716"/>
      <c r="EA39" s="716"/>
      <c r="EB39" s="716"/>
      <c r="EC39" s="717"/>
    </row>
    <row r="40" spans="2:133" ht="11.25" customHeight="1" x14ac:dyDescent="0.15">
      <c r="B40" s="679" t="s">
        <v>339</v>
      </c>
      <c r="C40" s="680"/>
      <c r="D40" s="680"/>
      <c r="E40" s="680"/>
      <c r="F40" s="680"/>
      <c r="G40" s="680"/>
      <c r="H40" s="680"/>
      <c r="I40" s="680"/>
      <c r="J40" s="680"/>
      <c r="K40" s="680"/>
      <c r="L40" s="680"/>
      <c r="M40" s="680"/>
      <c r="N40" s="680"/>
      <c r="O40" s="680"/>
      <c r="P40" s="680"/>
      <c r="Q40" s="681"/>
      <c r="R40" s="682" t="s">
        <v>173</v>
      </c>
      <c r="S40" s="683"/>
      <c r="T40" s="683"/>
      <c r="U40" s="683"/>
      <c r="V40" s="683"/>
      <c r="W40" s="683"/>
      <c r="X40" s="683"/>
      <c r="Y40" s="684"/>
      <c r="Z40" s="685" t="s">
        <v>173</v>
      </c>
      <c r="AA40" s="685"/>
      <c r="AB40" s="685"/>
      <c r="AC40" s="685"/>
      <c r="AD40" s="686" t="s">
        <v>173</v>
      </c>
      <c r="AE40" s="686"/>
      <c r="AF40" s="686"/>
      <c r="AG40" s="686"/>
      <c r="AH40" s="686"/>
      <c r="AI40" s="686"/>
      <c r="AJ40" s="686"/>
      <c r="AK40" s="686"/>
      <c r="AL40" s="687" t="s">
        <v>173</v>
      </c>
      <c r="AM40" s="688"/>
      <c r="AN40" s="688"/>
      <c r="AO40" s="689"/>
      <c r="AQ40" s="760" t="s">
        <v>340</v>
      </c>
      <c r="AR40" s="761"/>
      <c r="AS40" s="761"/>
      <c r="AT40" s="761"/>
      <c r="AU40" s="761"/>
      <c r="AV40" s="761"/>
      <c r="AW40" s="761"/>
      <c r="AX40" s="761"/>
      <c r="AY40" s="762"/>
      <c r="AZ40" s="682" t="s">
        <v>173</v>
      </c>
      <c r="BA40" s="683"/>
      <c r="BB40" s="683"/>
      <c r="BC40" s="683"/>
      <c r="BD40" s="718"/>
      <c r="BE40" s="718"/>
      <c r="BF40" s="749"/>
      <c r="BG40" s="763" t="s">
        <v>341</v>
      </c>
      <c r="BH40" s="764"/>
      <c r="BI40" s="764"/>
      <c r="BJ40" s="764"/>
      <c r="BK40" s="764"/>
      <c r="BL40" s="236"/>
      <c r="BM40" s="698" t="s">
        <v>342</v>
      </c>
      <c r="BN40" s="698"/>
      <c r="BO40" s="698"/>
      <c r="BP40" s="698"/>
      <c r="BQ40" s="698"/>
      <c r="BR40" s="698"/>
      <c r="BS40" s="698"/>
      <c r="BT40" s="698"/>
      <c r="BU40" s="699"/>
      <c r="BV40" s="682">
        <v>107</v>
      </c>
      <c r="BW40" s="683"/>
      <c r="BX40" s="683"/>
      <c r="BY40" s="683"/>
      <c r="BZ40" s="683"/>
      <c r="CA40" s="683"/>
      <c r="CB40" s="692"/>
      <c r="CD40" s="697" t="s">
        <v>343</v>
      </c>
      <c r="CE40" s="698"/>
      <c r="CF40" s="698"/>
      <c r="CG40" s="698"/>
      <c r="CH40" s="698"/>
      <c r="CI40" s="698"/>
      <c r="CJ40" s="698"/>
      <c r="CK40" s="698"/>
      <c r="CL40" s="698"/>
      <c r="CM40" s="698"/>
      <c r="CN40" s="698"/>
      <c r="CO40" s="698"/>
      <c r="CP40" s="698"/>
      <c r="CQ40" s="699"/>
      <c r="CR40" s="682">
        <v>4000</v>
      </c>
      <c r="CS40" s="683"/>
      <c r="CT40" s="683"/>
      <c r="CU40" s="683"/>
      <c r="CV40" s="683"/>
      <c r="CW40" s="683"/>
      <c r="CX40" s="683"/>
      <c r="CY40" s="684"/>
      <c r="CZ40" s="687">
        <v>0.1</v>
      </c>
      <c r="DA40" s="716"/>
      <c r="DB40" s="716"/>
      <c r="DC40" s="720"/>
      <c r="DD40" s="691" t="s">
        <v>173</v>
      </c>
      <c r="DE40" s="683"/>
      <c r="DF40" s="683"/>
      <c r="DG40" s="683"/>
      <c r="DH40" s="683"/>
      <c r="DI40" s="683"/>
      <c r="DJ40" s="683"/>
      <c r="DK40" s="684"/>
      <c r="DL40" s="691" t="s">
        <v>173</v>
      </c>
      <c r="DM40" s="683"/>
      <c r="DN40" s="683"/>
      <c r="DO40" s="683"/>
      <c r="DP40" s="683"/>
      <c r="DQ40" s="683"/>
      <c r="DR40" s="683"/>
      <c r="DS40" s="683"/>
      <c r="DT40" s="683"/>
      <c r="DU40" s="683"/>
      <c r="DV40" s="684"/>
      <c r="DW40" s="687" t="s">
        <v>173</v>
      </c>
      <c r="DX40" s="716"/>
      <c r="DY40" s="716"/>
      <c r="DZ40" s="716"/>
      <c r="EA40" s="716"/>
      <c r="EB40" s="716"/>
      <c r="EC40" s="717"/>
    </row>
    <row r="41" spans="2:133" ht="11.25" customHeight="1" x14ac:dyDescent="0.15">
      <c r="B41" s="679" t="s">
        <v>344</v>
      </c>
      <c r="C41" s="680"/>
      <c r="D41" s="680"/>
      <c r="E41" s="680"/>
      <c r="F41" s="680"/>
      <c r="G41" s="680"/>
      <c r="H41" s="680"/>
      <c r="I41" s="680"/>
      <c r="J41" s="680"/>
      <c r="K41" s="680"/>
      <c r="L41" s="680"/>
      <c r="M41" s="680"/>
      <c r="N41" s="680"/>
      <c r="O41" s="680"/>
      <c r="P41" s="680"/>
      <c r="Q41" s="681"/>
      <c r="R41" s="682">
        <v>101000</v>
      </c>
      <c r="S41" s="683"/>
      <c r="T41" s="683"/>
      <c r="U41" s="683"/>
      <c r="V41" s="683"/>
      <c r="W41" s="683"/>
      <c r="X41" s="683"/>
      <c r="Y41" s="684"/>
      <c r="Z41" s="685">
        <v>1.6</v>
      </c>
      <c r="AA41" s="685"/>
      <c r="AB41" s="685"/>
      <c r="AC41" s="685"/>
      <c r="AD41" s="686" t="s">
        <v>173</v>
      </c>
      <c r="AE41" s="686"/>
      <c r="AF41" s="686"/>
      <c r="AG41" s="686"/>
      <c r="AH41" s="686"/>
      <c r="AI41" s="686"/>
      <c r="AJ41" s="686"/>
      <c r="AK41" s="686"/>
      <c r="AL41" s="687" t="s">
        <v>173</v>
      </c>
      <c r="AM41" s="688"/>
      <c r="AN41" s="688"/>
      <c r="AO41" s="689"/>
      <c r="AQ41" s="760" t="s">
        <v>345</v>
      </c>
      <c r="AR41" s="761"/>
      <c r="AS41" s="761"/>
      <c r="AT41" s="761"/>
      <c r="AU41" s="761"/>
      <c r="AV41" s="761"/>
      <c r="AW41" s="761"/>
      <c r="AX41" s="761"/>
      <c r="AY41" s="762"/>
      <c r="AZ41" s="682">
        <v>49442</v>
      </c>
      <c r="BA41" s="683"/>
      <c r="BB41" s="683"/>
      <c r="BC41" s="683"/>
      <c r="BD41" s="718"/>
      <c r="BE41" s="718"/>
      <c r="BF41" s="749"/>
      <c r="BG41" s="763"/>
      <c r="BH41" s="764"/>
      <c r="BI41" s="764"/>
      <c r="BJ41" s="764"/>
      <c r="BK41" s="764"/>
      <c r="BL41" s="236"/>
      <c r="BM41" s="698" t="s">
        <v>346</v>
      </c>
      <c r="BN41" s="698"/>
      <c r="BO41" s="698"/>
      <c r="BP41" s="698"/>
      <c r="BQ41" s="698"/>
      <c r="BR41" s="698"/>
      <c r="BS41" s="698"/>
      <c r="BT41" s="698"/>
      <c r="BU41" s="699"/>
      <c r="BV41" s="682" t="s">
        <v>173</v>
      </c>
      <c r="BW41" s="683"/>
      <c r="BX41" s="683"/>
      <c r="BY41" s="683"/>
      <c r="BZ41" s="683"/>
      <c r="CA41" s="683"/>
      <c r="CB41" s="692"/>
      <c r="CD41" s="697" t="s">
        <v>347</v>
      </c>
      <c r="CE41" s="698"/>
      <c r="CF41" s="698"/>
      <c r="CG41" s="698"/>
      <c r="CH41" s="698"/>
      <c r="CI41" s="698"/>
      <c r="CJ41" s="698"/>
      <c r="CK41" s="698"/>
      <c r="CL41" s="698"/>
      <c r="CM41" s="698"/>
      <c r="CN41" s="698"/>
      <c r="CO41" s="698"/>
      <c r="CP41" s="698"/>
      <c r="CQ41" s="699"/>
      <c r="CR41" s="682" t="s">
        <v>173</v>
      </c>
      <c r="CS41" s="718"/>
      <c r="CT41" s="718"/>
      <c r="CU41" s="718"/>
      <c r="CV41" s="718"/>
      <c r="CW41" s="718"/>
      <c r="CX41" s="718"/>
      <c r="CY41" s="719"/>
      <c r="CZ41" s="687" t="s">
        <v>173</v>
      </c>
      <c r="DA41" s="716"/>
      <c r="DB41" s="716"/>
      <c r="DC41" s="720"/>
      <c r="DD41" s="691" t="s">
        <v>173</v>
      </c>
      <c r="DE41" s="718"/>
      <c r="DF41" s="718"/>
      <c r="DG41" s="718"/>
      <c r="DH41" s="718"/>
      <c r="DI41" s="718"/>
      <c r="DJ41" s="718"/>
      <c r="DK41" s="719"/>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15">
      <c r="B42" s="732" t="s">
        <v>348</v>
      </c>
      <c r="C42" s="733"/>
      <c r="D42" s="733"/>
      <c r="E42" s="733"/>
      <c r="F42" s="733"/>
      <c r="G42" s="733"/>
      <c r="H42" s="733"/>
      <c r="I42" s="733"/>
      <c r="J42" s="733"/>
      <c r="K42" s="733"/>
      <c r="L42" s="733"/>
      <c r="M42" s="733"/>
      <c r="N42" s="733"/>
      <c r="O42" s="733"/>
      <c r="P42" s="733"/>
      <c r="Q42" s="734"/>
      <c r="R42" s="767">
        <v>6224019</v>
      </c>
      <c r="S42" s="768"/>
      <c r="T42" s="768"/>
      <c r="U42" s="768"/>
      <c r="V42" s="768"/>
      <c r="W42" s="768"/>
      <c r="X42" s="768"/>
      <c r="Y42" s="776"/>
      <c r="Z42" s="777">
        <v>100</v>
      </c>
      <c r="AA42" s="777"/>
      <c r="AB42" s="777"/>
      <c r="AC42" s="777"/>
      <c r="AD42" s="778">
        <v>2618572</v>
      </c>
      <c r="AE42" s="778"/>
      <c r="AF42" s="778"/>
      <c r="AG42" s="778"/>
      <c r="AH42" s="778"/>
      <c r="AI42" s="778"/>
      <c r="AJ42" s="778"/>
      <c r="AK42" s="778"/>
      <c r="AL42" s="779">
        <v>100</v>
      </c>
      <c r="AM42" s="754"/>
      <c r="AN42" s="754"/>
      <c r="AO42" s="780"/>
      <c r="AQ42" s="781" t="s">
        <v>349</v>
      </c>
      <c r="AR42" s="782"/>
      <c r="AS42" s="782"/>
      <c r="AT42" s="782"/>
      <c r="AU42" s="782"/>
      <c r="AV42" s="782"/>
      <c r="AW42" s="782"/>
      <c r="AX42" s="782"/>
      <c r="AY42" s="783"/>
      <c r="AZ42" s="767">
        <v>245630</v>
      </c>
      <c r="BA42" s="768"/>
      <c r="BB42" s="768"/>
      <c r="BC42" s="768"/>
      <c r="BD42" s="753"/>
      <c r="BE42" s="753"/>
      <c r="BF42" s="755"/>
      <c r="BG42" s="765"/>
      <c r="BH42" s="766"/>
      <c r="BI42" s="766"/>
      <c r="BJ42" s="766"/>
      <c r="BK42" s="766"/>
      <c r="BL42" s="237"/>
      <c r="BM42" s="708" t="s">
        <v>350</v>
      </c>
      <c r="BN42" s="708"/>
      <c r="BO42" s="708"/>
      <c r="BP42" s="708"/>
      <c r="BQ42" s="708"/>
      <c r="BR42" s="708"/>
      <c r="BS42" s="708"/>
      <c r="BT42" s="708"/>
      <c r="BU42" s="709"/>
      <c r="BV42" s="767">
        <v>314</v>
      </c>
      <c r="BW42" s="768"/>
      <c r="BX42" s="768"/>
      <c r="BY42" s="768"/>
      <c r="BZ42" s="768"/>
      <c r="CA42" s="768"/>
      <c r="CB42" s="775"/>
      <c r="CD42" s="679" t="s">
        <v>351</v>
      </c>
      <c r="CE42" s="680"/>
      <c r="CF42" s="680"/>
      <c r="CG42" s="680"/>
      <c r="CH42" s="680"/>
      <c r="CI42" s="680"/>
      <c r="CJ42" s="680"/>
      <c r="CK42" s="680"/>
      <c r="CL42" s="680"/>
      <c r="CM42" s="680"/>
      <c r="CN42" s="680"/>
      <c r="CO42" s="680"/>
      <c r="CP42" s="680"/>
      <c r="CQ42" s="681"/>
      <c r="CR42" s="682">
        <v>1612582</v>
      </c>
      <c r="CS42" s="683"/>
      <c r="CT42" s="683"/>
      <c r="CU42" s="683"/>
      <c r="CV42" s="683"/>
      <c r="CW42" s="683"/>
      <c r="CX42" s="683"/>
      <c r="CY42" s="684"/>
      <c r="CZ42" s="687">
        <v>27</v>
      </c>
      <c r="DA42" s="688"/>
      <c r="DB42" s="688"/>
      <c r="DC42" s="700"/>
      <c r="DD42" s="691">
        <v>97805</v>
      </c>
      <c r="DE42" s="683"/>
      <c r="DF42" s="683"/>
      <c r="DG42" s="683"/>
      <c r="DH42" s="683"/>
      <c r="DI42" s="683"/>
      <c r="DJ42" s="683"/>
      <c r="DK42" s="684"/>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15">
      <c r="BV43" s="238"/>
      <c r="BW43" s="238"/>
      <c r="BX43" s="238"/>
      <c r="BY43" s="238"/>
      <c r="BZ43" s="238"/>
      <c r="CA43" s="238"/>
      <c r="CB43" s="238"/>
      <c r="CD43" s="679" t="s">
        <v>352</v>
      </c>
      <c r="CE43" s="680"/>
      <c r="CF43" s="680"/>
      <c r="CG43" s="680"/>
      <c r="CH43" s="680"/>
      <c r="CI43" s="680"/>
      <c r="CJ43" s="680"/>
      <c r="CK43" s="680"/>
      <c r="CL43" s="680"/>
      <c r="CM43" s="680"/>
      <c r="CN43" s="680"/>
      <c r="CO43" s="680"/>
      <c r="CP43" s="680"/>
      <c r="CQ43" s="681"/>
      <c r="CR43" s="682">
        <v>43083</v>
      </c>
      <c r="CS43" s="718"/>
      <c r="CT43" s="718"/>
      <c r="CU43" s="718"/>
      <c r="CV43" s="718"/>
      <c r="CW43" s="718"/>
      <c r="CX43" s="718"/>
      <c r="CY43" s="719"/>
      <c r="CZ43" s="687">
        <v>0.7</v>
      </c>
      <c r="DA43" s="716"/>
      <c r="DB43" s="716"/>
      <c r="DC43" s="720"/>
      <c r="DD43" s="691">
        <v>43083</v>
      </c>
      <c r="DE43" s="718"/>
      <c r="DF43" s="718"/>
      <c r="DG43" s="718"/>
      <c r="DH43" s="718"/>
      <c r="DI43" s="718"/>
      <c r="DJ43" s="718"/>
      <c r="DK43" s="719"/>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15">
      <c r="CD44" s="794" t="s">
        <v>301</v>
      </c>
      <c r="CE44" s="795"/>
      <c r="CF44" s="679" t="s">
        <v>353</v>
      </c>
      <c r="CG44" s="680"/>
      <c r="CH44" s="680"/>
      <c r="CI44" s="680"/>
      <c r="CJ44" s="680"/>
      <c r="CK44" s="680"/>
      <c r="CL44" s="680"/>
      <c r="CM44" s="680"/>
      <c r="CN44" s="680"/>
      <c r="CO44" s="680"/>
      <c r="CP44" s="680"/>
      <c r="CQ44" s="681"/>
      <c r="CR44" s="682">
        <v>1612582</v>
      </c>
      <c r="CS44" s="683"/>
      <c r="CT44" s="683"/>
      <c r="CU44" s="683"/>
      <c r="CV44" s="683"/>
      <c r="CW44" s="683"/>
      <c r="CX44" s="683"/>
      <c r="CY44" s="684"/>
      <c r="CZ44" s="687">
        <v>27</v>
      </c>
      <c r="DA44" s="688"/>
      <c r="DB44" s="688"/>
      <c r="DC44" s="700"/>
      <c r="DD44" s="691">
        <v>97805</v>
      </c>
      <c r="DE44" s="683"/>
      <c r="DF44" s="683"/>
      <c r="DG44" s="683"/>
      <c r="DH44" s="683"/>
      <c r="DI44" s="683"/>
      <c r="DJ44" s="683"/>
      <c r="DK44" s="684"/>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15">
      <c r="CD45" s="796"/>
      <c r="CE45" s="797"/>
      <c r="CF45" s="679" t="s">
        <v>354</v>
      </c>
      <c r="CG45" s="680"/>
      <c r="CH45" s="680"/>
      <c r="CI45" s="680"/>
      <c r="CJ45" s="680"/>
      <c r="CK45" s="680"/>
      <c r="CL45" s="680"/>
      <c r="CM45" s="680"/>
      <c r="CN45" s="680"/>
      <c r="CO45" s="680"/>
      <c r="CP45" s="680"/>
      <c r="CQ45" s="681"/>
      <c r="CR45" s="682">
        <v>1438619</v>
      </c>
      <c r="CS45" s="718"/>
      <c r="CT45" s="718"/>
      <c r="CU45" s="718"/>
      <c r="CV45" s="718"/>
      <c r="CW45" s="718"/>
      <c r="CX45" s="718"/>
      <c r="CY45" s="719"/>
      <c r="CZ45" s="687">
        <v>24.1</v>
      </c>
      <c r="DA45" s="716"/>
      <c r="DB45" s="716"/>
      <c r="DC45" s="720"/>
      <c r="DD45" s="691">
        <v>45467</v>
      </c>
      <c r="DE45" s="718"/>
      <c r="DF45" s="718"/>
      <c r="DG45" s="718"/>
      <c r="DH45" s="718"/>
      <c r="DI45" s="718"/>
      <c r="DJ45" s="718"/>
      <c r="DK45" s="719"/>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6"/>
      <c r="CE46" s="797"/>
      <c r="CF46" s="679" t="s">
        <v>356</v>
      </c>
      <c r="CG46" s="680"/>
      <c r="CH46" s="680"/>
      <c r="CI46" s="680"/>
      <c r="CJ46" s="680"/>
      <c r="CK46" s="680"/>
      <c r="CL46" s="680"/>
      <c r="CM46" s="680"/>
      <c r="CN46" s="680"/>
      <c r="CO46" s="680"/>
      <c r="CP46" s="680"/>
      <c r="CQ46" s="681"/>
      <c r="CR46" s="682">
        <v>173963</v>
      </c>
      <c r="CS46" s="683"/>
      <c r="CT46" s="683"/>
      <c r="CU46" s="683"/>
      <c r="CV46" s="683"/>
      <c r="CW46" s="683"/>
      <c r="CX46" s="683"/>
      <c r="CY46" s="684"/>
      <c r="CZ46" s="687">
        <v>2.9</v>
      </c>
      <c r="DA46" s="688"/>
      <c r="DB46" s="688"/>
      <c r="DC46" s="700"/>
      <c r="DD46" s="691">
        <v>52338</v>
      </c>
      <c r="DE46" s="683"/>
      <c r="DF46" s="683"/>
      <c r="DG46" s="683"/>
      <c r="DH46" s="683"/>
      <c r="DI46" s="683"/>
      <c r="DJ46" s="683"/>
      <c r="DK46" s="684"/>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6"/>
      <c r="CE47" s="797"/>
      <c r="CF47" s="679" t="s">
        <v>358</v>
      </c>
      <c r="CG47" s="680"/>
      <c r="CH47" s="680"/>
      <c r="CI47" s="680"/>
      <c r="CJ47" s="680"/>
      <c r="CK47" s="680"/>
      <c r="CL47" s="680"/>
      <c r="CM47" s="680"/>
      <c r="CN47" s="680"/>
      <c r="CO47" s="680"/>
      <c r="CP47" s="680"/>
      <c r="CQ47" s="681"/>
      <c r="CR47" s="682" t="s">
        <v>173</v>
      </c>
      <c r="CS47" s="718"/>
      <c r="CT47" s="718"/>
      <c r="CU47" s="718"/>
      <c r="CV47" s="718"/>
      <c r="CW47" s="718"/>
      <c r="CX47" s="718"/>
      <c r="CY47" s="719"/>
      <c r="CZ47" s="687" t="s">
        <v>359</v>
      </c>
      <c r="DA47" s="716"/>
      <c r="DB47" s="716"/>
      <c r="DC47" s="720"/>
      <c r="DD47" s="691" t="s">
        <v>173</v>
      </c>
      <c r="DE47" s="718"/>
      <c r="DF47" s="718"/>
      <c r="DG47" s="718"/>
      <c r="DH47" s="718"/>
      <c r="DI47" s="718"/>
      <c r="DJ47" s="718"/>
      <c r="DK47" s="719"/>
      <c r="DL47" s="769"/>
      <c r="DM47" s="770"/>
      <c r="DN47" s="770"/>
      <c r="DO47" s="770"/>
      <c r="DP47" s="770"/>
      <c r="DQ47" s="770"/>
      <c r="DR47" s="770"/>
      <c r="DS47" s="770"/>
      <c r="DT47" s="770"/>
      <c r="DU47" s="770"/>
      <c r="DV47" s="771"/>
      <c r="DW47" s="772"/>
      <c r="DX47" s="773"/>
      <c r="DY47" s="773"/>
      <c r="DZ47" s="773"/>
      <c r="EA47" s="773"/>
      <c r="EB47" s="773"/>
      <c r="EC47" s="774"/>
    </row>
    <row r="48" spans="2:133" x14ac:dyDescent="0.15">
      <c r="B48" s="241" t="s">
        <v>360</v>
      </c>
      <c r="CD48" s="798"/>
      <c r="CE48" s="799"/>
      <c r="CF48" s="679" t="s">
        <v>361</v>
      </c>
      <c r="CG48" s="680"/>
      <c r="CH48" s="680"/>
      <c r="CI48" s="680"/>
      <c r="CJ48" s="680"/>
      <c r="CK48" s="680"/>
      <c r="CL48" s="680"/>
      <c r="CM48" s="680"/>
      <c r="CN48" s="680"/>
      <c r="CO48" s="680"/>
      <c r="CP48" s="680"/>
      <c r="CQ48" s="681"/>
      <c r="CR48" s="682" t="s">
        <v>359</v>
      </c>
      <c r="CS48" s="683"/>
      <c r="CT48" s="683"/>
      <c r="CU48" s="683"/>
      <c r="CV48" s="683"/>
      <c r="CW48" s="683"/>
      <c r="CX48" s="683"/>
      <c r="CY48" s="684"/>
      <c r="CZ48" s="687" t="s">
        <v>173</v>
      </c>
      <c r="DA48" s="688"/>
      <c r="DB48" s="688"/>
      <c r="DC48" s="700"/>
      <c r="DD48" s="691" t="s">
        <v>173</v>
      </c>
      <c r="DE48" s="683"/>
      <c r="DF48" s="683"/>
      <c r="DG48" s="683"/>
      <c r="DH48" s="683"/>
      <c r="DI48" s="683"/>
      <c r="DJ48" s="683"/>
      <c r="DK48" s="684"/>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15">
      <c r="CD49" s="732" t="s">
        <v>362</v>
      </c>
      <c r="CE49" s="733"/>
      <c r="CF49" s="733"/>
      <c r="CG49" s="733"/>
      <c r="CH49" s="733"/>
      <c r="CI49" s="733"/>
      <c r="CJ49" s="733"/>
      <c r="CK49" s="733"/>
      <c r="CL49" s="733"/>
      <c r="CM49" s="733"/>
      <c r="CN49" s="733"/>
      <c r="CO49" s="733"/>
      <c r="CP49" s="733"/>
      <c r="CQ49" s="734"/>
      <c r="CR49" s="767">
        <v>5964729</v>
      </c>
      <c r="CS49" s="753"/>
      <c r="CT49" s="753"/>
      <c r="CU49" s="753"/>
      <c r="CV49" s="753"/>
      <c r="CW49" s="753"/>
      <c r="CX49" s="753"/>
      <c r="CY49" s="784"/>
      <c r="CZ49" s="779">
        <v>100</v>
      </c>
      <c r="DA49" s="785"/>
      <c r="DB49" s="785"/>
      <c r="DC49" s="786"/>
      <c r="DD49" s="787">
        <v>3766957</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8ZfjxxLO8g/WIWxgXzcWcJxJaqMz613HVSKksLWl+YqRFSCizFaDg3UJCAHWmZtLQKU+vIY88RHPuGWh771jRA==" saltValue="qfuK0RaKpcecqbessVPVX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29" t="s">
        <v>364</v>
      </c>
      <c r="DK2" s="830"/>
      <c r="DL2" s="830"/>
      <c r="DM2" s="830"/>
      <c r="DN2" s="830"/>
      <c r="DO2" s="831"/>
      <c r="DP2" s="250"/>
      <c r="DQ2" s="829" t="s">
        <v>365</v>
      </c>
      <c r="DR2" s="830"/>
      <c r="DS2" s="830"/>
      <c r="DT2" s="830"/>
      <c r="DU2" s="830"/>
      <c r="DV2" s="830"/>
      <c r="DW2" s="830"/>
      <c r="DX2" s="830"/>
      <c r="DY2" s="830"/>
      <c r="DZ2" s="831"/>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2" t="s">
        <v>366</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3" t="s">
        <v>368</v>
      </c>
      <c r="B5" s="824"/>
      <c r="C5" s="824"/>
      <c r="D5" s="824"/>
      <c r="E5" s="824"/>
      <c r="F5" s="824"/>
      <c r="G5" s="824"/>
      <c r="H5" s="824"/>
      <c r="I5" s="824"/>
      <c r="J5" s="824"/>
      <c r="K5" s="824"/>
      <c r="L5" s="824"/>
      <c r="M5" s="824"/>
      <c r="N5" s="824"/>
      <c r="O5" s="824"/>
      <c r="P5" s="825"/>
      <c r="Q5" s="800" t="s">
        <v>369</v>
      </c>
      <c r="R5" s="801"/>
      <c r="S5" s="801"/>
      <c r="T5" s="801"/>
      <c r="U5" s="802"/>
      <c r="V5" s="800" t="s">
        <v>370</v>
      </c>
      <c r="W5" s="801"/>
      <c r="X5" s="801"/>
      <c r="Y5" s="801"/>
      <c r="Z5" s="802"/>
      <c r="AA5" s="800" t="s">
        <v>371</v>
      </c>
      <c r="AB5" s="801"/>
      <c r="AC5" s="801"/>
      <c r="AD5" s="801"/>
      <c r="AE5" s="801"/>
      <c r="AF5" s="833" t="s">
        <v>372</v>
      </c>
      <c r="AG5" s="801"/>
      <c r="AH5" s="801"/>
      <c r="AI5" s="801"/>
      <c r="AJ5" s="812"/>
      <c r="AK5" s="801" t="s">
        <v>373</v>
      </c>
      <c r="AL5" s="801"/>
      <c r="AM5" s="801"/>
      <c r="AN5" s="801"/>
      <c r="AO5" s="802"/>
      <c r="AP5" s="800" t="s">
        <v>374</v>
      </c>
      <c r="AQ5" s="801"/>
      <c r="AR5" s="801"/>
      <c r="AS5" s="801"/>
      <c r="AT5" s="802"/>
      <c r="AU5" s="800" t="s">
        <v>375</v>
      </c>
      <c r="AV5" s="801"/>
      <c r="AW5" s="801"/>
      <c r="AX5" s="801"/>
      <c r="AY5" s="812"/>
      <c r="AZ5" s="257"/>
      <c r="BA5" s="257"/>
      <c r="BB5" s="257"/>
      <c r="BC5" s="257"/>
      <c r="BD5" s="257"/>
      <c r="BE5" s="258"/>
      <c r="BF5" s="258"/>
      <c r="BG5" s="258"/>
      <c r="BH5" s="258"/>
      <c r="BI5" s="258"/>
      <c r="BJ5" s="258"/>
      <c r="BK5" s="258"/>
      <c r="BL5" s="258"/>
      <c r="BM5" s="258"/>
      <c r="BN5" s="258"/>
      <c r="BO5" s="258"/>
      <c r="BP5" s="258"/>
      <c r="BQ5" s="823" t="s">
        <v>376</v>
      </c>
      <c r="BR5" s="824"/>
      <c r="BS5" s="824"/>
      <c r="BT5" s="824"/>
      <c r="BU5" s="824"/>
      <c r="BV5" s="824"/>
      <c r="BW5" s="824"/>
      <c r="BX5" s="824"/>
      <c r="BY5" s="824"/>
      <c r="BZ5" s="824"/>
      <c r="CA5" s="824"/>
      <c r="CB5" s="824"/>
      <c r="CC5" s="824"/>
      <c r="CD5" s="824"/>
      <c r="CE5" s="824"/>
      <c r="CF5" s="824"/>
      <c r="CG5" s="825"/>
      <c r="CH5" s="800" t="s">
        <v>377</v>
      </c>
      <c r="CI5" s="801"/>
      <c r="CJ5" s="801"/>
      <c r="CK5" s="801"/>
      <c r="CL5" s="802"/>
      <c r="CM5" s="800" t="s">
        <v>378</v>
      </c>
      <c r="CN5" s="801"/>
      <c r="CO5" s="801"/>
      <c r="CP5" s="801"/>
      <c r="CQ5" s="802"/>
      <c r="CR5" s="800" t="s">
        <v>379</v>
      </c>
      <c r="CS5" s="801"/>
      <c r="CT5" s="801"/>
      <c r="CU5" s="801"/>
      <c r="CV5" s="802"/>
      <c r="CW5" s="800" t="s">
        <v>380</v>
      </c>
      <c r="CX5" s="801"/>
      <c r="CY5" s="801"/>
      <c r="CZ5" s="801"/>
      <c r="DA5" s="802"/>
      <c r="DB5" s="800" t="s">
        <v>381</v>
      </c>
      <c r="DC5" s="801"/>
      <c r="DD5" s="801"/>
      <c r="DE5" s="801"/>
      <c r="DF5" s="802"/>
      <c r="DG5" s="806" t="s">
        <v>382</v>
      </c>
      <c r="DH5" s="807"/>
      <c r="DI5" s="807"/>
      <c r="DJ5" s="807"/>
      <c r="DK5" s="808"/>
      <c r="DL5" s="806" t="s">
        <v>383</v>
      </c>
      <c r="DM5" s="807"/>
      <c r="DN5" s="807"/>
      <c r="DO5" s="807"/>
      <c r="DP5" s="808"/>
      <c r="DQ5" s="800" t="s">
        <v>384</v>
      </c>
      <c r="DR5" s="801"/>
      <c r="DS5" s="801"/>
      <c r="DT5" s="801"/>
      <c r="DU5" s="802"/>
      <c r="DV5" s="800" t="s">
        <v>375</v>
      </c>
      <c r="DW5" s="801"/>
      <c r="DX5" s="801"/>
      <c r="DY5" s="801"/>
      <c r="DZ5" s="812"/>
      <c r="EA5" s="255"/>
    </row>
    <row r="6" spans="1:131" s="256" customFormat="1" ht="26.25" customHeight="1" thickBot="1" x14ac:dyDescent="0.2">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3"/>
      <c r="BA6" s="253"/>
      <c r="BB6" s="253"/>
      <c r="BC6" s="253"/>
      <c r="BD6" s="253"/>
      <c r="BE6" s="254"/>
      <c r="BF6" s="254"/>
      <c r="BG6" s="254"/>
      <c r="BH6" s="254"/>
      <c r="BI6" s="254"/>
      <c r="BJ6" s="254"/>
      <c r="BK6" s="254"/>
      <c r="BL6" s="254"/>
      <c r="BM6" s="254"/>
      <c r="BN6" s="254"/>
      <c r="BO6" s="254"/>
      <c r="BP6" s="254"/>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5"/>
    </row>
    <row r="7" spans="1:131" s="256" customFormat="1" ht="26.25" customHeight="1" thickTop="1" x14ac:dyDescent="0.15">
      <c r="A7" s="259">
        <v>1</v>
      </c>
      <c r="B7" s="814" t="s">
        <v>385</v>
      </c>
      <c r="C7" s="815"/>
      <c r="D7" s="815"/>
      <c r="E7" s="815"/>
      <c r="F7" s="815"/>
      <c r="G7" s="815"/>
      <c r="H7" s="815"/>
      <c r="I7" s="815"/>
      <c r="J7" s="815"/>
      <c r="K7" s="815"/>
      <c r="L7" s="815"/>
      <c r="M7" s="815"/>
      <c r="N7" s="815"/>
      <c r="O7" s="815"/>
      <c r="P7" s="816"/>
      <c r="Q7" s="817">
        <v>6224</v>
      </c>
      <c r="R7" s="818"/>
      <c r="S7" s="818"/>
      <c r="T7" s="818"/>
      <c r="U7" s="818"/>
      <c r="V7" s="818">
        <v>5965</v>
      </c>
      <c r="W7" s="818"/>
      <c r="X7" s="818"/>
      <c r="Y7" s="818"/>
      <c r="Z7" s="818"/>
      <c r="AA7" s="818">
        <v>259</v>
      </c>
      <c r="AB7" s="818"/>
      <c r="AC7" s="818"/>
      <c r="AD7" s="818"/>
      <c r="AE7" s="819"/>
      <c r="AF7" s="820">
        <v>257</v>
      </c>
      <c r="AG7" s="821"/>
      <c r="AH7" s="821"/>
      <c r="AI7" s="821"/>
      <c r="AJ7" s="822"/>
      <c r="AK7" s="857">
        <v>431</v>
      </c>
      <c r="AL7" s="858"/>
      <c r="AM7" s="858"/>
      <c r="AN7" s="858"/>
      <c r="AO7" s="858"/>
      <c r="AP7" s="858">
        <v>5225</v>
      </c>
      <c r="AQ7" s="858"/>
      <c r="AR7" s="858"/>
      <c r="AS7" s="858"/>
      <c r="AT7" s="858"/>
      <c r="AU7" s="859"/>
      <c r="AV7" s="859"/>
      <c r="AW7" s="859"/>
      <c r="AX7" s="859"/>
      <c r="AY7" s="860"/>
      <c r="AZ7" s="253"/>
      <c r="BA7" s="253"/>
      <c r="BB7" s="253"/>
      <c r="BC7" s="253"/>
      <c r="BD7" s="253"/>
      <c r="BE7" s="254"/>
      <c r="BF7" s="254"/>
      <c r="BG7" s="254"/>
      <c r="BH7" s="254"/>
      <c r="BI7" s="254"/>
      <c r="BJ7" s="254"/>
      <c r="BK7" s="254"/>
      <c r="BL7" s="254"/>
      <c r="BM7" s="254"/>
      <c r="BN7" s="254"/>
      <c r="BO7" s="254"/>
      <c r="BP7" s="254"/>
      <c r="BQ7" s="260">
        <v>1</v>
      </c>
      <c r="BR7" s="261"/>
      <c r="BS7" s="861" t="s">
        <v>578</v>
      </c>
      <c r="BT7" s="862"/>
      <c r="BU7" s="862"/>
      <c r="BV7" s="862"/>
      <c r="BW7" s="862"/>
      <c r="BX7" s="862"/>
      <c r="BY7" s="862"/>
      <c r="BZ7" s="862"/>
      <c r="CA7" s="862"/>
      <c r="CB7" s="862"/>
      <c r="CC7" s="862"/>
      <c r="CD7" s="862"/>
      <c r="CE7" s="862"/>
      <c r="CF7" s="862"/>
      <c r="CG7" s="863"/>
      <c r="CH7" s="854">
        <v>5</v>
      </c>
      <c r="CI7" s="855"/>
      <c r="CJ7" s="855"/>
      <c r="CK7" s="855"/>
      <c r="CL7" s="856"/>
      <c r="CM7" s="854">
        <v>46</v>
      </c>
      <c r="CN7" s="855"/>
      <c r="CO7" s="855"/>
      <c r="CP7" s="855"/>
      <c r="CQ7" s="856"/>
      <c r="CR7" s="854">
        <v>26</v>
      </c>
      <c r="CS7" s="855"/>
      <c r="CT7" s="855"/>
      <c r="CU7" s="855"/>
      <c r="CV7" s="856"/>
      <c r="CW7" s="854" t="s">
        <v>580</v>
      </c>
      <c r="CX7" s="855"/>
      <c r="CY7" s="855"/>
      <c r="CZ7" s="855"/>
      <c r="DA7" s="856"/>
      <c r="DB7" s="854" t="s">
        <v>580</v>
      </c>
      <c r="DC7" s="855"/>
      <c r="DD7" s="855"/>
      <c r="DE7" s="855"/>
      <c r="DF7" s="856"/>
      <c r="DG7" s="854" t="s">
        <v>580</v>
      </c>
      <c r="DH7" s="855"/>
      <c r="DI7" s="855"/>
      <c r="DJ7" s="855"/>
      <c r="DK7" s="856"/>
      <c r="DL7" s="854" t="s">
        <v>580</v>
      </c>
      <c r="DM7" s="855"/>
      <c r="DN7" s="855"/>
      <c r="DO7" s="855"/>
      <c r="DP7" s="856"/>
      <c r="DQ7" s="854" t="s">
        <v>580</v>
      </c>
      <c r="DR7" s="855"/>
      <c r="DS7" s="855"/>
      <c r="DT7" s="855"/>
      <c r="DU7" s="856"/>
      <c r="DV7" s="835"/>
      <c r="DW7" s="836"/>
      <c r="DX7" s="836"/>
      <c r="DY7" s="836"/>
      <c r="DZ7" s="837"/>
      <c r="EA7" s="255"/>
    </row>
    <row r="8" spans="1:131" s="256" customFormat="1" ht="26.25" customHeight="1" x14ac:dyDescent="0.15">
      <c r="A8" s="262">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47"/>
      <c r="AL8" s="848"/>
      <c r="AM8" s="848"/>
      <c r="AN8" s="848"/>
      <c r="AO8" s="848"/>
      <c r="AP8" s="848"/>
      <c r="AQ8" s="848"/>
      <c r="AR8" s="848"/>
      <c r="AS8" s="848"/>
      <c r="AT8" s="848"/>
      <c r="AU8" s="849"/>
      <c r="AV8" s="849"/>
      <c r="AW8" s="849"/>
      <c r="AX8" s="849"/>
      <c r="AY8" s="850"/>
      <c r="AZ8" s="253"/>
      <c r="BA8" s="253"/>
      <c r="BB8" s="253"/>
      <c r="BC8" s="253"/>
      <c r="BD8" s="253"/>
      <c r="BE8" s="254"/>
      <c r="BF8" s="254"/>
      <c r="BG8" s="254"/>
      <c r="BH8" s="254"/>
      <c r="BI8" s="254"/>
      <c r="BJ8" s="254"/>
      <c r="BK8" s="254"/>
      <c r="BL8" s="254"/>
      <c r="BM8" s="254"/>
      <c r="BN8" s="254"/>
      <c r="BO8" s="254"/>
      <c r="BP8" s="254"/>
      <c r="BQ8" s="263">
        <v>2</v>
      </c>
      <c r="BR8" s="264"/>
      <c r="BS8" s="851" t="s">
        <v>579</v>
      </c>
      <c r="BT8" s="852"/>
      <c r="BU8" s="852"/>
      <c r="BV8" s="852"/>
      <c r="BW8" s="852"/>
      <c r="BX8" s="852"/>
      <c r="BY8" s="852"/>
      <c r="BZ8" s="852"/>
      <c r="CA8" s="852"/>
      <c r="CB8" s="852"/>
      <c r="CC8" s="852"/>
      <c r="CD8" s="852"/>
      <c r="CE8" s="852"/>
      <c r="CF8" s="852"/>
      <c r="CG8" s="853"/>
      <c r="CH8" s="864">
        <v>0</v>
      </c>
      <c r="CI8" s="865"/>
      <c r="CJ8" s="865"/>
      <c r="CK8" s="865"/>
      <c r="CL8" s="866"/>
      <c r="CM8" s="864">
        <v>87</v>
      </c>
      <c r="CN8" s="865"/>
      <c r="CO8" s="865"/>
      <c r="CP8" s="865"/>
      <c r="CQ8" s="866"/>
      <c r="CR8" s="864">
        <v>3</v>
      </c>
      <c r="CS8" s="865"/>
      <c r="CT8" s="865"/>
      <c r="CU8" s="865"/>
      <c r="CV8" s="866"/>
      <c r="CW8" s="864" t="s">
        <v>580</v>
      </c>
      <c r="CX8" s="865"/>
      <c r="CY8" s="865"/>
      <c r="CZ8" s="865"/>
      <c r="DA8" s="866"/>
      <c r="DB8" s="864" t="s">
        <v>580</v>
      </c>
      <c r="DC8" s="865"/>
      <c r="DD8" s="865"/>
      <c r="DE8" s="865"/>
      <c r="DF8" s="866"/>
      <c r="DG8" s="864" t="s">
        <v>580</v>
      </c>
      <c r="DH8" s="865"/>
      <c r="DI8" s="865"/>
      <c r="DJ8" s="865"/>
      <c r="DK8" s="866"/>
      <c r="DL8" s="864" t="s">
        <v>580</v>
      </c>
      <c r="DM8" s="865"/>
      <c r="DN8" s="865"/>
      <c r="DO8" s="865"/>
      <c r="DP8" s="866"/>
      <c r="DQ8" s="864" t="s">
        <v>580</v>
      </c>
      <c r="DR8" s="865"/>
      <c r="DS8" s="865"/>
      <c r="DT8" s="865"/>
      <c r="DU8" s="866"/>
      <c r="DV8" s="867"/>
      <c r="DW8" s="868"/>
      <c r="DX8" s="868"/>
      <c r="DY8" s="868"/>
      <c r="DZ8" s="869"/>
      <c r="EA8" s="255"/>
    </row>
    <row r="9" spans="1:131" s="256" customFormat="1" ht="26.25" customHeight="1" x14ac:dyDescent="0.15">
      <c r="A9" s="262">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3"/>
      <c r="BA9" s="253"/>
      <c r="BB9" s="253"/>
      <c r="BC9" s="253"/>
      <c r="BD9" s="253"/>
      <c r="BE9" s="254"/>
      <c r="BF9" s="254"/>
      <c r="BG9" s="254"/>
      <c r="BH9" s="254"/>
      <c r="BI9" s="254"/>
      <c r="BJ9" s="254"/>
      <c r="BK9" s="254"/>
      <c r="BL9" s="254"/>
      <c r="BM9" s="254"/>
      <c r="BN9" s="254"/>
      <c r="BO9" s="254"/>
      <c r="BP9" s="254"/>
      <c r="BQ9" s="263">
        <v>3</v>
      </c>
      <c r="BR9" s="264"/>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5"/>
    </row>
    <row r="10" spans="1:131" s="256" customFormat="1" ht="26.25" customHeight="1" x14ac:dyDescent="0.15">
      <c r="A10" s="262">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3"/>
      <c r="BA10" s="253"/>
      <c r="BB10" s="253"/>
      <c r="BC10" s="253"/>
      <c r="BD10" s="253"/>
      <c r="BE10" s="254"/>
      <c r="BF10" s="254"/>
      <c r="BG10" s="254"/>
      <c r="BH10" s="254"/>
      <c r="BI10" s="254"/>
      <c r="BJ10" s="254"/>
      <c r="BK10" s="254"/>
      <c r="BL10" s="254"/>
      <c r="BM10" s="254"/>
      <c r="BN10" s="254"/>
      <c r="BO10" s="254"/>
      <c r="BP10" s="254"/>
      <c r="BQ10" s="263">
        <v>4</v>
      </c>
      <c r="BR10" s="264"/>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5"/>
    </row>
    <row r="11" spans="1:131" s="256" customFormat="1" ht="26.25" customHeight="1" x14ac:dyDescent="0.15">
      <c r="A11" s="262">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3"/>
      <c r="BA11" s="253"/>
      <c r="BB11" s="253"/>
      <c r="BC11" s="253"/>
      <c r="BD11" s="253"/>
      <c r="BE11" s="254"/>
      <c r="BF11" s="254"/>
      <c r="BG11" s="254"/>
      <c r="BH11" s="254"/>
      <c r="BI11" s="254"/>
      <c r="BJ11" s="254"/>
      <c r="BK11" s="254"/>
      <c r="BL11" s="254"/>
      <c r="BM11" s="254"/>
      <c r="BN11" s="254"/>
      <c r="BO11" s="254"/>
      <c r="BP11" s="254"/>
      <c r="BQ11" s="263">
        <v>5</v>
      </c>
      <c r="BR11" s="264"/>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5"/>
    </row>
    <row r="12" spans="1:131" s="256" customFormat="1" ht="26.25" customHeight="1" x14ac:dyDescent="0.15">
      <c r="A12" s="262">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3"/>
      <c r="BA12" s="253"/>
      <c r="BB12" s="253"/>
      <c r="BC12" s="253"/>
      <c r="BD12" s="253"/>
      <c r="BE12" s="254"/>
      <c r="BF12" s="254"/>
      <c r="BG12" s="254"/>
      <c r="BH12" s="254"/>
      <c r="BI12" s="254"/>
      <c r="BJ12" s="254"/>
      <c r="BK12" s="254"/>
      <c r="BL12" s="254"/>
      <c r="BM12" s="254"/>
      <c r="BN12" s="254"/>
      <c r="BO12" s="254"/>
      <c r="BP12" s="254"/>
      <c r="BQ12" s="263">
        <v>6</v>
      </c>
      <c r="BR12" s="264"/>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5"/>
    </row>
    <row r="13" spans="1:131" s="256" customFormat="1" ht="26.25" customHeight="1" x14ac:dyDescent="0.15">
      <c r="A13" s="262">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3"/>
      <c r="BA13" s="253"/>
      <c r="BB13" s="253"/>
      <c r="BC13" s="253"/>
      <c r="BD13" s="253"/>
      <c r="BE13" s="254"/>
      <c r="BF13" s="254"/>
      <c r="BG13" s="254"/>
      <c r="BH13" s="254"/>
      <c r="BI13" s="254"/>
      <c r="BJ13" s="254"/>
      <c r="BK13" s="254"/>
      <c r="BL13" s="254"/>
      <c r="BM13" s="254"/>
      <c r="BN13" s="254"/>
      <c r="BO13" s="254"/>
      <c r="BP13" s="254"/>
      <c r="BQ13" s="263">
        <v>7</v>
      </c>
      <c r="BR13" s="264"/>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5"/>
    </row>
    <row r="14" spans="1:131" s="256" customFormat="1" ht="26.25" customHeight="1" x14ac:dyDescent="0.15">
      <c r="A14" s="262">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3"/>
      <c r="BA14" s="253"/>
      <c r="BB14" s="253"/>
      <c r="BC14" s="253"/>
      <c r="BD14" s="253"/>
      <c r="BE14" s="254"/>
      <c r="BF14" s="254"/>
      <c r="BG14" s="254"/>
      <c r="BH14" s="254"/>
      <c r="BI14" s="254"/>
      <c r="BJ14" s="254"/>
      <c r="BK14" s="254"/>
      <c r="BL14" s="254"/>
      <c r="BM14" s="254"/>
      <c r="BN14" s="254"/>
      <c r="BO14" s="254"/>
      <c r="BP14" s="254"/>
      <c r="BQ14" s="263">
        <v>8</v>
      </c>
      <c r="BR14" s="264"/>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5"/>
    </row>
    <row r="15" spans="1:131" s="256" customFormat="1" ht="26.25" customHeight="1" x14ac:dyDescent="0.15">
      <c r="A15" s="262">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3"/>
      <c r="BA15" s="253"/>
      <c r="BB15" s="253"/>
      <c r="BC15" s="253"/>
      <c r="BD15" s="253"/>
      <c r="BE15" s="254"/>
      <c r="BF15" s="254"/>
      <c r="BG15" s="254"/>
      <c r="BH15" s="254"/>
      <c r="BI15" s="254"/>
      <c r="BJ15" s="254"/>
      <c r="BK15" s="254"/>
      <c r="BL15" s="254"/>
      <c r="BM15" s="254"/>
      <c r="BN15" s="254"/>
      <c r="BO15" s="254"/>
      <c r="BP15" s="254"/>
      <c r="BQ15" s="263">
        <v>9</v>
      </c>
      <c r="BR15" s="264"/>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5"/>
    </row>
    <row r="16" spans="1:131" s="256" customFormat="1" ht="26.25" customHeight="1" x14ac:dyDescent="0.15">
      <c r="A16" s="262">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3"/>
      <c r="BA16" s="253"/>
      <c r="BB16" s="253"/>
      <c r="BC16" s="253"/>
      <c r="BD16" s="253"/>
      <c r="BE16" s="254"/>
      <c r="BF16" s="254"/>
      <c r="BG16" s="254"/>
      <c r="BH16" s="254"/>
      <c r="BI16" s="254"/>
      <c r="BJ16" s="254"/>
      <c r="BK16" s="254"/>
      <c r="BL16" s="254"/>
      <c r="BM16" s="254"/>
      <c r="BN16" s="254"/>
      <c r="BO16" s="254"/>
      <c r="BP16" s="254"/>
      <c r="BQ16" s="263">
        <v>10</v>
      </c>
      <c r="BR16" s="264"/>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5"/>
    </row>
    <row r="17" spans="1:131" s="256" customFormat="1" ht="26.25" customHeight="1" x14ac:dyDescent="0.15">
      <c r="A17" s="262">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3"/>
      <c r="BA17" s="253"/>
      <c r="BB17" s="253"/>
      <c r="BC17" s="253"/>
      <c r="BD17" s="253"/>
      <c r="BE17" s="254"/>
      <c r="BF17" s="254"/>
      <c r="BG17" s="254"/>
      <c r="BH17" s="254"/>
      <c r="BI17" s="254"/>
      <c r="BJ17" s="254"/>
      <c r="BK17" s="254"/>
      <c r="BL17" s="254"/>
      <c r="BM17" s="254"/>
      <c r="BN17" s="254"/>
      <c r="BO17" s="254"/>
      <c r="BP17" s="254"/>
      <c r="BQ17" s="263">
        <v>11</v>
      </c>
      <c r="BR17" s="264"/>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5"/>
    </row>
    <row r="18" spans="1:131" s="256" customFormat="1" ht="26.25" customHeight="1" x14ac:dyDescent="0.15">
      <c r="A18" s="262">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3"/>
      <c r="BA18" s="253"/>
      <c r="BB18" s="253"/>
      <c r="BC18" s="253"/>
      <c r="BD18" s="253"/>
      <c r="BE18" s="254"/>
      <c r="BF18" s="254"/>
      <c r="BG18" s="254"/>
      <c r="BH18" s="254"/>
      <c r="BI18" s="254"/>
      <c r="BJ18" s="254"/>
      <c r="BK18" s="254"/>
      <c r="BL18" s="254"/>
      <c r="BM18" s="254"/>
      <c r="BN18" s="254"/>
      <c r="BO18" s="254"/>
      <c r="BP18" s="254"/>
      <c r="BQ18" s="263">
        <v>12</v>
      </c>
      <c r="BR18" s="264"/>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5"/>
    </row>
    <row r="19" spans="1:131" s="256" customFormat="1" ht="26.25" customHeight="1" x14ac:dyDescent="0.15">
      <c r="A19" s="262">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3"/>
      <c r="BA19" s="253"/>
      <c r="BB19" s="253"/>
      <c r="BC19" s="253"/>
      <c r="BD19" s="253"/>
      <c r="BE19" s="254"/>
      <c r="BF19" s="254"/>
      <c r="BG19" s="254"/>
      <c r="BH19" s="254"/>
      <c r="BI19" s="254"/>
      <c r="BJ19" s="254"/>
      <c r="BK19" s="254"/>
      <c r="BL19" s="254"/>
      <c r="BM19" s="254"/>
      <c r="BN19" s="254"/>
      <c r="BO19" s="254"/>
      <c r="BP19" s="254"/>
      <c r="BQ19" s="263">
        <v>13</v>
      </c>
      <c r="BR19" s="264"/>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5"/>
    </row>
    <row r="20" spans="1:131" s="256" customFormat="1" ht="26.25" customHeight="1" x14ac:dyDescent="0.15">
      <c r="A20" s="262">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3"/>
      <c r="BA20" s="253"/>
      <c r="BB20" s="253"/>
      <c r="BC20" s="253"/>
      <c r="BD20" s="253"/>
      <c r="BE20" s="254"/>
      <c r="BF20" s="254"/>
      <c r="BG20" s="254"/>
      <c r="BH20" s="254"/>
      <c r="BI20" s="254"/>
      <c r="BJ20" s="254"/>
      <c r="BK20" s="254"/>
      <c r="BL20" s="254"/>
      <c r="BM20" s="254"/>
      <c r="BN20" s="254"/>
      <c r="BO20" s="254"/>
      <c r="BP20" s="254"/>
      <c r="BQ20" s="263">
        <v>14</v>
      </c>
      <c r="BR20" s="264"/>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5"/>
    </row>
    <row r="21" spans="1:131" s="256" customFormat="1" ht="26.25" customHeight="1" thickBot="1" x14ac:dyDescent="0.2">
      <c r="A21" s="262">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3"/>
      <c r="BA21" s="253"/>
      <c r="BB21" s="253"/>
      <c r="BC21" s="253"/>
      <c r="BD21" s="253"/>
      <c r="BE21" s="254"/>
      <c r="BF21" s="254"/>
      <c r="BG21" s="254"/>
      <c r="BH21" s="254"/>
      <c r="BI21" s="254"/>
      <c r="BJ21" s="254"/>
      <c r="BK21" s="254"/>
      <c r="BL21" s="254"/>
      <c r="BM21" s="254"/>
      <c r="BN21" s="254"/>
      <c r="BO21" s="254"/>
      <c r="BP21" s="254"/>
      <c r="BQ21" s="263">
        <v>15</v>
      </c>
      <c r="BR21" s="264"/>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5"/>
    </row>
    <row r="22" spans="1:131" s="256" customFormat="1" ht="26.25" customHeight="1" x14ac:dyDescent="0.15">
      <c r="A22" s="262">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4"/>
      <c r="AL22" s="885"/>
      <c r="AM22" s="885"/>
      <c r="AN22" s="885"/>
      <c r="AO22" s="885"/>
      <c r="AP22" s="885"/>
      <c r="AQ22" s="885"/>
      <c r="AR22" s="885"/>
      <c r="AS22" s="885"/>
      <c r="AT22" s="885"/>
      <c r="AU22" s="886"/>
      <c r="AV22" s="886"/>
      <c r="AW22" s="886"/>
      <c r="AX22" s="886"/>
      <c r="AY22" s="887"/>
      <c r="AZ22" s="888" t="s">
        <v>386</v>
      </c>
      <c r="BA22" s="888"/>
      <c r="BB22" s="888"/>
      <c r="BC22" s="888"/>
      <c r="BD22" s="889"/>
      <c r="BE22" s="254"/>
      <c r="BF22" s="254"/>
      <c r="BG22" s="254"/>
      <c r="BH22" s="254"/>
      <c r="BI22" s="254"/>
      <c r="BJ22" s="254"/>
      <c r="BK22" s="254"/>
      <c r="BL22" s="254"/>
      <c r="BM22" s="254"/>
      <c r="BN22" s="254"/>
      <c r="BO22" s="254"/>
      <c r="BP22" s="254"/>
      <c r="BQ22" s="263">
        <v>16</v>
      </c>
      <c r="BR22" s="264"/>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5"/>
    </row>
    <row r="23" spans="1:131" s="256" customFormat="1" ht="26.25" customHeight="1" thickBot="1" x14ac:dyDescent="0.2">
      <c r="A23" s="265" t="s">
        <v>387</v>
      </c>
      <c r="B23" s="873" t="s">
        <v>388</v>
      </c>
      <c r="C23" s="874"/>
      <c r="D23" s="874"/>
      <c r="E23" s="874"/>
      <c r="F23" s="874"/>
      <c r="G23" s="874"/>
      <c r="H23" s="874"/>
      <c r="I23" s="874"/>
      <c r="J23" s="874"/>
      <c r="K23" s="874"/>
      <c r="L23" s="874"/>
      <c r="M23" s="874"/>
      <c r="N23" s="874"/>
      <c r="O23" s="874"/>
      <c r="P23" s="875"/>
      <c r="Q23" s="876">
        <f>SUM(Q7:U22)</f>
        <v>6224</v>
      </c>
      <c r="R23" s="877"/>
      <c r="S23" s="877"/>
      <c r="T23" s="877"/>
      <c r="U23" s="877"/>
      <c r="V23" s="876">
        <f>SUM(V7:Z22)</f>
        <v>5965</v>
      </c>
      <c r="W23" s="877"/>
      <c r="X23" s="877"/>
      <c r="Y23" s="877"/>
      <c r="Z23" s="877"/>
      <c r="AA23" s="876">
        <f>SUM(AA7:AE22)</f>
        <v>259</v>
      </c>
      <c r="AB23" s="877"/>
      <c r="AC23" s="877"/>
      <c r="AD23" s="877"/>
      <c r="AE23" s="877"/>
      <c r="AF23" s="878">
        <v>257</v>
      </c>
      <c r="AG23" s="877"/>
      <c r="AH23" s="877"/>
      <c r="AI23" s="877"/>
      <c r="AJ23" s="879"/>
      <c r="AK23" s="880"/>
      <c r="AL23" s="881"/>
      <c r="AM23" s="881"/>
      <c r="AN23" s="881"/>
      <c r="AO23" s="881"/>
      <c r="AP23" s="876">
        <f>SUM(AP7:AT22)</f>
        <v>5225</v>
      </c>
      <c r="AQ23" s="877"/>
      <c r="AR23" s="877"/>
      <c r="AS23" s="877"/>
      <c r="AT23" s="877"/>
      <c r="AU23" s="882"/>
      <c r="AV23" s="882"/>
      <c r="AW23" s="882"/>
      <c r="AX23" s="882"/>
      <c r="AY23" s="883"/>
      <c r="AZ23" s="891" t="s">
        <v>389</v>
      </c>
      <c r="BA23" s="892"/>
      <c r="BB23" s="892"/>
      <c r="BC23" s="892"/>
      <c r="BD23" s="893"/>
      <c r="BE23" s="254"/>
      <c r="BF23" s="254"/>
      <c r="BG23" s="254"/>
      <c r="BH23" s="254"/>
      <c r="BI23" s="254"/>
      <c r="BJ23" s="254"/>
      <c r="BK23" s="254"/>
      <c r="BL23" s="254"/>
      <c r="BM23" s="254"/>
      <c r="BN23" s="254"/>
      <c r="BO23" s="254"/>
      <c r="BP23" s="254"/>
      <c r="BQ23" s="263">
        <v>17</v>
      </c>
      <c r="BR23" s="264"/>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5"/>
    </row>
    <row r="24" spans="1:131" s="256" customFormat="1" ht="26.25" customHeight="1" x14ac:dyDescent="0.15">
      <c r="A24" s="890" t="s">
        <v>390</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3"/>
      <c r="BA24" s="253"/>
      <c r="BB24" s="253"/>
      <c r="BC24" s="253"/>
      <c r="BD24" s="253"/>
      <c r="BE24" s="254"/>
      <c r="BF24" s="254"/>
      <c r="BG24" s="254"/>
      <c r="BH24" s="254"/>
      <c r="BI24" s="254"/>
      <c r="BJ24" s="254"/>
      <c r="BK24" s="254"/>
      <c r="BL24" s="254"/>
      <c r="BM24" s="254"/>
      <c r="BN24" s="254"/>
      <c r="BO24" s="254"/>
      <c r="BP24" s="254"/>
      <c r="BQ24" s="263">
        <v>18</v>
      </c>
      <c r="BR24" s="264"/>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5"/>
    </row>
    <row r="25" spans="1:131" s="248" customFormat="1" ht="26.25" customHeight="1" thickBot="1" x14ac:dyDescent="0.2">
      <c r="A25" s="832" t="s">
        <v>391</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3"/>
      <c r="BK25" s="253"/>
      <c r="BL25" s="253"/>
      <c r="BM25" s="253"/>
      <c r="BN25" s="253"/>
      <c r="BO25" s="266"/>
      <c r="BP25" s="266"/>
      <c r="BQ25" s="263">
        <v>19</v>
      </c>
      <c r="BR25" s="264"/>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7"/>
    </row>
    <row r="26" spans="1:131" s="248" customFormat="1" ht="26.25" customHeight="1" x14ac:dyDescent="0.15">
      <c r="A26" s="823" t="s">
        <v>368</v>
      </c>
      <c r="B26" s="824"/>
      <c r="C26" s="824"/>
      <c r="D26" s="824"/>
      <c r="E26" s="824"/>
      <c r="F26" s="824"/>
      <c r="G26" s="824"/>
      <c r="H26" s="824"/>
      <c r="I26" s="824"/>
      <c r="J26" s="824"/>
      <c r="K26" s="824"/>
      <c r="L26" s="824"/>
      <c r="M26" s="824"/>
      <c r="N26" s="824"/>
      <c r="O26" s="824"/>
      <c r="P26" s="825"/>
      <c r="Q26" s="800" t="s">
        <v>392</v>
      </c>
      <c r="R26" s="801"/>
      <c r="S26" s="801"/>
      <c r="T26" s="801"/>
      <c r="U26" s="802"/>
      <c r="V26" s="800" t="s">
        <v>393</v>
      </c>
      <c r="W26" s="801"/>
      <c r="X26" s="801"/>
      <c r="Y26" s="801"/>
      <c r="Z26" s="802"/>
      <c r="AA26" s="800" t="s">
        <v>394</v>
      </c>
      <c r="AB26" s="801"/>
      <c r="AC26" s="801"/>
      <c r="AD26" s="801"/>
      <c r="AE26" s="801"/>
      <c r="AF26" s="894" t="s">
        <v>395</v>
      </c>
      <c r="AG26" s="895"/>
      <c r="AH26" s="895"/>
      <c r="AI26" s="895"/>
      <c r="AJ26" s="896"/>
      <c r="AK26" s="801" t="s">
        <v>396</v>
      </c>
      <c r="AL26" s="801"/>
      <c r="AM26" s="801"/>
      <c r="AN26" s="801"/>
      <c r="AO26" s="802"/>
      <c r="AP26" s="800" t="s">
        <v>397</v>
      </c>
      <c r="AQ26" s="801"/>
      <c r="AR26" s="801"/>
      <c r="AS26" s="801"/>
      <c r="AT26" s="802"/>
      <c r="AU26" s="800" t="s">
        <v>398</v>
      </c>
      <c r="AV26" s="801"/>
      <c r="AW26" s="801"/>
      <c r="AX26" s="801"/>
      <c r="AY26" s="802"/>
      <c r="AZ26" s="800" t="s">
        <v>399</v>
      </c>
      <c r="BA26" s="801"/>
      <c r="BB26" s="801"/>
      <c r="BC26" s="801"/>
      <c r="BD26" s="802"/>
      <c r="BE26" s="800" t="s">
        <v>375</v>
      </c>
      <c r="BF26" s="801"/>
      <c r="BG26" s="801"/>
      <c r="BH26" s="801"/>
      <c r="BI26" s="812"/>
      <c r="BJ26" s="253"/>
      <c r="BK26" s="253"/>
      <c r="BL26" s="253"/>
      <c r="BM26" s="253"/>
      <c r="BN26" s="253"/>
      <c r="BO26" s="266"/>
      <c r="BP26" s="266"/>
      <c r="BQ26" s="263">
        <v>20</v>
      </c>
      <c r="BR26" s="264"/>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7"/>
    </row>
    <row r="27" spans="1:131" s="248" customFormat="1" ht="26.25" customHeight="1" thickBot="1" x14ac:dyDescent="0.2">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7"/>
      <c r="AG27" s="898"/>
      <c r="AH27" s="898"/>
      <c r="AI27" s="898"/>
      <c r="AJ27" s="899"/>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3"/>
      <c r="BK27" s="253"/>
      <c r="BL27" s="253"/>
      <c r="BM27" s="253"/>
      <c r="BN27" s="253"/>
      <c r="BO27" s="266"/>
      <c r="BP27" s="266"/>
      <c r="BQ27" s="263">
        <v>21</v>
      </c>
      <c r="BR27" s="264"/>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7"/>
    </row>
    <row r="28" spans="1:131" s="248" customFormat="1" ht="26.25" customHeight="1" thickTop="1" x14ac:dyDescent="0.15">
      <c r="A28" s="267">
        <v>1</v>
      </c>
      <c r="B28" s="814" t="s">
        <v>400</v>
      </c>
      <c r="C28" s="815"/>
      <c r="D28" s="815"/>
      <c r="E28" s="815"/>
      <c r="F28" s="815"/>
      <c r="G28" s="815"/>
      <c r="H28" s="815"/>
      <c r="I28" s="815"/>
      <c r="J28" s="815"/>
      <c r="K28" s="815"/>
      <c r="L28" s="815"/>
      <c r="M28" s="815"/>
      <c r="N28" s="815"/>
      <c r="O28" s="815"/>
      <c r="P28" s="816"/>
      <c r="Q28" s="904">
        <v>758</v>
      </c>
      <c r="R28" s="905"/>
      <c r="S28" s="905"/>
      <c r="T28" s="905"/>
      <c r="U28" s="905"/>
      <c r="V28" s="905">
        <v>728</v>
      </c>
      <c r="W28" s="905"/>
      <c r="X28" s="905"/>
      <c r="Y28" s="905"/>
      <c r="Z28" s="905"/>
      <c r="AA28" s="905">
        <v>30</v>
      </c>
      <c r="AB28" s="905"/>
      <c r="AC28" s="905"/>
      <c r="AD28" s="905"/>
      <c r="AE28" s="906"/>
      <c r="AF28" s="907">
        <v>30</v>
      </c>
      <c r="AG28" s="905"/>
      <c r="AH28" s="905"/>
      <c r="AI28" s="905"/>
      <c r="AJ28" s="908"/>
      <c r="AK28" s="909">
        <v>76</v>
      </c>
      <c r="AL28" s="900"/>
      <c r="AM28" s="900"/>
      <c r="AN28" s="900"/>
      <c r="AO28" s="900"/>
      <c r="AP28" s="900" t="s">
        <v>587</v>
      </c>
      <c r="AQ28" s="900"/>
      <c r="AR28" s="900"/>
      <c r="AS28" s="900"/>
      <c r="AT28" s="900"/>
      <c r="AU28" s="900" t="s">
        <v>587</v>
      </c>
      <c r="AV28" s="900"/>
      <c r="AW28" s="900"/>
      <c r="AX28" s="900"/>
      <c r="AY28" s="900"/>
      <c r="AZ28" s="901" t="s">
        <v>587</v>
      </c>
      <c r="BA28" s="901"/>
      <c r="BB28" s="901"/>
      <c r="BC28" s="901"/>
      <c r="BD28" s="901"/>
      <c r="BE28" s="902"/>
      <c r="BF28" s="902"/>
      <c r="BG28" s="902"/>
      <c r="BH28" s="902"/>
      <c r="BI28" s="903"/>
      <c r="BJ28" s="253"/>
      <c r="BK28" s="253"/>
      <c r="BL28" s="253"/>
      <c r="BM28" s="253"/>
      <c r="BN28" s="253"/>
      <c r="BO28" s="266"/>
      <c r="BP28" s="266"/>
      <c r="BQ28" s="263">
        <v>22</v>
      </c>
      <c r="BR28" s="264"/>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7"/>
    </row>
    <row r="29" spans="1:131" s="248" customFormat="1" ht="26.25" customHeight="1" x14ac:dyDescent="0.15">
      <c r="A29" s="267">
        <v>2</v>
      </c>
      <c r="B29" s="838" t="s">
        <v>401</v>
      </c>
      <c r="C29" s="839"/>
      <c r="D29" s="839"/>
      <c r="E29" s="839"/>
      <c r="F29" s="839"/>
      <c r="G29" s="839"/>
      <c r="H29" s="839"/>
      <c r="I29" s="839"/>
      <c r="J29" s="839"/>
      <c r="K29" s="839"/>
      <c r="L29" s="839"/>
      <c r="M29" s="839"/>
      <c r="N29" s="839"/>
      <c r="O29" s="839"/>
      <c r="P29" s="840"/>
      <c r="Q29" s="841">
        <v>823</v>
      </c>
      <c r="R29" s="842"/>
      <c r="S29" s="842"/>
      <c r="T29" s="842"/>
      <c r="U29" s="842"/>
      <c r="V29" s="842">
        <v>811</v>
      </c>
      <c r="W29" s="842"/>
      <c r="X29" s="842"/>
      <c r="Y29" s="842"/>
      <c r="Z29" s="842"/>
      <c r="AA29" s="842">
        <v>12</v>
      </c>
      <c r="AB29" s="842"/>
      <c r="AC29" s="842"/>
      <c r="AD29" s="842"/>
      <c r="AE29" s="843"/>
      <c r="AF29" s="844">
        <v>12</v>
      </c>
      <c r="AG29" s="845"/>
      <c r="AH29" s="845"/>
      <c r="AI29" s="845"/>
      <c r="AJ29" s="846"/>
      <c r="AK29" s="912">
        <v>32</v>
      </c>
      <c r="AL29" s="913"/>
      <c r="AM29" s="913"/>
      <c r="AN29" s="913"/>
      <c r="AO29" s="913"/>
      <c r="AP29" s="913" t="s">
        <v>587</v>
      </c>
      <c r="AQ29" s="913"/>
      <c r="AR29" s="913"/>
      <c r="AS29" s="913"/>
      <c r="AT29" s="913"/>
      <c r="AU29" s="913" t="s">
        <v>587</v>
      </c>
      <c r="AV29" s="913"/>
      <c r="AW29" s="913"/>
      <c r="AX29" s="913"/>
      <c r="AY29" s="913"/>
      <c r="AZ29" s="914" t="s">
        <v>587</v>
      </c>
      <c r="BA29" s="914"/>
      <c r="BB29" s="914"/>
      <c r="BC29" s="914"/>
      <c r="BD29" s="914"/>
      <c r="BE29" s="910"/>
      <c r="BF29" s="910"/>
      <c r="BG29" s="910"/>
      <c r="BH29" s="910"/>
      <c r="BI29" s="911"/>
      <c r="BJ29" s="253"/>
      <c r="BK29" s="253"/>
      <c r="BL29" s="253"/>
      <c r="BM29" s="253"/>
      <c r="BN29" s="253"/>
      <c r="BO29" s="266"/>
      <c r="BP29" s="266"/>
      <c r="BQ29" s="263">
        <v>23</v>
      </c>
      <c r="BR29" s="264"/>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7"/>
    </row>
    <row r="30" spans="1:131" s="248" customFormat="1" ht="26.25" customHeight="1" x14ac:dyDescent="0.15">
      <c r="A30" s="267">
        <v>3</v>
      </c>
      <c r="B30" s="838" t="s">
        <v>402</v>
      </c>
      <c r="C30" s="839"/>
      <c r="D30" s="839"/>
      <c r="E30" s="839"/>
      <c r="F30" s="839"/>
      <c r="G30" s="839"/>
      <c r="H30" s="839"/>
      <c r="I30" s="839"/>
      <c r="J30" s="839"/>
      <c r="K30" s="839"/>
      <c r="L30" s="839"/>
      <c r="M30" s="839"/>
      <c r="N30" s="839"/>
      <c r="O30" s="839"/>
      <c r="P30" s="840"/>
      <c r="Q30" s="841">
        <v>88</v>
      </c>
      <c r="R30" s="842"/>
      <c r="S30" s="842"/>
      <c r="T30" s="842"/>
      <c r="U30" s="842"/>
      <c r="V30" s="842">
        <v>86</v>
      </c>
      <c r="W30" s="842"/>
      <c r="X30" s="842"/>
      <c r="Y30" s="842"/>
      <c r="Z30" s="842"/>
      <c r="AA30" s="842">
        <v>2</v>
      </c>
      <c r="AB30" s="842"/>
      <c r="AC30" s="842"/>
      <c r="AD30" s="842"/>
      <c r="AE30" s="843"/>
      <c r="AF30" s="844">
        <v>2</v>
      </c>
      <c r="AG30" s="845"/>
      <c r="AH30" s="845"/>
      <c r="AI30" s="845"/>
      <c r="AJ30" s="846"/>
      <c r="AK30" s="912">
        <v>127</v>
      </c>
      <c r="AL30" s="913"/>
      <c r="AM30" s="913"/>
      <c r="AN30" s="913"/>
      <c r="AO30" s="913"/>
      <c r="AP30" s="913" t="s">
        <v>587</v>
      </c>
      <c r="AQ30" s="913"/>
      <c r="AR30" s="913"/>
      <c r="AS30" s="913"/>
      <c r="AT30" s="913"/>
      <c r="AU30" s="913" t="s">
        <v>587</v>
      </c>
      <c r="AV30" s="913"/>
      <c r="AW30" s="913"/>
      <c r="AX30" s="913"/>
      <c r="AY30" s="913"/>
      <c r="AZ30" s="914" t="s">
        <v>587</v>
      </c>
      <c r="BA30" s="914"/>
      <c r="BB30" s="914"/>
      <c r="BC30" s="914"/>
      <c r="BD30" s="914"/>
      <c r="BE30" s="910"/>
      <c r="BF30" s="910"/>
      <c r="BG30" s="910"/>
      <c r="BH30" s="910"/>
      <c r="BI30" s="911"/>
      <c r="BJ30" s="253"/>
      <c r="BK30" s="253"/>
      <c r="BL30" s="253"/>
      <c r="BM30" s="253"/>
      <c r="BN30" s="253"/>
      <c r="BO30" s="266"/>
      <c r="BP30" s="266"/>
      <c r="BQ30" s="263">
        <v>24</v>
      </c>
      <c r="BR30" s="264"/>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7"/>
    </row>
    <row r="31" spans="1:131" s="248" customFormat="1" ht="26.25" customHeight="1" x14ac:dyDescent="0.15">
      <c r="A31" s="267">
        <v>4</v>
      </c>
      <c r="B31" s="838" t="s">
        <v>403</v>
      </c>
      <c r="C31" s="839"/>
      <c r="D31" s="839"/>
      <c r="E31" s="839"/>
      <c r="F31" s="839"/>
      <c r="G31" s="839"/>
      <c r="H31" s="839"/>
      <c r="I31" s="839"/>
      <c r="J31" s="839"/>
      <c r="K31" s="839"/>
      <c r="L31" s="839"/>
      <c r="M31" s="839"/>
      <c r="N31" s="839"/>
      <c r="O31" s="839"/>
      <c r="P31" s="840"/>
      <c r="Q31" s="841">
        <v>166</v>
      </c>
      <c r="R31" s="842"/>
      <c r="S31" s="842"/>
      <c r="T31" s="842"/>
      <c r="U31" s="842"/>
      <c r="V31" s="842">
        <v>166</v>
      </c>
      <c r="W31" s="842"/>
      <c r="X31" s="842"/>
      <c r="Y31" s="842"/>
      <c r="Z31" s="842"/>
      <c r="AA31" s="842" t="s">
        <v>580</v>
      </c>
      <c r="AB31" s="842"/>
      <c r="AC31" s="842"/>
      <c r="AD31" s="842"/>
      <c r="AE31" s="843"/>
      <c r="AF31" s="844" t="s">
        <v>173</v>
      </c>
      <c r="AG31" s="845"/>
      <c r="AH31" s="845"/>
      <c r="AI31" s="845"/>
      <c r="AJ31" s="846"/>
      <c r="AK31" s="912">
        <v>74</v>
      </c>
      <c r="AL31" s="913"/>
      <c r="AM31" s="913"/>
      <c r="AN31" s="913"/>
      <c r="AO31" s="913"/>
      <c r="AP31" s="913">
        <v>859</v>
      </c>
      <c r="AQ31" s="913"/>
      <c r="AR31" s="913"/>
      <c r="AS31" s="913"/>
      <c r="AT31" s="913"/>
      <c r="AU31" s="913">
        <v>744</v>
      </c>
      <c r="AV31" s="913"/>
      <c r="AW31" s="913"/>
      <c r="AX31" s="913"/>
      <c r="AY31" s="913"/>
      <c r="AZ31" s="914" t="s">
        <v>587</v>
      </c>
      <c r="BA31" s="914"/>
      <c r="BB31" s="914"/>
      <c r="BC31" s="914"/>
      <c r="BD31" s="914"/>
      <c r="BE31" s="910" t="s">
        <v>404</v>
      </c>
      <c r="BF31" s="910"/>
      <c r="BG31" s="910"/>
      <c r="BH31" s="910"/>
      <c r="BI31" s="911"/>
      <c r="BJ31" s="253"/>
      <c r="BK31" s="253"/>
      <c r="BL31" s="253"/>
      <c r="BM31" s="253"/>
      <c r="BN31" s="253"/>
      <c r="BO31" s="266"/>
      <c r="BP31" s="266"/>
      <c r="BQ31" s="263">
        <v>25</v>
      </c>
      <c r="BR31" s="264"/>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7"/>
    </row>
    <row r="32" spans="1:131" s="248" customFormat="1" ht="26.25" customHeight="1" x14ac:dyDescent="0.15">
      <c r="A32" s="267">
        <v>5</v>
      </c>
      <c r="B32" s="838" t="s">
        <v>405</v>
      </c>
      <c r="C32" s="839"/>
      <c r="D32" s="839"/>
      <c r="E32" s="839"/>
      <c r="F32" s="839"/>
      <c r="G32" s="839"/>
      <c r="H32" s="839"/>
      <c r="I32" s="839"/>
      <c r="J32" s="839"/>
      <c r="K32" s="839"/>
      <c r="L32" s="839"/>
      <c r="M32" s="839"/>
      <c r="N32" s="839"/>
      <c r="O32" s="839"/>
      <c r="P32" s="840"/>
      <c r="Q32" s="841">
        <v>334</v>
      </c>
      <c r="R32" s="842"/>
      <c r="S32" s="842"/>
      <c r="T32" s="842"/>
      <c r="U32" s="842"/>
      <c r="V32" s="842">
        <v>334</v>
      </c>
      <c r="W32" s="842"/>
      <c r="X32" s="842"/>
      <c r="Y32" s="842"/>
      <c r="Z32" s="842"/>
      <c r="AA32" s="842" t="s">
        <v>580</v>
      </c>
      <c r="AB32" s="842"/>
      <c r="AC32" s="842"/>
      <c r="AD32" s="842"/>
      <c r="AE32" s="843"/>
      <c r="AF32" s="844" t="s">
        <v>173</v>
      </c>
      <c r="AG32" s="845"/>
      <c r="AH32" s="845"/>
      <c r="AI32" s="845"/>
      <c r="AJ32" s="846"/>
      <c r="AK32" s="912">
        <v>161</v>
      </c>
      <c r="AL32" s="913"/>
      <c r="AM32" s="913"/>
      <c r="AN32" s="913"/>
      <c r="AO32" s="913"/>
      <c r="AP32" s="913">
        <v>2402</v>
      </c>
      <c r="AQ32" s="913"/>
      <c r="AR32" s="913"/>
      <c r="AS32" s="913"/>
      <c r="AT32" s="913"/>
      <c r="AU32" s="913">
        <v>2202</v>
      </c>
      <c r="AV32" s="913"/>
      <c r="AW32" s="913"/>
      <c r="AX32" s="913"/>
      <c r="AY32" s="913"/>
      <c r="AZ32" s="914" t="s">
        <v>587</v>
      </c>
      <c r="BA32" s="914"/>
      <c r="BB32" s="914"/>
      <c r="BC32" s="914"/>
      <c r="BD32" s="914"/>
      <c r="BE32" s="910" t="s">
        <v>406</v>
      </c>
      <c r="BF32" s="910"/>
      <c r="BG32" s="910"/>
      <c r="BH32" s="910"/>
      <c r="BI32" s="911"/>
      <c r="BJ32" s="253"/>
      <c r="BK32" s="253"/>
      <c r="BL32" s="253"/>
      <c r="BM32" s="253"/>
      <c r="BN32" s="253"/>
      <c r="BO32" s="266"/>
      <c r="BP32" s="266"/>
      <c r="BQ32" s="263">
        <v>26</v>
      </c>
      <c r="BR32" s="264"/>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7"/>
    </row>
    <row r="33" spans="1:131" s="248" customFormat="1" ht="26.25" customHeight="1" x14ac:dyDescent="0.15">
      <c r="A33" s="267">
        <v>6</v>
      </c>
      <c r="B33" s="838"/>
      <c r="C33" s="839"/>
      <c r="D33" s="839"/>
      <c r="E33" s="839"/>
      <c r="F33" s="839"/>
      <c r="G33" s="839"/>
      <c r="H33" s="839"/>
      <c r="I33" s="839"/>
      <c r="J33" s="839"/>
      <c r="K33" s="839"/>
      <c r="L33" s="839"/>
      <c r="M33" s="839"/>
      <c r="N33" s="839"/>
      <c r="O33" s="839"/>
      <c r="P33" s="840"/>
      <c r="Q33" s="841"/>
      <c r="R33" s="842"/>
      <c r="S33" s="842"/>
      <c r="T33" s="842"/>
      <c r="U33" s="842"/>
      <c r="V33" s="842"/>
      <c r="W33" s="842"/>
      <c r="X33" s="842"/>
      <c r="Y33" s="842"/>
      <c r="Z33" s="842"/>
      <c r="AA33" s="842"/>
      <c r="AB33" s="842"/>
      <c r="AC33" s="842"/>
      <c r="AD33" s="842"/>
      <c r="AE33" s="843"/>
      <c r="AF33" s="844"/>
      <c r="AG33" s="845"/>
      <c r="AH33" s="845"/>
      <c r="AI33" s="845"/>
      <c r="AJ33" s="846"/>
      <c r="AK33" s="912"/>
      <c r="AL33" s="913"/>
      <c r="AM33" s="913"/>
      <c r="AN33" s="913"/>
      <c r="AO33" s="913"/>
      <c r="AP33" s="913"/>
      <c r="AQ33" s="913"/>
      <c r="AR33" s="913"/>
      <c r="AS33" s="913"/>
      <c r="AT33" s="913"/>
      <c r="AU33" s="913"/>
      <c r="AV33" s="913"/>
      <c r="AW33" s="913"/>
      <c r="AX33" s="913"/>
      <c r="AY33" s="913"/>
      <c r="AZ33" s="914"/>
      <c r="BA33" s="914"/>
      <c r="BB33" s="914"/>
      <c r="BC33" s="914"/>
      <c r="BD33" s="914"/>
      <c r="BE33" s="910"/>
      <c r="BF33" s="910"/>
      <c r="BG33" s="910"/>
      <c r="BH33" s="910"/>
      <c r="BI33" s="911"/>
      <c r="BJ33" s="253"/>
      <c r="BK33" s="253"/>
      <c r="BL33" s="253"/>
      <c r="BM33" s="253"/>
      <c r="BN33" s="253"/>
      <c r="BO33" s="266"/>
      <c r="BP33" s="266"/>
      <c r="BQ33" s="263">
        <v>27</v>
      </c>
      <c r="BR33" s="264"/>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7"/>
    </row>
    <row r="34" spans="1:131" s="248" customFormat="1" ht="26.25" customHeight="1" x14ac:dyDescent="0.15">
      <c r="A34" s="267">
        <v>7</v>
      </c>
      <c r="B34" s="838"/>
      <c r="C34" s="839"/>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3"/>
      <c r="AF34" s="844"/>
      <c r="AG34" s="845"/>
      <c r="AH34" s="845"/>
      <c r="AI34" s="845"/>
      <c r="AJ34" s="846"/>
      <c r="AK34" s="912"/>
      <c r="AL34" s="913"/>
      <c r="AM34" s="913"/>
      <c r="AN34" s="913"/>
      <c r="AO34" s="913"/>
      <c r="AP34" s="913"/>
      <c r="AQ34" s="913"/>
      <c r="AR34" s="913"/>
      <c r="AS34" s="913"/>
      <c r="AT34" s="913"/>
      <c r="AU34" s="913"/>
      <c r="AV34" s="913"/>
      <c r="AW34" s="913"/>
      <c r="AX34" s="913"/>
      <c r="AY34" s="913"/>
      <c r="AZ34" s="914"/>
      <c r="BA34" s="914"/>
      <c r="BB34" s="914"/>
      <c r="BC34" s="914"/>
      <c r="BD34" s="914"/>
      <c r="BE34" s="910"/>
      <c r="BF34" s="910"/>
      <c r="BG34" s="910"/>
      <c r="BH34" s="910"/>
      <c r="BI34" s="911"/>
      <c r="BJ34" s="253"/>
      <c r="BK34" s="253"/>
      <c r="BL34" s="253"/>
      <c r="BM34" s="253"/>
      <c r="BN34" s="253"/>
      <c r="BO34" s="266"/>
      <c r="BP34" s="266"/>
      <c r="BQ34" s="263">
        <v>28</v>
      </c>
      <c r="BR34" s="264"/>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7"/>
    </row>
    <row r="35" spans="1:131" s="248" customFormat="1" ht="26.25" customHeight="1" x14ac:dyDescent="0.15">
      <c r="A35" s="267">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3"/>
      <c r="BK35" s="253"/>
      <c r="BL35" s="253"/>
      <c r="BM35" s="253"/>
      <c r="BN35" s="253"/>
      <c r="BO35" s="266"/>
      <c r="BP35" s="266"/>
      <c r="BQ35" s="263">
        <v>29</v>
      </c>
      <c r="BR35" s="264"/>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7"/>
    </row>
    <row r="36" spans="1:131" s="248" customFormat="1" ht="26.25" customHeight="1" x14ac:dyDescent="0.15">
      <c r="A36" s="267">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3"/>
      <c r="BK36" s="253"/>
      <c r="BL36" s="253"/>
      <c r="BM36" s="253"/>
      <c r="BN36" s="253"/>
      <c r="BO36" s="266"/>
      <c r="BP36" s="266"/>
      <c r="BQ36" s="263">
        <v>30</v>
      </c>
      <c r="BR36" s="264"/>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7"/>
    </row>
    <row r="37" spans="1:131" s="248" customFormat="1" ht="26.25" customHeight="1" x14ac:dyDescent="0.15">
      <c r="A37" s="267">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3"/>
      <c r="BK37" s="253"/>
      <c r="BL37" s="253"/>
      <c r="BM37" s="253"/>
      <c r="BN37" s="253"/>
      <c r="BO37" s="266"/>
      <c r="BP37" s="266"/>
      <c r="BQ37" s="263">
        <v>31</v>
      </c>
      <c r="BR37" s="264"/>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7"/>
    </row>
    <row r="38" spans="1:131" s="248" customFormat="1" ht="26.25" customHeight="1" x14ac:dyDescent="0.15">
      <c r="A38" s="267">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3"/>
      <c r="BK38" s="253"/>
      <c r="BL38" s="253"/>
      <c r="BM38" s="253"/>
      <c r="BN38" s="253"/>
      <c r="BO38" s="266"/>
      <c r="BP38" s="266"/>
      <c r="BQ38" s="263">
        <v>32</v>
      </c>
      <c r="BR38" s="264"/>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7"/>
    </row>
    <row r="39" spans="1:131" s="248" customFormat="1" ht="26.25" customHeight="1" x14ac:dyDescent="0.15">
      <c r="A39" s="267">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3"/>
      <c r="BK39" s="253"/>
      <c r="BL39" s="253"/>
      <c r="BM39" s="253"/>
      <c r="BN39" s="253"/>
      <c r="BO39" s="266"/>
      <c r="BP39" s="266"/>
      <c r="BQ39" s="263">
        <v>33</v>
      </c>
      <c r="BR39" s="264"/>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7"/>
    </row>
    <row r="40" spans="1:131" s="248" customFormat="1" ht="26.25" customHeight="1" x14ac:dyDescent="0.15">
      <c r="A40" s="262">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3"/>
      <c r="BK40" s="253"/>
      <c r="BL40" s="253"/>
      <c r="BM40" s="253"/>
      <c r="BN40" s="253"/>
      <c r="BO40" s="266"/>
      <c r="BP40" s="266"/>
      <c r="BQ40" s="263">
        <v>34</v>
      </c>
      <c r="BR40" s="264"/>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7"/>
    </row>
    <row r="41" spans="1:131" s="248" customFormat="1" ht="26.25" customHeight="1" x14ac:dyDescent="0.15">
      <c r="A41" s="262">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3"/>
      <c r="BK41" s="253"/>
      <c r="BL41" s="253"/>
      <c r="BM41" s="253"/>
      <c r="BN41" s="253"/>
      <c r="BO41" s="266"/>
      <c r="BP41" s="266"/>
      <c r="BQ41" s="263">
        <v>35</v>
      </c>
      <c r="BR41" s="264"/>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7"/>
    </row>
    <row r="42" spans="1:131" s="248" customFormat="1" ht="26.25" customHeight="1" x14ac:dyDescent="0.15">
      <c r="A42" s="262">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3"/>
      <c r="BK42" s="253"/>
      <c r="BL42" s="253"/>
      <c r="BM42" s="253"/>
      <c r="BN42" s="253"/>
      <c r="BO42" s="266"/>
      <c r="BP42" s="266"/>
      <c r="BQ42" s="263">
        <v>36</v>
      </c>
      <c r="BR42" s="264"/>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7"/>
    </row>
    <row r="43" spans="1:131" s="248" customFormat="1" ht="26.25" customHeight="1" x14ac:dyDescent="0.15">
      <c r="A43" s="262">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3"/>
      <c r="BK43" s="253"/>
      <c r="BL43" s="253"/>
      <c r="BM43" s="253"/>
      <c r="BN43" s="253"/>
      <c r="BO43" s="266"/>
      <c r="BP43" s="266"/>
      <c r="BQ43" s="263">
        <v>37</v>
      </c>
      <c r="BR43" s="264"/>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7"/>
    </row>
    <row r="44" spans="1:131" s="248" customFormat="1" ht="26.25" customHeight="1" x14ac:dyDescent="0.15">
      <c r="A44" s="262">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3"/>
      <c r="BK44" s="253"/>
      <c r="BL44" s="253"/>
      <c r="BM44" s="253"/>
      <c r="BN44" s="253"/>
      <c r="BO44" s="266"/>
      <c r="BP44" s="266"/>
      <c r="BQ44" s="263">
        <v>38</v>
      </c>
      <c r="BR44" s="264"/>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7"/>
    </row>
    <row r="45" spans="1:131" s="248" customFormat="1" ht="26.25" customHeight="1" x14ac:dyDescent="0.15">
      <c r="A45" s="262">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3"/>
      <c r="BK45" s="253"/>
      <c r="BL45" s="253"/>
      <c r="BM45" s="253"/>
      <c r="BN45" s="253"/>
      <c r="BO45" s="266"/>
      <c r="BP45" s="266"/>
      <c r="BQ45" s="263">
        <v>39</v>
      </c>
      <c r="BR45" s="264"/>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7"/>
    </row>
    <row r="46" spans="1:131" s="248" customFormat="1" ht="26.25" customHeight="1" x14ac:dyDescent="0.15">
      <c r="A46" s="262">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3"/>
      <c r="BK46" s="253"/>
      <c r="BL46" s="253"/>
      <c r="BM46" s="253"/>
      <c r="BN46" s="253"/>
      <c r="BO46" s="266"/>
      <c r="BP46" s="266"/>
      <c r="BQ46" s="263">
        <v>40</v>
      </c>
      <c r="BR46" s="264"/>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7"/>
    </row>
    <row r="47" spans="1:131" s="248" customFormat="1" ht="26.25" customHeight="1" x14ac:dyDescent="0.15">
      <c r="A47" s="262">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3"/>
      <c r="BK47" s="253"/>
      <c r="BL47" s="253"/>
      <c r="BM47" s="253"/>
      <c r="BN47" s="253"/>
      <c r="BO47" s="266"/>
      <c r="BP47" s="266"/>
      <c r="BQ47" s="263">
        <v>41</v>
      </c>
      <c r="BR47" s="264"/>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7"/>
    </row>
    <row r="48" spans="1:131" s="248" customFormat="1" ht="26.25" customHeight="1" x14ac:dyDescent="0.15">
      <c r="A48" s="262">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3"/>
      <c r="BK48" s="253"/>
      <c r="BL48" s="253"/>
      <c r="BM48" s="253"/>
      <c r="BN48" s="253"/>
      <c r="BO48" s="266"/>
      <c r="BP48" s="266"/>
      <c r="BQ48" s="263">
        <v>42</v>
      </c>
      <c r="BR48" s="264"/>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7"/>
    </row>
    <row r="49" spans="1:131" s="248" customFormat="1" ht="26.25" customHeight="1" x14ac:dyDescent="0.15">
      <c r="A49" s="262">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3"/>
      <c r="BK49" s="253"/>
      <c r="BL49" s="253"/>
      <c r="BM49" s="253"/>
      <c r="BN49" s="253"/>
      <c r="BO49" s="266"/>
      <c r="BP49" s="266"/>
      <c r="BQ49" s="263">
        <v>43</v>
      </c>
      <c r="BR49" s="264"/>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7"/>
    </row>
    <row r="50" spans="1:131" s="248" customFormat="1" ht="26.25" customHeight="1" x14ac:dyDescent="0.15">
      <c r="A50" s="262">
        <v>23</v>
      </c>
      <c r="B50" s="838"/>
      <c r="C50" s="839"/>
      <c r="D50" s="839"/>
      <c r="E50" s="839"/>
      <c r="F50" s="839"/>
      <c r="G50" s="839"/>
      <c r="H50" s="839"/>
      <c r="I50" s="839"/>
      <c r="J50" s="839"/>
      <c r="K50" s="839"/>
      <c r="L50" s="839"/>
      <c r="M50" s="839"/>
      <c r="N50" s="839"/>
      <c r="O50" s="839"/>
      <c r="P50" s="840"/>
      <c r="Q50" s="915"/>
      <c r="R50" s="916"/>
      <c r="S50" s="916"/>
      <c r="T50" s="916"/>
      <c r="U50" s="916"/>
      <c r="V50" s="916"/>
      <c r="W50" s="916"/>
      <c r="X50" s="916"/>
      <c r="Y50" s="916"/>
      <c r="Z50" s="916"/>
      <c r="AA50" s="916"/>
      <c r="AB50" s="916"/>
      <c r="AC50" s="916"/>
      <c r="AD50" s="916"/>
      <c r="AE50" s="917"/>
      <c r="AF50" s="844"/>
      <c r="AG50" s="845"/>
      <c r="AH50" s="845"/>
      <c r="AI50" s="845"/>
      <c r="AJ50" s="846"/>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3"/>
      <c r="BK50" s="253"/>
      <c r="BL50" s="253"/>
      <c r="BM50" s="253"/>
      <c r="BN50" s="253"/>
      <c r="BO50" s="266"/>
      <c r="BP50" s="266"/>
      <c r="BQ50" s="263">
        <v>44</v>
      </c>
      <c r="BR50" s="264"/>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7"/>
    </row>
    <row r="51" spans="1:131" s="248" customFormat="1" ht="26.25" customHeight="1" x14ac:dyDescent="0.15">
      <c r="A51" s="262">
        <v>24</v>
      </c>
      <c r="B51" s="838"/>
      <c r="C51" s="839"/>
      <c r="D51" s="839"/>
      <c r="E51" s="839"/>
      <c r="F51" s="839"/>
      <c r="G51" s="839"/>
      <c r="H51" s="839"/>
      <c r="I51" s="839"/>
      <c r="J51" s="839"/>
      <c r="K51" s="839"/>
      <c r="L51" s="839"/>
      <c r="M51" s="839"/>
      <c r="N51" s="839"/>
      <c r="O51" s="839"/>
      <c r="P51" s="840"/>
      <c r="Q51" s="915"/>
      <c r="R51" s="916"/>
      <c r="S51" s="916"/>
      <c r="T51" s="916"/>
      <c r="U51" s="916"/>
      <c r="V51" s="916"/>
      <c r="W51" s="916"/>
      <c r="X51" s="916"/>
      <c r="Y51" s="916"/>
      <c r="Z51" s="916"/>
      <c r="AA51" s="916"/>
      <c r="AB51" s="916"/>
      <c r="AC51" s="916"/>
      <c r="AD51" s="916"/>
      <c r="AE51" s="917"/>
      <c r="AF51" s="844"/>
      <c r="AG51" s="845"/>
      <c r="AH51" s="845"/>
      <c r="AI51" s="845"/>
      <c r="AJ51" s="846"/>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3"/>
      <c r="BK51" s="253"/>
      <c r="BL51" s="253"/>
      <c r="BM51" s="253"/>
      <c r="BN51" s="253"/>
      <c r="BO51" s="266"/>
      <c r="BP51" s="266"/>
      <c r="BQ51" s="263">
        <v>45</v>
      </c>
      <c r="BR51" s="264"/>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7"/>
    </row>
    <row r="52" spans="1:131" s="248" customFormat="1" ht="26.25" customHeight="1" x14ac:dyDescent="0.15">
      <c r="A52" s="262">
        <v>25</v>
      </c>
      <c r="B52" s="838"/>
      <c r="C52" s="839"/>
      <c r="D52" s="839"/>
      <c r="E52" s="839"/>
      <c r="F52" s="839"/>
      <c r="G52" s="839"/>
      <c r="H52" s="839"/>
      <c r="I52" s="839"/>
      <c r="J52" s="839"/>
      <c r="K52" s="839"/>
      <c r="L52" s="839"/>
      <c r="M52" s="839"/>
      <c r="N52" s="839"/>
      <c r="O52" s="839"/>
      <c r="P52" s="840"/>
      <c r="Q52" s="915"/>
      <c r="R52" s="916"/>
      <c r="S52" s="916"/>
      <c r="T52" s="916"/>
      <c r="U52" s="916"/>
      <c r="V52" s="916"/>
      <c r="W52" s="916"/>
      <c r="X52" s="916"/>
      <c r="Y52" s="916"/>
      <c r="Z52" s="916"/>
      <c r="AA52" s="916"/>
      <c r="AB52" s="916"/>
      <c r="AC52" s="916"/>
      <c r="AD52" s="916"/>
      <c r="AE52" s="917"/>
      <c r="AF52" s="844"/>
      <c r="AG52" s="845"/>
      <c r="AH52" s="845"/>
      <c r="AI52" s="845"/>
      <c r="AJ52" s="846"/>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3"/>
      <c r="BK52" s="253"/>
      <c r="BL52" s="253"/>
      <c r="BM52" s="253"/>
      <c r="BN52" s="253"/>
      <c r="BO52" s="266"/>
      <c r="BP52" s="266"/>
      <c r="BQ52" s="263">
        <v>46</v>
      </c>
      <c r="BR52" s="264"/>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7"/>
    </row>
    <row r="53" spans="1:131" s="248" customFormat="1" ht="26.25" customHeight="1" x14ac:dyDescent="0.15">
      <c r="A53" s="262">
        <v>26</v>
      </c>
      <c r="B53" s="838"/>
      <c r="C53" s="839"/>
      <c r="D53" s="839"/>
      <c r="E53" s="839"/>
      <c r="F53" s="839"/>
      <c r="G53" s="839"/>
      <c r="H53" s="839"/>
      <c r="I53" s="839"/>
      <c r="J53" s="839"/>
      <c r="K53" s="839"/>
      <c r="L53" s="839"/>
      <c r="M53" s="839"/>
      <c r="N53" s="839"/>
      <c r="O53" s="839"/>
      <c r="P53" s="840"/>
      <c r="Q53" s="915"/>
      <c r="R53" s="916"/>
      <c r="S53" s="916"/>
      <c r="T53" s="916"/>
      <c r="U53" s="916"/>
      <c r="V53" s="916"/>
      <c r="W53" s="916"/>
      <c r="X53" s="916"/>
      <c r="Y53" s="916"/>
      <c r="Z53" s="916"/>
      <c r="AA53" s="916"/>
      <c r="AB53" s="916"/>
      <c r="AC53" s="916"/>
      <c r="AD53" s="916"/>
      <c r="AE53" s="917"/>
      <c r="AF53" s="844"/>
      <c r="AG53" s="845"/>
      <c r="AH53" s="845"/>
      <c r="AI53" s="845"/>
      <c r="AJ53" s="846"/>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3"/>
      <c r="BK53" s="253"/>
      <c r="BL53" s="253"/>
      <c r="BM53" s="253"/>
      <c r="BN53" s="253"/>
      <c r="BO53" s="266"/>
      <c r="BP53" s="266"/>
      <c r="BQ53" s="263">
        <v>47</v>
      </c>
      <c r="BR53" s="264"/>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7"/>
    </row>
    <row r="54" spans="1:131" s="248" customFormat="1" ht="26.25" customHeight="1" x14ac:dyDescent="0.15">
      <c r="A54" s="262">
        <v>27</v>
      </c>
      <c r="B54" s="838"/>
      <c r="C54" s="839"/>
      <c r="D54" s="839"/>
      <c r="E54" s="839"/>
      <c r="F54" s="839"/>
      <c r="G54" s="839"/>
      <c r="H54" s="839"/>
      <c r="I54" s="839"/>
      <c r="J54" s="839"/>
      <c r="K54" s="839"/>
      <c r="L54" s="839"/>
      <c r="M54" s="839"/>
      <c r="N54" s="839"/>
      <c r="O54" s="839"/>
      <c r="P54" s="840"/>
      <c r="Q54" s="915"/>
      <c r="R54" s="916"/>
      <c r="S54" s="916"/>
      <c r="T54" s="916"/>
      <c r="U54" s="916"/>
      <c r="V54" s="916"/>
      <c r="W54" s="916"/>
      <c r="X54" s="916"/>
      <c r="Y54" s="916"/>
      <c r="Z54" s="916"/>
      <c r="AA54" s="916"/>
      <c r="AB54" s="916"/>
      <c r="AC54" s="916"/>
      <c r="AD54" s="916"/>
      <c r="AE54" s="917"/>
      <c r="AF54" s="844"/>
      <c r="AG54" s="845"/>
      <c r="AH54" s="845"/>
      <c r="AI54" s="845"/>
      <c r="AJ54" s="846"/>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3"/>
      <c r="BK54" s="253"/>
      <c r="BL54" s="253"/>
      <c r="BM54" s="253"/>
      <c r="BN54" s="253"/>
      <c r="BO54" s="266"/>
      <c r="BP54" s="266"/>
      <c r="BQ54" s="263">
        <v>48</v>
      </c>
      <c r="BR54" s="264"/>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7"/>
    </row>
    <row r="55" spans="1:131" s="248" customFormat="1" ht="26.25" customHeight="1" x14ac:dyDescent="0.15">
      <c r="A55" s="262">
        <v>28</v>
      </c>
      <c r="B55" s="838"/>
      <c r="C55" s="839"/>
      <c r="D55" s="839"/>
      <c r="E55" s="839"/>
      <c r="F55" s="839"/>
      <c r="G55" s="839"/>
      <c r="H55" s="839"/>
      <c r="I55" s="839"/>
      <c r="J55" s="839"/>
      <c r="K55" s="839"/>
      <c r="L55" s="839"/>
      <c r="M55" s="839"/>
      <c r="N55" s="839"/>
      <c r="O55" s="839"/>
      <c r="P55" s="840"/>
      <c r="Q55" s="915"/>
      <c r="R55" s="916"/>
      <c r="S55" s="916"/>
      <c r="T55" s="916"/>
      <c r="U55" s="916"/>
      <c r="V55" s="916"/>
      <c r="W55" s="916"/>
      <c r="X55" s="916"/>
      <c r="Y55" s="916"/>
      <c r="Z55" s="916"/>
      <c r="AA55" s="916"/>
      <c r="AB55" s="916"/>
      <c r="AC55" s="916"/>
      <c r="AD55" s="916"/>
      <c r="AE55" s="917"/>
      <c r="AF55" s="844"/>
      <c r="AG55" s="845"/>
      <c r="AH55" s="845"/>
      <c r="AI55" s="845"/>
      <c r="AJ55" s="846"/>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3"/>
      <c r="BK55" s="253"/>
      <c r="BL55" s="253"/>
      <c r="BM55" s="253"/>
      <c r="BN55" s="253"/>
      <c r="BO55" s="266"/>
      <c r="BP55" s="266"/>
      <c r="BQ55" s="263">
        <v>49</v>
      </c>
      <c r="BR55" s="264"/>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7"/>
    </row>
    <row r="56" spans="1:131" s="248" customFormat="1" ht="26.25" customHeight="1" x14ac:dyDescent="0.15">
      <c r="A56" s="262">
        <v>29</v>
      </c>
      <c r="B56" s="838"/>
      <c r="C56" s="839"/>
      <c r="D56" s="839"/>
      <c r="E56" s="839"/>
      <c r="F56" s="839"/>
      <c r="G56" s="839"/>
      <c r="H56" s="839"/>
      <c r="I56" s="839"/>
      <c r="J56" s="839"/>
      <c r="K56" s="839"/>
      <c r="L56" s="839"/>
      <c r="M56" s="839"/>
      <c r="N56" s="839"/>
      <c r="O56" s="839"/>
      <c r="P56" s="840"/>
      <c r="Q56" s="915"/>
      <c r="R56" s="916"/>
      <c r="S56" s="916"/>
      <c r="T56" s="916"/>
      <c r="U56" s="916"/>
      <c r="V56" s="916"/>
      <c r="W56" s="916"/>
      <c r="X56" s="916"/>
      <c r="Y56" s="916"/>
      <c r="Z56" s="916"/>
      <c r="AA56" s="916"/>
      <c r="AB56" s="916"/>
      <c r="AC56" s="916"/>
      <c r="AD56" s="916"/>
      <c r="AE56" s="917"/>
      <c r="AF56" s="844"/>
      <c r="AG56" s="845"/>
      <c r="AH56" s="845"/>
      <c r="AI56" s="845"/>
      <c r="AJ56" s="846"/>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3"/>
      <c r="BK56" s="253"/>
      <c r="BL56" s="253"/>
      <c r="BM56" s="253"/>
      <c r="BN56" s="253"/>
      <c r="BO56" s="266"/>
      <c r="BP56" s="266"/>
      <c r="BQ56" s="263">
        <v>50</v>
      </c>
      <c r="BR56" s="264"/>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7"/>
    </row>
    <row r="57" spans="1:131" s="248" customFormat="1" ht="26.25" customHeight="1" x14ac:dyDescent="0.15">
      <c r="A57" s="262">
        <v>30</v>
      </c>
      <c r="B57" s="838"/>
      <c r="C57" s="839"/>
      <c r="D57" s="839"/>
      <c r="E57" s="839"/>
      <c r="F57" s="839"/>
      <c r="G57" s="839"/>
      <c r="H57" s="839"/>
      <c r="I57" s="839"/>
      <c r="J57" s="839"/>
      <c r="K57" s="839"/>
      <c r="L57" s="839"/>
      <c r="M57" s="839"/>
      <c r="N57" s="839"/>
      <c r="O57" s="839"/>
      <c r="P57" s="840"/>
      <c r="Q57" s="915"/>
      <c r="R57" s="916"/>
      <c r="S57" s="916"/>
      <c r="T57" s="916"/>
      <c r="U57" s="916"/>
      <c r="V57" s="916"/>
      <c r="W57" s="916"/>
      <c r="X57" s="916"/>
      <c r="Y57" s="916"/>
      <c r="Z57" s="916"/>
      <c r="AA57" s="916"/>
      <c r="AB57" s="916"/>
      <c r="AC57" s="916"/>
      <c r="AD57" s="916"/>
      <c r="AE57" s="917"/>
      <c r="AF57" s="844"/>
      <c r="AG57" s="845"/>
      <c r="AH57" s="845"/>
      <c r="AI57" s="845"/>
      <c r="AJ57" s="846"/>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3"/>
      <c r="BK57" s="253"/>
      <c r="BL57" s="253"/>
      <c r="BM57" s="253"/>
      <c r="BN57" s="253"/>
      <c r="BO57" s="266"/>
      <c r="BP57" s="266"/>
      <c r="BQ57" s="263">
        <v>51</v>
      </c>
      <c r="BR57" s="264"/>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7"/>
    </row>
    <row r="58" spans="1:131" s="248" customFormat="1" ht="26.25" customHeight="1" x14ac:dyDescent="0.15">
      <c r="A58" s="262">
        <v>31</v>
      </c>
      <c r="B58" s="838"/>
      <c r="C58" s="839"/>
      <c r="D58" s="839"/>
      <c r="E58" s="839"/>
      <c r="F58" s="839"/>
      <c r="G58" s="839"/>
      <c r="H58" s="839"/>
      <c r="I58" s="839"/>
      <c r="J58" s="839"/>
      <c r="K58" s="839"/>
      <c r="L58" s="839"/>
      <c r="M58" s="839"/>
      <c r="N58" s="839"/>
      <c r="O58" s="839"/>
      <c r="P58" s="840"/>
      <c r="Q58" s="915"/>
      <c r="R58" s="916"/>
      <c r="S58" s="916"/>
      <c r="T58" s="916"/>
      <c r="U58" s="916"/>
      <c r="V58" s="916"/>
      <c r="W58" s="916"/>
      <c r="X58" s="916"/>
      <c r="Y58" s="916"/>
      <c r="Z58" s="916"/>
      <c r="AA58" s="916"/>
      <c r="AB58" s="916"/>
      <c r="AC58" s="916"/>
      <c r="AD58" s="916"/>
      <c r="AE58" s="917"/>
      <c r="AF58" s="844"/>
      <c r="AG58" s="845"/>
      <c r="AH58" s="845"/>
      <c r="AI58" s="845"/>
      <c r="AJ58" s="846"/>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3"/>
      <c r="BK58" s="253"/>
      <c r="BL58" s="253"/>
      <c r="BM58" s="253"/>
      <c r="BN58" s="253"/>
      <c r="BO58" s="266"/>
      <c r="BP58" s="266"/>
      <c r="BQ58" s="263">
        <v>52</v>
      </c>
      <c r="BR58" s="264"/>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7"/>
    </row>
    <row r="59" spans="1:131" s="248" customFormat="1" ht="26.25" customHeight="1" x14ac:dyDescent="0.15">
      <c r="A59" s="262">
        <v>32</v>
      </c>
      <c r="B59" s="838"/>
      <c r="C59" s="839"/>
      <c r="D59" s="839"/>
      <c r="E59" s="839"/>
      <c r="F59" s="839"/>
      <c r="G59" s="839"/>
      <c r="H59" s="839"/>
      <c r="I59" s="839"/>
      <c r="J59" s="839"/>
      <c r="K59" s="839"/>
      <c r="L59" s="839"/>
      <c r="M59" s="839"/>
      <c r="N59" s="839"/>
      <c r="O59" s="839"/>
      <c r="P59" s="840"/>
      <c r="Q59" s="915"/>
      <c r="R59" s="916"/>
      <c r="S59" s="916"/>
      <c r="T59" s="916"/>
      <c r="U59" s="916"/>
      <c r="V59" s="916"/>
      <c r="W59" s="916"/>
      <c r="X59" s="916"/>
      <c r="Y59" s="916"/>
      <c r="Z59" s="916"/>
      <c r="AA59" s="916"/>
      <c r="AB59" s="916"/>
      <c r="AC59" s="916"/>
      <c r="AD59" s="916"/>
      <c r="AE59" s="917"/>
      <c r="AF59" s="844"/>
      <c r="AG59" s="845"/>
      <c r="AH59" s="845"/>
      <c r="AI59" s="845"/>
      <c r="AJ59" s="846"/>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3"/>
      <c r="BK59" s="253"/>
      <c r="BL59" s="253"/>
      <c r="BM59" s="253"/>
      <c r="BN59" s="253"/>
      <c r="BO59" s="266"/>
      <c r="BP59" s="266"/>
      <c r="BQ59" s="263">
        <v>53</v>
      </c>
      <c r="BR59" s="264"/>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7"/>
    </row>
    <row r="60" spans="1:131" s="248" customFormat="1" ht="26.25" customHeight="1" x14ac:dyDescent="0.15">
      <c r="A60" s="262">
        <v>33</v>
      </c>
      <c r="B60" s="838"/>
      <c r="C60" s="839"/>
      <c r="D60" s="839"/>
      <c r="E60" s="839"/>
      <c r="F60" s="839"/>
      <c r="G60" s="839"/>
      <c r="H60" s="839"/>
      <c r="I60" s="839"/>
      <c r="J60" s="839"/>
      <c r="K60" s="839"/>
      <c r="L60" s="839"/>
      <c r="M60" s="839"/>
      <c r="N60" s="839"/>
      <c r="O60" s="839"/>
      <c r="P60" s="840"/>
      <c r="Q60" s="915"/>
      <c r="R60" s="916"/>
      <c r="S60" s="916"/>
      <c r="T60" s="916"/>
      <c r="U60" s="916"/>
      <c r="V60" s="916"/>
      <c r="W60" s="916"/>
      <c r="X60" s="916"/>
      <c r="Y60" s="916"/>
      <c r="Z60" s="916"/>
      <c r="AA60" s="916"/>
      <c r="AB60" s="916"/>
      <c r="AC60" s="916"/>
      <c r="AD60" s="916"/>
      <c r="AE60" s="917"/>
      <c r="AF60" s="844"/>
      <c r="AG60" s="845"/>
      <c r="AH60" s="845"/>
      <c r="AI60" s="845"/>
      <c r="AJ60" s="846"/>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3"/>
      <c r="BK60" s="253"/>
      <c r="BL60" s="253"/>
      <c r="BM60" s="253"/>
      <c r="BN60" s="253"/>
      <c r="BO60" s="266"/>
      <c r="BP60" s="266"/>
      <c r="BQ60" s="263">
        <v>54</v>
      </c>
      <c r="BR60" s="264"/>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7"/>
    </row>
    <row r="61" spans="1:131" s="248" customFormat="1" ht="26.25" customHeight="1" thickBot="1" x14ac:dyDescent="0.2">
      <c r="A61" s="262">
        <v>34</v>
      </c>
      <c r="B61" s="838"/>
      <c r="C61" s="839"/>
      <c r="D61" s="839"/>
      <c r="E61" s="839"/>
      <c r="F61" s="839"/>
      <c r="G61" s="839"/>
      <c r="H61" s="839"/>
      <c r="I61" s="839"/>
      <c r="J61" s="839"/>
      <c r="K61" s="839"/>
      <c r="L61" s="839"/>
      <c r="M61" s="839"/>
      <c r="N61" s="839"/>
      <c r="O61" s="839"/>
      <c r="P61" s="840"/>
      <c r="Q61" s="915"/>
      <c r="R61" s="916"/>
      <c r="S61" s="916"/>
      <c r="T61" s="916"/>
      <c r="U61" s="916"/>
      <c r="V61" s="916"/>
      <c r="W61" s="916"/>
      <c r="X61" s="916"/>
      <c r="Y61" s="916"/>
      <c r="Z61" s="916"/>
      <c r="AA61" s="916"/>
      <c r="AB61" s="916"/>
      <c r="AC61" s="916"/>
      <c r="AD61" s="916"/>
      <c r="AE61" s="917"/>
      <c r="AF61" s="844"/>
      <c r="AG61" s="845"/>
      <c r="AH61" s="845"/>
      <c r="AI61" s="845"/>
      <c r="AJ61" s="846"/>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3"/>
      <c r="BK61" s="253"/>
      <c r="BL61" s="253"/>
      <c r="BM61" s="253"/>
      <c r="BN61" s="253"/>
      <c r="BO61" s="266"/>
      <c r="BP61" s="266"/>
      <c r="BQ61" s="263">
        <v>55</v>
      </c>
      <c r="BR61" s="264"/>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7"/>
    </row>
    <row r="62" spans="1:131" s="248" customFormat="1" ht="26.25" customHeight="1" x14ac:dyDescent="0.15">
      <c r="A62" s="262">
        <v>35</v>
      </c>
      <c r="B62" s="838"/>
      <c r="C62" s="839"/>
      <c r="D62" s="839"/>
      <c r="E62" s="839"/>
      <c r="F62" s="839"/>
      <c r="G62" s="839"/>
      <c r="H62" s="839"/>
      <c r="I62" s="839"/>
      <c r="J62" s="839"/>
      <c r="K62" s="839"/>
      <c r="L62" s="839"/>
      <c r="M62" s="839"/>
      <c r="N62" s="839"/>
      <c r="O62" s="839"/>
      <c r="P62" s="840"/>
      <c r="Q62" s="915"/>
      <c r="R62" s="916"/>
      <c r="S62" s="916"/>
      <c r="T62" s="916"/>
      <c r="U62" s="916"/>
      <c r="V62" s="916"/>
      <c r="W62" s="916"/>
      <c r="X62" s="916"/>
      <c r="Y62" s="916"/>
      <c r="Z62" s="916"/>
      <c r="AA62" s="916"/>
      <c r="AB62" s="916"/>
      <c r="AC62" s="916"/>
      <c r="AD62" s="916"/>
      <c r="AE62" s="917"/>
      <c r="AF62" s="844"/>
      <c r="AG62" s="845"/>
      <c r="AH62" s="845"/>
      <c r="AI62" s="845"/>
      <c r="AJ62" s="846"/>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407</v>
      </c>
      <c r="BK62" s="888"/>
      <c r="BL62" s="888"/>
      <c r="BM62" s="888"/>
      <c r="BN62" s="889"/>
      <c r="BO62" s="266"/>
      <c r="BP62" s="266"/>
      <c r="BQ62" s="263">
        <v>56</v>
      </c>
      <c r="BR62" s="264"/>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7"/>
    </row>
    <row r="63" spans="1:131" s="248" customFormat="1" ht="26.25" customHeight="1" thickBot="1" x14ac:dyDescent="0.2">
      <c r="A63" s="265" t="s">
        <v>387</v>
      </c>
      <c r="B63" s="873" t="s">
        <v>408</v>
      </c>
      <c r="C63" s="874"/>
      <c r="D63" s="874"/>
      <c r="E63" s="874"/>
      <c r="F63" s="874"/>
      <c r="G63" s="874"/>
      <c r="H63" s="874"/>
      <c r="I63" s="874"/>
      <c r="J63" s="874"/>
      <c r="K63" s="874"/>
      <c r="L63" s="874"/>
      <c r="M63" s="874"/>
      <c r="N63" s="874"/>
      <c r="O63" s="874"/>
      <c r="P63" s="875"/>
      <c r="Q63" s="920"/>
      <c r="R63" s="921"/>
      <c r="S63" s="921"/>
      <c r="T63" s="921"/>
      <c r="U63" s="921"/>
      <c r="V63" s="921"/>
      <c r="W63" s="921"/>
      <c r="X63" s="921"/>
      <c r="Y63" s="921"/>
      <c r="Z63" s="921"/>
      <c r="AA63" s="921"/>
      <c r="AB63" s="921"/>
      <c r="AC63" s="921"/>
      <c r="AD63" s="921"/>
      <c r="AE63" s="922"/>
      <c r="AF63" s="923">
        <v>44</v>
      </c>
      <c r="AG63" s="924"/>
      <c r="AH63" s="924"/>
      <c r="AI63" s="924"/>
      <c r="AJ63" s="925"/>
      <c r="AK63" s="926"/>
      <c r="AL63" s="921"/>
      <c r="AM63" s="921"/>
      <c r="AN63" s="921"/>
      <c r="AO63" s="921"/>
      <c r="AP63" s="924">
        <f>SUM(AP28:AT62)</f>
        <v>3261</v>
      </c>
      <c r="AQ63" s="924"/>
      <c r="AR63" s="924"/>
      <c r="AS63" s="924"/>
      <c r="AT63" s="924"/>
      <c r="AU63" s="924">
        <f>SUM(AU28:AY62)</f>
        <v>2946</v>
      </c>
      <c r="AV63" s="924"/>
      <c r="AW63" s="924"/>
      <c r="AX63" s="924"/>
      <c r="AY63" s="924"/>
      <c r="AZ63" s="928"/>
      <c r="BA63" s="928"/>
      <c r="BB63" s="928"/>
      <c r="BC63" s="928"/>
      <c r="BD63" s="928"/>
      <c r="BE63" s="929"/>
      <c r="BF63" s="929"/>
      <c r="BG63" s="929"/>
      <c r="BH63" s="929"/>
      <c r="BI63" s="930"/>
      <c r="BJ63" s="931" t="s">
        <v>409</v>
      </c>
      <c r="BK63" s="932"/>
      <c r="BL63" s="932"/>
      <c r="BM63" s="932"/>
      <c r="BN63" s="933"/>
      <c r="BO63" s="266"/>
      <c r="BP63" s="266"/>
      <c r="BQ63" s="263">
        <v>57</v>
      </c>
      <c r="BR63" s="264"/>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7"/>
    </row>
    <row r="66" spans="1:131" s="248" customFormat="1" ht="26.25" customHeight="1" x14ac:dyDescent="0.15">
      <c r="A66" s="823" t="s">
        <v>411</v>
      </c>
      <c r="B66" s="824"/>
      <c r="C66" s="824"/>
      <c r="D66" s="824"/>
      <c r="E66" s="824"/>
      <c r="F66" s="824"/>
      <c r="G66" s="824"/>
      <c r="H66" s="824"/>
      <c r="I66" s="824"/>
      <c r="J66" s="824"/>
      <c r="K66" s="824"/>
      <c r="L66" s="824"/>
      <c r="M66" s="824"/>
      <c r="N66" s="824"/>
      <c r="O66" s="824"/>
      <c r="P66" s="825"/>
      <c r="Q66" s="800" t="s">
        <v>392</v>
      </c>
      <c r="R66" s="801"/>
      <c r="S66" s="801"/>
      <c r="T66" s="801"/>
      <c r="U66" s="802"/>
      <c r="V66" s="800" t="s">
        <v>412</v>
      </c>
      <c r="W66" s="801"/>
      <c r="X66" s="801"/>
      <c r="Y66" s="801"/>
      <c r="Z66" s="802"/>
      <c r="AA66" s="800" t="s">
        <v>413</v>
      </c>
      <c r="AB66" s="801"/>
      <c r="AC66" s="801"/>
      <c r="AD66" s="801"/>
      <c r="AE66" s="802"/>
      <c r="AF66" s="934" t="s">
        <v>414</v>
      </c>
      <c r="AG66" s="895"/>
      <c r="AH66" s="895"/>
      <c r="AI66" s="895"/>
      <c r="AJ66" s="935"/>
      <c r="AK66" s="800" t="s">
        <v>415</v>
      </c>
      <c r="AL66" s="824"/>
      <c r="AM66" s="824"/>
      <c r="AN66" s="824"/>
      <c r="AO66" s="825"/>
      <c r="AP66" s="800" t="s">
        <v>416</v>
      </c>
      <c r="AQ66" s="801"/>
      <c r="AR66" s="801"/>
      <c r="AS66" s="801"/>
      <c r="AT66" s="802"/>
      <c r="AU66" s="800" t="s">
        <v>417</v>
      </c>
      <c r="AV66" s="801"/>
      <c r="AW66" s="801"/>
      <c r="AX66" s="801"/>
      <c r="AY66" s="802"/>
      <c r="AZ66" s="800" t="s">
        <v>375</v>
      </c>
      <c r="BA66" s="801"/>
      <c r="BB66" s="801"/>
      <c r="BC66" s="801"/>
      <c r="BD66" s="812"/>
      <c r="BE66" s="266"/>
      <c r="BF66" s="266"/>
      <c r="BG66" s="266"/>
      <c r="BH66" s="266"/>
      <c r="BI66" s="266"/>
      <c r="BJ66" s="266"/>
      <c r="BK66" s="266"/>
      <c r="BL66" s="266"/>
      <c r="BM66" s="266"/>
      <c r="BN66" s="266"/>
      <c r="BO66" s="266"/>
      <c r="BP66" s="266"/>
      <c r="BQ66" s="263">
        <v>60</v>
      </c>
      <c r="BR66" s="268"/>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7"/>
    </row>
    <row r="67" spans="1:131" s="248" customFormat="1" ht="26.25" customHeight="1" thickBot="1" x14ac:dyDescent="0.2">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6"/>
      <c r="AG67" s="898"/>
      <c r="AH67" s="898"/>
      <c r="AI67" s="898"/>
      <c r="AJ67" s="937"/>
      <c r="AK67" s="938"/>
      <c r="AL67" s="827"/>
      <c r="AM67" s="827"/>
      <c r="AN67" s="827"/>
      <c r="AO67" s="828"/>
      <c r="AP67" s="803"/>
      <c r="AQ67" s="804"/>
      <c r="AR67" s="804"/>
      <c r="AS67" s="804"/>
      <c r="AT67" s="805"/>
      <c r="AU67" s="803"/>
      <c r="AV67" s="804"/>
      <c r="AW67" s="804"/>
      <c r="AX67" s="804"/>
      <c r="AY67" s="805"/>
      <c r="AZ67" s="803"/>
      <c r="BA67" s="804"/>
      <c r="BB67" s="804"/>
      <c r="BC67" s="804"/>
      <c r="BD67" s="813"/>
      <c r="BE67" s="266"/>
      <c r="BF67" s="266"/>
      <c r="BG67" s="266"/>
      <c r="BH67" s="266"/>
      <c r="BI67" s="266"/>
      <c r="BJ67" s="266"/>
      <c r="BK67" s="266"/>
      <c r="BL67" s="266"/>
      <c r="BM67" s="266"/>
      <c r="BN67" s="266"/>
      <c r="BO67" s="266"/>
      <c r="BP67" s="266"/>
      <c r="BQ67" s="263">
        <v>61</v>
      </c>
      <c r="BR67" s="268"/>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7"/>
    </row>
    <row r="68" spans="1:131" s="248" customFormat="1" ht="26.25" customHeight="1" thickTop="1" x14ac:dyDescent="0.15">
      <c r="A68" s="259">
        <v>1</v>
      </c>
      <c r="B68" s="951" t="s">
        <v>571</v>
      </c>
      <c r="C68" s="952"/>
      <c r="D68" s="952"/>
      <c r="E68" s="952"/>
      <c r="F68" s="952"/>
      <c r="G68" s="952"/>
      <c r="H68" s="952"/>
      <c r="I68" s="952"/>
      <c r="J68" s="952"/>
      <c r="K68" s="952"/>
      <c r="L68" s="952"/>
      <c r="M68" s="952"/>
      <c r="N68" s="952"/>
      <c r="O68" s="952"/>
      <c r="P68" s="953"/>
      <c r="Q68" s="954">
        <v>591</v>
      </c>
      <c r="R68" s="948"/>
      <c r="S68" s="948"/>
      <c r="T68" s="948"/>
      <c r="U68" s="948"/>
      <c r="V68" s="948">
        <v>542</v>
      </c>
      <c r="W68" s="948"/>
      <c r="X68" s="948"/>
      <c r="Y68" s="948"/>
      <c r="Z68" s="948"/>
      <c r="AA68" s="948">
        <v>49</v>
      </c>
      <c r="AB68" s="948"/>
      <c r="AC68" s="948"/>
      <c r="AD68" s="948"/>
      <c r="AE68" s="948"/>
      <c r="AF68" s="948">
        <v>49</v>
      </c>
      <c r="AG68" s="948"/>
      <c r="AH68" s="948"/>
      <c r="AI68" s="948"/>
      <c r="AJ68" s="948"/>
      <c r="AK68" s="948" t="s">
        <v>580</v>
      </c>
      <c r="AL68" s="948"/>
      <c r="AM68" s="948"/>
      <c r="AN68" s="948"/>
      <c r="AO68" s="948"/>
      <c r="AP68" s="948" t="s">
        <v>587</v>
      </c>
      <c r="AQ68" s="948"/>
      <c r="AR68" s="948"/>
      <c r="AS68" s="948"/>
      <c r="AT68" s="948"/>
      <c r="AU68" s="948" t="s">
        <v>587</v>
      </c>
      <c r="AV68" s="948"/>
      <c r="AW68" s="948"/>
      <c r="AX68" s="948"/>
      <c r="AY68" s="948"/>
      <c r="AZ68" s="949"/>
      <c r="BA68" s="949"/>
      <c r="BB68" s="949"/>
      <c r="BC68" s="949"/>
      <c r="BD68" s="950"/>
      <c r="BE68" s="266"/>
      <c r="BF68" s="266"/>
      <c r="BG68" s="266"/>
      <c r="BH68" s="266"/>
      <c r="BI68" s="266"/>
      <c r="BJ68" s="266"/>
      <c r="BK68" s="266"/>
      <c r="BL68" s="266"/>
      <c r="BM68" s="266"/>
      <c r="BN68" s="266"/>
      <c r="BO68" s="266"/>
      <c r="BP68" s="266"/>
      <c r="BQ68" s="263">
        <v>62</v>
      </c>
      <c r="BR68" s="268"/>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7"/>
    </row>
    <row r="69" spans="1:131" s="248" customFormat="1" ht="26.25" customHeight="1" x14ac:dyDescent="0.15">
      <c r="A69" s="262">
        <v>2</v>
      </c>
      <c r="B69" s="955" t="s">
        <v>572</v>
      </c>
      <c r="C69" s="956"/>
      <c r="D69" s="956"/>
      <c r="E69" s="956"/>
      <c r="F69" s="956"/>
      <c r="G69" s="956"/>
      <c r="H69" s="956"/>
      <c r="I69" s="956"/>
      <c r="J69" s="956"/>
      <c r="K69" s="956"/>
      <c r="L69" s="956"/>
      <c r="M69" s="956"/>
      <c r="N69" s="956"/>
      <c r="O69" s="956"/>
      <c r="P69" s="957"/>
      <c r="Q69" s="958">
        <v>159720</v>
      </c>
      <c r="R69" s="913"/>
      <c r="S69" s="913"/>
      <c r="T69" s="913"/>
      <c r="U69" s="913"/>
      <c r="V69" s="913">
        <v>156204</v>
      </c>
      <c r="W69" s="913"/>
      <c r="X69" s="913"/>
      <c r="Y69" s="913"/>
      <c r="Z69" s="913"/>
      <c r="AA69" s="913">
        <v>3516</v>
      </c>
      <c r="AB69" s="913"/>
      <c r="AC69" s="913"/>
      <c r="AD69" s="913"/>
      <c r="AE69" s="913"/>
      <c r="AF69" s="913">
        <v>3516</v>
      </c>
      <c r="AG69" s="913"/>
      <c r="AH69" s="913"/>
      <c r="AI69" s="913"/>
      <c r="AJ69" s="913"/>
      <c r="AK69" s="913">
        <v>2022</v>
      </c>
      <c r="AL69" s="913"/>
      <c r="AM69" s="913"/>
      <c r="AN69" s="913"/>
      <c r="AO69" s="913"/>
      <c r="AP69" s="913" t="s">
        <v>587</v>
      </c>
      <c r="AQ69" s="913"/>
      <c r="AR69" s="913"/>
      <c r="AS69" s="913"/>
      <c r="AT69" s="913"/>
      <c r="AU69" s="959" t="s">
        <v>587</v>
      </c>
      <c r="AV69" s="960"/>
      <c r="AW69" s="960"/>
      <c r="AX69" s="960"/>
      <c r="AY69" s="912"/>
      <c r="AZ69" s="961"/>
      <c r="BA69" s="961"/>
      <c r="BB69" s="961"/>
      <c r="BC69" s="961"/>
      <c r="BD69" s="962"/>
      <c r="BE69" s="266"/>
      <c r="BF69" s="266"/>
      <c r="BG69" s="266"/>
      <c r="BH69" s="266"/>
      <c r="BI69" s="266"/>
      <c r="BJ69" s="266"/>
      <c r="BK69" s="266"/>
      <c r="BL69" s="266"/>
      <c r="BM69" s="266"/>
      <c r="BN69" s="266"/>
      <c r="BO69" s="266"/>
      <c r="BP69" s="266"/>
      <c r="BQ69" s="263">
        <v>63</v>
      </c>
      <c r="BR69" s="268"/>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7"/>
    </row>
    <row r="70" spans="1:131" s="248" customFormat="1" ht="26.25" customHeight="1" x14ac:dyDescent="0.15">
      <c r="A70" s="262">
        <v>3</v>
      </c>
      <c r="B70" s="955" t="s">
        <v>588</v>
      </c>
      <c r="C70" s="956"/>
      <c r="D70" s="956"/>
      <c r="E70" s="956"/>
      <c r="F70" s="956"/>
      <c r="G70" s="956"/>
      <c r="H70" s="956"/>
      <c r="I70" s="956"/>
      <c r="J70" s="956"/>
      <c r="K70" s="956"/>
      <c r="L70" s="956"/>
      <c r="M70" s="956"/>
      <c r="N70" s="956"/>
      <c r="O70" s="956"/>
      <c r="P70" s="957"/>
      <c r="Q70" s="958">
        <v>119</v>
      </c>
      <c r="R70" s="913"/>
      <c r="S70" s="913"/>
      <c r="T70" s="913"/>
      <c r="U70" s="913"/>
      <c r="V70" s="913">
        <v>117</v>
      </c>
      <c r="W70" s="913"/>
      <c r="X70" s="913"/>
      <c r="Y70" s="913"/>
      <c r="Z70" s="913"/>
      <c r="AA70" s="913">
        <v>2</v>
      </c>
      <c r="AB70" s="913"/>
      <c r="AC70" s="913"/>
      <c r="AD70" s="913"/>
      <c r="AE70" s="913"/>
      <c r="AF70" s="913">
        <v>2</v>
      </c>
      <c r="AG70" s="913"/>
      <c r="AH70" s="913"/>
      <c r="AI70" s="913"/>
      <c r="AJ70" s="913"/>
      <c r="AK70" s="913">
        <v>102</v>
      </c>
      <c r="AL70" s="913"/>
      <c r="AM70" s="913"/>
      <c r="AN70" s="913"/>
      <c r="AO70" s="913"/>
      <c r="AP70" s="913" t="s">
        <v>587</v>
      </c>
      <c r="AQ70" s="913"/>
      <c r="AR70" s="913"/>
      <c r="AS70" s="913"/>
      <c r="AT70" s="913"/>
      <c r="AU70" s="959" t="s">
        <v>587</v>
      </c>
      <c r="AV70" s="960"/>
      <c r="AW70" s="960"/>
      <c r="AX70" s="960"/>
      <c r="AY70" s="912"/>
      <c r="AZ70" s="961"/>
      <c r="BA70" s="961"/>
      <c r="BB70" s="961"/>
      <c r="BC70" s="961"/>
      <c r="BD70" s="962"/>
      <c r="BE70" s="266"/>
      <c r="BF70" s="266"/>
      <c r="BG70" s="266"/>
      <c r="BH70" s="266"/>
      <c r="BI70" s="266"/>
      <c r="BJ70" s="266"/>
      <c r="BK70" s="266"/>
      <c r="BL70" s="266"/>
      <c r="BM70" s="266"/>
      <c r="BN70" s="266"/>
      <c r="BO70" s="266"/>
      <c r="BP70" s="266"/>
      <c r="BQ70" s="263">
        <v>64</v>
      </c>
      <c r="BR70" s="268"/>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7"/>
    </row>
    <row r="71" spans="1:131" s="248" customFormat="1" ht="26.25" customHeight="1" x14ac:dyDescent="0.15">
      <c r="A71" s="262">
        <v>4</v>
      </c>
      <c r="B71" s="955" t="s">
        <v>573</v>
      </c>
      <c r="C71" s="956"/>
      <c r="D71" s="956"/>
      <c r="E71" s="956"/>
      <c r="F71" s="956"/>
      <c r="G71" s="956"/>
      <c r="H71" s="956"/>
      <c r="I71" s="956"/>
      <c r="J71" s="956"/>
      <c r="K71" s="956"/>
      <c r="L71" s="956"/>
      <c r="M71" s="956"/>
      <c r="N71" s="956"/>
      <c r="O71" s="956"/>
      <c r="P71" s="957"/>
      <c r="Q71" s="958">
        <v>168</v>
      </c>
      <c r="R71" s="913"/>
      <c r="S71" s="913"/>
      <c r="T71" s="913"/>
      <c r="U71" s="913"/>
      <c r="V71" s="913">
        <v>145</v>
      </c>
      <c r="W71" s="913"/>
      <c r="X71" s="913"/>
      <c r="Y71" s="913"/>
      <c r="Z71" s="913"/>
      <c r="AA71" s="913">
        <v>24</v>
      </c>
      <c r="AB71" s="913"/>
      <c r="AC71" s="913"/>
      <c r="AD71" s="913"/>
      <c r="AE71" s="913"/>
      <c r="AF71" s="913">
        <v>14</v>
      </c>
      <c r="AG71" s="913"/>
      <c r="AH71" s="913"/>
      <c r="AI71" s="913"/>
      <c r="AJ71" s="913"/>
      <c r="AK71" s="913">
        <v>7</v>
      </c>
      <c r="AL71" s="913"/>
      <c r="AM71" s="913"/>
      <c r="AN71" s="913"/>
      <c r="AO71" s="913"/>
      <c r="AP71" s="913">
        <v>77</v>
      </c>
      <c r="AQ71" s="913"/>
      <c r="AR71" s="913"/>
      <c r="AS71" s="913"/>
      <c r="AT71" s="913"/>
      <c r="AU71" s="959">
        <v>0</v>
      </c>
      <c r="AV71" s="960"/>
      <c r="AW71" s="960"/>
      <c r="AX71" s="960"/>
      <c r="AY71" s="912"/>
      <c r="AZ71" s="961"/>
      <c r="BA71" s="961"/>
      <c r="BB71" s="961"/>
      <c r="BC71" s="961"/>
      <c r="BD71" s="962"/>
      <c r="BE71" s="266"/>
      <c r="BF71" s="266"/>
      <c r="BG71" s="266"/>
      <c r="BH71" s="266"/>
      <c r="BI71" s="266"/>
      <c r="BJ71" s="266"/>
      <c r="BK71" s="266"/>
      <c r="BL71" s="266"/>
      <c r="BM71" s="266"/>
      <c r="BN71" s="266"/>
      <c r="BO71" s="266"/>
      <c r="BP71" s="266"/>
      <c r="BQ71" s="263">
        <v>65</v>
      </c>
      <c r="BR71" s="268"/>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7"/>
    </row>
    <row r="72" spans="1:131" s="248" customFormat="1" ht="26.25" customHeight="1" x14ac:dyDescent="0.15">
      <c r="A72" s="262">
        <v>5</v>
      </c>
      <c r="B72" s="955" t="s">
        <v>574</v>
      </c>
      <c r="C72" s="956"/>
      <c r="D72" s="956"/>
      <c r="E72" s="956"/>
      <c r="F72" s="956"/>
      <c r="G72" s="956"/>
      <c r="H72" s="956"/>
      <c r="I72" s="956"/>
      <c r="J72" s="956"/>
      <c r="K72" s="956"/>
      <c r="L72" s="956"/>
      <c r="M72" s="956"/>
      <c r="N72" s="956"/>
      <c r="O72" s="956"/>
      <c r="P72" s="957"/>
      <c r="Q72" s="958">
        <v>710</v>
      </c>
      <c r="R72" s="913"/>
      <c r="S72" s="913"/>
      <c r="T72" s="913"/>
      <c r="U72" s="913"/>
      <c r="V72" s="913">
        <v>703</v>
      </c>
      <c r="W72" s="913"/>
      <c r="X72" s="913"/>
      <c r="Y72" s="913"/>
      <c r="Z72" s="913"/>
      <c r="AA72" s="913">
        <v>7</v>
      </c>
      <c r="AB72" s="913"/>
      <c r="AC72" s="913"/>
      <c r="AD72" s="913"/>
      <c r="AE72" s="913"/>
      <c r="AF72" s="913">
        <v>7</v>
      </c>
      <c r="AG72" s="913"/>
      <c r="AH72" s="913"/>
      <c r="AI72" s="913"/>
      <c r="AJ72" s="913"/>
      <c r="AK72" s="913">
        <v>120</v>
      </c>
      <c r="AL72" s="913"/>
      <c r="AM72" s="913"/>
      <c r="AN72" s="913"/>
      <c r="AO72" s="913"/>
      <c r="AP72" s="913">
        <v>735</v>
      </c>
      <c r="AQ72" s="913"/>
      <c r="AR72" s="913"/>
      <c r="AS72" s="913"/>
      <c r="AT72" s="913"/>
      <c r="AU72" s="959">
        <v>1</v>
      </c>
      <c r="AV72" s="960"/>
      <c r="AW72" s="960"/>
      <c r="AX72" s="960"/>
      <c r="AY72" s="912"/>
      <c r="AZ72" s="961"/>
      <c r="BA72" s="961"/>
      <c r="BB72" s="961"/>
      <c r="BC72" s="961"/>
      <c r="BD72" s="962"/>
      <c r="BE72" s="266"/>
      <c r="BF72" s="266"/>
      <c r="BG72" s="266"/>
      <c r="BH72" s="266"/>
      <c r="BI72" s="266"/>
      <c r="BJ72" s="266"/>
      <c r="BK72" s="266"/>
      <c r="BL72" s="266"/>
      <c r="BM72" s="266"/>
      <c r="BN72" s="266"/>
      <c r="BO72" s="266"/>
      <c r="BP72" s="266"/>
      <c r="BQ72" s="263">
        <v>66</v>
      </c>
      <c r="BR72" s="268"/>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7"/>
    </row>
    <row r="73" spans="1:131" s="248" customFormat="1" ht="26.25" customHeight="1" x14ac:dyDescent="0.15">
      <c r="A73" s="262">
        <v>6</v>
      </c>
      <c r="B73" s="955" t="s">
        <v>589</v>
      </c>
      <c r="C73" s="956"/>
      <c r="D73" s="956"/>
      <c r="E73" s="956"/>
      <c r="F73" s="956"/>
      <c r="G73" s="956"/>
      <c r="H73" s="956"/>
      <c r="I73" s="956"/>
      <c r="J73" s="956"/>
      <c r="K73" s="956"/>
      <c r="L73" s="956"/>
      <c r="M73" s="956"/>
      <c r="N73" s="956"/>
      <c r="O73" s="956"/>
      <c r="P73" s="957"/>
      <c r="Q73" s="963">
        <v>1094</v>
      </c>
      <c r="R73" s="960"/>
      <c r="S73" s="960"/>
      <c r="T73" s="960"/>
      <c r="U73" s="912"/>
      <c r="V73" s="959">
        <v>1090</v>
      </c>
      <c r="W73" s="960"/>
      <c r="X73" s="960"/>
      <c r="Y73" s="960"/>
      <c r="Z73" s="912"/>
      <c r="AA73" s="959">
        <v>4</v>
      </c>
      <c r="AB73" s="960"/>
      <c r="AC73" s="960"/>
      <c r="AD73" s="960"/>
      <c r="AE73" s="912"/>
      <c r="AF73" s="959">
        <v>4</v>
      </c>
      <c r="AG73" s="960"/>
      <c r="AH73" s="960"/>
      <c r="AI73" s="960"/>
      <c r="AJ73" s="912"/>
      <c r="AK73" s="959" t="s">
        <v>580</v>
      </c>
      <c r="AL73" s="960"/>
      <c r="AM73" s="960"/>
      <c r="AN73" s="960"/>
      <c r="AO73" s="912"/>
      <c r="AP73" s="959" t="s">
        <v>580</v>
      </c>
      <c r="AQ73" s="960"/>
      <c r="AR73" s="960"/>
      <c r="AS73" s="960"/>
      <c r="AT73" s="912"/>
      <c r="AU73" s="959" t="s">
        <v>580</v>
      </c>
      <c r="AV73" s="960"/>
      <c r="AW73" s="960"/>
      <c r="AX73" s="960"/>
      <c r="AY73" s="912"/>
      <c r="AZ73" s="964"/>
      <c r="BA73" s="965"/>
      <c r="BB73" s="965"/>
      <c r="BC73" s="965"/>
      <c r="BD73" s="966"/>
      <c r="BE73" s="266"/>
      <c r="BF73" s="266"/>
      <c r="BG73" s="266"/>
      <c r="BH73" s="266"/>
      <c r="BI73" s="266"/>
      <c r="BJ73" s="266"/>
      <c r="BK73" s="266"/>
      <c r="BL73" s="266"/>
      <c r="BM73" s="266"/>
      <c r="BN73" s="266"/>
      <c r="BO73" s="266"/>
      <c r="BP73" s="266"/>
      <c r="BQ73" s="263">
        <v>67</v>
      </c>
      <c r="BR73" s="268"/>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7"/>
    </row>
    <row r="74" spans="1:131" s="248" customFormat="1" ht="26.25" customHeight="1" x14ac:dyDescent="0.15">
      <c r="A74" s="262">
        <v>7</v>
      </c>
      <c r="B74" s="955" t="s">
        <v>575</v>
      </c>
      <c r="C74" s="956"/>
      <c r="D74" s="956"/>
      <c r="E74" s="956"/>
      <c r="F74" s="956"/>
      <c r="G74" s="956"/>
      <c r="H74" s="956"/>
      <c r="I74" s="956"/>
      <c r="J74" s="956"/>
      <c r="K74" s="956"/>
      <c r="L74" s="956"/>
      <c r="M74" s="956"/>
      <c r="N74" s="956"/>
      <c r="O74" s="956"/>
      <c r="P74" s="957"/>
      <c r="Q74" s="963">
        <v>89</v>
      </c>
      <c r="R74" s="960"/>
      <c r="S74" s="960"/>
      <c r="T74" s="960"/>
      <c r="U74" s="912"/>
      <c r="V74" s="959">
        <v>73</v>
      </c>
      <c r="W74" s="960"/>
      <c r="X74" s="960"/>
      <c r="Y74" s="960"/>
      <c r="Z74" s="912"/>
      <c r="AA74" s="959">
        <v>15</v>
      </c>
      <c r="AB74" s="960"/>
      <c r="AC74" s="960"/>
      <c r="AD74" s="960"/>
      <c r="AE74" s="912"/>
      <c r="AF74" s="959">
        <v>15</v>
      </c>
      <c r="AG74" s="960"/>
      <c r="AH74" s="960"/>
      <c r="AI74" s="960"/>
      <c r="AJ74" s="912"/>
      <c r="AK74" s="959">
        <v>5</v>
      </c>
      <c r="AL74" s="960"/>
      <c r="AM74" s="960"/>
      <c r="AN74" s="960"/>
      <c r="AO74" s="912"/>
      <c r="AP74" s="959" t="s">
        <v>580</v>
      </c>
      <c r="AQ74" s="960"/>
      <c r="AR74" s="960"/>
      <c r="AS74" s="960"/>
      <c r="AT74" s="912"/>
      <c r="AU74" s="959" t="s">
        <v>580</v>
      </c>
      <c r="AV74" s="960"/>
      <c r="AW74" s="960"/>
      <c r="AX74" s="960"/>
      <c r="AY74" s="912"/>
      <c r="AZ74" s="964"/>
      <c r="BA74" s="965"/>
      <c r="BB74" s="965"/>
      <c r="BC74" s="965"/>
      <c r="BD74" s="966"/>
      <c r="BE74" s="266"/>
      <c r="BF74" s="266"/>
      <c r="BG74" s="266"/>
      <c r="BH74" s="266"/>
      <c r="BI74" s="266"/>
      <c r="BJ74" s="266"/>
      <c r="BK74" s="266"/>
      <c r="BL74" s="266"/>
      <c r="BM74" s="266"/>
      <c r="BN74" s="266"/>
      <c r="BO74" s="266"/>
      <c r="BP74" s="266"/>
      <c r="BQ74" s="263">
        <v>68</v>
      </c>
      <c r="BR74" s="268"/>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7"/>
    </row>
    <row r="75" spans="1:131" s="248" customFormat="1" ht="26.25" customHeight="1" x14ac:dyDescent="0.15">
      <c r="A75" s="262">
        <v>8</v>
      </c>
      <c r="B75" s="955" t="s">
        <v>576</v>
      </c>
      <c r="C75" s="956"/>
      <c r="D75" s="956"/>
      <c r="E75" s="956"/>
      <c r="F75" s="956"/>
      <c r="G75" s="956"/>
      <c r="H75" s="956"/>
      <c r="I75" s="956"/>
      <c r="J75" s="956"/>
      <c r="K75" s="956"/>
      <c r="L75" s="956"/>
      <c r="M75" s="956"/>
      <c r="N75" s="956"/>
      <c r="O75" s="956"/>
      <c r="P75" s="957"/>
      <c r="Q75" s="963">
        <v>7112</v>
      </c>
      <c r="R75" s="960"/>
      <c r="S75" s="960"/>
      <c r="T75" s="960"/>
      <c r="U75" s="912"/>
      <c r="V75" s="959">
        <v>6945</v>
      </c>
      <c r="W75" s="960"/>
      <c r="X75" s="960"/>
      <c r="Y75" s="960"/>
      <c r="Z75" s="912"/>
      <c r="AA75" s="959">
        <v>167</v>
      </c>
      <c r="AB75" s="960"/>
      <c r="AC75" s="960"/>
      <c r="AD75" s="960"/>
      <c r="AE75" s="912"/>
      <c r="AF75" s="959">
        <v>167</v>
      </c>
      <c r="AG75" s="960"/>
      <c r="AH75" s="960"/>
      <c r="AI75" s="960"/>
      <c r="AJ75" s="912"/>
      <c r="AK75" s="959" t="s">
        <v>580</v>
      </c>
      <c r="AL75" s="960"/>
      <c r="AM75" s="960"/>
      <c r="AN75" s="960"/>
      <c r="AO75" s="912"/>
      <c r="AP75" s="959" t="s">
        <v>580</v>
      </c>
      <c r="AQ75" s="960"/>
      <c r="AR75" s="960"/>
      <c r="AS75" s="960"/>
      <c r="AT75" s="912"/>
      <c r="AU75" s="959" t="s">
        <v>580</v>
      </c>
      <c r="AV75" s="960"/>
      <c r="AW75" s="960"/>
      <c r="AX75" s="960"/>
      <c r="AY75" s="912"/>
      <c r="AZ75" s="964"/>
      <c r="BA75" s="965"/>
      <c r="BB75" s="965"/>
      <c r="BC75" s="965"/>
      <c r="BD75" s="966"/>
      <c r="BE75" s="266"/>
      <c r="BF75" s="266"/>
      <c r="BG75" s="266"/>
      <c r="BH75" s="266"/>
      <c r="BI75" s="266"/>
      <c r="BJ75" s="266"/>
      <c r="BK75" s="266"/>
      <c r="BL75" s="266"/>
      <c r="BM75" s="266"/>
      <c r="BN75" s="266"/>
      <c r="BO75" s="266"/>
      <c r="BP75" s="266"/>
      <c r="BQ75" s="263">
        <v>69</v>
      </c>
      <c r="BR75" s="268"/>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7"/>
    </row>
    <row r="76" spans="1:131" s="248" customFormat="1" ht="26.25" customHeight="1" x14ac:dyDescent="0.15">
      <c r="A76" s="262">
        <v>9</v>
      </c>
      <c r="B76" s="955" t="s">
        <v>577</v>
      </c>
      <c r="C76" s="956"/>
      <c r="D76" s="956"/>
      <c r="E76" s="956"/>
      <c r="F76" s="956"/>
      <c r="G76" s="956"/>
      <c r="H76" s="956"/>
      <c r="I76" s="956"/>
      <c r="J76" s="956"/>
      <c r="K76" s="956"/>
      <c r="L76" s="956"/>
      <c r="M76" s="956"/>
      <c r="N76" s="956"/>
      <c r="O76" s="956"/>
      <c r="P76" s="957"/>
      <c r="Q76" s="958">
        <v>33</v>
      </c>
      <c r="R76" s="913"/>
      <c r="S76" s="913"/>
      <c r="T76" s="913"/>
      <c r="U76" s="913"/>
      <c r="V76" s="913">
        <v>30</v>
      </c>
      <c r="W76" s="913"/>
      <c r="X76" s="913"/>
      <c r="Y76" s="913"/>
      <c r="Z76" s="913"/>
      <c r="AA76" s="913">
        <v>3</v>
      </c>
      <c r="AB76" s="913"/>
      <c r="AC76" s="913"/>
      <c r="AD76" s="913"/>
      <c r="AE76" s="913"/>
      <c r="AF76" s="913">
        <v>3</v>
      </c>
      <c r="AG76" s="913"/>
      <c r="AH76" s="913"/>
      <c r="AI76" s="913"/>
      <c r="AJ76" s="913"/>
      <c r="AK76" s="913">
        <v>8</v>
      </c>
      <c r="AL76" s="913"/>
      <c r="AM76" s="913"/>
      <c r="AN76" s="913"/>
      <c r="AO76" s="913"/>
      <c r="AP76" s="913" t="s">
        <v>580</v>
      </c>
      <c r="AQ76" s="913"/>
      <c r="AR76" s="913"/>
      <c r="AS76" s="913"/>
      <c r="AT76" s="913"/>
      <c r="AU76" s="959" t="s">
        <v>580</v>
      </c>
      <c r="AV76" s="960"/>
      <c r="AW76" s="960"/>
      <c r="AX76" s="960"/>
      <c r="AY76" s="912"/>
      <c r="AZ76" s="961"/>
      <c r="BA76" s="961"/>
      <c r="BB76" s="961"/>
      <c r="BC76" s="961"/>
      <c r="BD76" s="962"/>
      <c r="BE76" s="266"/>
      <c r="BF76" s="266"/>
      <c r="BG76" s="266"/>
      <c r="BH76" s="266"/>
      <c r="BI76" s="266"/>
      <c r="BJ76" s="266"/>
      <c r="BK76" s="266"/>
      <c r="BL76" s="266"/>
      <c r="BM76" s="266"/>
      <c r="BN76" s="266"/>
      <c r="BO76" s="266"/>
      <c r="BP76" s="266"/>
      <c r="BQ76" s="263">
        <v>70</v>
      </c>
      <c r="BR76" s="268"/>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7"/>
    </row>
    <row r="77" spans="1:131" s="248" customFormat="1" ht="26.25" customHeight="1" x14ac:dyDescent="0.15">
      <c r="A77" s="262">
        <v>10</v>
      </c>
      <c r="B77" s="955"/>
      <c r="C77" s="956"/>
      <c r="D77" s="956"/>
      <c r="E77" s="956"/>
      <c r="F77" s="956"/>
      <c r="G77" s="956"/>
      <c r="H77" s="956"/>
      <c r="I77" s="956"/>
      <c r="J77" s="956"/>
      <c r="K77" s="956"/>
      <c r="L77" s="956"/>
      <c r="M77" s="956"/>
      <c r="N77" s="956"/>
      <c r="O77" s="956"/>
      <c r="P77" s="957"/>
      <c r="Q77" s="958"/>
      <c r="R77" s="913"/>
      <c r="S77" s="913"/>
      <c r="T77" s="913"/>
      <c r="U77" s="913"/>
      <c r="V77" s="913"/>
      <c r="W77" s="913"/>
      <c r="X77" s="913"/>
      <c r="Y77" s="913"/>
      <c r="Z77" s="913"/>
      <c r="AA77" s="913"/>
      <c r="AB77" s="913"/>
      <c r="AC77" s="913"/>
      <c r="AD77" s="913"/>
      <c r="AE77" s="913"/>
      <c r="AF77" s="913"/>
      <c r="AG77" s="913"/>
      <c r="AH77" s="913"/>
      <c r="AI77" s="913"/>
      <c r="AJ77" s="913"/>
      <c r="AK77" s="913"/>
      <c r="AL77" s="913"/>
      <c r="AM77" s="913"/>
      <c r="AN77" s="913"/>
      <c r="AO77" s="913"/>
      <c r="AP77" s="913"/>
      <c r="AQ77" s="913"/>
      <c r="AR77" s="913"/>
      <c r="AS77" s="913"/>
      <c r="AT77" s="913"/>
      <c r="AU77" s="959"/>
      <c r="AV77" s="960"/>
      <c r="AW77" s="960"/>
      <c r="AX77" s="960"/>
      <c r="AY77" s="912"/>
      <c r="AZ77" s="961"/>
      <c r="BA77" s="961"/>
      <c r="BB77" s="961"/>
      <c r="BC77" s="961"/>
      <c r="BD77" s="962"/>
      <c r="BE77" s="266"/>
      <c r="BF77" s="266"/>
      <c r="BG77" s="266"/>
      <c r="BH77" s="266"/>
      <c r="BI77" s="266"/>
      <c r="BJ77" s="266"/>
      <c r="BK77" s="266"/>
      <c r="BL77" s="266"/>
      <c r="BM77" s="266"/>
      <c r="BN77" s="266"/>
      <c r="BO77" s="266"/>
      <c r="BP77" s="266"/>
      <c r="BQ77" s="263">
        <v>71</v>
      </c>
      <c r="BR77" s="268"/>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7"/>
    </row>
    <row r="78" spans="1:131" s="248" customFormat="1" ht="26.25" customHeight="1" x14ac:dyDescent="0.15">
      <c r="A78" s="262">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59"/>
      <c r="AV78" s="960"/>
      <c r="AW78" s="960"/>
      <c r="AX78" s="960"/>
      <c r="AY78" s="912"/>
      <c r="AZ78" s="961"/>
      <c r="BA78" s="961"/>
      <c r="BB78" s="961"/>
      <c r="BC78" s="961"/>
      <c r="BD78" s="962"/>
      <c r="BE78" s="266"/>
      <c r="BF78" s="266"/>
      <c r="BG78" s="266"/>
      <c r="BH78" s="266"/>
      <c r="BI78" s="266"/>
      <c r="BJ78" s="269"/>
      <c r="BK78" s="269"/>
      <c r="BL78" s="269"/>
      <c r="BM78" s="269"/>
      <c r="BN78" s="269"/>
      <c r="BO78" s="266"/>
      <c r="BP78" s="266"/>
      <c r="BQ78" s="263">
        <v>72</v>
      </c>
      <c r="BR78" s="268"/>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7"/>
    </row>
    <row r="79" spans="1:131" s="248" customFormat="1" ht="26.25" customHeight="1" x14ac:dyDescent="0.15">
      <c r="A79" s="262">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61"/>
      <c r="BA79" s="961"/>
      <c r="BB79" s="961"/>
      <c r="BC79" s="961"/>
      <c r="BD79" s="962"/>
      <c r="BE79" s="266"/>
      <c r="BF79" s="266"/>
      <c r="BG79" s="266"/>
      <c r="BH79" s="266"/>
      <c r="BI79" s="266"/>
      <c r="BJ79" s="269"/>
      <c r="BK79" s="269"/>
      <c r="BL79" s="269"/>
      <c r="BM79" s="269"/>
      <c r="BN79" s="269"/>
      <c r="BO79" s="266"/>
      <c r="BP79" s="266"/>
      <c r="BQ79" s="263">
        <v>73</v>
      </c>
      <c r="BR79" s="268"/>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7"/>
    </row>
    <row r="80" spans="1:131" s="248" customFormat="1" ht="26.25" customHeight="1" x14ac:dyDescent="0.15">
      <c r="A80" s="262">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61"/>
      <c r="BA80" s="961"/>
      <c r="BB80" s="961"/>
      <c r="BC80" s="961"/>
      <c r="BD80" s="962"/>
      <c r="BE80" s="266"/>
      <c r="BF80" s="266"/>
      <c r="BG80" s="266"/>
      <c r="BH80" s="266"/>
      <c r="BI80" s="266"/>
      <c r="BJ80" s="266"/>
      <c r="BK80" s="266"/>
      <c r="BL80" s="266"/>
      <c r="BM80" s="266"/>
      <c r="BN80" s="266"/>
      <c r="BO80" s="266"/>
      <c r="BP80" s="266"/>
      <c r="BQ80" s="263">
        <v>74</v>
      </c>
      <c r="BR80" s="268"/>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7"/>
    </row>
    <row r="81" spans="1:131" s="248" customFormat="1" ht="26.25" customHeight="1" x14ac:dyDescent="0.15">
      <c r="A81" s="262">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61"/>
      <c r="BA81" s="961"/>
      <c r="BB81" s="961"/>
      <c r="BC81" s="961"/>
      <c r="BD81" s="962"/>
      <c r="BE81" s="266"/>
      <c r="BF81" s="266"/>
      <c r="BG81" s="266"/>
      <c r="BH81" s="266"/>
      <c r="BI81" s="266"/>
      <c r="BJ81" s="266"/>
      <c r="BK81" s="266"/>
      <c r="BL81" s="266"/>
      <c r="BM81" s="266"/>
      <c r="BN81" s="266"/>
      <c r="BO81" s="266"/>
      <c r="BP81" s="266"/>
      <c r="BQ81" s="263">
        <v>75</v>
      </c>
      <c r="BR81" s="268"/>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7"/>
    </row>
    <row r="82" spans="1:131" s="248" customFormat="1" ht="26.25" customHeight="1" x14ac:dyDescent="0.15">
      <c r="A82" s="262">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61"/>
      <c r="BA82" s="961"/>
      <c r="BB82" s="961"/>
      <c r="BC82" s="961"/>
      <c r="BD82" s="962"/>
      <c r="BE82" s="266"/>
      <c r="BF82" s="266"/>
      <c r="BG82" s="266"/>
      <c r="BH82" s="266"/>
      <c r="BI82" s="266"/>
      <c r="BJ82" s="266"/>
      <c r="BK82" s="266"/>
      <c r="BL82" s="266"/>
      <c r="BM82" s="266"/>
      <c r="BN82" s="266"/>
      <c r="BO82" s="266"/>
      <c r="BP82" s="266"/>
      <c r="BQ82" s="263">
        <v>76</v>
      </c>
      <c r="BR82" s="268"/>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7"/>
    </row>
    <row r="83" spans="1:131" s="248" customFormat="1" ht="26.25" customHeight="1" x14ac:dyDescent="0.15">
      <c r="A83" s="262">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61"/>
      <c r="BA83" s="961"/>
      <c r="BB83" s="961"/>
      <c r="BC83" s="961"/>
      <c r="BD83" s="962"/>
      <c r="BE83" s="266"/>
      <c r="BF83" s="266"/>
      <c r="BG83" s="266"/>
      <c r="BH83" s="266"/>
      <c r="BI83" s="266"/>
      <c r="BJ83" s="266"/>
      <c r="BK83" s="266"/>
      <c r="BL83" s="266"/>
      <c r="BM83" s="266"/>
      <c r="BN83" s="266"/>
      <c r="BO83" s="266"/>
      <c r="BP83" s="266"/>
      <c r="BQ83" s="263">
        <v>77</v>
      </c>
      <c r="BR83" s="268"/>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7"/>
    </row>
    <row r="84" spans="1:131" s="248" customFormat="1" ht="26.25" customHeight="1" x14ac:dyDescent="0.15">
      <c r="A84" s="262">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61"/>
      <c r="BA84" s="961"/>
      <c r="BB84" s="961"/>
      <c r="BC84" s="961"/>
      <c r="BD84" s="962"/>
      <c r="BE84" s="266"/>
      <c r="BF84" s="266"/>
      <c r="BG84" s="266"/>
      <c r="BH84" s="266"/>
      <c r="BI84" s="266"/>
      <c r="BJ84" s="266"/>
      <c r="BK84" s="266"/>
      <c r="BL84" s="266"/>
      <c r="BM84" s="266"/>
      <c r="BN84" s="266"/>
      <c r="BO84" s="266"/>
      <c r="BP84" s="266"/>
      <c r="BQ84" s="263">
        <v>78</v>
      </c>
      <c r="BR84" s="268"/>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7"/>
    </row>
    <row r="85" spans="1:131" s="248" customFormat="1" ht="26.25" customHeight="1" x14ac:dyDescent="0.15">
      <c r="A85" s="262">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61"/>
      <c r="BA85" s="961"/>
      <c r="BB85" s="961"/>
      <c r="BC85" s="961"/>
      <c r="BD85" s="962"/>
      <c r="BE85" s="266"/>
      <c r="BF85" s="266"/>
      <c r="BG85" s="266"/>
      <c r="BH85" s="266"/>
      <c r="BI85" s="266"/>
      <c r="BJ85" s="266"/>
      <c r="BK85" s="266"/>
      <c r="BL85" s="266"/>
      <c r="BM85" s="266"/>
      <c r="BN85" s="266"/>
      <c r="BO85" s="266"/>
      <c r="BP85" s="266"/>
      <c r="BQ85" s="263">
        <v>79</v>
      </c>
      <c r="BR85" s="268"/>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7"/>
    </row>
    <row r="86" spans="1:131" s="248" customFormat="1" ht="26.25" customHeight="1" x14ac:dyDescent="0.15">
      <c r="A86" s="262">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61"/>
      <c r="BA86" s="961"/>
      <c r="BB86" s="961"/>
      <c r="BC86" s="961"/>
      <c r="BD86" s="962"/>
      <c r="BE86" s="266"/>
      <c r="BF86" s="266"/>
      <c r="BG86" s="266"/>
      <c r="BH86" s="266"/>
      <c r="BI86" s="266"/>
      <c r="BJ86" s="266"/>
      <c r="BK86" s="266"/>
      <c r="BL86" s="266"/>
      <c r="BM86" s="266"/>
      <c r="BN86" s="266"/>
      <c r="BO86" s="266"/>
      <c r="BP86" s="266"/>
      <c r="BQ86" s="263">
        <v>80</v>
      </c>
      <c r="BR86" s="268"/>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7"/>
    </row>
    <row r="88" spans="1:131" s="248" customFormat="1" ht="26.25" customHeight="1" thickBot="1" x14ac:dyDescent="0.2">
      <c r="A88" s="265" t="s">
        <v>387</v>
      </c>
      <c r="B88" s="873" t="s">
        <v>418</v>
      </c>
      <c r="C88" s="874"/>
      <c r="D88" s="874"/>
      <c r="E88" s="874"/>
      <c r="F88" s="874"/>
      <c r="G88" s="874"/>
      <c r="H88" s="874"/>
      <c r="I88" s="874"/>
      <c r="J88" s="874"/>
      <c r="K88" s="874"/>
      <c r="L88" s="874"/>
      <c r="M88" s="874"/>
      <c r="N88" s="874"/>
      <c r="O88" s="874"/>
      <c r="P88" s="875"/>
      <c r="Q88" s="920"/>
      <c r="R88" s="921"/>
      <c r="S88" s="921"/>
      <c r="T88" s="921"/>
      <c r="U88" s="921"/>
      <c r="V88" s="921"/>
      <c r="W88" s="921"/>
      <c r="X88" s="921"/>
      <c r="Y88" s="921"/>
      <c r="Z88" s="921"/>
      <c r="AA88" s="921"/>
      <c r="AB88" s="921"/>
      <c r="AC88" s="921"/>
      <c r="AD88" s="921"/>
      <c r="AE88" s="921"/>
      <c r="AF88" s="924">
        <f>SUM(AF68:AJ87)</f>
        <v>3777</v>
      </c>
      <c r="AG88" s="924"/>
      <c r="AH88" s="924"/>
      <c r="AI88" s="924"/>
      <c r="AJ88" s="924"/>
      <c r="AK88" s="921"/>
      <c r="AL88" s="921"/>
      <c r="AM88" s="921"/>
      <c r="AN88" s="921"/>
      <c r="AO88" s="921"/>
      <c r="AP88" s="924">
        <f>SUM(AP68:AT87)</f>
        <v>812</v>
      </c>
      <c r="AQ88" s="924"/>
      <c r="AR88" s="924"/>
      <c r="AS88" s="924"/>
      <c r="AT88" s="924"/>
      <c r="AU88" s="924">
        <f>SUM(AU68:AY87)</f>
        <v>1</v>
      </c>
      <c r="AV88" s="924"/>
      <c r="AW88" s="924"/>
      <c r="AX88" s="924"/>
      <c r="AY88" s="924"/>
      <c r="AZ88" s="929"/>
      <c r="BA88" s="929"/>
      <c r="BB88" s="929"/>
      <c r="BC88" s="929"/>
      <c r="BD88" s="930"/>
      <c r="BE88" s="266"/>
      <c r="BF88" s="266"/>
      <c r="BG88" s="266"/>
      <c r="BH88" s="266"/>
      <c r="BI88" s="266"/>
      <c r="BJ88" s="266"/>
      <c r="BK88" s="266"/>
      <c r="BL88" s="266"/>
      <c r="BM88" s="266"/>
      <c r="BN88" s="266"/>
      <c r="BO88" s="266"/>
      <c r="BP88" s="266"/>
      <c r="BQ88" s="263">
        <v>82</v>
      </c>
      <c r="BR88" s="268"/>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3" t="s">
        <v>419</v>
      </c>
      <c r="BS102" s="874"/>
      <c r="BT102" s="874"/>
      <c r="BU102" s="874"/>
      <c r="BV102" s="874"/>
      <c r="BW102" s="874"/>
      <c r="BX102" s="874"/>
      <c r="BY102" s="874"/>
      <c r="BZ102" s="874"/>
      <c r="CA102" s="874"/>
      <c r="CB102" s="874"/>
      <c r="CC102" s="874"/>
      <c r="CD102" s="874"/>
      <c r="CE102" s="874"/>
      <c r="CF102" s="874"/>
      <c r="CG102" s="875"/>
      <c r="CH102" s="974"/>
      <c r="CI102" s="975"/>
      <c r="CJ102" s="975"/>
      <c r="CK102" s="975"/>
      <c r="CL102" s="976"/>
      <c r="CM102" s="974"/>
      <c r="CN102" s="975"/>
      <c r="CO102" s="975"/>
      <c r="CP102" s="975"/>
      <c r="CQ102" s="976"/>
      <c r="CR102" s="977">
        <f>SUM(CR7:CV88)</f>
        <v>29</v>
      </c>
      <c r="CS102" s="932"/>
      <c r="CT102" s="932"/>
      <c r="CU102" s="932"/>
      <c r="CV102" s="978"/>
      <c r="CW102" s="977"/>
      <c r="CX102" s="932"/>
      <c r="CY102" s="932"/>
      <c r="CZ102" s="932"/>
      <c r="DA102" s="978"/>
      <c r="DB102" s="977"/>
      <c r="DC102" s="932"/>
      <c r="DD102" s="932"/>
      <c r="DE102" s="932"/>
      <c r="DF102" s="978"/>
      <c r="DG102" s="977"/>
      <c r="DH102" s="932"/>
      <c r="DI102" s="932"/>
      <c r="DJ102" s="932"/>
      <c r="DK102" s="978"/>
      <c r="DL102" s="977"/>
      <c r="DM102" s="932"/>
      <c r="DN102" s="932"/>
      <c r="DO102" s="932"/>
      <c r="DP102" s="978"/>
      <c r="DQ102" s="977"/>
      <c r="DR102" s="932"/>
      <c r="DS102" s="932"/>
      <c r="DT102" s="932"/>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426</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427</v>
      </c>
      <c r="AB109" s="980"/>
      <c r="AC109" s="980"/>
      <c r="AD109" s="980"/>
      <c r="AE109" s="981"/>
      <c r="AF109" s="979" t="s">
        <v>304</v>
      </c>
      <c r="AG109" s="980"/>
      <c r="AH109" s="980"/>
      <c r="AI109" s="980"/>
      <c r="AJ109" s="981"/>
      <c r="AK109" s="979" t="s">
        <v>303</v>
      </c>
      <c r="AL109" s="980"/>
      <c r="AM109" s="980"/>
      <c r="AN109" s="980"/>
      <c r="AO109" s="981"/>
      <c r="AP109" s="979" t="s">
        <v>428</v>
      </c>
      <c r="AQ109" s="980"/>
      <c r="AR109" s="980"/>
      <c r="AS109" s="980"/>
      <c r="AT109" s="982"/>
      <c r="AU109" s="999" t="s">
        <v>426</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427</v>
      </c>
      <c r="BR109" s="980"/>
      <c r="BS109" s="980"/>
      <c r="BT109" s="980"/>
      <c r="BU109" s="981"/>
      <c r="BV109" s="979" t="s">
        <v>304</v>
      </c>
      <c r="BW109" s="980"/>
      <c r="BX109" s="980"/>
      <c r="BY109" s="980"/>
      <c r="BZ109" s="981"/>
      <c r="CA109" s="979" t="s">
        <v>303</v>
      </c>
      <c r="CB109" s="980"/>
      <c r="CC109" s="980"/>
      <c r="CD109" s="980"/>
      <c r="CE109" s="981"/>
      <c r="CF109" s="1000" t="s">
        <v>428</v>
      </c>
      <c r="CG109" s="1000"/>
      <c r="CH109" s="1000"/>
      <c r="CI109" s="1000"/>
      <c r="CJ109" s="1000"/>
      <c r="CK109" s="979" t="s">
        <v>429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427</v>
      </c>
      <c r="DH109" s="980"/>
      <c r="DI109" s="980"/>
      <c r="DJ109" s="980"/>
      <c r="DK109" s="981"/>
      <c r="DL109" s="979" t="s">
        <v>304</v>
      </c>
      <c r="DM109" s="980"/>
      <c r="DN109" s="980"/>
      <c r="DO109" s="980"/>
      <c r="DP109" s="981"/>
      <c r="DQ109" s="979" t="s">
        <v>303</v>
      </c>
      <c r="DR109" s="980"/>
      <c r="DS109" s="980"/>
      <c r="DT109" s="980"/>
      <c r="DU109" s="981"/>
      <c r="DV109" s="979" t="s">
        <v>428</v>
      </c>
      <c r="DW109" s="980"/>
      <c r="DX109" s="980"/>
      <c r="DY109" s="980"/>
      <c r="DZ109" s="982"/>
    </row>
    <row r="110" spans="1:131" s="247" customFormat="1" ht="26.25" customHeight="1" x14ac:dyDescent="0.15">
      <c r="A110" s="983" t="s">
        <v>430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468686</v>
      </c>
      <c r="AB110" s="987"/>
      <c r="AC110" s="987"/>
      <c r="AD110" s="987"/>
      <c r="AE110" s="988"/>
      <c r="AF110" s="989">
        <v>477450</v>
      </c>
      <c r="AG110" s="987"/>
      <c r="AH110" s="987"/>
      <c r="AI110" s="987"/>
      <c r="AJ110" s="988"/>
      <c r="AK110" s="989">
        <v>478245</v>
      </c>
      <c r="AL110" s="987"/>
      <c r="AM110" s="987"/>
      <c r="AN110" s="987"/>
      <c r="AO110" s="988"/>
      <c r="AP110" s="990">
        <v>21.1</v>
      </c>
      <c r="AQ110" s="991"/>
      <c r="AR110" s="991"/>
      <c r="AS110" s="991"/>
      <c r="AT110" s="992"/>
      <c r="AU110" s="993" t="s">
        <v>73</v>
      </c>
      <c r="AV110" s="994"/>
      <c r="AW110" s="994"/>
      <c r="AX110" s="994"/>
      <c r="AY110" s="994"/>
      <c r="AZ110" s="1035" t="s">
        <v>431</v>
      </c>
      <c r="BA110" s="984"/>
      <c r="BB110" s="984"/>
      <c r="BC110" s="984"/>
      <c r="BD110" s="984"/>
      <c r="BE110" s="984"/>
      <c r="BF110" s="984"/>
      <c r="BG110" s="984"/>
      <c r="BH110" s="984"/>
      <c r="BI110" s="984"/>
      <c r="BJ110" s="984"/>
      <c r="BK110" s="984"/>
      <c r="BL110" s="984"/>
      <c r="BM110" s="984"/>
      <c r="BN110" s="984"/>
      <c r="BO110" s="984"/>
      <c r="BP110" s="985"/>
      <c r="BQ110" s="1021">
        <v>4971806</v>
      </c>
      <c r="BR110" s="1022"/>
      <c r="BS110" s="1022"/>
      <c r="BT110" s="1022"/>
      <c r="BU110" s="1022"/>
      <c r="BV110" s="1022">
        <v>4889084</v>
      </c>
      <c r="BW110" s="1022"/>
      <c r="BX110" s="1022"/>
      <c r="BY110" s="1022"/>
      <c r="BZ110" s="1022"/>
      <c r="CA110" s="1022">
        <v>5224560</v>
      </c>
      <c r="CB110" s="1022"/>
      <c r="CC110" s="1022"/>
      <c r="CD110" s="1022"/>
      <c r="CE110" s="1022"/>
      <c r="CF110" s="1036">
        <v>230.1</v>
      </c>
      <c r="CG110" s="1037"/>
      <c r="CH110" s="1037"/>
      <c r="CI110" s="1037"/>
      <c r="CJ110" s="1037"/>
      <c r="CK110" s="1038" t="s">
        <v>432</v>
      </c>
      <c r="CL110" s="1039"/>
      <c r="CM110" s="1018" t="s">
        <v>433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409</v>
      </c>
      <c r="DH110" s="1022"/>
      <c r="DI110" s="1022"/>
      <c r="DJ110" s="1022"/>
      <c r="DK110" s="1022"/>
      <c r="DL110" s="1022" t="s">
        <v>389</v>
      </c>
      <c r="DM110" s="1022"/>
      <c r="DN110" s="1022"/>
      <c r="DO110" s="1022"/>
      <c r="DP110" s="1022"/>
      <c r="DQ110" s="1022" t="s">
        <v>389</v>
      </c>
      <c r="DR110" s="1022"/>
      <c r="DS110" s="1022"/>
      <c r="DT110" s="1022"/>
      <c r="DU110" s="1022"/>
      <c r="DV110" s="1023" t="s">
        <v>389</v>
      </c>
      <c r="DW110" s="1023"/>
      <c r="DX110" s="1023"/>
      <c r="DY110" s="1023"/>
      <c r="DZ110" s="1024"/>
    </row>
    <row r="111" spans="1:131" s="247" customFormat="1" ht="26.25" customHeight="1" x14ac:dyDescent="0.15">
      <c r="A111" s="1025" t="s">
        <v>434</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409</v>
      </c>
      <c r="AB111" s="1029"/>
      <c r="AC111" s="1029"/>
      <c r="AD111" s="1029"/>
      <c r="AE111" s="1030"/>
      <c r="AF111" s="1031" t="s">
        <v>409</v>
      </c>
      <c r="AG111" s="1029"/>
      <c r="AH111" s="1029"/>
      <c r="AI111" s="1029"/>
      <c r="AJ111" s="1030"/>
      <c r="AK111" s="1031" t="s">
        <v>173</v>
      </c>
      <c r="AL111" s="1029"/>
      <c r="AM111" s="1029"/>
      <c r="AN111" s="1029"/>
      <c r="AO111" s="1030"/>
      <c r="AP111" s="1032" t="s">
        <v>409</v>
      </c>
      <c r="AQ111" s="1033"/>
      <c r="AR111" s="1033"/>
      <c r="AS111" s="1033"/>
      <c r="AT111" s="1034"/>
      <c r="AU111" s="995"/>
      <c r="AV111" s="996"/>
      <c r="AW111" s="996"/>
      <c r="AX111" s="996"/>
      <c r="AY111" s="996"/>
      <c r="AZ111" s="1044" t="s">
        <v>435</v>
      </c>
      <c r="BA111" s="1045"/>
      <c r="BB111" s="1045"/>
      <c r="BC111" s="1045"/>
      <c r="BD111" s="1045"/>
      <c r="BE111" s="1045"/>
      <c r="BF111" s="1045"/>
      <c r="BG111" s="1045"/>
      <c r="BH111" s="1045"/>
      <c r="BI111" s="1045"/>
      <c r="BJ111" s="1045"/>
      <c r="BK111" s="1045"/>
      <c r="BL111" s="1045"/>
      <c r="BM111" s="1045"/>
      <c r="BN111" s="1045"/>
      <c r="BO111" s="1045"/>
      <c r="BP111" s="1046"/>
      <c r="BQ111" s="1014">
        <v>16680</v>
      </c>
      <c r="BR111" s="1015"/>
      <c r="BS111" s="1015"/>
      <c r="BT111" s="1015"/>
      <c r="BU111" s="1015"/>
      <c r="BV111" s="1015">
        <v>12510</v>
      </c>
      <c r="BW111" s="1015"/>
      <c r="BX111" s="1015"/>
      <c r="BY111" s="1015"/>
      <c r="BZ111" s="1015"/>
      <c r="CA111" s="1015">
        <v>8340</v>
      </c>
      <c r="CB111" s="1015"/>
      <c r="CC111" s="1015"/>
      <c r="CD111" s="1015"/>
      <c r="CE111" s="1015"/>
      <c r="CF111" s="1009">
        <v>0.4</v>
      </c>
      <c r="CG111" s="1010"/>
      <c r="CH111" s="1010"/>
      <c r="CI111" s="1010"/>
      <c r="CJ111" s="1010"/>
      <c r="CK111" s="1040"/>
      <c r="CL111" s="1041"/>
      <c r="CM111" s="1011" t="s">
        <v>436</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389</v>
      </c>
      <c r="DH111" s="1015"/>
      <c r="DI111" s="1015"/>
      <c r="DJ111" s="1015"/>
      <c r="DK111" s="1015"/>
      <c r="DL111" s="1015" t="s">
        <v>389</v>
      </c>
      <c r="DM111" s="1015"/>
      <c r="DN111" s="1015"/>
      <c r="DO111" s="1015"/>
      <c r="DP111" s="1015"/>
      <c r="DQ111" s="1015" t="s">
        <v>173</v>
      </c>
      <c r="DR111" s="1015"/>
      <c r="DS111" s="1015"/>
      <c r="DT111" s="1015"/>
      <c r="DU111" s="1015"/>
      <c r="DV111" s="1016" t="s">
        <v>173</v>
      </c>
      <c r="DW111" s="1016"/>
      <c r="DX111" s="1016"/>
      <c r="DY111" s="1016"/>
      <c r="DZ111" s="1017"/>
    </row>
    <row r="112" spans="1:131" s="247" customFormat="1" ht="26.25" customHeight="1" x14ac:dyDescent="0.15">
      <c r="A112" s="1047" t="s">
        <v>437</v>
      </c>
      <c r="B112" s="1048"/>
      <c r="C112" s="1045" t="s">
        <v>438</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389</v>
      </c>
      <c r="AB112" s="1054"/>
      <c r="AC112" s="1054"/>
      <c r="AD112" s="1054"/>
      <c r="AE112" s="1055"/>
      <c r="AF112" s="1056" t="s">
        <v>173</v>
      </c>
      <c r="AG112" s="1054"/>
      <c r="AH112" s="1054"/>
      <c r="AI112" s="1054"/>
      <c r="AJ112" s="1055"/>
      <c r="AK112" s="1056" t="s">
        <v>389</v>
      </c>
      <c r="AL112" s="1054"/>
      <c r="AM112" s="1054"/>
      <c r="AN112" s="1054"/>
      <c r="AO112" s="1055"/>
      <c r="AP112" s="1057" t="s">
        <v>173</v>
      </c>
      <c r="AQ112" s="1058"/>
      <c r="AR112" s="1058"/>
      <c r="AS112" s="1058"/>
      <c r="AT112" s="1059"/>
      <c r="AU112" s="995"/>
      <c r="AV112" s="996"/>
      <c r="AW112" s="996"/>
      <c r="AX112" s="996"/>
      <c r="AY112" s="996"/>
      <c r="AZ112" s="1044" t="s">
        <v>439</v>
      </c>
      <c r="BA112" s="1045"/>
      <c r="BB112" s="1045"/>
      <c r="BC112" s="1045"/>
      <c r="BD112" s="1045"/>
      <c r="BE112" s="1045"/>
      <c r="BF112" s="1045"/>
      <c r="BG112" s="1045"/>
      <c r="BH112" s="1045"/>
      <c r="BI112" s="1045"/>
      <c r="BJ112" s="1045"/>
      <c r="BK112" s="1045"/>
      <c r="BL112" s="1045"/>
      <c r="BM112" s="1045"/>
      <c r="BN112" s="1045"/>
      <c r="BO112" s="1045"/>
      <c r="BP112" s="1046"/>
      <c r="BQ112" s="1014">
        <v>3201861</v>
      </c>
      <c r="BR112" s="1015"/>
      <c r="BS112" s="1015"/>
      <c r="BT112" s="1015"/>
      <c r="BU112" s="1015"/>
      <c r="BV112" s="1015">
        <v>3027927</v>
      </c>
      <c r="BW112" s="1015"/>
      <c r="BX112" s="1015"/>
      <c r="BY112" s="1015"/>
      <c r="BZ112" s="1015"/>
      <c r="CA112" s="1015">
        <v>2946125</v>
      </c>
      <c r="CB112" s="1015"/>
      <c r="CC112" s="1015"/>
      <c r="CD112" s="1015"/>
      <c r="CE112" s="1015"/>
      <c r="CF112" s="1009">
        <v>129.69999999999999</v>
      </c>
      <c r="CG112" s="1010"/>
      <c r="CH112" s="1010"/>
      <c r="CI112" s="1010"/>
      <c r="CJ112" s="1010"/>
      <c r="CK112" s="1040"/>
      <c r="CL112" s="1041"/>
      <c r="CM112" s="1011" t="s">
        <v>440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389</v>
      </c>
      <c r="DH112" s="1015"/>
      <c r="DI112" s="1015"/>
      <c r="DJ112" s="1015"/>
      <c r="DK112" s="1015"/>
      <c r="DL112" s="1015" t="s">
        <v>389</v>
      </c>
      <c r="DM112" s="1015"/>
      <c r="DN112" s="1015"/>
      <c r="DO112" s="1015"/>
      <c r="DP112" s="1015"/>
      <c r="DQ112" s="1015" t="s">
        <v>389</v>
      </c>
      <c r="DR112" s="1015"/>
      <c r="DS112" s="1015"/>
      <c r="DT112" s="1015"/>
      <c r="DU112" s="1015"/>
      <c r="DV112" s="1016" t="s">
        <v>389</v>
      </c>
      <c r="DW112" s="1016"/>
      <c r="DX112" s="1016"/>
      <c r="DY112" s="1016"/>
      <c r="DZ112" s="1017"/>
    </row>
    <row r="113" spans="1:130" s="247" customFormat="1" ht="26.25" customHeight="1" x14ac:dyDescent="0.15">
      <c r="A113" s="1049"/>
      <c r="B113" s="1050"/>
      <c r="C113" s="1045" t="s">
        <v>441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203966</v>
      </c>
      <c r="AB113" s="1029"/>
      <c r="AC113" s="1029"/>
      <c r="AD113" s="1029"/>
      <c r="AE113" s="1030"/>
      <c r="AF113" s="1031">
        <v>206294</v>
      </c>
      <c r="AG113" s="1029"/>
      <c r="AH113" s="1029"/>
      <c r="AI113" s="1029"/>
      <c r="AJ113" s="1030"/>
      <c r="AK113" s="1031">
        <v>215893</v>
      </c>
      <c r="AL113" s="1029"/>
      <c r="AM113" s="1029"/>
      <c r="AN113" s="1029"/>
      <c r="AO113" s="1030"/>
      <c r="AP113" s="1032">
        <v>9.5</v>
      </c>
      <c r="AQ113" s="1033"/>
      <c r="AR113" s="1033"/>
      <c r="AS113" s="1033"/>
      <c r="AT113" s="1034"/>
      <c r="AU113" s="995"/>
      <c r="AV113" s="996"/>
      <c r="AW113" s="996"/>
      <c r="AX113" s="996"/>
      <c r="AY113" s="996"/>
      <c r="AZ113" s="1044" t="s">
        <v>442</v>
      </c>
      <c r="BA113" s="1045"/>
      <c r="BB113" s="1045"/>
      <c r="BC113" s="1045"/>
      <c r="BD113" s="1045"/>
      <c r="BE113" s="1045"/>
      <c r="BF113" s="1045"/>
      <c r="BG113" s="1045"/>
      <c r="BH113" s="1045"/>
      <c r="BI113" s="1045"/>
      <c r="BJ113" s="1045"/>
      <c r="BK113" s="1045"/>
      <c r="BL113" s="1045"/>
      <c r="BM113" s="1045"/>
      <c r="BN113" s="1045"/>
      <c r="BO113" s="1045"/>
      <c r="BP113" s="1046"/>
      <c r="BQ113" s="1014">
        <v>2357</v>
      </c>
      <c r="BR113" s="1015"/>
      <c r="BS113" s="1015"/>
      <c r="BT113" s="1015"/>
      <c r="BU113" s="1015"/>
      <c r="BV113" s="1015">
        <v>1748</v>
      </c>
      <c r="BW113" s="1015"/>
      <c r="BX113" s="1015"/>
      <c r="BY113" s="1015"/>
      <c r="BZ113" s="1015"/>
      <c r="CA113" s="1015">
        <v>1195</v>
      </c>
      <c r="CB113" s="1015"/>
      <c r="CC113" s="1015"/>
      <c r="CD113" s="1015"/>
      <c r="CE113" s="1015"/>
      <c r="CF113" s="1009">
        <v>0.1</v>
      </c>
      <c r="CG113" s="1010"/>
      <c r="CH113" s="1010"/>
      <c r="CI113" s="1010"/>
      <c r="CJ113" s="1010"/>
      <c r="CK113" s="1040"/>
      <c r="CL113" s="1041"/>
      <c r="CM113" s="1011" t="s">
        <v>443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173</v>
      </c>
      <c r="DH113" s="1054"/>
      <c r="DI113" s="1054"/>
      <c r="DJ113" s="1054"/>
      <c r="DK113" s="1055"/>
      <c r="DL113" s="1056" t="s">
        <v>389</v>
      </c>
      <c r="DM113" s="1054"/>
      <c r="DN113" s="1054"/>
      <c r="DO113" s="1054"/>
      <c r="DP113" s="1055"/>
      <c r="DQ113" s="1056" t="s">
        <v>173</v>
      </c>
      <c r="DR113" s="1054"/>
      <c r="DS113" s="1054"/>
      <c r="DT113" s="1054"/>
      <c r="DU113" s="1055"/>
      <c r="DV113" s="1057" t="s">
        <v>173</v>
      </c>
      <c r="DW113" s="1058"/>
      <c r="DX113" s="1058"/>
      <c r="DY113" s="1058"/>
      <c r="DZ113" s="1059"/>
    </row>
    <row r="114" spans="1:130" s="247" customFormat="1" ht="26.25" customHeight="1" x14ac:dyDescent="0.15">
      <c r="A114" s="1049"/>
      <c r="B114" s="1050"/>
      <c r="C114" s="1045" t="s">
        <v>444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554</v>
      </c>
      <c r="AB114" s="1054"/>
      <c r="AC114" s="1054"/>
      <c r="AD114" s="1054"/>
      <c r="AE114" s="1055"/>
      <c r="AF114" s="1056">
        <v>548</v>
      </c>
      <c r="AG114" s="1054"/>
      <c r="AH114" s="1054"/>
      <c r="AI114" s="1054"/>
      <c r="AJ114" s="1055"/>
      <c r="AK114" s="1056">
        <v>553</v>
      </c>
      <c r="AL114" s="1054"/>
      <c r="AM114" s="1054"/>
      <c r="AN114" s="1054"/>
      <c r="AO114" s="1055"/>
      <c r="AP114" s="1057">
        <v>0</v>
      </c>
      <c r="AQ114" s="1058"/>
      <c r="AR114" s="1058"/>
      <c r="AS114" s="1058"/>
      <c r="AT114" s="1059"/>
      <c r="AU114" s="995"/>
      <c r="AV114" s="996"/>
      <c r="AW114" s="996"/>
      <c r="AX114" s="996"/>
      <c r="AY114" s="996"/>
      <c r="AZ114" s="1044" t="s">
        <v>445</v>
      </c>
      <c r="BA114" s="1045"/>
      <c r="BB114" s="1045"/>
      <c r="BC114" s="1045"/>
      <c r="BD114" s="1045"/>
      <c r="BE114" s="1045"/>
      <c r="BF114" s="1045"/>
      <c r="BG114" s="1045"/>
      <c r="BH114" s="1045"/>
      <c r="BI114" s="1045"/>
      <c r="BJ114" s="1045"/>
      <c r="BK114" s="1045"/>
      <c r="BL114" s="1045"/>
      <c r="BM114" s="1045"/>
      <c r="BN114" s="1045"/>
      <c r="BO114" s="1045"/>
      <c r="BP114" s="1046"/>
      <c r="BQ114" s="1014">
        <v>615341</v>
      </c>
      <c r="BR114" s="1015"/>
      <c r="BS114" s="1015"/>
      <c r="BT114" s="1015"/>
      <c r="BU114" s="1015"/>
      <c r="BV114" s="1015">
        <v>591857</v>
      </c>
      <c r="BW114" s="1015"/>
      <c r="BX114" s="1015"/>
      <c r="BY114" s="1015"/>
      <c r="BZ114" s="1015"/>
      <c r="CA114" s="1015">
        <v>597218</v>
      </c>
      <c r="CB114" s="1015"/>
      <c r="CC114" s="1015"/>
      <c r="CD114" s="1015"/>
      <c r="CE114" s="1015"/>
      <c r="CF114" s="1009">
        <v>26.3</v>
      </c>
      <c r="CG114" s="1010"/>
      <c r="CH114" s="1010"/>
      <c r="CI114" s="1010"/>
      <c r="CJ114" s="1010"/>
      <c r="CK114" s="1040"/>
      <c r="CL114" s="1041"/>
      <c r="CM114" s="1011" t="s">
        <v>446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173</v>
      </c>
      <c r="DH114" s="1054"/>
      <c r="DI114" s="1054"/>
      <c r="DJ114" s="1054"/>
      <c r="DK114" s="1055"/>
      <c r="DL114" s="1056" t="s">
        <v>389</v>
      </c>
      <c r="DM114" s="1054"/>
      <c r="DN114" s="1054"/>
      <c r="DO114" s="1054"/>
      <c r="DP114" s="1055"/>
      <c r="DQ114" s="1056" t="s">
        <v>389</v>
      </c>
      <c r="DR114" s="1054"/>
      <c r="DS114" s="1054"/>
      <c r="DT114" s="1054"/>
      <c r="DU114" s="1055"/>
      <c r="DV114" s="1057" t="s">
        <v>389</v>
      </c>
      <c r="DW114" s="1058"/>
      <c r="DX114" s="1058"/>
      <c r="DY114" s="1058"/>
      <c r="DZ114" s="1059"/>
    </row>
    <row r="115" spans="1:130" s="247" customFormat="1" ht="26.25" customHeight="1" x14ac:dyDescent="0.15">
      <c r="A115" s="1049"/>
      <c r="B115" s="1050"/>
      <c r="C115" s="1045" t="s">
        <v>447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4170</v>
      </c>
      <c r="AB115" s="1029"/>
      <c r="AC115" s="1029"/>
      <c r="AD115" s="1029"/>
      <c r="AE115" s="1030"/>
      <c r="AF115" s="1031">
        <v>4170</v>
      </c>
      <c r="AG115" s="1029"/>
      <c r="AH115" s="1029"/>
      <c r="AI115" s="1029"/>
      <c r="AJ115" s="1030"/>
      <c r="AK115" s="1031">
        <v>4170</v>
      </c>
      <c r="AL115" s="1029"/>
      <c r="AM115" s="1029"/>
      <c r="AN115" s="1029"/>
      <c r="AO115" s="1030"/>
      <c r="AP115" s="1032">
        <v>0.2</v>
      </c>
      <c r="AQ115" s="1033"/>
      <c r="AR115" s="1033"/>
      <c r="AS115" s="1033"/>
      <c r="AT115" s="1034"/>
      <c r="AU115" s="995"/>
      <c r="AV115" s="996"/>
      <c r="AW115" s="996"/>
      <c r="AX115" s="996"/>
      <c r="AY115" s="996"/>
      <c r="AZ115" s="1044" t="s">
        <v>448</v>
      </c>
      <c r="BA115" s="1045"/>
      <c r="BB115" s="1045"/>
      <c r="BC115" s="1045"/>
      <c r="BD115" s="1045"/>
      <c r="BE115" s="1045"/>
      <c r="BF115" s="1045"/>
      <c r="BG115" s="1045"/>
      <c r="BH115" s="1045"/>
      <c r="BI115" s="1045"/>
      <c r="BJ115" s="1045"/>
      <c r="BK115" s="1045"/>
      <c r="BL115" s="1045"/>
      <c r="BM115" s="1045"/>
      <c r="BN115" s="1045"/>
      <c r="BO115" s="1045"/>
      <c r="BP115" s="1046"/>
      <c r="BQ115" s="1014" t="s">
        <v>389</v>
      </c>
      <c r="BR115" s="1015"/>
      <c r="BS115" s="1015"/>
      <c r="BT115" s="1015"/>
      <c r="BU115" s="1015"/>
      <c r="BV115" s="1015" t="s">
        <v>173</v>
      </c>
      <c r="BW115" s="1015"/>
      <c r="BX115" s="1015"/>
      <c r="BY115" s="1015"/>
      <c r="BZ115" s="1015"/>
      <c r="CA115" s="1015" t="s">
        <v>173</v>
      </c>
      <c r="CB115" s="1015"/>
      <c r="CC115" s="1015"/>
      <c r="CD115" s="1015"/>
      <c r="CE115" s="1015"/>
      <c r="CF115" s="1009" t="s">
        <v>389</v>
      </c>
      <c r="CG115" s="1010"/>
      <c r="CH115" s="1010"/>
      <c r="CI115" s="1010"/>
      <c r="CJ115" s="1010"/>
      <c r="CK115" s="1040"/>
      <c r="CL115" s="1041"/>
      <c r="CM115" s="1044" t="s">
        <v>449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173</v>
      </c>
      <c r="DH115" s="1054"/>
      <c r="DI115" s="1054"/>
      <c r="DJ115" s="1054"/>
      <c r="DK115" s="1055"/>
      <c r="DL115" s="1056" t="s">
        <v>389</v>
      </c>
      <c r="DM115" s="1054"/>
      <c r="DN115" s="1054"/>
      <c r="DO115" s="1054"/>
      <c r="DP115" s="1055"/>
      <c r="DQ115" s="1056" t="s">
        <v>389</v>
      </c>
      <c r="DR115" s="1054"/>
      <c r="DS115" s="1054"/>
      <c r="DT115" s="1054"/>
      <c r="DU115" s="1055"/>
      <c r="DV115" s="1057" t="s">
        <v>389</v>
      </c>
      <c r="DW115" s="1058"/>
      <c r="DX115" s="1058"/>
      <c r="DY115" s="1058"/>
      <c r="DZ115" s="1059"/>
    </row>
    <row r="116" spans="1:130" s="247" customFormat="1" ht="26.25" customHeight="1" x14ac:dyDescent="0.15">
      <c r="A116" s="1051"/>
      <c r="B116" s="1052"/>
      <c r="C116" s="1060" t="s">
        <v>450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102</v>
      </c>
      <c r="AB116" s="1054"/>
      <c r="AC116" s="1054"/>
      <c r="AD116" s="1054"/>
      <c r="AE116" s="1055"/>
      <c r="AF116" s="1056">
        <v>52</v>
      </c>
      <c r="AG116" s="1054"/>
      <c r="AH116" s="1054"/>
      <c r="AI116" s="1054"/>
      <c r="AJ116" s="1055"/>
      <c r="AK116" s="1056">
        <v>162</v>
      </c>
      <c r="AL116" s="1054"/>
      <c r="AM116" s="1054"/>
      <c r="AN116" s="1054"/>
      <c r="AO116" s="1055"/>
      <c r="AP116" s="1057">
        <v>0</v>
      </c>
      <c r="AQ116" s="1058"/>
      <c r="AR116" s="1058"/>
      <c r="AS116" s="1058"/>
      <c r="AT116" s="1059"/>
      <c r="AU116" s="995"/>
      <c r="AV116" s="996"/>
      <c r="AW116" s="996"/>
      <c r="AX116" s="996"/>
      <c r="AY116" s="996"/>
      <c r="AZ116" s="1062" t="s">
        <v>451</v>
      </c>
      <c r="BA116" s="1063"/>
      <c r="BB116" s="1063"/>
      <c r="BC116" s="1063"/>
      <c r="BD116" s="1063"/>
      <c r="BE116" s="1063"/>
      <c r="BF116" s="1063"/>
      <c r="BG116" s="1063"/>
      <c r="BH116" s="1063"/>
      <c r="BI116" s="1063"/>
      <c r="BJ116" s="1063"/>
      <c r="BK116" s="1063"/>
      <c r="BL116" s="1063"/>
      <c r="BM116" s="1063"/>
      <c r="BN116" s="1063"/>
      <c r="BO116" s="1063"/>
      <c r="BP116" s="1064"/>
      <c r="BQ116" s="1014" t="s">
        <v>173</v>
      </c>
      <c r="BR116" s="1015"/>
      <c r="BS116" s="1015"/>
      <c r="BT116" s="1015"/>
      <c r="BU116" s="1015"/>
      <c r="BV116" s="1015" t="s">
        <v>389</v>
      </c>
      <c r="BW116" s="1015"/>
      <c r="BX116" s="1015"/>
      <c r="BY116" s="1015"/>
      <c r="BZ116" s="1015"/>
      <c r="CA116" s="1015" t="s">
        <v>389</v>
      </c>
      <c r="CB116" s="1015"/>
      <c r="CC116" s="1015"/>
      <c r="CD116" s="1015"/>
      <c r="CE116" s="1015"/>
      <c r="CF116" s="1009" t="s">
        <v>173</v>
      </c>
      <c r="CG116" s="1010"/>
      <c r="CH116" s="1010"/>
      <c r="CI116" s="1010"/>
      <c r="CJ116" s="1010"/>
      <c r="CK116" s="1040"/>
      <c r="CL116" s="1041"/>
      <c r="CM116" s="1011" t="s">
        <v>452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16680</v>
      </c>
      <c r="DH116" s="1054"/>
      <c r="DI116" s="1054"/>
      <c r="DJ116" s="1054"/>
      <c r="DK116" s="1055"/>
      <c r="DL116" s="1056">
        <v>12510</v>
      </c>
      <c r="DM116" s="1054"/>
      <c r="DN116" s="1054"/>
      <c r="DO116" s="1054"/>
      <c r="DP116" s="1055"/>
      <c r="DQ116" s="1056">
        <v>8340</v>
      </c>
      <c r="DR116" s="1054"/>
      <c r="DS116" s="1054"/>
      <c r="DT116" s="1054"/>
      <c r="DU116" s="1055"/>
      <c r="DV116" s="1057">
        <v>0.4</v>
      </c>
      <c r="DW116" s="1058"/>
      <c r="DX116" s="1058"/>
      <c r="DY116" s="1058"/>
      <c r="DZ116" s="1059"/>
    </row>
    <row r="117" spans="1:130" s="247" customFormat="1" ht="26.25" customHeight="1" x14ac:dyDescent="0.15">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453</v>
      </c>
      <c r="Z117" s="981"/>
      <c r="AA117" s="1071">
        <v>677478</v>
      </c>
      <c r="AB117" s="1072"/>
      <c r="AC117" s="1072"/>
      <c r="AD117" s="1072"/>
      <c r="AE117" s="1073"/>
      <c r="AF117" s="1074">
        <v>688514</v>
      </c>
      <c r="AG117" s="1072"/>
      <c r="AH117" s="1072"/>
      <c r="AI117" s="1072"/>
      <c r="AJ117" s="1073"/>
      <c r="AK117" s="1074">
        <v>699023</v>
      </c>
      <c r="AL117" s="1072"/>
      <c r="AM117" s="1072"/>
      <c r="AN117" s="1072"/>
      <c r="AO117" s="1073"/>
      <c r="AP117" s="1075"/>
      <c r="AQ117" s="1076"/>
      <c r="AR117" s="1076"/>
      <c r="AS117" s="1076"/>
      <c r="AT117" s="1077"/>
      <c r="AU117" s="995"/>
      <c r="AV117" s="996"/>
      <c r="AW117" s="996"/>
      <c r="AX117" s="996"/>
      <c r="AY117" s="996"/>
      <c r="AZ117" s="1062" t="s">
        <v>454</v>
      </c>
      <c r="BA117" s="1063"/>
      <c r="BB117" s="1063"/>
      <c r="BC117" s="1063"/>
      <c r="BD117" s="1063"/>
      <c r="BE117" s="1063"/>
      <c r="BF117" s="1063"/>
      <c r="BG117" s="1063"/>
      <c r="BH117" s="1063"/>
      <c r="BI117" s="1063"/>
      <c r="BJ117" s="1063"/>
      <c r="BK117" s="1063"/>
      <c r="BL117" s="1063"/>
      <c r="BM117" s="1063"/>
      <c r="BN117" s="1063"/>
      <c r="BO117" s="1063"/>
      <c r="BP117" s="1064"/>
      <c r="BQ117" s="1014" t="s">
        <v>389</v>
      </c>
      <c r="BR117" s="1015"/>
      <c r="BS117" s="1015"/>
      <c r="BT117" s="1015"/>
      <c r="BU117" s="1015"/>
      <c r="BV117" s="1015" t="s">
        <v>389</v>
      </c>
      <c r="BW117" s="1015"/>
      <c r="BX117" s="1015"/>
      <c r="BY117" s="1015"/>
      <c r="BZ117" s="1015"/>
      <c r="CA117" s="1015" t="s">
        <v>389</v>
      </c>
      <c r="CB117" s="1015"/>
      <c r="CC117" s="1015"/>
      <c r="CD117" s="1015"/>
      <c r="CE117" s="1015"/>
      <c r="CF117" s="1009" t="s">
        <v>389</v>
      </c>
      <c r="CG117" s="1010"/>
      <c r="CH117" s="1010"/>
      <c r="CI117" s="1010"/>
      <c r="CJ117" s="1010"/>
      <c r="CK117" s="1040"/>
      <c r="CL117" s="1041"/>
      <c r="CM117" s="1011" t="s">
        <v>455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173</v>
      </c>
      <c r="DH117" s="1054"/>
      <c r="DI117" s="1054"/>
      <c r="DJ117" s="1054"/>
      <c r="DK117" s="1055"/>
      <c r="DL117" s="1056" t="s">
        <v>389</v>
      </c>
      <c r="DM117" s="1054"/>
      <c r="DN117" s="1054"/>
      <c r="DO117" s="1054"/>
      <c r="DP117" s="1055"/>
      <c r="DQ117" s="1056" t="s">
        <v>173</v>
      </c>
      <c r="DR117" s="1054"/>
      <c r="DS117" s="1054"/>
      <c r="DT117" s="1054"/>
      <c r="DU117" s="1055"/>
      <c r="DV117" s="1057" t="s">
        <v>173</v>
      </c>
      <c r="DW117" s="1058"/>
      <c r="DX117" s="1058"/>
      <c r="DY117" s="1058"/>
      <c r="DZ117" s="1059"/>
    </row>
    <row r="118" spans="1:130" s="247" customFormat="1" ht="26.25" customHeight="1" x14ac:dyDescent="0.15">
      <c r="A118" s="999" t="s">
        <v>429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427</v>
      </c>
      <c r="AB118" s="980"/>
      <c r="AC118" s="980"/>
      <c r="AD118" s="980"/>
      <c r="AE118" s="981"/>
      <c r="AF118" s="979" t="s">
        <v>304</v>
      </c>
      <c r="AG118" s="980"/>
      <c r="AH118" s="980"/>
      <c r="AI118" s="980"/>
      <c r="AJ118" s="981"/>
      <c r="AK118" s="979" t="s">
        <v>303</v>
      </c>
      <c r="AL118" s="980"/>
      <c r="AM118" s="980"/>
      <c r="AN118" s="980"/>
      <c r="AO118" s="981"/>
      <c r="AP118" s="1066" t="s">
        <v>428</v>
      </c>
      <c r="AQ118" s="1067"/>
      <c r="AR118" s="1067"/>
      <c r="AS118" s="1067"/>
      <c r="AT118" s="1068"/>
      <c r="AU118" s="995"/>
      <c r="AV118" s="996"/>
      <c r="AW118" s="996"/>
      <c r="AX118" s="996"/>
      <c r="AY118" s="996"/>
      <c r="AZ118" s="1069" t="s">
        <v>456</v>
      </c>
      <c r="BA118" s="1060"/>
      <c r="BB118" s="1060"/>
      <c r="BC118" s="1060"/>
      <c r="BD118" s="1060"/>
      <c r="BE118" s="1060"/>
      <c r="BF118" s="1060"/>
      <c r="BG118" s="1060"/>
      <c r="BH118" s="1060"/>
      <c r="BI118" s="1060"/>
      <c r="BJ118" s="1060"/>
      <c r="BK118" s="1060"/>
      <c r="BL118" s="1060"/>
      <c r="BM118" s="1060"/>
      <c r="BN118" s="1060"/>
      <c r="BO118" s="1060"/>
      <c r="BP118" s="1061"/>
      <c r="BQ118" s="1092" t="s">
        <v>389</v>
      </c>
      <c r="BR118" s="1093"/>
      <c r="BS118" s="1093"/>
      <c r="BT118" s="1093"/>
      <c r="BU118" s="1093"/>
      <c r="BV118" s="1093" t="s">
        <v>389</v>
      </c>
      <c r="BW118" s="1093"/>
      <c r="BX118" s="1093"/>
      <c r="BY118" s="1093"/>
      <c r="BZ118" s="1093"/>
      <c r="CA118" s="1093" t="s">
        <v>389</v>
      </c>
      <c r="CB118" s="1093"/>
      <c r="CC118" s="1093"/>
      <c r="CD118" s="1093"/>
      <c r="CE118" s="1093"/>
      <c r="CF118" s="1009" t="s">
        <v>389</v>
      </c>
      <c r="CG118" s="1010"/>
      <c r="CH118" s="1010"/>
      <c r="CI118" s="1010"/>
      <c r="CJ118" s="1010"/>
      <c r="CK118" s="1040"/>
      <c r="CL118" s="1041"/>
      <c r="CM118" s="1011" t="s">
        <v>457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173</v>
      </c>
      <c r="DH118" s="1054"/>
      <c r="DI118" s="1054"/>
      <c r="DJ118" s="1054"/>
      <c r="DK118" s="1055"/>
      <c r="DL118" s="1056" t="s">
        <v>389</v>
      </c>
      <c r="DM118" s="1054"/>
      <c r="DN118" s="1054"/>
      <c r="DO118" s="1054"/>
      <c r="DP118" s="1055"/>
      <c r="DQ118" s="1056" t="s">
        <v>389</v>
      </c>
      <c r="DR118" s="1054"/>
      <c r="DS118" s="1054"/>
      <c r="DT118" s="1054"/>
      <c r="DU118" s="1055"/>
      <c r="DV118" s="1057" t="s">
        <v>389</v>
      </c>
      <c r="DW118" s="1058"/>
      <c r="DX118" s="1058"/>
      <c r="DY118" s="1058"/>
      <c r="DZ118" s="1059"/>
    </row>
    <row r="119" spans="1:130" s="247" customFormat="1" ht="26.25" customHeight="1" x14ac:dyDescent="0.15">
      <c r="A119" s="1153" t="s">
        <v>432</v>
      </c>
      <c r="B119" s="1039"/>
      <c r="C119" s="1018" t="s">
        <v>433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173</v>
      </c>
      <c r="AB119" s="987"/>
      <c r="AC119" s="987"/>
      <c r="AD119" s="987"/>
      <c r="AE119" s="988"/>
      <c r="AF119" s="989" t="s">
        <v>389</v>
      </c>
      <c r="AG119" s="987"/>
      <c r="AH119" s="987"/>
      <c r="AI119" s="987"/>
      <c r="AJ119" s="988"/>
      <c r="AK119" s="989" t="s">
        <v>389</v>
      </c>
      <c r="AL119" s="987"/>
      <c r="AM119" s="987"/>
      <c r="AN119" s="987"/>
      <c r="AO119" s="988"/>
      <c r="AP119" s="990" t="s">
        <v>173</v>
      </c>
      <c r="AQ119" s="991"/>
      <c r="AR119" s="991"/>
      <c r="AS119" s="991"/>
      <c r="AT119" s="992"/>
      <c r="AU119" s="997"/>
      <c r="AV119" s="998"/>
      <c r="AW119" s="998"/>
      <c r="AX119" s="998"/>
      <c r="AY119" s="998"/>
      <c r="AZ119" s="278" t="s">
        <v>185</v>
      </c>
      <c r="BA119" s="278"/>
      <c r="BB119" s="278"/>
      <c r="BC119" s="278"/>
      <c r="BD119" s="278"/>
      <c r="BE119" s="278"/>
      <c r="BF119" s="278"/>
      <c r="BG119" s="278"/>
      <c r="BH119" s="278"/>
      <c r="BI119" s="278"/>
      <c r="BJ119" s="278"/>
      <c r="BK119" s="278"/>
      <c r="BL119" s="278"/>
      <c r="BM119" s="278"/>
      <c r="BN119" s="278"/>
      <c r="BO119" s="1070" t="s">
        <v>458</v>
      </c>
      <c r="BP119" s="1101"/>
      <c r="BQ119" s="1092">
        <v>8808045</v>
      </c>
      <c r="BR119" s="1093"/>
      <c r="BS119" s="1093"/>
      <c r="BT119" s="1093"/>
      <c r="BU119" s="1093"/>
      <c r="BV119" s="1093">
        <v>8523126</v>
      </c>
      <c r="BW119" s="1093"/>
      <c r="BX119" s="1093"/>
      <c r="BY119" s="1093"/>
      <c r="BZ119" s="1093"/>
      <c r="CA119" s="1093">
        <v>8777438</v>
      </c>
      <c r="CB119" s="1093"/>
      <c r="CC119" s="1093"/>
      <c r="CD119" s="1093"/>
      <c r="CE119" s="1093"/>
      <c r="CF119" s="1094"/>
      <c r="CG119" s="1095"/>
      <c r="CH119" s="1095"/>
      <c r="CI119" s="1095"/>
      <c r="CJ119" s="1096"/>
      <c r="CK119" s="1042"/>
      <c r="CL119" s="1043"/>
      <c r="CM119" s="1097" t="s">
        <v>459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389</v>
      </c>
      <c r="DH119" s="1079"/>
      <c r="DI119" s="1079"/>
      <c r="DJ119" s="1079"/>
      <c r="DK119" s="1080"/>
      <c r="DL119" s="1078" t="s">
        <v>389</v>
      </c>
      <c r="DM119" s="1079"/>
      <c r="DN119" s="1079"/>
      <c r="DO119" s="1079"/>
      <c r="DP119" s="1080"/>
      <c r="DQ119" s="1078" t="s">
        <v>173</v>
      </c>
      <c r="DR119" s="1079"/>
      <c r="DS119" s="1079"/>
      <c r="DT119" s="1079"/>
      <c r="DU119" s="1080"/>
      <c r="DV119" s="1081" t="s">
        <v>389</v>
      </c>
      <c r="DW119" s="1082"/>
      <c r="DX119" s="1082"/>
      <c r="DY119" s="1082"/>
      <c r="DZ119" s="1083"/>
    </row>
    <row r="120" spans="1:130" s="247" customFormat="1" ht="26.25" customHeight="1" x14ac:dyDescent="0.15">
      <c r="A120" s="1154"/>
      <c r="B120" s="1041"/>
      <c r="C120" s="1011" t="s">
        <v>436</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173</v>
      </c>
      <c r="AB120" s="1054"/>
      <c r="AC120" s="1054"/>
      <c r="AD120" s="1054"/>
      <c r="AE120" s="1055"/>
      <c r="AF120" s="1056" t="s">
        <v>389</v>
      </c>
      <c r="AG120" s="1054"/>
      <c r="AH120" s="1054"/>
      <c r="AI120" s="1054"/>
      <c r="AJ120" s="1055"/>
      <c r="AK120" s="1056" t="s">
        <v>389</v>
      </c>
      <c r="AL120" s="1054"/>
      <c r="AM120" s="1054"/>
      <c r="AN120" s="1054"/>
      <c r="AO120" s="1055"/>
      <c r="AP120" s="1057" t="s">
        <v>173</v>
      </c>
      <c r="AQ120" s="1058"/>
      <c r="AR120" s="1058"/>
      <c r="AS120" s="1058"/>
      <c r="AT120" s="1059"/>
      <c r="AU120" s="1084" t="s">
        <v>460</v>
      </c>
      <c r="AV120" s="1085"/>
      <c r="AW120" s="1085"/>
      <c r="AX120" s="1085"/>
      <c r="AY120" s="1086"/>
      <c r="AZ120" s="1035" t="s">
        <v>461</v>
      </c>
      <c r="BA120" s="984"/>
      <c r="BB120" s="984"/>
      <c r="BC120" s="984"/>
      <c r="BD120" s="984"/>
      <c r="BE120" s="984"/>
      <c r="BF120" s="984"/>
      <c r="BG120" s="984"/>
      <c r="BH120" s="984"/>
      <c r="BI120" s="984"/>
      <c r="BJ120" s="984"/>
      <c r="BK120" s="984"/>
      <c r="BL120" s="984"/>
      <c r="BM120" s="984"/>
      <c r="BN120" s="984"/>
      <c r="BO120" s="984"/>
      <c r="BP120" s="985"/>
      <c r="BQ120" s="1021">
        <v>1527353</v>
      </c>
      <c r="BR120" s="1022"/>
      <c r="BS120" s="1022"/>
      <c r="BT120" s="1022"/>
      <c r="BU120" s="1022"/>
      <c r="BV120" s="1022">
        <v>1605257</v>
      </c>
      <c r="BW120" s="1022"/>
      <c r="BX120" s="1022"/>
      <c r="BY120" s="1022"/>
      <c r="BZ120" s="1022"/>
      <c r="CA120" s="1022">
        <v>1638972</v>
      </c>
      <c r="CB120" s="1022"/>
      <c r="CC120" s="1022"/>
      <c r="CD120" s="1022"/>
      <c r="CE120" s="1022"/>
      <c r="CF120" s="1036">
        <v>72.2</v>
      </c>
      <c r="CG120" s="1037"/>
      <c r="CH120" s="1037"/>
      <c r="CI120" s="1037"/>
      <c r="CJ120" s="1037"/>
      <c r="CK120" s="1102" t="s">
        <v>462</v>
      </c>
      <c r="CL120" s="1103"/>
      <c r="CM120" s="1103"/>
      <c r="CN120" s="1103"/>
      <c r="CO120" s="1104"/>
      <c r="CP120" s="1110" t="s">
        <v>463</v>
      </c>
      <c r="CQ120" s="1111"/>
      <c r="CR120" s="1111"/>
      <c r="CS120" s="1111"/>
      <c r="CT120" s="1111"/>
      <c r="CU120" s="1111"/>
      <c r="CV120" s="1111"/>
      <c r="CW120" s="1111"/>
      <c r="CX120" s="1111"/>
      <c r="CY120" s="1111"/>
      <c r="CZ120" s="1111"/>
      <c r="DA120" s="1111"/>
      <c r="DB120" s="1111"/>
      <c r="DC120" s="1111"/>
      <c r="DD120" s="1111"/>
      <c r="DE120" s="1111"/>
      <c r="DF120" s="1112"/>
      <c r="DG120" s="1021">
        <v>2398878</v>
      </c>
      <c r="DH120" s="1022"/>
      <c r="DI120" s="1022"/>
      <c r="DJ120" s="1022"/>
      <c r="DK120" s="1022"/>
      <c r="DL120" s="1022">
        <v>2260110</v>
      </c>
      <c r="DM120" s="1022"/>
      <c r="DN120" s="1022"/>
      <c r="DO120" s="1022"/>
      <c r="DP120" s="1022"/>
      <c r="DQ120" s="1022">
        <v>2202380</v>
      </c>
      <c r="DR120" s="1022"/>
      <c r="DS120" s="1022"/>
      <c r="DT120" s="1022"/>
      <c r="DU120" s="1022"/>
      <c r="DV120" s="1023">
        <v>97</v>
      </c>
      <c r="DW120" s="1023"/>
      <c r="DX120" s="1023"/>
      <c r="DY120" s="1023"/>
      <c r="DZ120" s="1024"/>
    </row>
    <row r="121" spans="1:130" s="247" customFormat="1" ht="26.25" customHeight="1" x14ac:dyDescent="0.15">
      <c r="A121" s="1154"/>
      <c r="B121" s="1041"/>
      <c r="C121" s="1062" t="s">
        <v>464</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173</v>
      </c>
      <c r="AB121" s="1054"/>
      <c r="AC121" s="1054"/>
      <c r="AD121" s="1054"/>
      <c r="AE121" s="1055"/>
      <c r="AF121" s="1056" t="s">
        <v>173</v>
      </c>
      <c r="AG121" s="1054"/>
      <c r="AH121" s="1054"/>
      <c r="AI121" s="1054"/>
      <c r="AJ121" s="1055"/>
      <c r="AK121" s="1056" t="s">
        <v>173</v>
      </c>
      <c r="AL121" s="1054"/>
      <c r="AM121" s="1054"/>
      <c r="AN121" s="1054"/>
      <c r="AO121" s="1055"/>
      <c r="AP121" s="1057" t="s">
        <v>173</v>
      </c>
      <c r="AQ121" s="1058"/>
      <c r="AR121" s="1058"/>
      <c r="AS121" s="1058"/>
      <c r="AT121" s="1059"/>
      <c r="AU121" s="1087"/>
      <c r="AV121" s="1088"/>
      <c r="AW121" s="1088"/>
      <c r="AX121" s="1088"/>
      <c r="AY121" s="1089"/>
      <c r="AZ121" s="1044" t="s">
        <v>465</v>
      </c>
      <c r="BA121" s="1045"/>
      <c r="BB121" s="1045"/>
      <c r="BC121" s="1045"/>
      <c r="BD121" s="1045"/>
      <c r="BE121" s="1045"/>
      <c r="BF121" s="1045"/>
      <c r="BG121" s="1045"/>
      <c r="BH121" s="1045"/>
      <c r="BI121" s="1045"/>
      <c r="BJ121" s="1045"/>
      <c r="BK121" s="1045"/>
      <c r="BL121" s="1045"/>
      <c r="BM121" s="1045"/>
      <c r="BN121" s="1045"/>
      <c r="BO121" s="1045"/>
      <c r="BP121" s="1046"/>
      <c r="BQ121" s="1014">
        <v>56279</v>
      </c>
      <c r="BR121" s="1015"/>
      <c r="BS121" s="1015"/>
      <c r="BT121" s="1015"/>
      <c r="BU121" s="1015"/>
      <c r="BV121" s="1015">
        <v>49245</v>
      </c>
      <c r="BW121" s="1015"/>
      <c r="BX121" s="1015"/>
      <c r="BY121" s="1015"/>
      <c r="BZ121" s="1015"/>
      <c r="CA121" s="1015">
        <v>42211</v>
      </c>
      <c r="CB121" s="1015"/>
      <c r="CC121" s="1015"/>
      <c r="CD121" s="1015"/>
      <c r="CE121" s="1015"/>
      <c r="CF121" s="1009">
        <v>1.9</v>
      </c>
      <c r="CG121" s="1010"/>
      <c r="CH121" s="1010"/>
      <c r="CI121" s="1010"/>
      <c r="CJ121" s="1010"/>
      <c r="CK121" s="1105"/>
      <c r="CL121" s="1106"/>
      <c r="CM121" s="1106"/>
      <c r="CN121" s="1106"/>
      <c r="CO121" s="1107"/>
      <c r="CP121" s="1115" t="s">
        <v>403</v>
      </c>
      <c r="CQ121" s="1116"/>
      <c r="CR121" s="1116"/>
      <c r="CS121" s="1116"/>
      <c r="CT121" s="1116"/>
      <c r="CU121" s="1116"/>
      <c r="CV121" s="1116"/>
      <c r="CW121" s="1116"/>
      <c r="CX121" s="1116"/>
      <c r="CY121" s="1116"/>
      <c r="CZ121" s="1116"/>
      <c r="DA121" s="1116"/>
      <c r="DB121" s="1116"/>
      <c r="DC121" s="1116"/>
      <c r="DD121" s="1116"/>
      <c r="DE121" s="1116"/>
      <c r="DF121" s="1117"/>
      <c r="DG121" s="1014">
        <v>802983</v>
      </c>
      <c r="DH121" s="1015"/>
      <c r="DI121" s="1015"/>
      <c r="DJ121" s="1015"/>
      <c r="DK121" s="1015"/>
      <c r="DL121" s="1015">
        <v>767817</v>
      </c>
      <c r="DM121" s="1015"/>
      <c r="DN121" s="1015"/>
      <c r="DO121" s="1015"/>
      <c r="DP121" s="1015"/>
      <c r="DQ121" s="1015">
        <v>743745</v>
      </c>
      <c r="DR121" s="1015"/>
      <c r="DS121" s="1015"/>
      <c r="DT121" s="1015"/>
      <c r="DU121" s="1015"/>
      <c r="DV121" s="1016">
        <v>32.799999999999997</v>
      </c>
      <c r="DW121" s="1016"/>
      <c r="DX121" s="1016"/>
      <c r="DY121" s="1016"/>
      <c r="DZ121" s="1017"/>
    </row>
    <row r="122" spans="1:130" s="247" customFormat="1" ht="26.25" customHeight="1" x14ac:dyDescent="0.15">
      <c r="A122" s="1154"/>
      <c r="B122" s="1041"/>
      <c r="C122" s="1011" t="s">
        <v>446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173</v>
      </c>
      <c r="AB122" s="1054"/>
      <c r="AC122" s="1054"/>
      <c r="AD122" s="1054"/>
      <c r="AE122" s="1055"/>
      <c r="AF122" s="1056" t="s">
        <v>389</v>
      </c>
      <c r="AG122" s="1054"/>
      <c r="AH122" s="1054"/>
      <c r="AI122" s="1054"/>
      <c r="AJ122" s="1055"/>
      <c r="AK122" s="1056" t="s">
        <v>389</v>
      </c>
      <c r="AL122" s="1054"/>
      <c r="AM122" s="1054"/>
      <c r="AN122" s="1054"/>
      <c r="AO122" s="1055"/>
      <c r="AP122" s="1057" t="s">
        <v>173</v>
      </c>
      <c r="AQ122" s="1058"/>
      <c r="AR122" s="1058"/>
      <c r="AS122" s="1058"/>
      <c r="AT122" s="1059"/>
      <c r="AU122" s="1087"/>
      <c r="AV122" s="1088"/>
      <c r="AW122" s="1088"/>
      <c r="AX122" s="1088"/>
      <c r="AY122" s="1089"/>
      <c r="AZ122" s="1069" t="s">
        <v>466</v>
      </c>
      <c r="BA122" s="1060"/>
      <c r="BB122" s="1060"/>
      <c r="BC122" s="1060"/>
      <c r="BD122" s="1060"/>
      <c r="BE122" s="1060"/>
      <c r="BF122" s="1060"/>
      <c r="BG122" s="1060"/>
      <c r="BH122" s="1060"/>
      <c r="BI122" s="1060"/>
      <c r="BJ122" s="1060"/>
      <c r="BK122" s="1060"/>
      <c r="BL122" s="1060"/>
      <c r="BM122" s="1060"/>
      <c r="BN122" s="1060"/>
      <c r="BO122" s="1060"/>
      <c r="BP122" s="1061"/>
      <c r="BQ122" s="1092">
        <v>4617955</v>
      </c>
      <c r="BR122" s="1093"/>
      <c r="BS122" s="1093"/>
      <c r="BT122" s="1093"/>
      <c r="BU122" s="1093"/>
      <c r="BV122" s="1093">
        <v>4851341</v>
      </c>
      <c r="BW122" s="1093"/>
      <c r="BX122" s="1093"/>
      <c r="BY122" s="1093"/>
      <c r="BZ122" s="1093"/>
      <c r="CA122" s="1093">
        <v>4814825</v>
      </c>
      <c r="CB122" s="1093"/>
      <c r="CC122" s="1093"/>
      <c r="CD122" s="1093"/>
      <c r="CE122" s="1093"/>
      <c r="CF122" s="1113">
        <v>212</v>
      </c>
      <c r="CG122" s="1114"/>
      <c r="CH122" s="1114"/>
      <c r="CI122" s="1114"/>
      <c r="CJ122" s="1114"/>
      <c r="CK122" s="1105"/>
      <c r="CL122" s="1106"/>
      <c r="CM122" s="1106"/>
      <c r="CN122" s="1106"/>
      <c r="CO122" s="1107"/>
      <c r="CP122" s="1115" t="s">
        <v>467</v>
      </c>
      <c r="CQ122" s="1116"/>
      <c r="CR122" s="1116"/>
      <c r="CS122" s="1116"/>
      <c r="CT122" s="1116"/>
      <c r="CU122" s="1116"/>
      <c r="CV122" s="1116"/>
      <c r="CW122" s="1116"/>
      <c r="CX122" s="1116"/>
      <c r="CY122" s="1116"/>
      <c r="CZ122" s="1116"/>
      <c r="DA122" s="1116"/>
      <c r="DB122" s="1116"/>
      <c r="DC122" s="1116"/>
      <c r="DD122" s="1116"/>
      <c r="DE122" s="1116"/>
      <c r="DF122" s="1117"/>
      <c r="DG122" s="1014" t="s">
        <v>389</v>
      </c>
      <c r="DH122" s="1015"/>
      <c r="DI122" s="1015"/>
      <c r="DJ122" s="1015"/>
      <c r="DK122" s="1015"/>
      <c r="DL122" s="1015" t="s">
        <v>173</v>
      </c>
      <c r="DM122" s="1015"/>
      <c r="DN122" s="1015"/>
      <c r="DO122" s="1015"/>
      <c r="DP122" s="1015"/>
      <c r="DQ122" s="1015" t="s">
        <v>173</v>
      </c>
      <c r="DR122" s="1015"/>
      <c r="DS122" s="1015"/>
      <c r="DT122" s="1015"/>
      <c r="DU122" s="1015"/>
      <c r="DV122" s="1016" t="s">
        <v>389</v>
      </c>
      <c r="DW122" s="1016"/>
      <c r="DX122" s="1016"/>
      <c r="DY122" s="1016"/>
      <c r="DZ122" s="1017"/>
    </row>
    <row r="123" spans="1:130" s="247" customFormat="1" ht="26.25" customHeight="1" x14ac:dyDescent="0.15">
      <c r="A123" s="1154"/>
      <c r="B123" s="1041"/>
      <c r="C123" s="1011" t="s">
        <v>452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4170</v>
      </c>
      <c r="AB123" s="1054"/>
      <c r="AC123" s="1054"/>
      <c r="AD123" s="1054"/>
      <c r="AE123" s="1055"/>
      <c r="AF123" s="1056">
        <v>4170</v>
      </c>
      <c r="AG123" s="1054"/>
      <c r="AH123" s="1054"/>
      <c r="AI123" s="1054"/>
      <c r="AJ123" s="1055"/>
      <c r="AK123" s="1056">
        <v>4170</v>
      </c>
      <c r="AL123" s="1054"/>
      <c r="AM123" s="1054"/>
      <c r="AN123" s="1054"/>
      <c r="AO123" s="1055"/>
      <c r="AP123" s="1057">
        <v>0.2</v>
      </c>
      <c r="AQ123" s="1058"/>
      <c r="AR123" s="1058"/>
      <c r="AS123" s="1058"/>
      <c r="AT123" s="1059"/>
      <c r="AU123" s="1090"/>
      <c r="AV123" s="1091"/>
      <c r="AW123" s="1091"/>
      <c r="AX123" s="1091"/>
      <c r="AY123" s="1091"/>
      <c r="AZ123" s="278" t="s">
        <v>185</v>
      </c>
      <c r="BA123" s="278"/>
      <c r="BB123" s="278"/>
      <c r="BC123" s="278"/>
      <c r="BD123" s="278"/>
      <c r="BE123" s="278"/>
      <c r="BF123" s="278"/>
      <c r="BG123" s="278"/>
      <c r="BH123" s="278"/>
      <c r="BI123" s="278"/>
      <c r="BJ123" s="278"/>
      <c r="BK123" s="278"/>
      <c r="BL123" s="278"/>
      <c r="BM123" s="278"/>
      <c r="BN123" s="278"/>
      <c r="BO123" s="1070" t="s">
        <v>468</v>
      </c>
      <c r="BP123" s="1101"/>
      <c r="BQ123" s="1160">
        <v>6201587</v>
      </c>
      <c r="BR123" s="1161"/>
      <c r="BS123" s="1161"/>
      <c r="BT123" s="1161"/>
      <c r="BU123" s="1161"/>
      <c r="BV123" s="1161">
        <v>6505843</v>
      </c>
      <c r="BW123" s="1161"/>
      <c r="BX123" s="1161"/>
      <c r="BY123" s="1161"/>
      <c r="BZ123" s="1161"/>
      <c r="CA123" s="1161">
        <v>6496008</v>
      </c>
      <c r="CB123" s="1161"/>
      <c r="CC123" s="1161"/>
      <c r="CD123" s="1161"/>
      <c r="CE123" s="1161"/>
      <c r="CF123" s="1094"/>
      <c r="CG123" s="1095"/>
      <c r="CH123" s="1095"/>
      <c r="CI123" s="1095"/>
      <c r="CJ123" s="1096"/>
      <c r="CK123" s="1105"/>
      <c r="CL123" s="1106"/>
      <c r="CM123" s="1106"/>
      <c r="CN123" s="1106"/>
      <c r="CO123" s="1107"/>
      <c r="CP123" s="1115" t="s">
        <v>469</v>
      </c>
      <c r="CQ123" s="1116"/>
      <c r="CR123" s="1116"/>
      <c r="CS123" s="1116"/>
      <c r="CT123" s="1116"/>
      <c r="CU123" s="1116"/>
      <c r="CV123" s="1116"/>
      <c r="CW123" s="1116"/>
      <c r="CX123" s="1116"/>
      <c r="CY123" s="1116"/>
      <c r="CZ123" s="1116"/>
      <c r="DA123" s="1116"/>
      <c r="DB123" s="1116"/>
      <c r="DC123" s="1116"/>
      <c r="DD123" s="1116"/>
      <c r="DE123" s="1116"/>
      <c r="DF123" s="1117"/>
      <c r="DG123" s="1053" t="s">
        <v>173</v>
      </c>
      <c r="DH123" s="1054"/>
      <c r="DI123" s="1054"/>
      <c r="DJ123" s="1054"/>
      <c r="DK123" s="1055"/>
      <c r="DL123" s="1056" t="s">
        <v>389</v>
      </c>
      <c r="DM123" s="1054"/>
      <c r="DN123" s="1054"/>
      <c r="DO123" s="1054"/>
      <c r="DP123" s="1055"/>
      <c r="DQ123" s="1056" t="s">
        <v>173</v>
      </c>
      <c r="DR123" s="1054"/>
      <c r="DS123" s="1054"/>
      <c r="DT123" s="1054"/>
      <c r="DU123" s="1055"/>
      <c r="DV123" s="1057" t="s">
        <v>389</v>
      </c>
      <c r="DW123" s="1058"/>
      <c r="DX123" s="1058"/>
      <c r="DY123" s="1058"/>
      <c r="DZ123" s="1059"/>
    </row>
    <row r="124" spans="1:130" s="247" customFormat="1" ht="26.25" customHeight="1" thickBot="1" x14ac:dyDescent="0.2">
      <c r="A124" s="1154"/>
      <c r="B124" s="1041"/>
      <c r="C124" s="1011" t="s">
        <v>455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173</v>
      </c>
      <c r="AB124" s="1054"/>
      <c r="AC124" s="1054"/>
      <c r="AD124" s="1054"/>
      <c r="AE124" s="1055"/>
      <c r="AF124" s="1056" t="s">
        <v>389</v>
      </c>
      <c r="AG124" s="1054"/>
      <c r="AH124" s="1054"/>
      <c r="AI124" s="1054"/>
      <c r="AJ124" s="1055"/>
      <c r="AK124" s="1056" t="s">
        <v>173</v>
      </c>
      <c r="AL124" s="1054"/>
      <c r="AM124" s="1054"/>
      <c r="AN124" s="1054"/>
      <c r="AO124" s="1055"/>
      <c r="AP124" s="1057" t="s">
        <v>173</v>
      </c>
      <c r="AQ124" s="1058"/>
      <c r="AR124" s="1058"/>
      <c r="AS124" s="1058"/>
      <c r="AT124" s="1059"/>
      <c r="AU124" s="1156" t="s">
        <v>470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117.2</v>
      </c>
      <c r="BR124" s="1123"/>
      <c r="BS124" s="1123"/>
      <c r="BT124" s="1123"/>
      <c r="BU124" s="1123"/>
      <c r="BV124" s="1123">
        <v>89.5</v>
      </c>
      <c r="BW124" s="1123"/>
      <c r="BX124" s="1123"/>
      <c r="BY124" s="1123"/>
      <c r="BZ124" s="1123"/>
      <c r="CA124" s="1123">
        <v>100.4</v>
      </c>
      <c r="CB124" s="1123"/>
      <c r="CC124" s="1123"/>
      <c r="CD124" s="1123"/>
      <c r="CE124" s="1123"/>
      <c r="CF124" s="1124"/>
      <c r="CG124" s="1125"/>
      <c r="CH124" s="1125"/>
      <c r="CI124" s="1125"/>
      <c r="CJ124" s="1126"/>
      <c r="CK124" s="1108"/>
      <c r="CL124" s="1108"/>
      <c r="CM124" s="1108"/>
      <c r="CN124" s="1108"/>
      <c r="CO124" s="1109"/>
      <c r="CP124" s="1115" t="s">
        <v>471</v>
      </c>
      <c r="CQ124" s="1116"/>
      <c r="CR124" s="1116"/>
      <c r="CS124" s="1116"/>
      <c r="CT124" s="1116"/>
      <c r="CU124" s="1116"/>
      <c r="CV124" s="1116"/>
      <c r="CW124" s="1116"/>
      <c r="CX124" s="1116"/>
      <c r="CY124" s="1116"/>
      <c r="CZ124" s="1116"/>
      <c r="DA124" s="1116"/>
      <c r="DB124" s="1116"/>
      <c r="DC124" s="1116"/>
      <c r="DD124" s="1116"/>
      <c r="DE124" s="1116"/>
      <c r="DF124" s="1117"/>
      <c r="DG124" s="1100" t="s">
        <v>389</v>
      </c>
      <c r="DH124" s="1079"/>
      <c r="DI124" s="1079"/>
      <c r="DJ124" s="1079"/>
      <c r="DK124" s="1080"/>
      <c r="DL124" s="1078" t="s">
        <v>389</v>
      </c>
      <c r="DM124" s="1079"/>
      <c r="DN124" s="1079"/>
      <c r="DO124" s="1079"/>
      <c r="DP124" s="1080"/>
      <c r="DQ124" s="1078" t="s">
        <v>173</v>
      </c>
      <c r="DR124" s="1079"/>
      <c r="DS124" s="1079"/>
      <c r="DT124" s="1079"/>
      <c r="DU124" s="1080"/>
      <c r="DV124" s="1081" t="s">
        <v>173</v>
      </c>
      <c r="DW124" s="1082"/>
      <c r="DX124" s="1082"/>
      <c r="DY124" s="1082"/>
      <c r="DZ124" s="1083"/>
    </row>
    <row r="125" spans="1:130" s="247" customFormat="1" ht="26.25" customHeight="1" x14ac:dyDescent="0.15">
      <c r="A125" s="1154"/>
      <c r="B125" s="1041"/>
      <c r="C125" s="1011" t="s">
        <v>457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173</v>
      </c>
      <c r="AB125" s="1054"/>
      <c r="AC125" s="1054"/>
      <c r="AD125" s="1054"/>
      <c r="AE125" s="1055"/>
      <c r="AF125" s="1056" t="s">
        <v>389</v>
      </c>
      <c r="AG125" s="1054"/>
      <c r="AH125" s="1054"/>
      <c r="AI125" s="1054"/>
      <c r="AJ125" s="1055"/>
      <c r="AK125" s="1056" t="s">
        <v>173</v>
      </c>
      <c r="AL125" s="1054"/>
      <c r="AM125" s="1054"/>
      <c r="AN125" s="1054"/>
      <c r="AO125" s="1055"/>
      <c r="AP125" s="1057" t="s">
        <v>389</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472</v>
      </c>
      <c r="CL125" s="1103"/>
      <c r="CM125" s="1103"/>
      <c r="CN125" s="1103"/>
      <c r="CO125" s="1104"/>
      <c r="CP125" s="1035" t="s">
        <v>473</v>
      </c>
      <c r="CQ125" s="984"/>
      <c r="CR125" s="984"/>
      <c r="CS125" s="984"/>
      <c r="CT125" s="984"/>
      <c r="CU125" s="984"/>
      <c r="CV125" s="984"/>
      <c r="CW125" s="984"/>
      <c r="CX125" s="984"/>
      <c r="CY125" s="984"/>
      <c r="CZ125" s="984"/>
      <c r="DA125" s="984"/>
      <c r="DB125" s="984"/>
      <c r="DC125" s="984"/>
      <c r="DD125" s="984"/>
      <c r="DE125" s="984"/>
      <c r="DF125" s="985"/>
      <c r="DG125" s="1021" t="s">
        <v>173</v>
      </c>
      <c r="DH125" s="1022"/>
      <c r="DI125" s="1022"/>
      <c r="DJ125" s="1022"/>
      <c r="DK125" s="1022"/>
      <c r="DL125" s="1022" t="s">
        <v>173</v>
      </c>
      <c r="DM125" s="1022"/>
      <c r="DN125" s="1022"/>
      <c r="DO125" s="1022"/>
      <c r="DP125" s="1022"/>
      <c r="DQ125" s="1022" t="s">
        <v>389</v>
      </c>
      <c r="DR125" s="1022"/>
      <c r="DS125" s="1022"/>
      <c r="DT125" s="1022"/>
      <c r="DU125" s="1022"/>
      <c r="DV125" s="1023" t="s">
        <v>173</v>
      </c>
      <c r="DW125" s="1023"/>
      <c r="DX125" s="1023"/>
      <c r="DY125" s="1023"/>
      <c r="DZ125" s="1024"/>
    </row>
    <row r="126" spans="1:130" s="247" customFormat="1" ht="26.25" customHeight="1" thickBot="1" x14ac:dyDescent="0.2">
      <c r="A126" s="1154"/>
      <c r="B126" s="1041"/>
      <c r="C126" s="1011" t="s">
        <v>459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389</v>
      </c>
      <c r="AB126" s="1054"/>
      <c r="AC126" s="1054"/>
      <c r="AD126" s="1054"/>
      <c r="AE126" s="1055"/>
      <c r="AF126" s="1056" t="s">
        <v>173</v>
      </c>
      <c r="AG126" s="1054"/>
      <c r="AH126" s="1054"/>
      <c r="AI126" s="1054"/>
      <c r="AJ126" s="1055"/>
      <c r="AK126" s="1056" t="s">
        <v>173</v>
      </c>
      <c r="AL126" s="1054"/>
      <c r="AM126" s="1054"/>
      <c r="AN126" s="1054"/>
      <c r="AO126" s="1055"/>
      <c r="AP126" s="1057" t="s">
        <v>389</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474</v>
      </c>
      <c r="CQ126" s="1045"/>
      <c r="CR126" s="1045"/>
      <c r="CS126" s="1045"/>
      <c r="CT126" s="1045"/>
      <c r="CU126" s="1045"/>
      <c r="CV126" s="1045"/>
      <c r="CW126" s="1045"/>
      <c r="CX126" s="1045"/>
      <c r="CY126" s="1045"/>
      <c r="CZ126" s="1045"/>
      <c r="DA126" s="1045"/>
      <c r="DB126" s="1045"/>
      <c r="DC126" s="1045"/>
      <c r="DD126" s="1045"/>
      <c r="DE126" s="1045"/>
      <c r="DF126" s="1046"/>
      <c r="DG126" s="1014" t="s">
        <v>389</v>
      </c>
      <c r="DH126" s="1015"/>
      <c r="DI126" s="1015"/>
      <c r="DJ126" s="1015"/>
      <c r="DK126" s="1015"/>
      <c r="DL126" s="1015" t="s">
        <v>389</v>
      </c>
      <c r="DM126" s="1015"/>
      <c r="DN126" s="1015"/>
      <c r="DO126" s="1015"/>
      <c r="DP126" s="1015"/>
      <c r="DQ126" s="1015" t="s">
        <v>173</v>
      </c>
      <c r="DR126" s="1015"/>
      <c r="DS126" s="1015"/>
      <c r="DT126" s="1015"/>
      <c r="DU126" s="1015"/>
      <c r="DV126" s="1016" t="s">
        <v>389</v>
      </c>
      <c r="DW126" s="1016"/>
      <c r="DX126" s="1016"/>
      <c r="DY126" s="1016"/>
      <c r="DZ126" s="1017"/>
    </row>
    <row r="127" spans="1:130" s="247" customFormat="1" ht="26.25" customHeight="1" x14ac:dyDescent="0.15">
      <c r="A127" s="1155"/>
      <c r="B127" s="1043"/>
      <c r="C127" s="1097" t="s">
        <v>475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389</v>
      </c>
      <c r="AB127" s="1054"/>
      <c r="AC127" s="1054"/>
      <c r="AD127" s="1054"/>
      <c r="AE127" s="1055"/>
      <c r="AF127" s="1056" t="s">
        <v>389</v>
      </c>
      <c r="AG127" s="1054"/>
      <c r="AH127" s="1054"/>
      <c r="AI127" s="1054"/>
      <c r="AJ127" s="1055"/>
      <c r="AK127" s="1056" t="s">
        <v>173</v>
      </c>
      <c r="AL127" s="1054"/>
      <c r="AM127" s="1054"/>
      <c r="AN127" s="1054"/>
      <c r="AO127" s="1055"/>
      <c r="AP127" s="1057" t="s">
        <v>173</v>
      </c>
      <c r="AQ127" s="1058"/>
      <c r="AR127" s="1058"/>
      <c r="AS127" s="1058"/>
      <c r="AT127" s="1059"/>
      <c r="AU127" s="283"/>
      <c r="AV127" s="283"/>
      <c r="AW127" s="283"/>
      <c r="AX127" s="1127" t="s">
        <v>476</v>
      </c>
      <c r="AY127" s="1128"/>
      <c r="AZ127" s="1128"/>
      <c r="BA127" s="1128"/>
      <c r="BB127" s="1128"/>
      <c r="BC127" s="1128"/>
      <c r="BD127" s="1128"/>
      <c r="BE127" s="1129"/>
      <c r="BF127" s="1130" t="s">
        <v>477</v>
      </c>
      <c r="BG127" s="1128"/>
      <c r="BH127" s="1128"/>
      <c r="BI127" s="1128"/>
      <c r="BJ127" s="1128"/>
      <c r="BK127" s="1128"/>
      <c r="BL127" s="1129"/>
      <c r="BM127" s="1130" t="s">
        <v>478</v>
      </c>
      <c r="BN127" s="1128"/>
      <c r="BO127" s="1128"/>
      <c r="BP127" s="1128"/>
      <c r="BQ127" s="1128"/>
      <c r="BR127" s="1128"/>
      <c r="BS127" s="1129"/>
      <c r="BT127" s="1130" t="s">
        <v>479</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480</v>
      </c>
      <c r="CQ127" s="1045"/>
      <c r="CR127" s="1045"/>
      <c r="CS127" s="1045"/>
      <c r="CT127" s="1045"/>
      <c r="CU127" s="1045"/>
      <c r="CV127" s="1045"/>
      <c r="CW127" s="1045"/>
      <c r="CX127" s="1045"/>
      <c r="CY127" s="1045"/>
      <c r="CZ127" s="1045"/>
      <c r="DA127" s="1045"/>
      <c r="DB127" s="1045"/>
      <c r="DC127" s="1045"/>
      <c r="DD127" s="1045"/>
      <c r="DE127" s="1045"/>
      <c r="DF127" s="1046"/>
      <c r="DG127" s="1014" t="s">
        <v>389</v>
      </c>
      <c r="DH127" s="1015"/>
      <c r="DI127" s="1015"/>
      <c r="DJ127" s="1015"/>
      <c r="DK127" s="1015"/>
      <c r="DL127" s="1015" t="s">
        <v>389</v>
      </c>
      <c r="DM127" s="1015"/>
      <c r="DN127" s="1015"/>
      <c r="DO127" s="1015"/>
      <c r="DP127" s="1015"/>
      <c r="DQ127" s="1015" t="s">
        <v>389</v>
      </c>
      <c r="DR127" s="1015"/>
      <c r="DS127" s="1015"/>
      <c r="DT127" s="1015"/>
      <c r="DU127" s="1015"/>
      <c r="DV127" s="1016" t="s">
        <v>173</v>
      </c>
      <c r="DW127" s="1016"/>
      <c r="DX127" s="1016"/>
      <c r="DY127" s="1016"/>
      <c r="DZ127" s="1017"/>
    </row>
    <row r="128" spans="1:130" s="247" customFormat="1" ht="26.25" customHeight="1" thickBot="1" x14ac:dyDescent="0.2">
      <c r="A128" s="1138" t="s">
        <v>481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482</v>
      </c>
      <c r="X128" s="1140"/>
      <c r="Y128" s="1140"/>
      <c r="Z128" s="1141"/>
      <c r="AA128" s="1142">
        <v>7034</v>
      </c>
      <c r="AB128" s="1143"/>
      <c r="AC128" s="1143"/>
      <c r="AD128" s="1143"/>
      <c r="AE128" s="1144"/>
      <c r="AF128" s="1145">
        <v>7034</v>
      </c>
      <c r="AG128" s="1143"/>
      <c r="AH128" s="1143"/>
      <c r="AI128" s="1143"/>
      <c r="AJ128" s="1144"/>
      <c r="AK128" s="1145">
        <v>7034</v>
      </c>
      <c r="AL128" s="1143"/>
      <c r="AM128" s="1143"/>
      <c r="AN128" s="1143"/>
      <c r="AO128" s="1144"/>
      <c r="AP128" s="1146"/>
      <c r="AQ128" s="1147"/>
      <c r="AR128" s="1147"/>
      <c r="AS128" s="1147"/>
      <c r="AT128" s="1148"/>
      <c r="AU128" s="283"/>
      <c r="AV128" s="283"/>
      <c r="AW128" s="283"/>
      <c r="AX128" s="983" t="s">
        <v>483</v>
      </c>
      <c r="AY128" s="984"/>
      <c r="AZ128" s="984"/>
      <c r="BA128" s="984"/>
      <c r="BB128" s="984"/>
      <c r="BC128" s="984"/>
      <c r="BD128" s="984"/>
      <c r="BE128" s="985"/>
      <c r="BF128" s="1149" t="s">
        <v>389</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484</v>
      </c>
      <c r="CQ128" s="1132"/>
      <c r="CR128" s="1132"/>
      <c r="CS128" s="1132"/>
      <c r="CT128" s="1132"/>
      <c r="CU128" s="1132"/>
      <c r="CV128" s="1132"/>
      <c r="CW128" s="1132"/>
      <c r="CX128" s="1132"/>
      <c r="CY128" s="1132"/>
      <c r="CZ128" s="1132"/>
      <c r="DA128" s="1132"/>
      <c r="DB128" s="1132"/>
      <c r="DC128" s="1132"/>
      <c r="DD128" s="1132"/>
      <c r="DE128" s="1132"/>
      <c r="DF128" s="1133"/>
      <c r="DG128" s="1134" t="s">
        <v>389</v>
      </c>
      <c r="DH128" s="1135"/>
      <c r="DI128" s="1135"/>
      <c r="DJ128" s="1135"/>
      <c r="DK128" s="1135"/>
      <c r="DL128" s="1135" t="s">
        <v>389</v>
      </c>
      <c r="DM128" s="1135"/>
      <c r="DN128" s="1135"/>
      <c r="DO128" s="1135"/>
      <c r="DP128" s="1135"/>
      <c r="DQ128" s="1135" t="s">
        <v>389</v>
      </c>
      <c r="DR128" s="1135"/>
      <c r="DS128" s="1135"/>
      <c r="DT128" s="1135"/>
      <c r="DU128" s="1135"/>
      <c r="DV128" s="1136" t="s">
        <v>389</v>
      </c>
      <c r="DW128" s="1136"/>
      <c r="DX128" s="1136"/>
      <c r="DY128" s="1136"/>
      <c r="DZ128" s="1137"/>
    </row>
    <row r="129" spans="1:131" s="247"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485</v>
      </c>
      <c r="X129" s="1169"/>
      <c r="Y129" s="1169"/>
      <c r="Z129" s="1170"/>
      <c r="AA129" s="1053">
        <v>2635856</v>
      </c>
      <c r="AB129" s="1054"/>
      <c r="AC129" s="1054"/>
      <c r="AD129" s="1054"/>
      <c r="AE129" s="1055"/>
      <c r="AF129" s="1056">
        <v>2665978</v>
      </c>
      <c r="AG129" s="1054"/>
      <c r="AH129" s="1054"/>
      <c r="AI129" s="1054"/>
      <c r="AJ129" s="1055"/>
      <c r="AK129" s="1056">
        <v>2675280</v>
      </c>
      <c r="AL129" s="1054"/>
      <c r="AM129" s="1054"/>
      <c r="AN129" s="1054"/>
      <c r="AO129" s="1055"/>
      <c r="AP129" s="1171"/>
      <c r="AQ129" s="1172"/>
      <c r="AR129" s="1172"/>
      <c r="AS129" s="1172"/>
      <c r="AT129" s="1173"/>
      <c r="AU129" s="285"/>
      <c r="AV129" s="285"/>
      <c r="AW129" s="285"/>
      <c r="AX129" s="1162" t="s">
        <v>486</v>
      </c>
      <c r="AY129" s="1045"/>
      <c r="AZ129" s="1045"/>
      <c r="BA129" s="1045"/>
      <c r="BB129" s="1045"/>
      <c r="BC129" s="1045"/>
      <c r="BD129" s="1045"/>
      <c r="BE129" s="1046"/>
      <c r="BF129" s="1163" t="s">
        <v>173</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487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488</v>
      </c>
      <c r="X130" s="1169"/>
      <c r="Y130" s="1169"/>
      <c r="Z130" s="1170"/>
      <c r="AA130" s="1053">
        <v>413511</v>
      </c>
      <c r="AB130" s="1054"/>
      <c r="AC130" s="1054"/>
      <c r="AD130" s="1054"/>
      <c r="AE130" s="1055"/>
      <c r="AF130" s="1056">
        <v>412448</v>
      </c>
      <c r="AG130" s="1054"/>
      <c r="AH130" s="1054"/>
      <c r="AI130" s="1054"/>
      <c r="AJ130" s="1055"/>
      <c r="AK130" s="1056">
        <v>404499</v>
      </c>
      <c r="AL130" s="1054"/>
      <c r="AM130" s="1054"/>
      <c r="AN130" s="1054"/>
      <c r="AO130" s="1055"/>
      <c r="AP130" s="1171"/>
      <c r="AQ130" s="1172"/>
      <c r="AR130" s="1172"/>
      <c r="AS130" s="1172"/>
      <c r="AT130" s="1173"/>
      <c r="AU130" s="285"/>
      <c r="AV130" s="285"/>
      <c r="AW130" s="285"/>
      <c r="AX130" s="1162" t="s">
        <v>489</v>
      </c>
      <c r="AY130" s="1045"/>
      <c r="AZ130" s="1045"/>
      <c r="BA130" s="1045"/>
      <c r="BB130" s="1045"/>
      <c r="BC130" s="1045"/>
      <c r="BD130" s="1045"/>
      <c r="BE130" s="1046"/>
      <c r="BF130" s="1199">
        <v>12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490</v>
      </c>
      <c r="X131" s="1207"/>
      <c r="Y131" s="1207"/>
      <c r="Z131" s="1208"/>
      <c r="AA131" s="1100">
        <v>2222345</v>
      </c>
      <c r="AB131" s="1079"/>
      <c r="AC131" s="1079"/>
      <c r="AD131" s="1079"/>
      <c r="AE131" s="1080"/>
      <c r="AF131" s="1078">
        <v>2253530</v>
      </c>
      <c r="AG131" s="1079"/>
      <c r="AH131" s="1079"/>
      <c r="AI131" s="1079"/>
      <c r="AJ131" s="1080"/>
      <c r="AK131" s="1078">
        <v>2270781</v>
      </c>
      <c r="AL131" s="1079"/>
      <c r="AM131" s="1079"/>
      <c r="AN131" s="1079"/>
      <c r="AO131" s="1080"/>
      <c r="AP131" s="1209"/>
      <c r="AQ131" s="1210"/>
      <c r="AR131" s="1210"/>
      <c r="AS131" s="1210"/>
      <c r="AT131" s="1211"/>
      <c r="AU131" s="285"/>
      <c r="AV131" s="285"/>
      <c r="AW131" s="285"/>
      <c r="AX131" s="1181" t="s">
        <v>491</v>
      </c>
      <c r="AY131" s="1132"/>
      <c r="AZ131" s="1132"/>
      <c r="BA131" s="1132"/>
      <c r="BB131" s="1132"/>
      <c r="BC131" s="1132"/>
      <c r="BD131" s="1132"/>
      <c r="BE131" s="1133"/>
      <c r="BF131" s="1182">
        <v>100.4</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493</v>
      </c>
      <c r="W132" s="1192"/>
      <c r="X132" s="1192"/>
      <c r="Y132" s="1192"/>
      <c r="Z132" s="1193"/>
      <c r="AA132" s="1194">
        <v>11.561346240000001</v>
      </c>
      <c r="AB132" s="1195"/>
      <c r="AC132" s="1195"/>
      <c r="AD132" s="1195"/>
      <c r="AE132" s="1196"/>
      <c r="AF132" s="1197">
        <v>11.938247990000001</v>
      </c>
      <c r="AG132" s="1195"/>
      <c r="AH132" s="1195"/>
      <c r="AI132" s="1195"/>
      <c r="AJ132" s="1196"/>
      <c r="AK132" s="1197">
        <v>12.66040186</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494</v>
      </c>
      <c r="W133" s="1175"/>
      <c r="X133" s="1175"/>
      <c r="Y133" s="1175"/>
      <c r="Z133" s="1176"/>
      <c r="AA133" s="1177">
        <v>11.3</v>
      </c>
      <c r="AB133" s="1178"/>
      <c r="AC133" s="1178"/>
      <c r="AD133" s="1178"/>
      <c r="AE133" s="1179"/>
      <c r="AF133" s="1177">
        <v>11.5</v>
      </c>
      <c r="AG133" s="1178"/>
      <c r="AH133" s="1178"/>
      <c r="AI133" s="1178"/>
      <c r="AJ133" s="1179"/>
      <c r="AK133" s="1177">
        <v>12</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TjxH1ZtYTvYTkwHv2Dv5jtZL9Dg/5FSMCviF/WYjJm/70Swf4emuxhMNOI2BwFgDkccdjpo0dhFak3l68mzcA==" saltValue="EQB7QU12FLybq5n9DaaW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PHzqi9AGYRYH7T22k8bAnI+Z/k+iFxNKHxUzJQf57kd85TLLSySbfqRb/+9T1xAFDg0IA8BY8XxDjYGLQl4NQ==" saltValue="osV83gVRBrfLGtPAZbat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0+t+XLFTZE1dOnbUM/4AYPgnU47c2y7O/582eu+A8O36QKodoZKKYdq5qWa+fzIMCv65bUpAX72G5APAnGMog==" saltValue="q84lhFJEoDLBgpcG1foQ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503</v>
      </c>
      <c r="AL9" s="1218"/>
      <c r="AM9" s="1218"/>
      <c r="AN9" s="1219"/>
      <c r="AO9" s="313">
        <v>698136</v>
      </c>
      <c r="AP9" s="313">
        <v>94215</v>
      </c>
      <c r="AQ9" s="314">
        <v>114878</v>
      </c>
      <c r="AR9" s="315">
        <v>-18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504</v>
      </c>
      <c r="AL10" s="1218"/>
      <c r="AM10" s="1218"/>
      <c r="AN10" s="1219"/>
      <c r="AO10" s="316">
        <v>124967</v>
      </c>
      <c r="AP10" s="316">
        <v>16865</v>
      </c>
      <c r="AQ10" s="317">
        <v>13315</v>
      </c>
      <c r="AR10" s="318">
        <v>26.7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505</v>
      </c>
      <c r="AL11" s="1218"/>
      <c r="AM11" s="1218"/>
      <c r="AN11" s="1219"/>
      <c r="AO11" s="316">
        <v>286</v>
      </c>
      <c r="AP11" s="316">
        <v>39</v>
      </c>
      <c r="AQ11" s="317">
        <v>14277</v>
      </c>
      <c r="AR11" s="318">
        <v>-99.7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506</v>
      </c>
      <c r="AL12" s="1218"/>
      <c r="AM12" s="1218"/>
      <c r="AN12" s="1219"/>
      <c r="AO12" s="316" t="s">
        <v>507</v>
      </c>
      <c r="AP12" s="316" t="s">
        <v>507</v>
      </c>
      <c r="AQ12" s="317">
        <v>1942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508</v>
      </c>
      <c r="AL13" s="1218"/>
      <c r="AM13" s="1218"/>
      <c r="AN13" s="1219"/>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509</v>
      </c>
      <c r="AL14" s="1218"/>
      <c r="AM14" s="1218"/>
      <c r="AN14" s="1219"/>
      <c r="AO14" s="316">
        <v>23185</v>
      </c>
      <c r="AP14" s="316">
        <v>3129</v>
      </c>
      <c r="AQ14" s="317">
        <v>4702</v>
      </c>
      <c r="AR14" s="318">
        <v>-33.5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510</v>
      </c>
      <c r="AL15" s="1218"/>
      <c r="AM15" s="1218"/>
      <c r="AN15" s="1219"/>
      <c r="AO15" s="316">
        <v>43083</v>
      </c>
      <c r="AP15" s="316">
        <v>5814</v>
      </c>
      <c r="AQ15" s="317">
        <v>3059</v>
      </c>
      <c r="AR15" s="318">
        <v>90.1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511</v>
      </c>
      <c r="AL16" s="1221"/>
      <c r="AM16" s="1221"/>
      <c r="AN16" s="1222"/>
      <c r="AO16" s="316">
        <v>-58525</v>
      </c>
      <c r="AP16" s="316">
        <v>-7898</v>
      </c>
      <c r="AQ16" s="317">
        <v>-10160</v>
      </c>
      <c r="AR16" s="318">
        <v>-22.3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185</v>
      </c>
      <c r="AL17" s="1221"/>
      <c r="AM17" s="1221"/>
      <c r="AN17" s="1222"/>
      <c r="AO17" s="316">
        <v>831132</v>
      </c>
      <c r="AP17" s="316">
        <v>112164</v>
      </c>
      <c r="AQ17" s="317">
        <v>142011</v>
      </c>
      <c r="AR17" s="318">
        <v>-21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516</v>
      </c>
      <c r="AL21" s="1213"/>
      <c r="AM21" s="1213"/>
      <c r="AN21" s="1214"/>
      <c r="AO21" s="328">
        <v>11.61</v>
      </c>
      <c r="AP21" s="329">
        <v>13.22</v>
      </c>
      <c r="AQ21" s="330">
        <v>-1.61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517</v>
      </c>
      <c r="AL22" s="1213"/>
      <c r="AM22" s="1213"/>
      <c r="AN22" s="1214"/>
      <c r="AO22" s="333">
        <v>97</v>
      </c>
      <c r="AP22" s="334">
        <v>95.9</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521</v>
      </c>
      <c r="AL32" s="1229"/>
      <c r="AM32" s="1229"/>
      <c r="AN32" s="1230"/>
      <c r="AO32" s="343">
        <v>478245</v>
      </c>
      <c r="AP32" s="343">
        <v>64540</v>
      </c>
      <c r="AQ32" s="344">
        <v>72897</v>
      </c>
      <c r="AR32" s="345">
        <v>-11.5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522</v>
      </c>
      <c r="AL33" s="1229"/>
      <c r="AM33" s="1229"/>
      <c r="AN33" s="123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523</v>
      </c>
      <c r="AL34" s="1229"/>
      <c r="AM34" s="1229"/>
      <c r="AN34" s="1230"/>
      <c r="AO34" s="343" t="s">
        <v>507</v>
      </c>
      <c r="AP34" s="343" t="s">
        <v>507</v>
      </c>
      <c r="AQ34" s="344">
        <v>43</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524</v>
      </c>
      <c r="AL35" s="1229"/>
      <c r="AM35" s="1229"/>
      <c r="AN35" s="1230"/>
      <c r="AO35" s="343">
        <v>215893</v>
      </c>
      <c r="AP35" s="343">
        <v>29135</v>
      </c>
      <c r="AQ35" s="344">
        <v>23889</v>
      </c>
      <c r="AR35" s="345">
        <v>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525</v>
      </c>
      <c r="AL36" s="1229"/>
      <c r="AM36" s="1229"/>
      <c r="AN36" s="1230"/>
      <c r="AO36" s="343">
        <v>553</v>
      </c>
      <c r="AP36" s="343">
        <v>75</v>
      </c>
      <c r="AQ36" s="344">
        <v>3700</v>
      </c>
      <c r="AR36" s="345">
        <v>-98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526</v>
      </c>
      <c r="AL37" s="1229"/>
      <c r="AM37" s="1229"/>
      <c r="AN37" s="1230"/>
      <c r="AO37" s="343">
        <v>4170</v>
      </c>
      <c r="AP37" s="343">
        <v>563</v>
      </c>
      <c r="AQ37" s="344">
        <v>740</v>
      </c>
      <c r="AR37" s="345">
        <v>-23.9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527</v>
      </c>
      <c r="AL38" s="1232"/>
      <c r="AM38" s="1232"/>
      <c r="AN38" s="1233"/>
      <c r="AO38" s="346">
        <v>162</v>
      </c>
      <c r="AP38" s="346">
        <v>22</v>
      </c>
      <c r="AQ38" s="347">
        <v>3</v>
      </c>
      <c r="AR38" s="335">
        <v>633.29999999999995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528</v>
      </c>
      <c r="AL39" s="1232"/>
      <c r="AM39" s="1232"/>
      <c r="AN39" s="1233"/>
      <c r="AO39" s="343">
        <v>-7034</v>
      </c>
      <c r="AP39" s="343">
        <v>-949</v>
      </c>
      <c r="AQ39" s="344">
        <v>-2140</v>
      </c>
      <c r="AR39" s="345">
        <v>-55.7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529</v>
      </c>
      <c r="AL40" s="1229"/>
      <c r="AM40" s="1229"/>
      <c r="AN40" s="1230"/>
      <c r="AO40" s="343">
        <v>-404499</v>
      </c>
      <c r="AP40" s="343">
        <v>-54588</v>
      </c>
      <c r="AQ40" s="344">
        <v>-70880</v>
      </c>
      <c r="AR40" s="345">
        <v>-23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296</v>
      </c>
      <c r="AL41" s="1235"/>
      <c r="AM41" s="1235"/>
      <c r="AN41" s="1236"/>
      <c r="AO41" s="343">
        <v>287490</v>
      </c>
      <c r="AP41" s="343">
        <v>38798</v>
      </c>
      <c r="AQ41" s="344">
        <v>28253</v>
      </c>
      <c r="AR41" s="345">
        <v>37.299999999999997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498</v>
      </c>
      <c r="AN49" s="1225" t="s">
        <v>533</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632927</v>
      </c>
      <c r="AN51" s="365">
        <v>83721</v>
      </c>
      <c r="AO51" s="366">
        <v>31.7</v>
      </c>
      <c r="AP51" s="367">
        <v>128611</v>
      </c>
      <c r="AQ51" s="368">
        <v>0.1</v>
      </c>
      <c r="AR51" s="369">
        <v>31.6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389873</v>
      </c>
      <c r="AN52" s="373">
        <v>51571</v>
      </c>
      <c r="AO52" s="374">
        <v>25.5</v>
      </c>
      <c r="AP52" s="375">
        <v>61552</v>
      </c>
      <c r="AQ52" s="376">
        <v>-1.9</v>
      </c>
      <c r="AR52" s="377">
        <v>27.4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703212</v>
      </c>
      <c r="AN53" s="365">
        <v>93215</v>
      </c>
      <c r="AO53" s="366">
        <v>11.3</v>
      </c>
      <c r="AP53" s="367">
        <v>138651</v>
      </c>
      <c r="AQ53" s="368">
        <v>7.8</v>
      </c>
      <c r="AR53" s="369">
        <v>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574086</v>
      </c>
      <c r="AN54" s="373">
        <v>76098</v>
      </c>
      <c r="AO54" s="374">
        <v>47.6</v>
      </c>
      <c r="AP54" s="375">
        <v>71211</v>
      </c>
      <c r="AQ54" s="376">
        <v>15.7</v>
      </c>
      <c r="AR54" s="377">
        <v>31.9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499965</v>
      </c>
      <c r="AN55" s="365">
        <v>66894</v>
      </c>
      <c r="AO55" s="366">
        <v>-28.2</v>
      </c>
      <c r="AP55" s="367">
        <v>122882</v>
      </c>
      <c r="AQ55" s="368">
        <v>-11.4</v>
      </c>
      <c r="AR55" s="369">
        <v>-16.8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414847</v>
      </c>
      <c r="AN56" s="373">
        <v>55505</v>
      </c>
      <c r="AO56" s="374">
        <v>-27.1</v>
      </c>
      <c r="AP56" s="375">
        <v>65785</v>
      </c>
      <c r="AQ56" s="376">
        <v>-7.6</v>
      </c>
      <c r="AR56" s="377">
        <v>-19.5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578006</v>
      </c>
      <c r="AN57" s="365">
        <v>78109</v>
      </c>
      <c r="AO57" s="366">
        <v>16.8</v>
      </c>
      <c r="AP57" s="367">
        <v>114790</v>
      </c>
      <c r="AQ57" s="368">
        <v>-6.6</v>
      </c>
      <c r="AR57" s="369">
        <v>23.4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371313</v>
      </c>
      <c r="AN58" s="373">
        <v>50177</v>
      </c>
      <c r="AO58" s="374">
        <v>-9.6</v>
      </c>
      <c r="AP58" s="375">
        <v>55601</v>
      </c>
      <c r="AQ58" s="376">
        <v>-15.5</v>
      </c>
      <c r="AR58" s="377">
        <v>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1612582</v>
      </c>
      <c r="AN59" s="365">
        <v>217622</v>
      </c>
      <c r="AO59" s="366">
        <v>178.6</v>
      </c>
      <c r="AP59" s="367">
        <v>126262</v>
      </c>
      <c r="AQ59" s="368">
        <v>10</v>
      </c>
      <c r="AR59" s="369">
        <v>168.6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173963</v>
      </c>
      <c r="AN60" s="373">
        <v>23477</v>
      </c>
      <c r="AO60" s="374">
        <v>-53.2</v>
      </c>
      <c r="AP60" s="375">
        <v>56769</v>
      </c>
      <c r="AQ60" s="376">
        <v>2.1</v>
      </c>
      <c r="AR60" s="377">
        <v>-55.3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805338</v>
      </c>
      <c r="AN61" s="380">
        <v>107912</v>
      </c>
      <c r="AO61" s="381">
        <v>42</v>
      </c>
      <c r="AP61" s="382">
        <v>126239</v>
      </c>
      <c r="AQ61" s="383">
        <v>0</v>
      </c>
      <c r="AR61" s="369">
        <v>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384816</v>
      </c>
      <c r="AN62" s="373">
        <v>51366</v>
      </c>
      <c r="AO62" s="374">
        <v>-3.4</v>
      </c>
      <c r="AP62" s="375">
        <v>62184</v>
      </c>
      <c r="AQ62" s="376">
        <v>-1.4</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Szk0U5iBK77ZxZZPrVQKX5UcRw5FmNP7melxxL0YO5cCTI9Y9h+rKkl5wsSjQFRKG3x90atH/pth8guNDqMag==" saltValue="tb8P2jDxa0M+reW44HN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F8LMXpoEFGby2ktpBdfJpQjT+CCHBqSvGvFs1rZaYWw/M4cUuEfp4ep+zzWTz/rCYS2zN+PAk4dsn5Fjd6q01w==" saltValue="ZgUcrii86pvVXlOL+tqF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ObNYQAWbWnZMCbYeAnwa78mA8baKPO4r4YPUxG48jIlumeVq2PxHAjNU5vpwp0zXdY78UqnLpXFmn34wGlsGcg==" saltValue="TLiLTRs0f/nNmFkk2HoR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7" t="s">
        <v>3</v>
      </c>
      <c r="D47" s="1237"/>
      <c r="E47" s="1238"/>
      <c r="F47" s="11">
        <v>23.76</v>
      </c>
      <c r="G47" s="12">
        <v>24.3</v>
      </c>
      <c r="H47" s="12">
        <v>22.97</v>
      </c>
      <c r="I47" s="12">
        <v>22.33</v>
      </c>
      <c r="J47" s="13">
        <v>20.03</v>
      </c>
    </row>
    <row r="48" spans="2:10" ht="57.75" customHeight="1" x14ac:dyDescent="0.15">
      <c r="B48" s="14"/>
      <c r="C48" s="1239" t="s">
        <v>4</v>
      </c>
      <c r="D48" s="1239"/>
      <c r="E48" s="1240"/>
      <c r="F48" s="15">
        <v>8.19</v>
      </c>
      <c r="G48" s="16">
        <v>6.74</v>
      </c>
      <c r="H48" s="16">
        <v>6.87</v>
      </c>
      <c r="I48" s="16">
        <v>7.96</v>
      </c>
      <c r="J48" s="17">
        <v>9.6199999999999992</v>
      </c>
    </row>
    <row r="49" spans="2:10" ht="57.75" customHeight="1" thickBot="1" x14ac:dyDescent="0.2">
      <c r="B49" s="18"/>
      <c r="C49" s="1241" t="s">
        <v>5</v>
      </c>
      <c r="D49" s="1241"/>
      <c r="E49" s="1242"/>
      <c r="F49" s="19">
        <v>0.7</v>
      </c>
      <c r="G49" s="20" t="s">
        <v>554</v>
      </c>
      <c r="H49" s="20" t="s">
        <v>555</v>
      </c>
      <c r="I49" s="20">
        <v>2.29</v>
      </c>
      <c r="J49" s="21" t="s">
        <v>556</v>
      </c>
    </row>
    <row r="50" spans="2:10" ht="13.5" customHeight="1" x14ac:dyDescent="0.15"/>
  </sheetData>
  <sheetProtection algorithmName="SHA-512" hashValue="dLEUWyFAc2cacM3PJBghhhAmzG/64UBQIAlKwmkYHuAjUYbHjN8zntTR/62MfcGf4c/fIHasOU6RQb5TzAxnxA==" saltValue="dpy8fB/LR03/tuvL18SA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2021-10-06T02:13:05Z</cp:lastPrinted>
  <dcterms:created xsi:type="dcterms:W3CDTF">2021-02-05T01:15:46Z</dcterms:created>
  <dcterms:modified xsi:type="dcterms:W3CDTF">2021-10-15T05:51:00Z</dcterms:modified>
  <cp:category/>
</cp:coreProperties>
</file>