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11 （追加分）チェック作業\02 疑義照会後（市町村課作業後）更新データ\"/>
    </mc:Choice>
  </mc:AlternateContent>
  <bookViews>
    <workbookView xWindow="-120" yWindow="-120" windowWidth="29040" windowHeight="15990" tabRatio="942"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<sst xmlns="http://schemas.openxmlformats.org/spreadsheetml/2006/main" count="1127" uniqueCount="599">
  <si>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</si>
  <si>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</si>
  <si>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</si>
  <si>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</si>
  <si>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</si>
  <si>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</si>
  <si>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</si>
  <si>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</si>
  <si>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</si>
  <si>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</si>
  <si>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</si>
  <si>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</si>
  <si>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</si>
  <si>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</si>
  <si>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</si>
  <si>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</si>
  <si>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</si>
  <si>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</si>
  <si>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</si>
  <si>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</si>
  <si>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</si>
  <si>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</si>
  <si>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</si>
  <si>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</si>
  <si>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</si>
  <si>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</si>
  <si>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</si>
  <si>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</si>
  <si>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</si>
  <si>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</si>
  <si>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</si>
  <si>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</si>
  <si>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</si>
  <si>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</si>
  <si>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</si>
  <si>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</si>
  <si>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</si>
  <si>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</si>
  <si>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</si>
  <si>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</si>
  <si>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</si>
  <si>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</si>
  <si>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</si>
  <si>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</si>
  <si>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</si>
  <si>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</si>
  <si>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</si>
  <si>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</si>
  <si>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</si>
  <si>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</si>
  <si>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</si>
  <si>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</si>
  <si>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</si>
  <si>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</si>
  <si>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</si>
  <si>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</si>
  <si>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</si>
  <si>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</si>
  <si>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</si>
  <si>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</si>
  <si>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</si>
  <si>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</si>
  <si>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</si>
  <si>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</si>
  <si>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</si>
  <si>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</si>
  <si>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</si>
  <si>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</si>
  <si>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</si>
  <si>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</si>
  <si>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</si>
  <si>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</si>
  <si>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</si>
  <si>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</si>
  <si>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</si>
  <si>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</si>
  <si>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</si>
  <si>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</si>
  <si>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</si>
  <si>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</si>
  <si>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</si>
  <si>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</si>
  <si>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</si>
  <si>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</si>
  <si>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</si>
  <si>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</si>
  <si>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</si>
  <si>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</si>
  <si>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</si>
  <si>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</si>
  <si>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</si>
  <si>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</si>
  <si>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</si>
  <si>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</si>
  <si>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</si>
  <si>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</si>
  <si>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</si>
  <si>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</si>
  <si>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</si>
  <si>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</si>
  <si>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</si>
  <si>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</si>
  <si>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</si>
  <si>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</si>
  <si>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</si>
  <si>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</si>
  <si>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</si>
  <si>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</si>
  <si>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</si>
  <si>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</si>
  <si>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</si>
  <si>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</si>
  <si>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</si>
  <si>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</si>
  <si>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</si>
  <si>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</si>
  <si>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</si>
  <si>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</si>
  <si>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</si>
  <si>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</si>
  <si>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</si>
  <si>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</si>
  <si>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</si>
  <si>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</si>
  <si>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</si>
  <si>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</si>
  <si>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</si>
  <si>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</si>
  <si>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</si>
  <si>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</si>
  <si>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</si>
  <si>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</si>
  <si>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</si>
  <si>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</si>
  <si>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</si>
  <si>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</si>
  <si>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</si>
  <si>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</si>
  <si>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</si>
  <si>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</si>
  <si>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</si>
  <si>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</si>
  <si>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</si>
  <si>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</si>
  <si>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</si>
  <si>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</si>
  <si>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</si>
  <si>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</si>
  <si>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</si>
  <si>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</si>
  <si>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</si>
  <si>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</si>
  <si>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</si>
  <si>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</si>
  <si>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</si>
  <si>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</si>
  <si>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</si>
  <si>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</si>
  <si>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</si>
  <si>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</si>
  <si>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</si>
  <si>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</si>
  <si>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</si>
  <si>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</si>
  <si>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</si>
  <si>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</si>
  <si>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</si>
  <si>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</si>
  <si>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</si>
  <si>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</si>
  <si>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</si>
  <si>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</si>
  <si>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</si>
  <si>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</si>
  <si>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</si>
  <si>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</si>
  <si>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</si>
  <si>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</si>
  <si>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</si>
  <si>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</si>
  <si>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</si>
  <si>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</si>
  <si>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</si>
  <si>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</si>
  <si>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</si>
  <si>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</si>
  <si>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</si>
  <si>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</si>
  <si>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</si>
  <si>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</si>
  <si>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</si>
  <si>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</si>
  <si>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</si>
  <si>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</si>
  <si>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</si>
  <si>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</si>
  <si>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</si>
  <si>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</si>
  <si>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</si>
  <si>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</si>
  <si>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</si>
  <si>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</si>
  <si>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</si>
  <si>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</si>
  <si>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</si>
  <si>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</si>
  <si>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</si>
  <si>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</si>
  <si>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</si>
  <si>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山形県中山町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</si>
  <si>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</si>
  <si>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</si>
  <si>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</si>
  <si>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</si>
  <si>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</si>
  <si>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</si>
  <si>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</si>
  <si>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</si>
  <si>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</si>
  <si>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</si>
  <si>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</si>
  <si>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</si>
  <si>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</si>
  <si>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</si>
  <si>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</si>
  <si>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</si>
  <si>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</si>
  <si>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</si>
  <si>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</si>
  <si>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</si>
  <si>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</si>
  <si>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</si>
  <si>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</si>
  <si>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</si>
  <si>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</si>
  <si>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</si>
  <si>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</si>
  <si>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</si>
  <si>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</si>
  <si>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</si>
  <si>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</si>
  <si>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</si>
  <si>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</si>
  <si>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</si>
  <si>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</si>
  <si>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</si>
  <si>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</si>
  <si>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</si>
  <si>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</si>
  <si>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</si>
  <si>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</si>
  <si>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</si>
  <si>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</si>
  <si>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</si>
  <si>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</si>
  <si>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</si>
  <si>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</si>
  <si>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</si>
  <si>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</si>
  <si>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</si>
  <si>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</si>
  <si>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</si>
  <si>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</si>
  <si>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</si>
  <si>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</si>
  <si>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</si>
  <si>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</si>
  <si>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</si>
  <si>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</si>
  <si>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</si>
  <si>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</si>
  <si>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</si>
  <si>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</si>
  <si>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</si>
  <si>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</si>
  <si>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</si>
  <si>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</si>
  <si>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</si>
  <si>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</si>
  <si>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</si>
  <si>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</si>
  <si>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</si>
  <si>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</si>
  <si>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</si>
  <si>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</si>
  <si>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</si>
  <si>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</si>
  <si>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</si>
  <si>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</si>
  <si>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</si>
  <si>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</si>
  <si>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</si>
  <si>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</si>
  <si>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</si>
  <si>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</si>
  <si>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</si>
  <si>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</si>
  <si>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</si>
  <si>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</si>
  <si>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</si>
  <si>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</si>
  <si>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</si>
  <si>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</si>
  <si>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</si>
  <si>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</si>
  <si>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</si>
  <si>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</si>
  <si>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</si>
  <si>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</si>
  <si>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</si>
  <si>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</si>
  <si>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</si>
  <si>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</si>
  <si>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</si>
  <si>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</si>
  <si>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</si>
  <si>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</si>
  <si>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</si>
  <si>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</si>
  <si>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</si>
  <si>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</si>
  <si>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</si>
  <si>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</si>
  <si>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</si>
  <si>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</si>
  <si>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</si>
  <si>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</si>
  <si>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</si>
  <si>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</si>
  <si>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</si>
  <si>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</si>
  <si>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</si>
  <si>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</si>
  <si>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</si>
  <si>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</si>
  <si>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</si>
  <si>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</si>
  <si>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</si>
  <si>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</si>
  <si>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</si>
  <si>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</si>
  <si>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</si>
  <si>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</si>
  <si>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</si>
  <si>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</si>
  <si>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</si>
  <si>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</si>
  <si>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</si>
  <si>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</si>
  <si>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</si>
  <si>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</si>
  <si>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</si>
  <si>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</si>
  <si>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</si>
  <si>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</si>
  <si>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</si>
  <si>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</si>
  <si>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</si>
  <si>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</si>
  <si>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</si>
  <si>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</si>
  <si>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</si>
  <si>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</si>
  <si>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</si>
  <si>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山形県中山町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</si>
  <si>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</si>
  <si>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</si>
  <si>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</si>
  <si>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</si>
  <si>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</si>
  <si>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</si>
  <si>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</si>
  <si>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</si>
  <si>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</si>
  <si>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</si>
  <si>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</si>
  <si>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</si>
  <si>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</si>
  <si>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</si>
  <si>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</si>
  <si>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</si>
  <si>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</si>
  <si>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</si>
  <si>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</si>
  <si>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</si>
  <si>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</si>
  <si>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</si>
  <si>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</si>
  <si>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</si>
  <si>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</si>
  <si>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</si>
  <si>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</si>
  <si>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</si>
  <si>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</si>
  <si>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</si>
  <si>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</si>
  <si>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</si>
  <si>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</si>
  <si>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</si>
  <si>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</si>
  <si>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</si>
  <si>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</si>
  <si>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</si>
  <si>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</si>
  <si>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</si>
  <si>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</si>
  <si>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</si>
  <si>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</si>
  <si>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</si>
  <si>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</si>
  <si>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</si>
  <si>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</si>
  <si>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</si>
  <si>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</si>
  <si>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</si>
  <si>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</si>
  <si>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</si>
  <si>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</si>
  <si>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</si>
  <si>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</si>
  <si>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</si>
  <si>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</si>
  <si>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</si>
  <si>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</si>
  <si>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</si>
  <si>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</si>
  <si>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</si>
  <si>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</si>
  <si>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</si>
  <si>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</si>
  <si>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</si>
  <si>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</si>
  <si>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</si>
  <si>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</si>
  <si>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</si>
  <si>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</si>
  <si>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</si>
  <si>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</si>
  <si>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</si>
  <si>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</si>
  <si>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</si>
  <si>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</si>
  <si>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</si>
  <si>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</si>
  <si>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</si>
  <si>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</si>
  <si>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</si>
  <si>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</si>
  <si>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</si>
  <si>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</si>
  <si>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</si>
  <si>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</si>
  <si>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</si>
  <si>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</si>
  <si>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</si>
  <si>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</si>
  <si>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</si>
  <si>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</si>
  <si>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</si>
  <si>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</si>
  <si>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</si>
  <si>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</si>
  <si>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</si>
  <si>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</si>
  <si>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</si>
  <si>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</si>
  <si>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</si>
  <si>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</si>
  <si>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</si>
  <si>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</si>
  <si>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</si>
  <si>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</si>
  <si>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</si>
  <si>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</si>
  <si>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</si>
  <si>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</si>
  <si>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</si>
  <si>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</si>
  <si>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</si>
  <si>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</si>
  <si>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</si>
  <si>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</si>
  <si>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</si>
  <si>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</si>
  <si>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</si>
  <si>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</si>
  <si>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</si>
  <si>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</si>
  <si>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</si>
  <si>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</si>
  <si>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</si>
  <si>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</si>
  <si>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</si>
  <si>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</si>
  <si>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</si>
  <si>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</si>
  <si>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</si>
  <si>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</si>
  <si>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</si>
  <si>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</si>
  <si>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</si>
  <si>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</si>
  <si>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</si>
  <si>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</si>
  <si>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</si>
  <si>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</si>
  <si>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</si>
  <si>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</si>
  <si>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</si>
  <si>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</si>
  <si>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</si>
  <si>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</si>
  <si>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</si>
  <si>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</si>
  <si>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</si>
  <si>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</si>
  <si>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</si>
  <si>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</si>
  <si>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</si>
  <si>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</si>
  <si>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</si>
  <si>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</si>
  <si>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</si>
  <si>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</si>
  <si>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</si>
  <si>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</si>
  <si>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</si>
  <si>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</si>
  <si>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</si>
  <si>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</si>
  <si>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</si>
  <si>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</si>
  <si>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</si>
  <si>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</si>
  <si>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</si>
  <si>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</si>
  <si>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</si>
  <si>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</si>
  <si>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</si>
  <si>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</si>
  <si>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</si>
  <si>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</si>
  <si>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</si>
  <si>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</si>
  <si>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</si>
  <si>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</si>
  <si>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</si>
  <si>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</si>
  <si>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</si>
  <si>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</si>
  <si>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</si>
  <si>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0.10</t>
  </si>
  <si>
    <t>▲ 1.67</t>
  </si>
  <si>
    <t>▲ 1.17</t>
  </si>
  <si>
    <t>一般会計</t>
  </si>
  <si>
    <t>国民健康保険特別会計</t>
  </si>
  <si>
    <t>介護保険特別会計</t>
  </si>
  <si>
    <t>公共下水道事業特別会計</t>
  </si>
  <si>
    <t>後期高齢者医療特別会計</t>
  </si>
  <si>
    <t>農業集落排水特別会計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</si>
  <si>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</si>
  <si>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</si>
  <si>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</si>
  <si>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</si>
  <si>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</si>
  <si>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</si>
  <si>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</si>
  <si>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</si>
  <si>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</si>
  <si>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山形県消防補償等組合</t>
    <rPh sb="0" eb="3">
      <t>ヤマガタケン</t>
    </rPh>
    <rPh sb="3" eb="5">
      <t>ショウボウ</t>
    </rPh>
    <rPh sb="5" eb="7">
      <t>ホショウ</t>
    </rPh>
    <rPh sb="7" eb="8">
      <t>トウ</t>
    </rPh>
    <rPh sb="8" eb="10">
      <t>クミアイ</t>
    </rPh>
    <phoneticPr fontId="38"/>
  </si>
  <si>
    <t>-</t>
    <phoneticPr fontId="2"/>
  </si>
  <si>
    <t>山形県自治会館管理組合</t>
    <rPh sb="0" eb="3">
      <t>ヤマガタケン</t>
    </rPh>
    <rPh sb="3" eb="5">
      <t>ジチ</t>
    </rPh>
    <rPh sb="5" eb="7">
      <t>カイカン</t>
    </rPh>
    <rPh sb="7" eb="9">
      <t>カンリ</t>
    </rPh>
    <rPh sb="9" eb="11">
      <t>クミアイ</t>
    </rPh>
    <phoneticPr fontId="38"/>
  </si>
  <si>
    <t>山形県市町村職員退職手当組合</t>
    <rPh sb="0" eb="3">
      <t>ヤマガタケン</t>
    </rPh>
    <rPh sb="3" eb="6">
      <t>シチョウソン</t>
    </rPh>
    <rPh sb="6" eb="8">
      <t>ショクイン</t>
    </rPh>
    <rPh sb="8" eb="10">
      <t>タイショク</t>
    </rPh>
    <rPh sb="10" eb="12">
      <t>テアテ</t>
    </rPh>
    <rPh sb="12" eb="14">
      <t>クミアイ</t>
    </rPh>
    <phoneticPr fontId="38"/>
  </si>
  <si>
    <t>山形広域環境事務組合</t>
    <rPh sb="0" eb="2">
      <t>ヤマガタ</t>
    </rPh>
    <rPh sb="2" eb="4">
      <t>コウイキ</t>
    </rPh>
    <rPh sb="4" eb="6">
      <t>カンキョウ</t>
    </rPh>
    <rPh sb="6" eb="8">
      <t>ジム</t>
    </rPh>
    <rPh sb="8" eb="10">
      <t>クミアイ</t>
    </rPh>
    <phoneticPr fontId="38"/>
  </si>
  <si>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38"/>
  </si>
  <si>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38"/>
  </si>
  <si>
    <t>最上川中部水道企業団</t>
    <rPh sb="0" eb="2">
      <t>モガミ</t>
    </rPh>
    <rPh sb="2" eb="3">
      <t>ガワ</t>
    </rPh>
    <rPh sb="3" eb="5">
      <t>チュウブ</t>
    </rPh>
    <rPh sb="5" eb="7">
      <t>スイドウ</t>
    </rPh>
    <rPh sb="7" eb="9">
      <t>キギョウ</t>
    </rPh>
    <rPh sb="9" eb="10">
      <t>ダン</t>
    </rPh>
    <phoneticPr fontId="38"/>
  </si>
  <si>
    <t>法適用企業</t>
    <phoneticPr fontId="5"/>
  </si>
  <si>
    <t>中山町振興公社</t>
    <rPh sb="0" eb="2">
      <t>ナカヤマ</t>
    </rPh>
    <rPh sb="2" eb="3">
      <t>マチ</t>
    </rPh>
    <rPh sb="3" eb="5">
      <t>シンコウ</t>
    </rPh>
    <rPh sb="5" eb="7">
      <t>コウシャ</t>
    </rPh>
    <phoneticPr fontId="35"/>
  </si>
  <si>
    <t>中山町商工観光公社</t>
    <rPh sb="0" eb="3">
      <t>ナカヤママチ</t>
    </rPh>
    <rPh sb="3" eb="5">
      <t>ショウコウ</t>
    </rPh>
    <rPh sb="5" eb="7">
      <t>カンコウ</t>
    </rPh>
    <rPh sb="7" eb="9">
      <t>コウシャ</t>
    </rPh>
    <phoneticPr fontId="35"/>
  </si>
  <si>
    <t>山形県東村山郡中山町土地開発公社</t>
    <rPh sb="0" eb="3">
      <t>ヤマガタケン</t>
    </rPh>
    <rPh sb="3" eb="4">
      <t>ヒガシ</t>
    </rPh>
    <rPh sb="4" eb="6">
      <t>ムラヤマ</t>
    </rPh>
    <rPh sb="6" eb="7">
      <t>グン</t>
    </rPh>
    <rPh sb="7" eb="10">
      <t>ナカヤママチ</t>
    </rPh>
    <rPh sb="10" eb="12">
      <t>トチ</t>
    </rPh>
    <rPh sb="12" eb="14">
      <t>カイハツ</t>
    </rPh>
    <rPh sb="14" eb="16">
      <t>コウシャ</t>
    </rPh>
    <phoneticPr fontId="35"/>
  </si>
  <si>
    <t>-</t>
    <phoneticPr fontId="2"/>
  </si>
  <si>
    <t>消防施設等整備基金</t>
    <phoneticPr fontId="5"/>
  </si>
  <si>
    <t>ふるさと応援基金</t>
    <phoneticPr fontId="5"/>
  </si>
  <si>
    <t>小・中学校施設等整備基金</t>
    <phoneticPr fontId="5"/>
  </si>
  <si>
    <t>地域福祉基金</t>
    <phoneticPr fontId="5"/>
  </si>
  <si>
    <t>ひまわり温泉整備基金</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</si>
  <si>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</si>
  <si>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</si>
  <si>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</si>
  <si>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</si>
  <si>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</si>
  <si>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</si>
  <si>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</si>
  <si>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</si>
  <si>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</si>
  <si>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</si>
  <si>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</si>
  <si>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29年度に実質公債費比率が増加に転じ、かつ数値的に類似団体内平均値と比較して高い水準となった。平成30年度から中山中学校建設事業における建設地方債の償還が開始された結果、実質公債費比率がさらに増加し、今後数年は増加するものと見込まれる。
将来負担比率についても、類似団体内平均値と比較して非常に高い水準となっているが、平成30年度に債務負担行為を設定した公営住宅建替事業が完了したことに伴い、前年比17.2ポイント減となっている。今後は土地開発公社所有の工業団地分譲促進や地方債償還の進展により減少すると見込んでいるが、今後ともそれぞれの比率の状況を注視しながら、将来負担と起債などのバランスをとり、財政運営を行っていく必要がある。</t>
    <rPh sb="175" eb="177">
      <t>セッテイ</t>
    </rPh>
    <rPh sb="185" eb="187">
      <t>ジギョウ</t>
    </rPh>
    <rPh sb="188" eb="190">
      <t>カンリョウ</t>
    </rPh>
    <rPh sb="195" eb="196">
      <t>トモナ</t>
    </rPh>
    <rPh sb="198" eb="201">
      <t>ゼンネンヒ</t>
    </rPh>
    <rPh sb="209" eb="210">
      <t>ゲン</t>
    </rPh>
    <rPh sb="217" eb="219">
      <t>コンゴ</t>
    </rPh>
    <rPh sb="238" eb="240">
      <t>チホウ</t>
    </rPh>
    <rPh sb="240" eb="241">
      <t>サイ</t>
    </rPh>
    <rPh sb="241" eb="243">
      <t>ショウカン</t>
    </rPh>
    <rPh sb="244" eb="246">
      <t>シンテン</t>
    </rPh>
    <rPh sb="249" eb="251">
      <t>ゲンショウ</t>
    </rPh>
    <rPh sb="254" eb="25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</si>
</sst>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xmlns:c16r2="http://schemas.microsoft.com/office/drawing/2015/06/chart">
            <c:ext xmlns:c16="http://schemas.microsoft.com/office/drawing/2014/chart" uri="{C3380CC4-5D6E-409C-BE32-E72D297353CC}">
              <c16:uniqueId val="{00000000-44AB-4057-84FE-9CAC138148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195887</c:v>
                </c:pt>
                <c:pt idx="1">
                  <c:v>63373</c:v>
                </c:pt>
                <c:pt idx="2">
                  <c:v>43427</c:v>
                </c:pt>
                <c:pt idx="3">
                  <c:v>15181</c:v>
                </c:pt>
                <c:pt idx="4">
                  <c:v>77616</c:v>
                </c:pt>
              </c:numCache>
            </c:numRef>
          </c:val>
          <c:smooth val="0"/>
          <c:extLst xmlns:c16r2="http://schemas.microsoft.com/office/drawing/2015/06/chart">
            <c:ext xmlns:c16="http://schemas.microsoft.com/office/drawing/2014/chart" uri="{C3380CC4-5D6E-409C-BE32-E72D297353CC}">
              <c16:uniqueId val="{00000001-44AB-4057-84FE-9CAC13814859}"/>
            </c:ext>
          </c:extLst>
        </c:ser>
        <c:dLbls>
          <c:showLegendKey val="0"/>
          <c:showVal val="0"/>
          <c:showCatName val="0"/>
          <c:showSerName val="0"/>
          <c:showPercent val="0"/>
          <c:showBubbleSize val="0"/>
        </c:dLbls>
        <c:marker val="1"/>
        <c:smooth val="0"/>
        <c:axId val="414073856"/>
        <c:axId val="414074240"/>
      </c:lineChart>
      <c:catAx>
        <c:axId val="41407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074240"/>
        <c:crosses val="autoZero"/>
        <c:auto val="1"/>
        <c:lblAlgn val="ctr"/>
        <c:lblOffset val="100"/>
        <c:tickLblSkip val="1"/>
        <c:tickMarkSkip val="1"/>
        <c:noMultiLvlLbl val="0"/>
      </c:catAx>
      <c:valAx>
        <c:axId val="4140742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07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8.5299999999999994</c:v>
                </c:pt>
                <c:pt idx="1">
                  <c:v>7.43</c:v>
                </c:pt>
                <c:pt idx="2">
                  <c:v>8.7799999999999994</c:v>
                </c:pt>
                <c:pt idx="3">
                  <c:v>9.15</c:v>
                </c:pt>
                <c:pt idx="4">
                  <c:v>8.9600000000000009</c:v>
                </c:pt>
              </c:numCache>
            </c:numRef>
          </c:val>
          <c:extLst xmlns:c16r2="http://schemas.microsoft.com/office/drawing/2015/06/chart">
            <c:ext xmlns:c16="http://schemas.microsoft.com/office/drawing/2014/chart" uri="{C3380CC4-5D6E-409C-BE32-E72D297353CC}">
              <c16:uniqueId val="{00000000-535D-45D0-95D4-73A0382E78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29.56</c:v>
                </c:pt>
                <c:pt idx="1">
                  <c:v>31.32</c:v>
                </c:pt>
                <c:pt idx="2">
                  <c:v>28.53</c:v>
                </c:pt>
                <c:pt idx="3">
                  <c:v>29.6</c:v>
                </c:pt>
                <c:pt idx="4">
                  <c:v>28.15</c:v>
                </c:pt>
              </c:numCache>
            </c:numRef>
          </c:val>
          <c:extLst xmlns:c16r2="http://schemas.microsoft.com/office/drawing/2015/06/chart">
            <c:ext xmlns:c16="http://schemas.microsoft.com/office/drawing/2014/chart" uri="{C3380CC4-5D6E-409C-BE32-E72D297353CC}">
              <c16:uniqueId val="{00000001-535D-45D0-95D4-73A0382E78B0}"/>
            </c:ext>
          </c:extLst>
        </c:ser>
        <c:dLbls>
          <c:showLegendKey val="0"/>
          <c:showVal val="0"/>
          <c:showCatName val="0"/>
          <c:showSerName val="0"/>
          <c:showPercent val="0"/>
          <c:showBubbleSize val="0"/>
        </c:dLbls>
        <c:gapWidth val="250"/>
        <c:overlap val="100"/>
        <c:axId val="416513016"/>
        <c:axId val="416513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7.47</c:v>
                </c:pt>
                <c:pt idx="1">
                  <c:v>-0.1</c:v>
                </c:pt>
                <c:pt idx="2">
                  <c:v>-1.67</c:v>
                </c:pt>
                <c:pt idx="3">
                  <c:v>1.27</c:v>
                </c:pt>
                <c:pt idx="4">
                  <c:v>-1.17</c:v>
                </c:pt>
              </c:numCache>
            </c:numRef>
          </c:val>
          <c:smooth val="0"/>
          <c:extLst xmlns:c16r2="http://schemas.microsoft.com/office/drawing/2015/06/chart">
            <c:ext xmlns:c16="http://schemas.microsoft.com/office/drawing/2014/chart" uri="{C3380CC4-5D6E-409C-BE32-E72D297353CC}">
              <c16:uniqueId val="{00000002-535D-45D0-95D4-73A0382E78B0}"/>
            </c:ext>
          </c:extLst>
        </c:ser>
        <c:dLbls>
          <c:showLegendKey val="0"/>
          <c:showVal val="0"/>
          <c:showCatName val="0"/>
          <c:showSerName val="0"/>
          <c:showPercent val="0"/>
          <c:showBubbleSize val="0"/>
        </c:dLbls>
        <c:marker val="1"/>
        <c:smooth val="0"/>
        <c:axId val="416513016"/>
        <c:axId val="416513400"/>
      </c:lineChart>
      <c:catAx>
        <c:axId val="41651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513400"/>
        <c:crosses val="autoZero"/>
        <c:auto val="1"/>
        <c:lblAlgn val="ctr"/>
        <c:lblOffset val="100"/>
        <c:tickLblSkip val="1"/>
        <c:tickMarkSkip val="1"/>
        <c:noMultiLvlLbl val="0"/>
      </c:catAx>
      <c:valAx>
        <c:axId val="416513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1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8F3-4B01-AEDF-25D30CD072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F3-4B01-AEDF-25D30CD072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8F3-4B01-AEDF-25D30CD072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8F3-4B01-AEDF-25D30CD07223}"/>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B8F3-4B01-AEDF-25D30CD0722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5-B8F3-4B01-AEDF-25D30CD0722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0.54</c:v>
                </c:pt>
                <c:pt idx="2">
                  <c:v>#N/A</c:v>
                </c:pt>
                <c:pt idx="3">
                  <c:v>0.33</c:v>
                </c:pt>
                <c:pt idx="4">
                  <c:v>#N/A</c:v>
                </c:pt>
                <c:pt idx="5">
                  <c:v>0.49</c:v>
                </c:pt>
                <c:pt idx="6">
                  <c:v>#N/A</c:v>
                </c:pt>
                <c:pt idx="7">
                  <c:v>0.4</c:v>
                </c:pt>
                <c:pt idx="8">
                  <c:v>#N/A</c:v>
                </c:pt>
                <c:pt idx="9">
                  <c:v>0.34</c:v>
                </c:pt>
              </c:numCache>
            </c:numRef>
          </c:val>
          <c:extLst xmlns:c16r2="http://schemas.microsoft.com/office/drawing/2015/06/chart">
            <c:ext xmlns:c16="http://schemas.microsoft.com/office/drawing/2014/chart" uri="{C3380CC4-5D6E-409C-BE32-E72D297353CC}">
              <c16:uniqueId val="{00000006-B8F3-4B01-AEDF-25D30CD0722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1.21</c:v>
                </c:pt>
                <c:pt idx="2">
                  <c:v>#N/A</c:v>
                </c:pt>
                <c:pt idx="3">
                  <c:v>1.55</c:v>
                </c:pt>
                <c:pt idx="4">
                  <c:v>#N/A</c:v>
                </c:pt>
                <c:pt idx="5">
                  <c:v>2.1</c:v>
                </c:pt>
                <c:pt idx="6">
                  <c:v>#N/A</c:v>
                </c:pt>
                <c:pt idx="7">
                  <c:v>1.03</c:v>
                </c:pt>
                <c:pt idx="8">
                  <c:v>#N/A</c:v>
                </c:pt>
                <c:pt idx="9">
                  <c:v>0.6</c:v>
                </c:pt>
              </c:numCache>
            </c:numRef>
          </c:val>
          <c:extLst xmlns:c16r2="http://schemas.microsoft.com/office/drawing/2015/06/chart">
            <c:ext xmlns:c16="http://schemas.microsoft.com/office/drawing/2014/chart" uri="{C3380CC4-5D6E-409C-BE32-E72D297353CC}">
              <c16:uniqueId val="{00000007-B8F3-4B01-AEDF-25D30CD0722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1.02</c:v>
                </c:pt>
                <c:pt idx="2">
                  <c:v>#N/A</c:v>
                </c:pt>
                <c:pt idx="3">
                  <c:v>1.52</c:v>
                </c:pt>
                <c:pt idx="4">
                  <c:v>#N/A</c:v>
                </c:pt>
                <c:pt idx="5">
                  <c:v>2.46</c:v>
                </c:pt>
                <c:pt idx="6">
                  <c:v>#N/A</c:v>
                </c:pt>
                <c:pt idx="7">
                  <c:v>0.5</c:v>
                </c:pt>
                <c:pt idx="8">
                  <c:v>#N/A</c:v>
                </c:pt>
                <c:pt idx="9">
                  <c:v>0.77</c:v>
                </c:pt>
              </c:numCache>
            </c:numRef>
          </c:val>
          <c:extLst xmlns:c16r2="http://schemas.microsoft.com/office/drawing/2015/06/chart">
            <c:ext xmlns:c16="http://schemas.microsoft.com/office/drawing/2014/chart" uri="{C3380CC4-5D6E-409C-BE32-E72D297353CC}">
              <c16:uniqueId val="{00000008-B8F3-4B01-AEDF-25D30CD072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7.43</c:v>
                </c:pt>
                <c:pt idx="4">
                  <c:v>#N/A</c:v>
                </c:pt>
                <c:pt idx="5">
                  <c:v>8.7799999999999994</c:v>
                </c:pt>
                <c:pt idx="6">
                  <c:v>#N/A</c:v>
                </c:pt>
                <c:pt idx="7">
                  <c:v>9.15</c:v>
                </c:pt>
                <c:pt idx="8">
                  <c:v>#N/A</c:v>
                </c:pt>
                <c:pt idx="9">
                  <c:v>8.9499999999999993</c:v>
                </c:pt>
              </c:numCache>
            </c:numRef>
          </c:val>
          <c:extLst xmlns:c16r2="http://schemas.microsoft.com/office/drawing/2015/06/chart">
            <c:ext xmlns:c16="http://schemas.microsoft.com/office/drawing/2014/chart" uri="{C3380CC4-5D6E-409C-BE32-E72D297353CC}">
              <c16:uniqueId val="{00000009-B8F3-4B01-AEDF-25D30CD07223}"/>
            </c:ext>
          </c:extLst>
        </c:ser>
        <c:dLbls>
          <c:showLegendKey val="0"/>
          <c:showVal val="0"/>
          <c:showCatName val="0"/>
          <c:showSerName val="0"/>
          <c:showPercent val="0"/>
          <c:showBubbleSize val="0"/>
        </c:dLbls>
        <c:gapWidth val="150"/>
        <c:overlap val="100"/>
        <c:axId val="417520256"/>
        <c:axId val="417520640"/>
      </c:barChart>
      <c:catAx>
        <c:axId val="4175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520640"/>
        <c:crosses val="autoZero"/>
        <c:auto val="1"/>
        <c:lblAlgn val="ctr"/>
        <c:lblOffset val="100"/>
        <c:tickLblSkip val="1"/>
        <c:tickMarkSkip val="1"/>
        <c:noMultiLvlLbl val="0"/>
      </c:catAx>
      <c:valAx>
        <c:axId val="41752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52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407</c:v>
                </c:pt>
                <c:pt idx="5">
                  <c:v>387</c:v>
                </c:pt>
                <c:pt idx="8">
                  <c:v>410</c:v>
                </c:pt>
                <c:pt idx="11">
                  <c:v>417</c:v>
                </c:pt>
                <c:pt idx="14">
                  <c:v>430</c:v>
                </c:pt>
              </c:numCache>
            </c:numRef>
          </c:val>
          <c:extLst xmlns:c16r2="http://schemas.microsoft.com/office/drawing/2015/06/chart">
            <c:ext xmlns:c16="http://schemas.microsoft.com/office/drawing/2014/chart" uri="{C3380CC4-5D6E-409C-BE32-E72D297353CC}">
              <c16:uniqueId val="{00000000-57F4-4B0C-BCC2-977D9795B8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F4-4B0C-BCC2-977D9795B8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7F4-4B0C-BCC2-977D9795B8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2</c:v>
                </c:pt>
                <c:pt idx="12">
                  <c:v>4</c:v>
                </c:pt>
              </c:numCache>
            </c:numRef>
          </c:val>
          <c:extLst xmlns:c16r2="http://schemas.microsoft.com/office/drawing/2015/06/chart">
            <c:ext xmlns:c16="http://schemas.microsoft.com/office/drawing/2014/chart" uri="{C3380CC4-5D6E-409C-BE32-E72D297353CC}">
              <c16:uniqueId val="{00000003-57F4-4B0C-BCC2-977D9795B8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227</c:v>
                </c:pt>
                <c:pt idx="3">
                  <c:v>230</c:v>
                </c:pt>
                <c:pt idx="6">
                  <c:v>242</c:v>
                </c:pt>
                <c:pt idx="9">
                  <c:v>253</c:v>
                </c:pt>
                <c:pt idx="12">
                  <c:v>248</c:v>
                </c:pt>
              </c:numCache>
            </c:numRef>
          </c:val>
          <c:extLst xmlns:c16r2="http://schemas.microsoft.com/office/drawing/2015/06/chart">
            <c:ext xmlns:c16="http://schemas.microsoft.com/office/drawing/2014/chart" uri="{C3380CC4-5D6E-409C-BE32-E72D297353CC}">
              <c16:uniqueId val="{00000004-57F4-4B0C-BCC2-977D9795B8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F4-4B0C-BCC2-977D9795B8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F4-4B0C-BCC2-977D9795B8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429</c:v>
                </c:pt>
                <c:pt idx="3">
                  <c:v>414</c:v>
                </c:pt>
                <c:pt idx="6">
                  <c:v>423</c:v>
                </c:pt>
                <c:pt idx="9">
                  <c:v>477</c:v>
                </c:pt>
                <c:pt idx="12">
                  <c:v>498</c:v>
                </c:pt>
              </c:numCache>
            </c:numRef>
          </c:val>
          <c:extLst xmlns:c16r2="http://schemas.microsoft.com/office/drawing/2015/06/chart">
            <c:ext xmlns:c16="http://schemas.microsoft.com/office/drawing/2014/chart" uri="{C3380CC4-5D6E-409C-BE32-E72D297353CC}">
              <c16:uniqueId val="{00000007-57F4-4B0C-BCC2-977D9795B82A}"/>
            </c:ext>
          </c:extLst>
        </c:ser>
        <c:dLbls>
          <c:showLegendKey val="0"/>
          <c:showVal val="0"/>
          <c:showCatName val="0"/>
          <c:showSerName val="0"/>
          <c:showPercent val="0"/>
          <c:showBubbleSize val="0"/>
        </c:dLbls>
        <c:gapWidth val="100"/>
        <c:overlap val="100"/>
        <c:axId val="416250080"/>
        <c:axId val="431506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250</c:v>
                </c:pt>
                <c:pt idx="2">
                  <c:v>#N/A</c:v>
                </c:pt>
                <c:pt idx="3">
                  <c:v>#N/A</c:v>
                </c:pt>
                <c:pt idx="4">
                  <c:v>258</c:v>
                </c:pt>
                <c:pt idx="5">
                  <c:v>#N/A</c:v>
                </c:pt>
                <c:pt idx="6">
                  <c:v>#N/A</c:v>
                </c:pt>
                <c:pt idx="7">
                  <c:v>256</c:v>
                </c:pt>
                <c:pt idx="8">
                  <c:v>#N/A</c:v>
                </c:pt>
                <c:pt idx="9">
                  <c:v>#N/A</c:v>
                </c:pt>
                <c:pt idx="10">
                  <c:v>315</c:v>
                </c:pt>
                <c:pt idx="11">
                  <c:v>#N/A</c:v>
                </c:pt>
                <c:pt idx="12">
                  <c:v>#N/A</c:v>
                </c:pt>
                <c:pt idx="13">
                  <c:v>320</c:v>
                </c:pt>
                <c:pt idx="14">
                  <c:v>#N/A</c:v>
                </c:pt>
              </c:numCache>
            </c:numRef>
          </c:val>
          <c:smooth val="0"/>
          <c:extLst xmlns:c16r2="http://schemas.microsoft.com/office/drawing/2015/06/chart">
            <c:ext xmlns:c16="http://schemas.microsoft.com/office/drawing/2014/chart" uri="{C3380CC4-5D6E-409C-BE32-E72D297353CC}">
              <c16:uniqueId val="{00000008-57F4-4B0C-BCC2-977D9795B82A}"/>
            </c:ext>
          </c:extLst>
        </c:ser>
        <c:dLbls>
          <c:showLegendKey val="0"/>
          <c:showVal val="0"/>
          <c:showCatName val="0"/>
          <c:showSerName val="0"/>
          <c:showPercent val="0"/>
          <c:showBubbleSize val="0"/>
        </c:dLbls>
        <c:marker val="1"/>
        <c:smooth val="0"/>
        <c:axId val="416250080"/>
        <c:axId val="431506632"/>
      </c:lineChart>
      <c:catAx>
        <c:axId val="4162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506632"/>
        <c:crosses val="autoZero"/>
        <c:auto val="1"/>
        <c:lblAlgn val="ctr"/>
        <c:lblOffset val="100"/>
        <c:tickLblSkip val="1"/>
        <c:tickMarkSkip val="1"/>
        <c:noMultiLvlLbl val="0"/>
      </c:catAx>
      <c:valAx>
        <c:axId val="431506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5781</c:v>
                </c:pt>
                <c:pt idx="5">
                  <c:v>5667</c:v>
                </c:pt>
                <c:pt idx="8">
                  <c:v>5473</c:v>
                </c:pt>
                <c:pt idx="11">
                  <c:v>5275</c:v>
                </c:pt>
                <c:pt idx="14">
                  <c:v>5238</c:v>
                </c:pt>
              </c:numCache>
            </c:numRef>
          </c:val>
          <c:extLst xmlns:c16r2="http://schemas.microsoft.com/office/drawing/2015/06/chart">
            <c:ext xmlns:c16="http://schemas.microsoft.com/office/drawing/2014/chart" uri="{C3380CC4-5D6E-409C-BE32-E72D297353CC}">
              <c16:uniqueId val="{00000000-AB3D-49C4-B9C9-FC43FB3E64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c:v>
                </c:pt>
                <c:pt idx="5">
                  <c:v>39</c:v>
                </c:pt>
                <c:pt idx="8">
                  <c:v>27</c:v>
                </c:pt>
                <c:pt idx="11">
                  <c:v>17</c:v>
                </c:pt>
                <c:pt idx="14">
                  <c:v>60</c:v>
                </c:pt>
              </c:numCache>
            </c:numRef>
          </c:val>
          <c:extLst xmlns:c16r2="http://schemas.microsoft.com/office/drawing/2015/06/chart">
            <c:ext xmlns:c16="http://schemas.microsoft.com/office/drawing/2014/chart" uri="{C3380CC4-5D6E-409C-BE32-E72D297353CC}">
              <c16:uniqueId val="{00000001-AB3D-49C4-B9C9-FC43FB3E64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2241</c:v>
                </c:pt>
                <c:pt idx="5">
                  <c:v>2004</c:v>
                </c:pt>
                <c:pt idx="8">
                  <c:v>1869</c:v>
                </c:pt>
                <c:pt idx="11">
                  <c:v>1996</c:v>
                </c:pt>
                <c:pt idx="14">
                  <c:v>1934</c:v>
                </c:pt>
              </c:numCache>
            </c:numRef>
          </c:val>
          <c:extLst xmlns:c16r2="http://schemas.microsoft.com/office/drawing/2015/06/chart">
            <c:ext xmlns:c16="http://schemas.microsoft.com/office/drawing/2014/chart" uri="{C3380CC4-5D6E-409C-BE32-E72D297353CC}">
              <c16:uniqueId val="{00000002-AB3D-49C4-B9C9-FC43FB3E64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3D-49C4-B9C9-FC43FB3E64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3D-49C4-B9C9-FC43FB3E64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140</c:v>
                </c:pt>
                <c:pt idx="3">
                  <c:v>134</c:v>
                </c:pt>
                <c:pt idx="6">
                  <c:v>123</c:v>
                </c:pt>
                <c:pt idx="9">
                  <c:v>85</c:v>
                </c:pt>
                <c:pt idx="12">
                  <c:v>39</c:v>
                </c:pt>
              </c:numCache>
            </c:numRef>
          </c:val>
          <c:extLst xmlns:c16r2="http://schemas.microsoft.com/office/drawing/2015/06/chart">
            <c:ext xmlns:c16="http://schemas.microsoft.com/office/drawing/2014/chart" uri="{C3380CC4-5D6E-409C-BE32-E72D297353CC}">
              <c16:uniqueId val="{00000005-AB3D-49C4-B9C9-FC43FB3E64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716</c:v>
                </c:pt>
                <c:pt idx="3">
                  <c:v>665</c:v>
                </c:pt>
                <c:pt idx="6">
                  <c:v>627</c:v>
                </c:pt>
                <c:pt idx="9">
                  <c:v>594</c:v>
                </c:pt>
                <c:pt idx="12">
                  <c:v>564</c:v>
                </c:pt>
              </c:numCache>
            </c:numRef>
          </c:val>
          <c:extLst xmlns:c16r2="http://schemas.microsoft.com/office/drawing/2015/06/chart">
            <c:ext xmlns:c16="http://schemas.microsoft.com/office/drawing/2014/chart" uri="{C3380CC4-5D6E-409C-BE32-E72D297353CC}">
              <c16:uniqueId val="{00000006-AB3D-49C4-B9C9-FC43FB3E64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c:v>
                </c:pt>
                <c:pt idx="3">
                  <c:v>189</c:v>
                </c:pt>
                <c:pt idx="6">
                  <c:v>360</c:v>
                </c:pt>
                <c:pt idx="9">
                  <c:v>450</c:v>
                </c:pt>
                <c:pt idx="12">
                  <c:v>461</c:v>
                </c:pt>
              </c:numCache>
            </c:numRef>
          </c:val>
          <c:extLst xmlns:c16r2="http://schemas.microsoft.com/office/drawing/2015/06/chart">
            <c:ext xmlns:c16="http://schemas.microsoft.com/office/drawing/2014/chart" uri="{C3380CC4-5D6E-409C-BE32-E72D297353CC}">
              <c16:uniqueId val="{00000007-AB3D-49C4-B9C9-FC43FB3E64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3818</c:v>
                </c:pt>
                <c:pt idx="3">
                  <c:v>3607</c:v>
                </c:pt>
                <c:pt idx="6">
                  <c:v>3440</c:v>
                </c:pt>
                <c:pt idx="9">
                  <c:v>3284</c:v>
                </c:pt>
                <c:pt idx="12">
                  <c:v>3137</c:v>
                </c:pt>
              </c:numCache>
            </c:numRef>
          </c:val>
          <c:extLst xmlns:c16r2="http://schemas.microsoft.com/office/drawing/2015/06/chart">
            <c:ext xmlns:c16="http://schemas.microsoft.com/office/drawing/2014/chart" uri="{C3380CC4-5D6E-409C-BE32-E72D297353CC}">
              <c16:uniqueId val="{00000008-AB3D-49C4-B9C9-FC43FB3E64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227</c:v>
                </c:pt>
                <c:pt idx="3">
                  <c:v>177</c:v>
                </c:pt>
                <c:pt idx="6">
                  <c:v>127</c:v>
                </c:pt>
                <c:pt idx="9">
                  <c:v>474</c:v>
                </c:pt>
                <c:pt idx="12">
                  <c:v>76</c:v>
                </c:pt>
              </c:numCache>
            </c:numRef>
          </c:val>
          <c:extLst xmlns:c16r2="http://schemas.microsoft.com/office/drawing/2015/06/chart">
            <c:ext xmlns:c16="http://schemas.microsoft.com/office/drawing/2014/chart" uri="{C3380CC4-5D6E-409C-BE32-E72D297353CC}">
              <c16:uniqueId val="{00000009-AB3D-49C4-B9C9-FC43FB3E64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6046</c:v>
                </c:pt>
                <c:pt idx="3">
                  <c:v>5977</c:v>
                </c:pt>
                <c:pt idx="6">
                  <c:v>5905</c:v>
                </c:pt>
                <c:pt idx="9">
                  <c:v>5638</c:v>
                </c:pt>
                <c:pt idx="12">
                  <c:v>5773</c:v>
                </c:pt>
              </c:numCache>
            </c:numRef>
          </c:val>
          <c:extLst xmlns:c16r2="http://schemas.microsoft.com/office/drawing/2015/06/chart">
            <c:ext xmlns:c16="http://schemas.microsoft.com/office/drawing/2014/chart" uri="{C3380CC4-5D6E-409C-BE32-E72D297353CC}">
              <c16:uniqueId val="{0000000A-AB3D-49C4-B9C9-FC43FB3E64B9}"/>
            </c:ext>
          </c:extLst>
        </c:ser>
        <c:dLbls>
          <c:showLegendKey val="0"/>
          <c:showVal val="0"/>
          <c:showCatName val="0"/>
          <c:showSerName val="0"/>
          <c:showPercent val="0"/>
          <c:showBubbleSize val="0"/>
        </c:dLbls>
        <c:gapWidth val="100"/>
        <c:overlap val="100"/>
        <c:axId val="426888992"/>
        <c:axId val="426888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2909</c:v>
                </c:pt>
                <c:pt idx="2">
                  <c:v>#N/A</c:v>
                </c:pt>
                <c:pt idx="3">
                  <c:v>#N/A</c:v>
                </c:pt>
                <c:pt idx="4">
                  <c:v>3040</c:v>
                </c:pt>
                <c:pt idx="5">
                  <c:v>#N/A</c:v>
                </c:pt>
                <c:pt idx="6">
                  <c:v>#N/A</c:v>
                </c:pt>
                <c:pt idx="7">
                  <c:v>3214</c:v>
                </c:pt>
                <c:pt idx="8">
                  <c:v>#N/A</c:v>
                </c:pt>
                <c:pt idx="9">
                  <c:v>#N/A</c:v>
                </c:pt>
                <c:pt idx="10">
                  <c:v>3238</c:v>
                </c:pt>
                <c:pt idx="11">
                  <c:v>#N/A</c:v>
                </c:pt>
                <c:pt idx="12">
                  <c:v>#N/A</c:v>
                </c:pt>
                <c:pt idx="13">
                  <c:v>2818</c:v>
                </c:pt>
                <c:pt idx="14">
                  <c:v>#N/A</c:v>
                </c:pt>
              </c:numCache>
            </c:numRef>
          </c:val>
          <c:smooth val="0"/>
          <c:extLst xmlns:c16r2="http://schemas.microsoft.com/office/drawing/2015/06/chart">
            <c:ext xmlns:c16="http://schemas.microsoft.com/office/drawing/2014/chart" uri="{C3380CC4-5D6E-409C-BE32-E72D297353CC}">
              <c16:uniqueId val="{0000000B-AB3D-49C4-B9C9-FC43FB3E64B9}"/>
            </c:ext>
          </c:extLst>
        </c:ser>
        <c:dLbls>
          <c:showLegendKey val="0"/>
          <c:showVal val="0"/>
          <c:showCatName val="0"/>
          <c:showSerName val="0"/>
          <c:showPercent val="0"/>
          <c:showBubbleSize val="0"/>
        </c:dLbls>
        <c:marker val="1"/>
        <c:smooth val="0"/>
        <c:axId val="426888992"/>
        <c:axId val="426888208"/>
      </c:lineChart>
      <c:catAx>
        <c:axId val="4268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888208"/>
        <c:crosses val="autoZero"/>
        <c:auto val="1"/>
        <c:lblAlgn val="ctr"/>
        <c:lblOffset val="100"/>
        <c:tickLblSkip val="1"/>
        <c:tickMarkSkip val="1"/>
        <c:noMultiLvlLbl val="0"/>
      </c:catAx>
      <c:valAx>
        <c:axId val="42688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857</c:v>
                </c:pt>
                <c:pt idx="1">
                  <c:v>885</c:v>
                </c:pt>
                <c:pt idx="2">
                  <c:v>853</c:v>
                </c:pt>
              </c:numCache>
            </c:numRef>
          </c:val>
          <c:extLst xmlns:c16r2="http://schemas.microsoft.com/office/drawing/2015/06/chart">
            <c:ext xmlns:c16="http://schemas.microsoft.com/office/drawing/2014/chart" uri="{C3380CC4-5D6E-409C-BE32-E72D297353CC}">
              <c16:uniqueId val="{00000000-5E99-4786-A20E-CB992B8095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252</c:v>
                </c:pt>
                <c:pt idx="1">
                  <c:v>253</c:v>
                </c:pt>
                <c:pt idx="2">
                  <c:v>194</c:v>
                </c:pt>
              </c:numCache>
            </c:numRef>
          </c:val>
          <c:extLst xmlns:c16r2="http://schemas.microsoft.com/office/drawing/2015/06/chart">
            <c:ext xmlns:c16="http://schemas.microsoft.com/office/drawing/2014/chart" uri="{C3380CC4-5D6E-409C-BE32-E72D297353CC}">
              <c16:uniqueId val="{00000001-5E99-4786-A20E-CB992B8095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606</c:v>
                </c:pt>
                <c:pt idx="1">
                  <c:v>585</c:v>
                </c:pt>
                <c:pt idx="2">
                  <c:v>594</c:v>
                </c:pt>
              </c:numCache>
            </c:numRef>
          </c:val>
          <c:extLst xmlns:c16r2="http://schemas.microsoft.com/office/drawing/2015/06/chart">
            <c:ext xmlns:c16="http://schemas.microsoft.com/office/drawing/2014/chart" uri="{C3380CC4-5D6E-409C-BE32-E72D297353CC}">
              <c16:uniqueId val="{00000002-5E99-4786-A20E-CB992B8095D1}"/>
            </c:ext>
          </c:extLst>
        </c:ser>
        <c:dLbls>
          <c:showLegendKey val="0"/>
          <c:showVal val="0"/>
          <c:showCatName val="0"/>
          <c:showSerName val="0"/>
          <c:showPercent val="0"/>
          <c:showBubbleSize val="0"/>
        </c:dLbls>
        <c:gapWidth val="120"/>
        <c:overlap val="100"/>
        <c:axId val="426889384"/>
        <c:axId val="426879168"/>
      </c:barChart>
      <c:catAx>
        <c:axId val="426889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879168"/>
        <c:crosses val="autoZero"/>
        <c:auto val="1"/>
        <c:lblAlgn val="ctr"/>
        <c:lblOffset val="100"/>
        <c:tickLblSkip val="1"/>
        <c:tickMarkSkip val="1"/>
        <c:noMultiLvlLbl val="0"/>
      </c:catAx>
      <c:valAx>
        <c:axId val="426879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889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D2-4360-918A-E95FB444FC01}"/>
                </c:ext>
                <c:ext xmlns:c15="http://schemas.microsoft.com/office/drawing/2012/chart" uri="{CE6537A1-D6FC-4f65-9D91-7224C49458BB}">
                  <c15:dlblFieldTable>
                    <c15:dlblFTEntry>
                      <c15:txfldGUID>{7115E8F4-057F-459A-94AC-3E61148EDAC7}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D2-4360-918A-E95FB444FC01}"/>
                </c:ext>
                <c:ext xmlns:c15="http://schemas.microsoft.com/office/drawing/2012/chart" uri="{CE6537A1-D6FC-4f65-9D91-7224C49458BB}">
                  <c15:dlblFieldTable>
                    <c15:dlblFTEntry>
                      <c15:txfldGUID>{057643B6-9DC3-4A18-8CD0-E33BE75CE3AC}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D2-4360-918A-E95FB444FC01}"/>
                </c:ext>
                <c:ext xmlns:c15="http://schemas.microsoft.com/office/drawing/2012/chart" uri="{CE6537A1-D6FC-4f65-9D91-7224C49458BB}">
                  <c15:dlblFieldTable>
                    <c15:dlblFTEntry>
                      <c15:txfldGUID>{22D693BB-0B95-4AAA-B2A6-F7B8CA19A33E}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D2-4360-918A-E95FB444FC01}"/>
                </c:ext>
                <c:ext xmlns:c15="http://schemas.microsoft.com/office/drawing/2012/chart" uri="{CE6537A1-D6FC-4f65-9D91-7224C49458BB}">
                  <c15:dlblFieldTable>
                    <c15:dlblFTEntry>
                      <c15:txfldGUID>{1CFADD00-CCE2-4DD4-866D-59CFF11CD791}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D2-4360-918A-E95FB444FC01}"/>
                </c:ext>
                <c:ext xmlns:c15="http://schemas.microsoft.com/office/drawing/2012/chart" uri="{CE6537A1-D6FC-4f65-9D91-7224C49458BB}">
                  <c15:dlblFieldTable>
                    <c15:dlblFTEntry>
                      <c15:txfldGUID>{4A98A2DC-BBAC-4B8B-A7E6-2B561D3DC240}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D2-4360-918A-E95FB444FC01}"/>
                </c:ext>
                <c:ext xmlns:c15="http://schemas.microsoft.com/office/drawing/2012/chart" uri="{CE6537A1-D6FC-4f65-9D91-7224C49458BB}">
                  <c15:dlblFieldTable>
                    <c15:dlblFTEntry>
                      <c15:txfldGUID>{E3676EBB-F631-4487-B84E-E3E757586A17}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D2-4360-918A-E95FB444FC01}"/>
                </c:ext>
                <c:ext xmlns:c15="http://schemas.microsoft.com/office/drawing/2012/chart" uri="{CE6537A1-D6FC-4f65-9D91-7224C49458BB}">
                  <c15:dlblFieldTable>
                    <c15:dlblFTEntry>
                      <c15:txfldGUID>{793F5C22-2432-440F-9193-CD2AD9DC61AA}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D2-4360-918A-E95FB444FC01}"/>
                </c:ext>
                <c:ext xmlns:c15="http://schemas.microsoft.com/office/drawing/2012/chart" uri="{CE6537A1-D6FC-4f65-9D91-7224C49458BB}">
                  <c15:dlblFieldTable>
                    <c15:dlblFTEntry>
                      <c15:txfldGUID>{F3735EB3-8ABD-4211-8BA0-2C9A29C11AF6}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D2-4360-918A-E95FB444FC01}"/>
                </c:ext>
                <c:ext xmlns:c15="http://schemas.microsoft.com/office/drawing/2012/chart" uri="{CE6537A1-D6FC-4f65-9D91-7224C49458BB}">
                  <c15:dlblFieldTable>
                    <c15:dlblFTEntry>
                      <c15:txfldGUID>{2CB1D34A-B558-4024-9347-2A9BE9B49680}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0D2-4360-918A-E95FB444FC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D2-4360-918A-E95FB444FC01}"/>
                </c:ext>
                <c:ext xmlns:c15="http://schemas.microsoft.com/office/drawing/2012/chart" uri="{CE6537A1-D6FC-4f65-9D91-7224C49458BB}">
                  <c15:dlblFieldTable>
                    <c15:dlblFTEntry>
                      <c15:txfldGUID>{A85189FA-DD82-4750-9592-9364FD388B67}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D2-4360-918A-E95FB444FC01}"/>
                </c:ext>
                <c:ext xmlns:c15="http://schemas.microsoft.com/office/drawing/2012/chart" uri="{CE6537A1-D6FC-4f65-9D91-7224C49458BB}">
                  <c15:dlblFieldTable>
                    <c15:dlblFTEntry>
                      <c15:txfldGUID>{329885BA-7FB9-4773-95C7-80EDC3983857}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D2-4360-918A-E95FB444FC01}"/>
                </c:ext>
                <c:ext xmlns:c15="http://schemas.microsoft.com/office/drawing/2012/chart" uri="{CE6537A1-D6FC-4f65-9D91-7224C49458BB}">
                  <c15:dlblFieldTable>
                    <c15:dlblFTEntry>
                      <c15:txfldGUID>{E6D8C385-3085-42A4-AF87-548ED6023923}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D2-4360-918A-E95FB444FC01}"/>
                </c:ext>
                <c:ext xmlns:c15="http://schemas.microsoft.com/office/drawing/2012/chart" uri="{CE6537A1-D6FC-4f65-9D91-7224C49458BB}">
                  <c15:dlblFieldTable>
                    <c15:dlblFTEntry>
                      <c15:txfldGUID>{C20FE23A-AAD2-42D3-8B90-175E824E107A}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D2-4360-918A-E95FB444FC01}"/>
                </c:ext>
                <c:ext xmlns:c15="http://schemas.microsoft.com/office/drawing/2012/chart" uri="{CE6537A1-D6FC-4f65-9D91-7224C49458BB}">
                  <c15:dlblFieldTable>
                    <c15:dlblFTEntry>
                      <c15:txfldGUID>{2CE4EC1E-9DBE-40EA-A711-9BA6B667E50A}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D2-4360-918A-E95FB444FC01}"/>
                </c:ext>
                <c:ext xmlns:c15="http://schemas.microsoft.com/office/drawing/2012/chart" uri="{CE6537A1-D6FC-4f65-9D91-7224C49458BB}">
                  <c15:dlblFieldTable>
                    <c15:dlblFTEntry>
                      <c15:txfldGUID>{091FAF78-95CF-40E9-9B4D-E33322AD7F73}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D2-4360-918A-E95FB444FC01}"/>
                </c:ext>
                <c:ext xmlns:c15="http://schemas.microsoft.com/office/drawing/2012/chart" uri="{CE6537A1-D6FC-4f65-9D91-7224C49458BB}">
                  <c15:dlblFieldTable>
                    <c15:dlblFTEntry>
                      <c15:txfldGUID>{E4AA7860-97D6-4474-AFD1-999927BCC7D6}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D2-4360-918A-E95FB444FC01}"/>
                </c:ext>
                <c:ext xmlns:c15="http://schemas.microsoft.com/office/drawing/2012/chart" uri="{CE6537A1-D6FC-4f65-9D91-7224C49458BB}">
                  <c15:dlblFieldTable>
                    <c15:dlblFTEntry>
                      <c15:txfldGUID>{AD6C94CC-6A2E-4D33-A4EB-C6F5BB751FFE}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D2-4360-918A-E95FB444FC01}"/>
                </c:ext>
                <c:ext xmlns:c15="http://schemas.microsoft.com/office/drawing/2012/chart" uri="{CE6537A1-D6FC-4f65-9D91-7224C49458BB}">
                  <c15:dlblFieldTable>
                    <c15:dlblFTEntry>
                      <c15:txfldGUID>{52E58BF7-0015-49EC-A3D0-0029E1D7B4FA}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0D2-4360-918A-E95FB444FC01}"/>
            </c:ext>
          </c:extLst>
        </c:ser>
        <c:dLbls>
          <c:showLegendKey val="0"/>
          <c:showVal val="1"/>
          <c:showCatName val="0"/>
          <c:showSerName val="0"/>
          <c:showPercent val="0"/>
          <c:showBubbleSize val="0"/>
        </c:dLbls>
        <c:axId val="426876424"/>
        <c:axId val="426876816"/>
      </c:scatterChart>
      <c:valAx>
        <c:axId val="426876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876816"/>
        <c:crosses val="autoZero"/>
        <c:crossBetween val="midCat"/>
      </c:valAx>
      <c:valAx>
        <c:axId val="426876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876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37-4995-9C9C-22CB86B6E3E0}"/>
                </c:ext>
                <c:ext xmlns:c15="http://schemas.microsoft.com/office/drawing/2012/chart" uri="{CE6537A1-D6FC-4f65-9D91-7224C49458BB}">
                  <c15:layout/>
                  <c15:dlblFieldTable>
                    <c15:dlblFTEntry>
                      <c15:txfldGUID>{BBE74A2F-0B86-4CC8-A8A6-177AD07F3060}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37-4995-9C9C-22CB86B6E3E0}"/>
                </c:ext>
                <c:ext xmlns:c15="http://schemas.microsoft.com/office/drawing/2012/chart" uri="{CE6537A1-D6FC-4f65-9D91-7224C49458BB}">
                  <c15:dlblFieldTable>
                    <c15:dlblFTEntry>
                      <c15:txfldGUID>{019ECC3F-B5F8-4C98-8897-D694E2041BB2}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37-4995-9C9C-22CB86B6E3E0}"/>
                </c:ext>
                <c:ext xmlns:c15="http://schemas.microsoft.com/office/drawing/2012/chart" uri="{CE6537A1-D6FC-4f65-9D91-7224C49458BB}">
                  <c15:dlblFieldTable>
                    <c15:dlblFTEntry>
                      <c15:txfldGUID>{6FDD0457-318D-496B-BCBC-816C897CCD54}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37-4995-9C9C-22CB86B6E3E0}"/>
                </c:ext>
                <c:ext xmlns:c15="http://schemas.microsoft.com/office/drawing/2012/chart" uri="{CE6537A1-D6FC-4f65-9D91-7224C49458BB}">
                  <c15:dlblFieldTable>
                    <c15:dlblFTEntry>
                      <c15:txfldGUID>{4D07952E-6B83-40E2-AB6D-4ACB6789FD1A}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37-4995-9C9C-22CB86B6E3E0}"/>
                </c:ext>
                <c:ext xmlns:c15="http://schemas.microsoft.com/office/drawing/2012/chart" uri="{CE6537A1-D6FC-4f65-9D91-7224C49458BB}">
                  <c15:dlblFieldTable>
                    <c15:dlblFTEntry>
                      <c15:txfldGUID>{6C5D224C-25F7-4037-B717-F6B4943C5137}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37-4995-9C9C-22CB86B6E3E0}"/>
                </c:ext>
                <c:ext xmlns:c15="http://schemas.microsoft.com/office/drawing/2012/chart" uri="{CE6537A1-D6FC-4f65-9D91-7224C49458BB}">
                  <c15:layout/>
                  <c15:dlblFieldTable>
                    <c15:dlblFTEntry>
                      <c15:txfldGUID>{EC916D0D-C738-483A-970A-A59D7A252722}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37-4995-9C9C-22CB86B6E3E0}"/>
                </c:ext>
                <c:ext xmlns:c15="http://schemas.microsoft.com/office/drawing/2012/chart" uri="{CE6537A1-D6FC-4f65-9D91-7224C49458BB}">
                  <c15:layout/>
                  <c15:dlblFieldTable>
                    <c15:dlblFTEntry>
                      <c15:txfldGUID>{6E26928A-B6C2-4151-B785-071EAEC0593D}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37-4995-9C9C-22CB86B6E3E0}"/>
                </c:ext>
                <c:ext xmlns:c15="http://schemas.microsoft.com/office/drawing/2012/chart" uri="{CE6537A1-D6FC-4f65-9D91-7224C49458BB}">
                  <c15:layout/>
                  <c15:dlblFieldTable>
                    <c15:dlblFTEntry>
                      <c15:txfldGUID>{8879AA31-EE78-4133-B80D-9468783F5C0B}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37-4995-9C9C-22CB86B6E3E0}"/>
                </c:ext>
                <c:ext xmlns:c15="http://schemas.microsoft.com/office/drawing/2012/chart" uri="{CE6537A1-D6FC-4f65-9D91-7224C49458BB}">
                  <c15:layout/>
                  <c15:dlblFieldTable>
                    <c15:dlblFTEntry>
                      <c15:txfldGUID>{96BC76EF-287B-41A8-9DF7-EB37BD48AF52}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9.4</c:v>
                </c:pt>
                <c:pt idx="16">
                  <c:v>9.6</c:v>
                </c:pt>
                <c:pt idx="24">
                  <c:v>10.5</c:v>
                </c:pt>
                <c:pt idx="32">
                  <c:v>11.4</c:v>
                </c:pt>
              </c:numCache>
            </c:numRef>
          </c:xVal>
          <c:yVal>
            <c:numRef>
              <c:f>公会計指標分析・財政指標組合せ分析表!$BP$73:$DC$73</c:f>
              <c:numCache>
                <c:formatCode>#,##0.0;"▲ "#,##0.0</c:formatCode>
                <c:ptCount val="40"/>
                <c:pt idx="0">
                  <c:v>108.4</c:v>
                </c:pt>
                <c:pt idx="8">
                  <c:v>115.1</c:v>
                </c:pt>
                <c:pt idx="16">
                  <c:v>123.6</c:v>
                </c:pt>
                <c:pt idx="24">
                  <c:v>125.5</c:v>
                </c:pt>
                <c:pt idx="32">
                  <c:v>108.3</c:v>
                </c:pt>
              </c:numCache>
            </c:numRef>
          </c:yVal>
          <c:smooth val="0"/>
          <c:extLst xmlns:c16r2="http://schemas.microsoft.com/office/drawing/2015/06/chart">
            <c:ext xmlns:c16="http://schemas.microsoft.com/office/drawing/2014/chart" uri="{C3380CC4-5D6E-409C-BE32-E72D297353CC}">
              <c16:uniqueId val="{00000009-E437-4995-9C9C-22CB86B6E3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437-4995-9C9C-22CB86B6E3E0}"/>
                </c:ext>
                <c:ext xmlns:c15="http://schemas.microsoft.com/office/drawing/2012/chart" uri="{CE6537A1-D6FC-4f65-9D91-7224C49458BB}">
                  <c15:layout/>
                  <c15:dlblFieldTable>
                    <c15:dlblFTEntry>
                      <c15:txfldGUID>{EB47BFD6-2D5D-4B04-8CA5-A4F48D7E6737}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437-4995-9C9C-22CB86B6E3E0}"/>
                </c:ext>
                <c:ext xmlns:c15="http://schemas.microsoft.com/office/drawing/2012/chart" uri="{CE6537A1-D6FC-4f65-9D91-7224C49458BB}">
                  <c15:dlblFieldTable>
                    <c15:dlblFTEntry>
                      <c15:txfldGUID>{5A436BE5-FFDA-448F-B888-7FDA7C148BFC}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437-4995-9C9C-22CB86B6E3E0}"/>
                </c:ext>
                <c:ext xmlns:c15="http://schemas.microsoft.com/office/drawing/2012/chart" uri="{CE6537A1-D6FC-4f65-9D91-7224C49458BB}">
                  <c15:dlblFieldTable>
                    <c15:dlblFTEntry>
                      <c15:txfldGUID>{F4E1EF82-5BD4-4513-A1AC-E8DE9D538E78}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437-4995-9C9C-22CB86B6E3E0}"/>
                </c:ext>
                <c:ext xmlns:c15="http://schemas.microsoft.com/office/drawing/2012/chart" uri="{CE6537A1-D6FC-4f65-9D91-7224C49458BB}">
                  <c15:dlblFieldTable>
                    <c15:dlblFTEntry>
                      <c15:txfldGUID>{BDE0D738-375A-4B77-8616-6E520EFE273A}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437-4995-9C9C-22CB86B6E3E0}"/>
                </c:ext>
                <c:ext xmlns:c15="http://schemas.microsoft.com/office/drawing/2012/chart" uri="{CE6537A1-D6FC-4f65-9D91-7224C49458BB}">
                  <c15:dlblFieldTable>
                    <c15:dlblFTEntry>
                      <c15:txfldGUID>{68D94B95-C3A5-4BD8-B9E5-8584745764D4}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37-4995-9C9C-22CB86B6E3E0}"/>
                </c:ext>
                <c:ext xmlns:c15="http://schemas.microsoft.com/office/drawing/2012/chart" uri="{CE6537A1-D6FC-4f65-9D91-7224C49458BB}">
                  <c15:layout/>
                  <c15:dlblFieldTable>
                    <c15:dlblFTEntry>
                      <c15:txfldGUID>{A8E9BC86-D9A0-4D9F-9D51-CDA35EEC8DC0}</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37-4995-9C9C-22CB86B6E3E0}"/>
                </c:ext>
                <c:ext xmlns:c15="http://schemas.microsoft.com/office/drawing/2012/chart" uri="{CE6537A1-D6FC-4f65-9D91-7224C49458BB}">
                  <c15:layout/>
                  <c15:dlblFieldTable>
                    <c15:dlblFTEntry>
                      <c15:txfldGUID>{A779B49C-D725-40F8-902D-EB94D3D63A32}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37-4995-9C9C-22CB86B6E3E0}"/>
                </c:ext>
                <c:ext xmlns:c15="http://schemas.microsoft.com/office/drawing/2012/chart" uri="{CE6537A1-D6FC-4f65-9D91-7224C49458BB}">
                  <c15:layout/>
                  <c15:dlblFieldTable>
                    <c15:dlblFTEntry>
                      <c15:txfldGUID>{FCBC4C3E-3D01-4106-BFFD-ED902B8AF2CE}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37-4995-9C9C-22CB86B6E3E0}"/>
                </c:ext>
                <c:ext xmlns:c15="http://schemas.microsoft.com/office/drawing/2012/chart" uri="{CE6537A1-D6FC-4f65-9D91-7224C49458BB}">
                  <c15:layout/>
                  <c15:dlblFieldTable>
                    <c15:dlblFTEntry>
                      <c15:txfldGUID>{B76283F6-2763-4A9C-A91C-5C27EDB05411}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xmlns:c16r2="http://schemas.microsoft.com/office/drawing/2015/06/chart">
            <c:ext xmlns:c16="http://schemas.microsoft.com/office/drawing/2014/chart" uri="{C3380CC4-5D6E-409C-BE32-E72D297353CC}">
              <c16:uniqueId val="{00000013-E437-4995-9C9C-22CB86B6E3E0}"/>
            </c:ext>
          </c:extLst>
        </c:ser>
        <c:dLbls>
          <c:showLegendKey val="0"/>
          <c:showVal val="1"/>
          <c:showCatName val="0"/>
          <c:showSerName val="0"/>
          <c:showPercent val="0"/>
          <c:showBubbleSize val="0"/>
        </c:dLbls>
        <c:axId val="426877600"/>
        <c:axId val="426874464"/>
      </c:scatterChart>
      <c:valAx>
        <c:axId val="426877600"/>
        <c:scaling>
          <c:orientation val="minMax"/>
          <c:max val="11.6"/>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874464"/>
        <c:crosses val="autoZero"/>
        <c:crossBetween val="midCat"/>
      </c:valAx>
      <c:valAx>
        <c:axId val="42687446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877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年度まで繰り上げ償還を実施してきたことにより公債費は減少傾向が続いていた。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の中山中学校建設事業に伴い、多額の建設地方債を発行していること及び</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多額の地方債を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年度をピークとして公債費の増加が見込まれる。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満期一括償還地方債の借入に係る積立てはない</a:t>
          </a:r>
          <a:endPar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大規模事業の抑制、繰上償還、基金の積み増しなどにより改善傾向が続いていたが、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年度から始まった中山中学校建設事業により地方債残高が一気に増加し、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事業開始前に比べ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百万円弱増加していることが原因で将来負担比率は上昇している。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令和元年度においても、町営住宅建設事業と防災行政無線整備事業の起債が多額であり、地方債残高が増加したが、債務負担行為で予定していた町営住宅建設事業の完了に伴い、債務負担行為の支出額が約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億円のマイナスとなったことから将来負担額の合計としては減少したところである。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中学校建設事業は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年度で終了したものの、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に実施した繰越事業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中山中学校整備基金を充当したため、充当可能基金が減少し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、将来負担比率が悪化した要因となっている。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基金は必要に応じて取り崩していることから、令和元年度においても前年度比で約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千万円の減少となっている。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組合等負担等見込額について、山形広域環境事務組合の清掃工場建設事業が完了したことに伴い、負担額が急激に増しており、今後も数年は増加していくものと予想され、将来負担比率はより悪化するものと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山形県中山町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要因としては、ふるさと応援基金において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百万円増加となった一方、減少要因については、財政調整基金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百万円、町債管理基金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百万円、ひまわり</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温泉整備基金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百万円、地域福祉基金</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百万円等を取り崩したことから、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これまでどおり、各目的基金の適切な運用と、減債基金、財政調整基金のバランスを考えた運用をしていく。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・消防施設等整備基金：消防施設及び消防資機材の整備に係る経費に充てる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ふるさと応援基金：ふるさと納税寄附金を寄附者の意思に基づき、適正に管理、運用することを目的とする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小・中学校施設等整備基金：小・中学校施設等の整備にかかる経費に充てる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地域福祉基金：町内において民間団体が行う高齢者等の保健の向上及び福祉の増進を図るための活動を支援することにより</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高齢者が安らかな生活を営むことができる地域社会の形成に資することを目的とする</a:t>
          </a: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ひまわり温泉整備基金：ひまわり温泉を継続的に使用し、施設及び環境整備並びに施設の維持管理に係る経費に充てる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ひまわり温泉整備基金については、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施設の大規模改修などに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充当しており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ほど減少している。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・ふるさと応援基金については、ふるさと納税が好調であったことから、事業に係る経費を差し引いた金額を積立金とし、</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百万円ほど増加している。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地域福祉基金については、高齢者施設の大規模改修に対する補助等に充当しており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百万円ほど減少している。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・老朽化している庁舎の建設や町有施設の改修に対応するための基金の設置を検討していく。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・前年度決算剰余金について、半分以上を積立財源として処理したものの、それ以上に支出額が大きく財政調整基金からの繰り入れが必要となり、</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結果的には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百万円の取り崩しにより対応することとなった。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・災害への備え等のため、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％以上の残高を確保するよう努める。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・中山中学校建設事業にかかる平成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に対応するため、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取り崩したことによる減少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行った防災行政無線整備事業について、将来の償還に充てるため、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を行う予定であ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96B01AA-CBB5-4B8B-A563-FA97E75EC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247E043-87CC-4722-9B7B-8AF0C278E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9887BAC0-B443-45ED-A5FF-9A8D86879C1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893C4E4D-D29C-4E8D-863B-4B4E5CF28B2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41096308-295F-4CEA-BB3B-5ED663BA3B8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ACD918E3-6630-440B-9CA4-31F3F85D355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3C13DBC0-45D1-4941-BAAE-B2A7FC8F76E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ADCEF287-9313-4081-85C0-EAC84B48C6C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73BE705-0BA6-4C3E-BBD5-F7B75F704E4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BE398AA4-80AB-4097-B2DF-3BFFAF1226C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D0C4B04-393B-47AF-9C47-C96F4D265A66}"/>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10BC0744-82BB-465A-B31B-499F04B5753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933D2DE9-4703-4122-9ECC-55DC0C67A44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46517A5-A428-455B-9628-2A046B9CAC9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B0219400-6E64-477F-9F85-4A3B8DE33E6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F9A9719A-D839-496C-9563-6AC6A38A192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C5D0CBB3-5E07-4879-A46E-761078F670F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D5AF4E88-CB37-441F-9765-E7139CBC9FE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FCDCB3D4-CCAB-4C30-AD78-D6A213B329A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383ACDB-B894-4753-97B4-284358B2E8C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9746525-07EA-4380-A32E-AEB2E344B27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C03BCB4-9666-44D6-A964-FE8C9F707EF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29E9734D-944D-4663-9A02-C9225CED66E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8F89DB93-2E9F-47F9-B5A4-475DCE8A3BF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89498B1-7E19-47C3-89F0-24C6BC82CC7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C81CEE84-B733-433A-ABE2-4BD683C13BB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DC9EED55-1D25-4AA2-959A-8A53EA78DA7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229C3159-A927-425A-A00C-D54C5301548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51D5838F-0E1B-4FF5-8E61-26FE72B2B14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C2721AE3-E46A-418B-814D-1BD97959815C}"/>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67300AF4-EC64-4FDF-BFE2-B94C9DA0BE0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A07CF537-26FD-4F4B-AD57-8C16CB220B49}"/>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14FD4FAB-6617-45BE-A610-98544C09AC7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53C35C56-6F8D-4858-A0D0-98E9A29D210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D7EDB317-ECBF-4822-9CE9-1157128490DB}"/>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982BB542-7F9A-4AAE-877D-DD456AEB94B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xmlns="" id="{DBF93ECF-D11B-4A66-8258-7ECEDBED7A93}"/>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4E948A46-02F5-4166-AA73-DAE763EC0F7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87654857-7BA4-40B8-9037-778954B0DF3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98CA01B1-2286-4DE9-96EC-6333264F659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6678E94A-064B-4C3C-806C-49D8FBFB389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E980C3CC-757C-40B5-88CF-97ACF895103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32C5A503-09CE-4BF2-B767-B374B14DC49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8E83B57B-6CD2-48CB-B1C9-391A4AA8C51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312DF821-C174-4FBB-AC0E-984ED123801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F1B52F9B-0120-4202-96C5-B276D57DA02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9AB66B68-AD64-464C-A613-13C5A94C3E8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xmlns="" id="{7F6CA527-6432-4E3E-9323-1A7018EBFB47}"/>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xmlns="" id="{24B21276-FE4A-4962-A0EE-083977C180E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xmlns="" id="{C7DCCAF4-58BA-49CF-AFDB-B622F48D3C0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xmlns="" id="{AA36B0BF-EF24-4CA5-94B6-74B8444B29C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xmlns="" id="{60AF82A0-B035-4B32-BA9E-2129B0C9D5A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xmlns="" id="{736DB7C6-013A-406F-B592-3C556F50C06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xmlns="" id="{8CAFC7C8-1E9E-4377-B2F9-EEA93BB1222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xmlns="" id="{47A08930-11EC-4982-8B78-4E0F55BE958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xmlns="" id="{FED0D53A-992E-41E9-AE30-0991001B4C8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xmlns="" id="{F66CBB9E-F648-4078-8525-27A47BF7099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xmlns="" id="{7CD62742-D28C-4636-9483-95A574F4A3D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xmlns="" id="{CD3B2FB4-852B-4B50-860A-ECBF2940050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xmlns="" id="{1E595E1B-E731-41F2-9AE3-5A6DDB1C464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xmlns="" id="{89DC15F0-861F-4903-BE61-8A04DFD6B18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類似団体内順位が最下位となっている主な要因として、中山中学校建設事業において平成</a:t>
          </a:r>
          <a:r>
            <a:rPr lang="en-US" altLang="ja-JP"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27</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年度に多額の基金取崩した（約</a:t>
          </a:r>
          <a:r>
            <a:rPr lang="en-US" altLang="ja-JP"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3</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億</a:t>
          </a:r>
          <a:r>
            <a:rPr lang="en-US" altLang="ja-JP"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7</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千万円）他、平成</a:t>
          </a:r>
          <a:r>
            <a:rPr lang="en-US" altLang="ja-JP"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29</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年度の建設完了までに同事業に延べ約</a:t>
          </a:r>
          <a:r>
            <a:rPr lang="en-US" altLang="ja-JP"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20</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億円の地方債を借り入れたことから地方債現在高が大きく増加したことが挙げられる。</a:t>
          </a:r>
        </a:p>
        <a:p>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30</a:t>
          </a:r>
          <a:r>
            <a:rPr lang="ja-JP" altLang="en-US" sz="1050" b="0" i="0" u="none" strike="noStrike" baseline="0">
              <a:solidFill>
                <a:schemeClr val="dk1"/>
              </a:solidFill>
              <a:latin typeface="ＭＳ ゴシック" panose="020B0609070205080204" pitchFamily="49" charset="-128"/>
              <a:ea typeface="ＭＳ ゴシック" panose="020B0609070205080204" pitchFamily="49" charset="-128"/>
              <a:cs typeface="+mn-cs"/>
            </a:rPr>
            <a:t>年度と比較すると、令和元年度は町営住宅建替えに係る債務負担が事業完了に伴い減となったころから数値が好転している。今後も将来負担額を減らしつつ、充当可能な基金残高の確保に努める。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xmlns="" id="{B7465CFE-76B2-439F-A3CE-2938DBD5F47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xmlns="" id="{742EA30C-EC6D-4BFB-BDE5-EE04B1707E1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xmlns="" id="{2B223E7F-1C4E-4600-96EF-FD061E096B2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xmlns="" id="{D42B14A7-C437-4CA0-B00F-C1A33FDA4FA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xmlns="" id="{CB2A4D5F-6441-4940-B75C-B3EB74081F8F}"/>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xmlns="" id="{F3631CC6-8FAF-4D17-9CED-3E89F05983E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xmlns="" id="{E3E0F79C-A6A8-46F3-BAD6-A22E0BF7849F}"/>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xmlns="" id="{F76AA81B-43AB-4ECB-B599-B72665BF9FD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xmlns="" id="{C049ACB7-B61A-4DC7-B792-BEF316077A7B}"/>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xmlns="" id="{A6578ACA-BFBD-40A9-A14D-6969640FE6DC}"/>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xmlns="" id="{40F36D16-108B-48FA-AA54-E1D3314DFB8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xmlns="" id="{4560F614-5D82-4CE9-AFFE-36F648D724B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xmlns="" id="{DCB52B99-02BB-4BDB-B645-CF941799A389}"/>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xmlns="" id="{B348B44D-4C3C-402A-8064-F60269950EF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xmlns="" id="{A049B5ED-F387-47AB-AD2B-2BA31621C77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33606</xdr:rowOff>
    </xdr:to>
    <xdr:cxnSp macro="">
      <xdr:nvCxnSpPr>
        <xdr:cNvPr id="78" name="直線コネクタ 77">
          <a:extLst>
            <a:ext uri="{FF2B5EF4-FFF2-40B4-BE49-F238E27FC236}">
              <a16:creationId xmlns:a16="http://schemas.microsoft.com/office/drawing/2014/main" xmlns="" id="{CD6FDD1B-9F28-4202-8B4F-B108EF06F3E7}"/>
            </a:ext>
          </a:extLst>
        </xdr:cNvPr>
        <xdr:cNvCxnSpPr/>
      </xdr:nvCxnSpPr>
      <xdr:spPr>
        <a:xfrm flipV="1">
          <a:off x="14793595" y="4541308"/>
          <a:ext cx="1269" cy="115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37433</xdr:rowOff>
    </xdr:from>
    <xdr:ext cx="469744" cy="259045"/>
    <xdr:sp macro="" textlink="">
      <xdr:nvSpPr>
        <xdr:cNvPr id="79" name="債務償還比率最小値テキスト">
          <a:extLst>
            <a:ext uri="{FF2B5EF4-FFF2-40B4-BE49-F238E27FC236}">
              <a16:creationId xmlns:a16="http://schemas.microsoft.com/office/drawing/2014/main" xmlns="" id="{71AE865C-5149-4278-B3F4-16DA95D9E8FB}"/>
            </a:ext>
          </a:extLst>
        </xdr:cNvPr>
        <xdr:cNvSpPr txBox="1"/>
      </xdr:nvSpPr>
      <xdr:spPr>
        <a:xfrm>
          <a:off x="14846300" y="569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33606</xdr:rowOff>
    </xdr:from>
    <xdr:to>
      <xdr:col>76</xdr:col>
      <xdr:colOff>111125</xdr:colOff>
      <xdr:row>33</xdr:row>
      <xdr:rowOff>33606</xdr:rowOff>
    </xdr:to>
    <xdr:cxnSp macro="">
      <xdr:nvCxnSpPr>
        <xdr:cNvPr id="80" name="直線コネクタ 79">
          <a:extLst>
            <a:ext uri="{FF2B5EF4-FFF2-40B4-BE49-F238E27FC236}">
              <a16:creationId xmlns:a16="http://schemas.microsoft.com/office/drawing/2014/main" xmlns="" id="{119EF3B6-01E5-4547-8107-5572FBB7C9D9}"/>
            </a:ext>
          </a:extLst>
        </xdr:cNvPr>
        <xdr:cNvCxnSpPr/>
      </xdr:nvCxnSpPr>
      <xdr:spPr>
        <a:xfrm>
          <a:off x="14706600" y="569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xmlns="" id="{F854109B-98E7-44C0-AEE4-07A15D69C4D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xmlns="" id="{39BED2BB-21B1-479F-BBB4-936ADAC2672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159889</xdr:rowOff>
    </xdr:from>
    <xdr:ext cx="469744" cy="259045"/>
    <xdr:sp macro="" textlink="">
      <xdr:nvSpPr>
        <xdr:cNvPr id="83" name="債務償還比率平均値テキスト">
          <a:extLst>
            <a:ext uri="{FF2B5EF4-FFF2-40B4-BE49-F238E27FC236}">
              <a16:creationId xmlns:a16="http://schemas.microsoft.com/office/drawing/2014/main" xmlns="" id="{1D5F6E8C-3A2A-47F0-A883-DF4E0757B4EB}"/>
            </a:ext>
          </a:extLst>
        </xdr:cNvPr>
        <xdr:cNvSpPr txBox="1"/>
      </xdr:nvSpPr>
      <xdr:spPr>
        <a:xfrm>
          <a:off x="14846300" y="496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137012</xdr:rowOff>
    </xdr:from>
    <xdr:to>
      <xdr:col>76</xdr:col>
      <xdr:colOff>73025</xdr:colOff>
      <xdr:row>30</xdr:row>
      <xdr:rowOff>67162</xdr:rowOff>
    </xdr:to>
    <xdr:sp macro="" textlink="">
      <xdr:nvSpPr>
        <xdr:cNvPr id="84" name="フローチャート: 判断 83">
          <a:extLst>
            <a:ext uri="{FF2B5EF4-FFF2-40B4-BE49-F238E27FC236}">
              <a16:creationId xmlns:a16="http://schemas.microsoft.com/office/drawing/2014/main" xmlns="" id="{D87915E5-F1A8-4811-AFA0-944F7F2E3F5E}"/>
            </a:ext>
          </a:extLst>
        </xdr:cNvPr>
        <xdr:cNvSpPr/>
      </xdr:nvSpPr>
      <xdr:spPr>
        <a:xfrm>
          <a:off x="147447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141570</xdr:rowOff>
    </xdr:from>
    <xdr:to>
      <xdr:col>72</xdr:col>
      <xdr:colOff>123825</xdr:colOff>
      <xdr:row>30</xdr:row>
      <xdr:rowOff>71720</xdr:rowOff>
    </xdr:to>
    <xdr:sp macro="" textlink="">
      <xdr:nvSpPr>
        <xdr:cNvPr id="85" name="フローチャート: 判断 84">
          <a:extLst>
            <a:ext uri="{FF2B5EF4-FFF2-40B4-BE49-F238E27FC236}">
              <a16:creationId xmlns:a16="http://schemas.microsoft.com/office/drawing/2014/main" xmlns="" id="{E7E7BBFF-B378-4A70-99BB-9D12F455DC0E}"/>
            </a:ext>
          </a:extLst>
        </xdr:cNvPr>
        <xdr:cNvSpPr/>
      </xdr:nvSpPr>
      <xdr:spPr>
        <a:xfrm>
          <a:off x="14033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160281</xdr:rowOff>
    </xdr:from>
    <xdr:to>
      <xdr:col>68</xdr:col>
      <xdr:colOff>123825</xdr:colOff>
      <xdr:row>30</xdr:row>
      <xdr:rowOff>90431</xdr:rowOff>
    </xdr:to>
    <xdr:sp macro="" textlink="">
      <xdr:nvSpPr>
        <xdr:cNvPr id="86" name="フローチャート: 判断 85">
          <a:extLst>
            <a:ext uri="{FF2B5EF4-FFF2-40B4-BE49-F238E27FC236}">
              <a16:creationId xmlns:a16="http://schemas.microsoft.com/office/drawing/2014/main" xmlns="" id="{15BACFE2-60B8-4CB6-A261-7B6B0D5153EB}"/>
            </a:ext>
          </a:extLst>
        </xdr:cNvPr>
        <xdr:cNvSpPr/>
      </xdr:nvSpPr>
      <xdr:spPr>
        <a:xfrm>
          <a:off x="13271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1785</xdr:rowOff>
    </xdr:from>
    <xdr:to>
      <xdr:col>64</xdr:col>
      <xdr:colOff>123825</xdr:colOff>
      <xdr:row>30</xdr:row>
      <xdr:rowOff>103385</xdr:rowOff>
    </xdr:to>
    <xdr:sp macro="" textlink="">
      <xdr:nvSpPr>
        <xdr:cNvPr id="87" name="フローチャート: 判断 86">
          <a:extLst>
            <a:ext uri="{FF2B5EF4-FFF2-40B4-BE49-F238E27FC236}">
              <a16:creationId xmlns:a16="http://schemas.microsoft.com/office/drawing/2014/main" xmlns="" id="{FB879B3E-B1C4-47D5-B3A2-B120AA63469A}"/>
            </a:ext>
          </a:extLst>
        </xdr:cNvPr>
        <xdr:cNvSpPr/>
      </xdr:nvSpPr>
      <xdr:spPr>
        <a:xfrm>
          <a:off x="12509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88" name="フローチャート: 判断 87">
          <a:extLst>
            <a:ext uri="{FF2B5EF4-FFF2-40B4-BE49-F238E27FC236}">
              <a16:creationId xmlns:a16="http://schemas.microsoft.com/office/drawing/2014/main" xmlns="" id="{FB431928-DAB9-4379-B5C0-46F0447013E5}"/>
            </a:ext>
          </a:extLst>
        </xdr:cNvPr>
        <xdr:cNvSpPr/>
      </xdr:nvSpPr>
      <xdr:spPr>
        <a:xfrm>
          <a:off x="11747500" y="50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30B920D4-285F-4BE6-B203-E42A9E81ABD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5A6A72BD-67A5-424C-BEE7-4AC93DFE88A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647C8B90-3D0F-46E6-8802-BF17D18CBA5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C4864CF6-98B9-4793-B6EA-CDD8A89E70B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xmlns="" id="{A92E0FC3-E70A-4738-8EC0-14DF4A981E5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154256</xdr:rowOff>
    </xdr:from>
    <xdr:to>
      <xdr:col>76</xdr:col>
      <xdr:colOff>73025</xdr:colOff>
      <xdr:row>33</xdr:row>
      <xdr:rowOff>84406</xdr:rowOff>
    </xdr:to>
    <xdr:sp macro="" textlink="">
      <xdr:nvSpPr>
        <xdr:cNvPr id="94" name="楕円 93">
          <a:extLst>
            <a:ext uri="{FF2B5EF4-FFF2-40B4-BE49-F238E27FC236}">
              <a16:creationId xmlns:a16="http://schemas.microsoft.com/office/drawing/2014/main" xmlns="" id="{CA459078-3B04-440A-813E-B531ABE21302}"/>
            </a:ext>
          </a:extLst>
        </xdr:cNvPr>
        <xdr:cNvSpPr/>
      </xdr:nvSpPr>
      <xdr:spPr>
        <a:xfrm>
          <a:off x="14744700" y="56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69183</xdr:rowOff>
    </xdr:from>
    <xdr:ext cx="469744" cy="259045"/>
    <xdr:sp macro="" textlink="">
      <xdr:nvSpPr>
        <xdr:cNvPr id="95" name="債務償還比率該当値テキスト">
          <a:extLst>
            <a:ext uri="{FF2B5EF4-FFF2-40B4-BE49-F238E27FC236}">
              <a16:creationId xmlns:a16="http://schemas.microsoft.com/office/drawing/2014/main" xmlns="" id="{9746F782-08A8-478B-9D80-28467F902DFA}"/>
            </a:ext>
          </a:extLst>
        </xdr:cNvPr>
        <xdr:cNvSpPr txBox="1"/>
      </xdr:nvSpPr>
      <xdr:spPr>
        <a:xfrm>
          <a:off x="14846300" y="55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59090</xdr:rowOff>
    </xdr:from>
    <xdr:to>
      <xdr:col>72</xdr:col>
      <xdr:colOff>123825</xdr:colOff>
      <xdr:row>33</xdr:row>
      <xdr:rowOff>160690</xdr:rowOff>
    </xdr:to>
    <xdr:sp macro="" textlink="">
      <xdr:nvSpPr>
        <xdr:cNvPr id="96" name="楕円 95">
          <a:extLst>
            <a:ext uri="{FF2B5EF4-FFF2-40B4-BE49-F238E27FC236}">
              <a16:creationId xmlns:a16="http://schemas.microsoft.com/office/drawing/2014/main" xmlns="" id="{C99DFD31-3F6D-458E-AF50-084402814AFD}"/>
            </a:ext>
          </a:extLst>
        </xdr:cNvPr>
        <xdr:cNvSpPr/>
      </xdr:nvSpPr>
      <xdr:spPr>
        <a:xfrm>
          <a:off x="14033500" y="57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33606</xdr:rowOff>
    </xdr:from>
    <xdr:to>
      <xdr:col>76</xdr:col>
      <xdr:colOff>22225</xdr:colOff>
      <xdr:row>33</xdr:row>
      <xdr:rowOff>109890</xdr:rowOff>
    </xdr:to>
    <xdr:cxnSp macro="">
      <xdr:nvCxnSpPr>
        <xdr:cNvPr id="97" name="直線コネクタ 96">
          <a:extLst>
            <a:ext uri="{FF2B5EF4-FFF2-40B4-BE49-F238E27FC236}">
              <a16:creationId xmlns:a16="http://schemas.microsoft.com/office/drawing/2014/main" xmlns="" id="{FCE7F8B7-6CC3-4A72-9222-6F835094CE28}"/>
            </a:ext>
          </a:extLst>
        </xdr:cNvPr>
        <xdr:cNvCxnSpPr/>
      </xdr:nvCxnSpPr>
      <xdr:spPr>
        <a:xfrm flipV="1">
          <a:off x="14084300" y="5691456"/>
          <a:ext cx="7112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54963</xdr:rowOff>
    </xdr:from>
    <xdr:to>
      <xdr:col>68</xdr:col>
      <xdr:colOff>123825</xdr:colOff>
      <xdr:row>34</xdr:row>
      <xdr:rowOff>156563</xdr:rowOff>
    </xdr:to>
    <xdr:sp macro="" textlink="">
      <xdr:nvSpPr>
        <xdr:cNvPr id="98" name="楕円 97">
          <a:extLst>
            <a:ext uri="{FF2B5EF4-FFF2-40B4-BE49-F238E27FC236}">
              <a16:creationId xmlns:a16="http://schemas.microsoft.com/office/drawing/2014/main" xmlns="" id="{368834FE-3887-40F4-9230-5C021E5CC01D}"/>
            </a:ext>
          </a:extLst>
        </xdr:cNvPr>
        <xdr:cNvSpPr/>
      </xdr:nvSpPr>
      <xdr:spPr>
        <a:xfrm>
          <a:off x="13271500" y="58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109890</xdr:rowOff>
    </xdr:from>
    <xdr:to>
      <xdr:col>72</xdr:col>
      <xdr:colOff>73025</xdr:colOff>
      <xdr:row>34</xdr:row>
      <xdr:rowOff>105763</xdr:rowOff>
    </xdr:to>
    <xdr:cxnSp macro="">
      <xdr:nvCxnSpPr>
        <xdr:cNvPr id="99" name="直線コネクタ 98">
          <a:extLst>
            <a:ext uri="{FF2B5EF4-FFF2-40B4-BE49-F238E27FC236}">
              <a16:creationId xmlns:a16="http://schemas.microsoft.com/office/drawing/2014/main" xmlns="" id="{0A8DEA52-51A4-4FCD-A67C-BE5BCEBB6A65}"/>
            </a:ext>
          </a:extLst>
        </xdr:cNvPr>
        <xdr:cNvCxnSpPr/>
      </xdr:nvCxnSpPr>
      <xdr:spPr>
        <a:xfrm flipV="1">
          <a:off x="13322300" y="5767740"/>
          <a:ext cx="7620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118653</xdr:rowOff>
    </xdr:from>
    <xdr:to>
      <xdr:col>64</xdr:col>
      <xdr:colOff>123825</xdr:colOff>
      <xdr:row>35</xdr:row>
      <xdr:rowOff>48803</xdr:rowOff>
    </xdr:to>
    <xdr:sp macro="" textlink="">
      <xdr:nvSpPr>
        <xdr:cNvPr id="100" name="楕円 99">
          <a:extLst>
            <a:ext uri="{FF2B5EF4-FFF2-40B4-BE49-F238E27FC236}">
              <a16:creationId xmlns:a16="http://schemas.microsoft.com/office/drawing/2014/main" xmlns="" id="{2491BFEC-A04C-479E-93BA-98177498DE0A}"/>
            </a:ext>
          </a:extLst>
        </xdr:cNvPr>
        <xdr:cNvSpPr/>
      </xdr:nvSpPr>
      <xdr:spPr>
        <a:xfrm>
          <a:off x="12509500" y="59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105763</xdr:rowOff>
    </xdr:from>
    <xdr:to>
      <xdr:col>68</xdr:col>
      <xdr:colOff>73025</xdr:colOff>
      <xdr:row>34</xdr:row>
      <xdr:rowOff>169453</xdr:rowOff>
    </xdr:to>
    <xdr:cxnSp macro="">
      <xdr:nvCxnSpPr>
        <xdr:cNvPr id="101" name="直線コネクタ 100">
          <a:extLst>
            <a:ext uri="{FF2B5EF4-FFF2-40B4-BE49-F238E27FC236}">
              <a16:creationId xmlns:a16="http://schemas.microsoft.com/office/drawing/2014/main" xmlns="" id="{EF1FC5C6-335F-4F0B-8EF2-783BDD9549DC}"/>
            </a:ext>
          </a:extLst>
        </xdr:cNvPr>
        <xdr:cNvCxnSpPr/>
      </xdr:nvCxnSpPr>
      <xdr:spPr>
        <a:xfrm flipV="1">
          <a:off x="12560300" y="5935063"/>
          <a:ext cx="762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37070</xdr:rowOff>
    </xdr:from>
    <xdr:to>
      <xdr:col>60</xdr:col>
      <xdr:colOff>123825</xdr:colOff>
      <xdr:row>32</xdr:row>
      <xdr:rowOff>138670</xdr:rowOff>
    </xdr:to>
    <xdr:sp macro="" textlink="">
      <xdr:nvSpPr>
        <xdr:cNvPr id="102" name="楕円 101">
          <a:extLst>
            <a:ext uri="{FF2B5EF4-FFF2-40B4-BE49-F238E27FC236}">
              <a16:creationId xmlns:a16="http://schemas.microsoft.com/office/drawing/2014/main" xmlns="" id="{66F27CE2-59F8-42AD-8A4A-F2B41A0B28EE}"/>
            </a:ext>
          </a:extLst>
        </xdr:cNvPr>
        <xdr:cNvSpPr/>
      </xdr:nvSpPr>
      <xdr:spPr>
        <a:xfrm>
          <a:off x="11747500" y="5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87870</xdr:rowOff>
    </xdr:from>
    <xdr:to>
      <xdr:col>64</xdr:col>
      <xdr:colOff>73025</xdr:colOff>
      <xdr:row>34</xdr:row>
      <xdr:rowOff>169453</xdr:rowOff>
    </xdr:to>
    <xdr:cxnSp macro="">
      <xdr:nvCxnSpPr>
        <xdr:cNvPr id="103" name="直線コネクタ 102">
          <a:extLst>
            <a:ext uri="{FF2B5EF4-FFF2-40B4-BE49-F238E27FC236}">
              <a16:creationId xmlns:a16="http://schemas.microsoft.com/office/drawing/2014/main" xmlns="" id="{B584F11E-01BC-4AD2-83BF-B396D83D7C5C}"/>
            </a:ext>
          </a:extLst>
        </xdr:cNvPr>
        <xdr:cNvCxnSpPr/>
      </xdr:nvCxnSpPr>
      <xdr:spPr>
        <a:xfrm>
          <a:off x="11798300" y="5574270"/>
          <a:ext cx="762000" cy="4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88247</xdr:rowOff>
    </xdr:from>
    <xdr:ext cx="469744" cy="259045"/>
    <xdr:sp macro="" textlink="">
      <xdr:nvSpPr>
        <xdr:cNvPr id="104" name="n_1aveValue債務償還比率">
          <a:extLst>
            <a:ext uri="{FF2B5EF4-FFF2-40B4-BE49-F238E27FC236}">
              <a16:creationId xmlns:a16="http://schemas.microsoft.com/office/drawing/2014/main" xmlns="" id="{471E6BF3-E34C-4D45-875E-A7F48C6DF581}"/>
            </a:ext>
          </a:extLst>
        </xdr:cNvPr>
        <xdr:cNvSpPr txBox="1"/>
      </xdr:nvSpPr>
      <xdr:spPr>
        <a:xfrm>
          <a:off x="13836727" y="48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106958</xdr:rowOff>
    </xdr:from>
    <xdr:ext cx="469744" cy="259045"/>
    <xdr:sp macro="" textlink="">
      <xdr:nvSpPr>
        <xdr:cNvPr id="105" name="n_2aveValue債務償還比率">
          <a:extLst>
            <a:ext uri="{FF2B5EF4-FFF2-40B4-BE49-F238E27FC236}">
              <a16:creationId xmlns:a16="http://schemas.microsoft.com/office/drawing/2014/main" xmlns="" id="{F6582190-40EE-420B-9152-5844081C72B0}"/>
            </a:ext>
          </a:extLst>
        </xdr:cNvPr>
        <xdr:cNvSpPr txBox="1"/>
      </xdr:nvSpPr>
      <xdr:spPr>
        <a:xfrm>
          <a:off x="13087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119912</xdr:rowOff>
    </xdr:from>
    <xdr:ext cx="469744" cy="259045"/>
    <xdr:sp macro="" textlink="">
      <xdr:nvSpPr>
        <xdr:cNvPr id="106" name="n_3aveValue債務償還比率">
          <a:extLst>
            <a:ext uri="{FF2B5EF4-FFF2-40B4-BE49-F238E27FC236}">
              <a16:creationId xmlns:a16="http://schemas.microsoft.com/office/drawing/2014/main" xmlns="" id="{FEE8BD82-016D-4EF6-83A9-9000491331F0}"/>
            </a:ext>
          </a:extLst>
        </xdr:cNvPr>
        <xdr:cNvSpPr txBox="1"/>
      </xdr:nvSpPr>
      <xdr:spPr>
        <a:xfrm>
          <a:off x="12325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07" name="n_4aveValue債務償還比率">
          <a:extLst>
            <a:ext uri="{FF2B5EF4-FFF2-40B4-BE49-F238E27FC236}">
              <a16:creationId xmlns:a16="http://schemas.microsoft.com/office/drawing/2014/main" xmlns="" id="{C37768E4-7412-4DE3-92DD-573C3E8D8173}"/>
            </a:ext>
          </a:extLst>
        </xdr:cNvPr>
        <xdr:cNvSpPr txBox="1"/>
      </xdr:nvSpPr>
      <xdr:spPr>
        <a:xfrm>
          <a:off x="11563427" y="485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151817</xdr:rowOff>
    </xdr:from>
    <xdr:ext cx="560923" cy="259045"/>
    <xdr:sp macro="" textlink="">
      <xdr:nvSpPr>
        <xdr:cNvPr id="108" name="n_1mainValue債務償還比率">
          <a:extLst>
            <a:ext uri="{FF2B5EF4-FFF2-40B4-BE49-F238E27FC236}">
              <a16:creationId xmlns:a16="http://schemas.microsoft.com/office/drawing/2014/main" xmlns="" id="{FDD66284-B607-48B6-81FE-BFF6EBF5BD19}"/>
            </a:ext>
          </a:extLst>
        </xdr:cNvPr>
        <xdr:cNvSpPr txBox="1"/>
      </xdr:nvSpPr>
      <xdr:spPr>
        <a:xfrm>
          <a:off x="13791138" y="5809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147690</xdr:rowOff>
    </xdr:from>
    <xdr:ext cx="560923" cy="259045"/>
    <xdr:sp macro="" textlink="">
      <xdr:nvSpPr>
        <xdr:cNvPr id="109" name="n_2mainValue債務償還比率">
          <a:extLst>
            <a:ext uri="{FF2B5EF4-FFF2-40B4-BE49-F238E27FC236}">
              <a16:creationId xmlns:a16="http://schemas.microsoft.com/office/drawing/2014/main" xmlns="" id="{A6C0D71B-1866-421E-9F31-AC075B79786C}"/>
            </a:ext>
          </a:extLst>
        </xdr:cNvPr>
        <xdr:cNvSpPr txBox="1"/>
      </xdr:nvSpPr>
      <xdr:spPr>
        <a:xfrm>
          <a:off x="13041838" y="59769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39930</xdr:rowOff>
    </xdr:from>
    <xdr:ext cx="560923" cy="259045"/>
    <xdr:sp macro="" textlink="">
      <xdr:nvSpPr>
        <xdr:cNvPr id="110" name="n_3mainValue債務償還比率">
          <a:extLst>
            <a:ext uri="{FF2B5EF4-FFF2-40B4-BE49-F238E27FC236}">
              <a16:creationId xmlns:a16="http://schemas.microsoft.com/office/drawing/2014/main" xmlns="" id="{B72D4760-871D-4192-8ED0-0B6CA1EDF936}"/>
            </a:ext>
          </a:extLst>
        </xdr:cNvPr>
        <xdr:cNvSpPr txBox="1"/>
      </xdr:nvSpPr>
      <xdr:spPr>
        <a:xfrm>
          <a:off x="12279838" y="60406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129797</xdr:rowOff>
    </xdr:from>
    <xdr:ext cx="469744" cy="259045"/>
    <xdr:sp macro="" textlink="">
      <xdr:nvSpPr>
        <xdr:cNvPr id="111" name="n_4mainValue債務償還比率">
          <a:extLst>
            <a:ext uri="{FF2B5EF4-FFF2-40B4-BE49-F238E27FC236}">
              <a16:creationId xmlns:a16="http://schemas.microsoft.com/office/drawing/2014/main" xmlns="" id="{5B0A2070-FD6F-4742-A08D-568D9DF3F5B5}"/>
            </a:ext>
          </a:extLst>
        </xdr:cNvPr>
        <xdr:cNvSpPr txBox="1"/>
      </xdr:nvSpPr>
      <xdr:spPr>
        <a:xfrm>
          <a:off x="11563427" y="561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xmlns="" id="{79E63D77-B8E5-4FF9-9D4E-1B4D3F98A91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xmlns="" id="{F9082F33-CA39-486F-860F-A9A6AE0D515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xmlns="" id="{DFABDAAC-24BB-4987-B2E3-72124C6F87B3}"/>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xmlns="" id="{E20FCB1F-C718-4384-9960-1A8299EBD587}"/>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xmlns="" id="{80A936A0-BC47-4B59-AE4E-2025CC4759C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xmlns="" id="{DA6E68AC-945E-46B7-8ED2-FB76B083E65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C16E432-BF8B-4853-8D99-677BC68B5B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7B0DCD-CCCF-48BB-9825-F5A3E2801B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DB0E200-6233-4C7A-9A7F-835D572ACC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2E33543-34C3-43C2-84D3-318A582F71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CD00F8E-471C-48FA-8E53-8CDC7A1A04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B0ECAA7-473D-46A2-AD34-B2026AD060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014E7D3-2487-4E1D-91BB-C18779C625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36C838E-83C4-48F0-92E6-B7781B90CC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F12C5E8-B4B8-474A-AD63-F11CE0B7DC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5135B16-1CB7-40D6-BB57-04AA804AA5D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1C453AA-C413-49ED-9409-E7FFEA5D7E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E4A7713-A656-4960-BB10-9791360304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D970A11-4395-4E7F-9A68-FFF5A1FAA5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945E370-C6E4-47A8-AE17-C5FD506BE9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74A60D3-B700-4C9B-8469-913D35E8AC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A977EAA1-595B-4F43-BF08-75906454A1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04DEAC01-AF78-4B70-BF99-E8CA9B9AFD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9FB45035-CAFE-45C8-B7DE-2932A8D5A2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414C57D2-BF30-4530-993B-611DCEBC189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3E82A436-6D95-4C36-995D-2DA5B8DA96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5ED8A894-CC2D-417C-AC91-A8F6CDE095D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59B21F93-997A-43BD-A664-56B158FC81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04F864F7-9067-4C8A-8AFC-A70554FF33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96DD1012-03DF-4BA4-BC88-5567213C3B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BF4DD2B-0F29-4EBE-A9D8-4082B2003B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D0FD34C-9E0E-44D2-9F9C-0E801177D4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FA83AC7-13D6-429D-BFC3-21F302671F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506C8EA-B521-408A-9A49-9935BC221D8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49EE0F80-2283-4EFD-A677-A75D7DAE90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3AD8475-F198-4CF8-B7BB-A9D54F2EF2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58EF619-87E2-4C27-967F-8F4F9E4327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5A42EC1-3208-4169-B1A4-B77129FAD3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8B9D2D8-8151-4385-93C0-AF28A11CE9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78A50AB-AA9F-4C18-840A-41FC73B67A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339E908-115C-4CEA-89C6-CE21C54EEF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0A1BFF2-F776-4853-9E80-A0D8519A06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BC17308-A301-45DC-AEA0-CE8112435A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569AE1B-BB4C-4398-8B02-9AA3B7FD15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03E8EF2-2807-44D7-ABB8-F03DB278CF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61D89AD-3461-4245-B34A-3A83443BDC8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xmlns="" id="{F068BE61-33A0-4630-897B-6F9B1AAF81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xmlns="" id="{2E34C355-ECAF-495D-857C-647BA1F031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xmlns="" id="{637FAF86-2335-4765-BD2F-D413B4471F7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xmlns="" id="{82E08FEF-5858-4D7E-83AA-A30633838B9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xmlns="" id="{00037B8F-79C7-4E26-833A-053CF2ADF9A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xmlns="" id="{3114C191-56AB-47C1-AED3-093BCF74C2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xmlns="" id="{C6C7E9E7-690E-4634-B45D-48FEFE9647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xmlns="" id="{64A2CB7E-EB08-4D79-8420-769CC987EB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近年はほぼ横ばいの状況であり、県平均を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ポイント上回っているものの、全国平均は大きく下回っている。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町税の徴収率向上、滞納処分対策などに取り組んでいるが、財政基盤が強いとは言えないため、今後も行財政改革実施計画に基づき、財政の健全化、基盤強化に努める。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119380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3225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127423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127423</xdr:rowOff>
    </xdr:from>
    <xdr:to>
      <xdr:col>11</xdr:col>
      <xdr:colOff>31750</xdr:colOff>
      <xdr:row>43</xdr:row>
      <xdr:rowOff>127423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76623</xdr:rowOff>
    </xdr:from>
    <xdr:to>
      <xdr:col>11</xdr:col>
      <xdr:colOff>82550</xdr:colOff>
      <xdr:row>44</xdr:row>
      <xdr:rowOff>6773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が大幅な減となった一方で、歳出では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中山中学校建設事業費の起債償還が平成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年度から始まり公債費が増大していることや消費増税による支出増のため、前年度から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類似団体内順位では下位に位置し、数字としても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年連続で超えているため、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経常的な経費の削減に取り組み、加えて町税の徴収率向上など</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の歳入確保</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133350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2293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117263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22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65</xdr:row>
      <xdr:rowOff>133350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26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561744"/>
          <a:ext cx="889000" cy="7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149877</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12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消防業務を委託していること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ごみ処理業務を一部事務組合で行っていること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などから類似団体内順位は上位に位置している。しかし、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昨年度比</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8,054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なっていることから、引き続き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行財政改革実施計画に基づく定員管理の適正化、事務事業の見直し、指定管理者制度を活用した管理委託料の節減等に努めていく。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52383</xdr:rowOff>
    </xdr:from>
    <xdr:to>
      <xdr:col>23</xdr:col>
      <xdr:colOff>133350</xdr:colOff>
      <xdr:row>81</xdr:row>
      <xdr:rowOff>84773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3939833"/>
          <a:ext cx="838200" cy="3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52383</xdr:rowOff>
    </xdr:from>
    <xdr:to>
      <xdr:col>19</xdr:col>
      <xdr:colOff>133350</xdr:colOff>
      <xdr:row>81</xdr:row>
      <xdr:rowOff>82964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3225800" y="13939833"/>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39625</xdr:rowOff>
    </xdr:from>
    <xdr:to>
      <xdr:col>15</xdr:col>
      <xdr:colOff>82550</xdr:colOff>
      <xdr:row>81</xdr:row>
      <xdr:rowOff>82964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927075"/>
          <a:ext cx="8890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10111</xdr:rowOff>
    </xdr:from>
    <xdr:to>
      <xdr:col>11</xdr:col>
      <xdr:colOff>31750</xdr:colOff>
      <xdr:row>81</xdr:row>
      <xdr:rowOff>39625</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3897561"/>
          <a:ext cx="8890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33973</xdr:rowOff>
    </xdr:from>
    <xdr:to>
      <xdr:col>23</xdr:col>
      <xdr:colOff>184150</xdr:colOff>
      <xdr:row>81</xdr:row>
      <xdr:rowOff>135573</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392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50500</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7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1583</xdr:rowOff>
    </xdr:from>
    <xdr:to>
      <xdr:col>19</xdr:col>
      <xdr:colOff>184150</xdr:colOff>
      <xdr:row>81</xdr:row>
      <xdr:rowOff>103183</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8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113360</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65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32164</xdr:rowOff>
    </xdr:from>
    <xdr:to>
      <xdr:col>15</xdr:col>
      <xdr:colOff>133350</xdr:colOff>
      <xdr:row>81</xdr:row>
      <xdr:rowOff>133764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143941</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6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160275</xdr:rowOff>
    </xdr:from>
    <xdr:to>
      <xdr:col>11</xdr:col>
      <xdr:colOff>82550</xdr:colOff>
      <xdr:row>81</xdr:row>
      <xdr:rowOff>90425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8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100602</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6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130761</xdr:rowOff>
    </xdr:from>
    <xdr:to>
      <xdr:col>7</xdr:col>
      <xdr:colOff>31750</xdr:colOff>
      <xdr:row>81</xdr:row>
      <xdr:rowOff>60911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4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71088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6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よりも数字は改善したものの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、全国町村平均と比較すると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ポイント大きく、類似団体内の順位は下位に位置している。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当町は職員数が少な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いため</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、退職に伴う経験年数階層における職員の分布が数値に大きく影響する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行財政改革実施計画に基づき給与水準の適正化に努める。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88</xdr:row>
      <xdr:rowOff>80434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51450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46868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51680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46868</xdr:rowOff>
    </xdr:from>
    <xdr:to>
      <xdr:col>72</xdr:col>
      <xdr:colOff>203200</xdr:colOff>
      <xdr:row>89</xdr:row>
      <xdr:rowOff>81341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81341</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516803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167518</xdr:rowOff>
    </xdr:from>
    <xdr:to>
      <xdr:col>73</xdr:col>
      <xdr:colOff>44450</xdr:colOff>
      <xdr:row>89</xdr:row>
      <xdr:rowOff>97668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82445</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30541</xdr:rowOff>
    </xdr:from>
    <xdr:to>
      <xdr:col>68</xdr:col>
      <xdr:colOff>203200</xdr:colOff>
      <xdr:row>89</xdr:row>
      <xdr:rowOff>132141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116918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昨年よりも数値は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ものの、いまだ類似団体の中では上位の数値である。現在は行財政改革実施計画における目標値を上回る削減となっているが、業務量の増大や団塊の世代に属する職員が退職する中で、若い職員が多くなってきていること等を勘案し、定員管理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122047</xdr:rowOff>
    </xdr:from>
    <xdr:to>
      <xdr:col>81</xdr:col>
      <xdr:colOff>44450</xdr:colOff>
      <xdr:row>59</xdr:row>
      <xdr:rowOff>149394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237597"/>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121243</xdr:rowOff>
    </xdr:from>
    <xdr:to>
      <xdr:col>77</xdr:col>
      <xdr:colOff>44450</xdr:colOff>
      <xdr:row>59</xdr:row>
      <xdr:rowOff>122047</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23679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117221</xdr:rowOff>
    </xdr:from>
    <xdr:to>
      <xdr:col>72</xdr:col>
      <xdr:colOff>203200</xdr:colOff>
      <xdr:row>59</xdr:row>
      <xdr:rowOff>121243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23277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117221</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19175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98594</xdr:rowOff>
    </xdr:from>
    <xdr:to>
      <xdr:col>81</xdr:col>
      <xdr:colOff>95250</xdr:colOff>
      <xdr:row>60</xdr:row>
      <xdr:rowOff>28744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2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115121</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05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71247</xdr:rowOff>
    </xdr:from>
    <xdr:to>
      <xdr:col>77</xdr:col>
      <xdr:colOff>95250</xdr:colOff>
      <xdr:row>60</xdr:row>
      <xdr:rowOff>1397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11574</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95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70443</xdr:rowOff>
    </xdr:from>
    <xdr:to>
      <xdr:col>73</xdr:col>
      <xdr:colOff>44450</xdr:colOff>
      <xdr:row>60</xdr:row>
      <xdr:rowOff>593</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10770</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95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66421</xdr:rowOff>
    </xdr:from>
    <xdr:to>
      <xdr:col>68</xdr:col>
      <xdr:colOff>203200</xdr:colOff>
      <xdr:row>59</xdr:row>
      <xdr:rowOff>168021</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までの中山中学校建設事業により、多額の建設地方債を発行し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たこと及び令和元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防災行政無線整備事業や町営住宅整備事業により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多額の起債</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を発行した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とで、今後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年間は数値の悪化は避けられない状況である。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後はより一層、事業実施にあたっては、その必要性を十分に勘案し、財源については補助金等を積極的に活用することで、新たな起債の抑制を図る必要がある。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58965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698500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127000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5290800" y="68815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23585</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4401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40</xdr:row>
      <xdr:rowOff>23585</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36182</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年度から中山中学校建設事業が開始されたことにより、中山中学校整備基金の取り崩しと建設地方債を発行したことによる地方債残高の増のため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近年は悪化傾向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であった。平成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年度には町営住宅建設事業の債務負担行為を設定したことなどによりピークの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となったが、令和元年度に事業が完了したことで、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良化したところである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しかし、未だに類似団体内順位は下位に位置していることから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起債の抑制、各基金の取り崩しを控えるなどの対策を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128633</xdr:rowOff>
    </xdr:from>
    <xdr:to>
      <xdr:col>81</xdr:col>
      <xdr:colOff>44450</xdr:colOff>
      <xdr:row>21</xdr:row>
      <xdr:rowOff>154819</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6179800" y="3557633"/>
          <a:ext cx="8382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132987</xdr:rowOff>
    </xdr:from>
    <xdr:to>
      <xdr:col>77</xdr:col>
      <xdr:colOff>44450</xdr:colOff>
      <xdr:row>21</xdr:row>
      <xdr:rowOff>154819</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5290800" y="37334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35318</xdr:rowOff>
    </xdr:from>
    <xdr:to>
      <xdr:col>72</xdr:col>
      <xdr:colOff>203200</xdr:colOff>
      <xdr:row>21</xdr:row>
      <xdr:rowOff>132987</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4401800" y="3635768"/>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129782</xdr:rowOff>
    </xdr:from>
    <xdr:to>
      <xdr:col>68</xdr:col>
      <xdr:colOff>152400</xdr:colOff>
      <xdr:row>21</xdr:row>
      <xdr:rowOff>35318</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a:off x="13512800" y="355878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77833</xdr:rowOff>
    </xdr:from>
    <xdr:to>
      <xdr:col>81</xdr:col>
      <xdr:colOff>95250</xdr:colOff>
      <xdr:row>21</xdr:row>
      <xdr:rowOff>7983</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35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49910</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34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104019</xdr:rowOff>
    </xdr:from>
    <xdr:to>
      <xdr:col>77</xdr:col>
      <xdr:colOff>95250</xdr:colOff>
      <xdr:row>22</xdr:row>
      <xdr:rowOff>34169</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18946</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379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82187</xdr:rowOff>
    </xdr:from>
    <xdr:to>
      <xdr:col>73</xdr:col>
      <xdr:colOff>44450</xdr:colOff>
      <xdr:row>22</xdr:row>
      <xdr:rowOff>12337</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36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168564</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37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155968</xdr:rowOff>
    </xdr:from>
    <xdr:to>
      <xdr:col>68</xdr:col>
      <xdr:colOff>203200</xdr:colOff>
      <xdr:row>21</xdr:row>
      <xdr:rowOff>86118</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35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70895</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367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78982</xdr:rowOff>
    </xdr:from>
    <xdr:to>
      <xdr:col>64</xdr:col>
      <xdr:colOff>152400</xdr:colOff>
      <xdr:row>21</xdr:row>
      <xdr:rowOff>9132</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35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165359</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359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る職員数の減少、特別職給与の削減等により、平均的な状況である。人口千人当たり職員数は類似団体内でも上位であることから、これまでは職員の年齢構成が高年齢層に偏っていたことにより高い数値となっていたが、団塊の世代に属する職員が退職する中で、若い職員が多くなってきていることにより、今後は減少していくものと推測され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29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や燃料単価などの値上がりの影響も大きく全国的平均でも上昇傾向にある。その中でも行財政改革で取り組んできた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職員数削減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委託事業が増えていること</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も影響を及ぼしていることから、今後も業務の見直し等により、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抑制に努めていく</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21844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28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12700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21844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755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16</xdr:row>
      <xdr:rowOff>21844</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6187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年々増加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傾向にあったが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今年度は昨年度から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ポイント減少したもののまだまだ類似団体内順位では下位に位置している。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要因としては高齢化による医療費等の増や子育て世帯への支援充実などが挙げられる。また、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年度から子育て世帯への支援策として、中学校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年生までの医療費無料化を町単独事業として実施しており、今後も増加傾向は続くと見込んでいる。町財政を圧迫しないよう、適正な管理に努める。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63500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63500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50800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を大きく上回っているのは、特別会計に対する繰出金が主な要因である。高齢化に伴う介護保険、後期高齢者医療特別会計への繰出金の増加や、公共下水道特別会計の資本費平準化債償還に伴う繰出金が必要となっている。下水道事業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年度に料金を改定しているが、今後も定期的に料金の見直しを検討し、歳入の確保に努める。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60</xdr:row>
      <xdr:rowOff>157480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436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157480</xdr:rowOff>
    </xdr:from>
    <xdr:to>
      <xdr:col>78</xdr:col>
      <xdr:colOff>69850</xdr:colOff>
      <xdr:row>61</xdr:row>
      <xdr:rowOff>16510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1044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16510</xdr:rowOff>
    </xdr:from>
    <xdr:to>
      <xdr:col>73</xdr:col>
      <xdr:colOff>180975</xdr:colOff>
      <xdr:row>61</xdr:row>
      <xdr:rowOff>46990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893800" y="1047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61</xdr:row>
      <xdr:rowOff>46990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102844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106680</xdr:rowOff>
    </xdr:from>
    <xdr:to>
      <xdr:col>78</xdr:col>
      <xdr:colOff>120650</xdr:colOff>
      <xdr:row>61</xdr:row>
      <xdr:rowOff>36830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21607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137160</xdr:rowOff>
    </xdr:from>
    <xdr:to>
      <xdr:col>74</xdr:col>
      <xdr:colOff>31750</xdr:colOff>
      <xdr:row>61</xdr:row>
      <xdr:rowOff>67310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52087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51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167640</xdr:rowOff>
    </xdr:from>
    <xdr:to>
      <xdr:col>69</xdr:col>
      <xdr:colOff>142875</xdr:colOff>
      <xdr:row>61</xdr:row>
      <xdr:rowOff>97790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82567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おり減少傾向にあるものの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消防業務委託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負担金が増加傾向にあること及びごみ処理業務を行っている一部事務組合による新清掃工場建設事業に伴い、負担金の支出が増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える見込みであることから、増加が避けられ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226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117856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163576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163576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2077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年度までの中山中学校建設事業により、多額の建設地方債を発行しているため公債費が増加していくものと見込まれる。さらに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年度にも多額の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地方債を発行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しており、今後はさらに比率が急激に上昇すると見込まれることから、新たな起債の抑制を図る必要がある。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153670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330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107950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098800" y="13180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149861</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119380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公債費以外の比率は、前年度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と変わっていないものの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類似団体順位は下位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に位置していることから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、特に物件費、補助費の抑制や歳入の確保に努めていく。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78</xdr:row>
      <xdr:rowOff>122428</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5671800" y="13495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46989</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4955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74422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79</xdr:row>
      <xdr:rowOff>74422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212063"/>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65385</xdr:rowOff>
    </xdr:from>
    <xdr:to>
      <xdr:col>29</xdr:col>
      <xdr:colOff>127000</xdr:colOff>
      <xdr:row>19</xdr:row>
      <xdr:rowOff>77683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70560"/>
          <a:ext cx="647700" cy="1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77683</xdr:rowOff>
    </xdr:from>
    <xdr:to>
      <xdr:col>26</xdr:col>
      <xdr:colOff>50800</xdr:colOff>
      <xdr:row>19</xdr:row>
      <xdr:rowOff>78453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82858"/>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78453</xdr:rowOff>
    </xdr:from>
    <xdr:to>
      <xdr:col>22</xdr:col>
      <xdr:colOff>114300</xdr:colOff>
      <xdr:row>19</xdr:row>
      <xdr:rowOff>95971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83628"/>
          <a:ext cx="698500" cy="1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95971</xdr:rowOff>
    </xdr:from>
    <xdr:to>
      <xdr:col>18</xdr:col>
      <xdr:colOff>177800</xdr:colOff>
      <xdr:row>19</xdr:row>
      <xdr:rowOff>103980</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401146"/>
          <a:ext cx="698500" cy="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14585</xdr:rowOff>
    </xdr:from>
    <xdr:to>
      <xdr:col>29</xdr:col>
      <xdr:colOff>177800</xdr:colOff>
      <xdr:row>19</xdr:row>
      <xdr:rowOff>116185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1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94612</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2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26883</xdr:rowOff>
    </xdr:from>
    <xdr:to>
      <xdr:col>26</xdr:col>
      <xdr:colOff>101600</xdr:colOff>
      <xdr:row>19</xdr:row>
      <xdr:rowOff>128483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3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113260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1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27653</xdr:rowOff>
    </xdr:from>
    <xdr:to>
      <xdr:col>22</xdr:col>
      <xdr:colOff>165100</xdr:colOff>
      <xdr:row>19</xdr:row>
      <xdr:rowOff>129253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33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114030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41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45171</xdr:rowOff>
    </xdr:from>
    <xdr:to>
      <xdr:col>19</xdr:col>
      <xdr:colOff>38100</xdr:colOff>
      <xdr:row>19</xdr:row>
      <xdr:rowOff>146771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35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131548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3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53180</xdr:rowOff>
    </xdr:from>
    <xdr:to>
      <xdr:col>15</xdr:col>
      <xdr:colOff>101600</xdr:colOff>
      <xdr:row>19</xdr:row>
      <xdr:rowOff>154780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5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139557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4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58172</xdr:rowOff>
    </xdr:from>
    <xdr:to>
      <xdr:col>29</xdr:col>
      <xdr:colOff>127000</xdr:colOff>
      <xdr:row>36</xdr:row>
      <xdr:rowOff>72060</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11422"/>
          <a:ext cx="647700" cy="1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42950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96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72060</xdr:rowOff>
    </xdr:from>
    <xdr:to>
      <xdr:col>26</xdr:col>
      <xdr:colOff>50800</xdr:colOff>
      <xdr:row>37</xdr:row>
      <xdr:rowOff>4546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025310"/>
          <a:ext cx="698500" cy="10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4546</xdr:rowOff>
    </xdr:from>
    <xdr:to>
      <xdr:col>22</xdr:col>
      <xdr:colOff>114300</xdr:colOff>
      <xdr:row>37</xdr:row>
      <xdr:rowOff>9614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129246"/>
          <a:ext cx="6985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9614</xdr:rowOff>
    </xdr:from>
    <xdr:to>
      <xdr:col>18</xdr:col>
      <xdr:colOff>177800</xdr:colOff>
      <xdr:row>37</xdr:row>
      <xdr:rowOff>26359</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134314"/>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7372</xdr:rowOff>
    </xdr:from>
    <xdr:to>
      <xdr:col>29</xdr:col>
      <xdr:colOff>177800</xdr:colOff>
      <xdr:row>36</xdr:row>
      <xdr:rowOff>108972</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96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195349</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80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21260</xdr:rowOff>
    </xdr:from>
    <xdr:to>
      <xdr:col>26</xdr:col>
      <xdr:colOff>101600</xdr:colOff>
      <xdr:row>36</xdr:row>
      <xdr:rowOff>122860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133037</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125196</xdr:rowOff>
    </xdr:from>
    <xdr:to>
      <xdr:col>22</xdr:col>
      <xdr:colOff>165100</xdr:colOff>
      <xdr:row>37</xdr:row>
      <xdr:rowOff>55346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40123</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130264</xdr:rowOff>
    </xdr:from>
    <xdr:to>
      <xdr:col>19</xdr:col>
      <xdr:colOff>38100</xdr:colOff>
      <xdr:row>37</xdr:row>
      <xdr:rowOff>60414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8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45191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147009</xdr:rowOff>
    </xdr:from>
    <xdr:to>
      <xdr:col>15</xdr:col>
      <xdr:colOff>101600</xdr:colOff>
      <xdr:row>37</xdr:row>
      <xdr:rowOff>77159</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1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61936</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1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118459</xdr:rowOff>
    </xdr:from>
    <xdr:to>
      <xdr:col>24</xdr:col>
      <xdr:colOff>63500</xdr:colOff>
      <xdr:row>37</xdr:row>
      <xdr:rowOff>136499</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462109"/>
          <a:ext cx="8382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136499</xdr:rowOff>
    </xdr:from>
    <xdr:to>
      <xdr:col>19</xdr:col>
      <xdr:colOff>177800</xdr:colOff>
      <xdr:row>37</xdr:row>
      <xdr:rowOff>139672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480149"/>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139672</xdr:rowOff>
    </xdr:from>
    <xdr:to>
      <xdr:col>15</xdr:col>
      <xdr:colOff>50800</xdr:colOff>
      <xdr:row>37</xdr:row>
      <xdr:rowOff>160804</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6483322"/>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159479</xdr:rowOff>
    </xdr:from>
    <xdr:to>
      <xdr:col>10</xdr:col>
      <xdr:colOff>114300</xdr:colOff>
      <xdr:row>37</xdr:row>
      <xdr:rowOff>160804</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650312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67659</xdr:rowOff>
    </xdr:from>
    <xdr:to>
      <xdr:col>24</xdr:col>
      <xdr:colOff>114300</xdr:colOff>
      <xdr:row>37</xdr:row>
      <xdr:rowOff>169259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4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46086</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3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85699</xdr:rowOff>
    </xdr:from>
    <xdr:to>
      <xdr:col>20</xdr:col>
      <xdr:colOff>38100</xdr:colOff>
      <xdr:row>38</xdr:row>
      <xdr:rowOff>15849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6976</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5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88872</xdr:rowOff>
    </xdr:from>
    <xdr:to>
      <xdr:col>15</xdr:col>
      <xdr:colOff>101600</xdr:colOff>
      <xdr:row>38</xdr:row>
      <xdr:rowOff>19022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4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10150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110005</xdr:rowOff>
    </xdr:from>
    <xdr:to>
      <xdr:col>10</xdr:col>
      <xdr:colOff>165100</xdr:colOff>
      <xdr:row>38</xdr:row>
      <xdr:rowOff>40154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453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31281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5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108679</xdr:rowOff>
    </xdr:from>
    <xdr:to>
      <xdr:col>6</xdr:col>
      <xdr:colOff>38100</xdr:colOff>
      <xdr:row>38</xdr:row>
      <xdr:rowOff>38829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4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29956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5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165970</xdr:rowOff>
    </xdr:from>
    <xdr:to>
      <xdr:col>24</xdr:col>
      <xdr:colOff>63500</xdr:colOff>
      <xdr:row>57</xdr:row>
      <xdr:rowOff>26154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3797300" y="9767170"/>
          <a:ext cx="8382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11131</xdr:rowOff>
    </xdr:from>
    <xdr:to>
      <xdr:col>19</xdr:col>
      <xdr:colOff>177800</xdr:colOff>
      <xdr:row>57</xdr:row>
      <xdr:rowOff>26154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2908300" y="9783781"/>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11131</xdr:rowOff>
    </xdr:from>
    <xdr:to>
      <xdr:col>15</xdr:col>
      <xdr:colOff>50800</xdr:colOff>
      <xdr:row>57</xdr:row>
      <xdr:rowOff>46655</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019300" y="9783781"/>
          <a:ext cx="889000" cy="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46655</xdr:rowOff>
    </xdr:from>
    <xdr:to>
      <xdr:col>10</xdr:col>
      <xdr:colOff>114300</xdr:colOff>
      <xdr:row>57</xdr:row>
      <xdr:rowOff>59452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1130300" y="9819305"/>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115170</xdr:rowOff>
    </xdr:from>
    <xdr:to>
      <xdr:col>24</xdr:col>
      <xdr:colOff>114300</xdr:colOff>
      <xdr:row>57</xdr:row>
      <xdr:rowOff>45320</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7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30097</xdr:rowOff>
    </xdr:from>
    <xdr:ext cx="534377"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146804</xdr:rowOff>
    </xdr:from>
    <xdr:to>
      <xdr:col>20</xdr:col>
      <xdr:colOff>38100</xdr:colOff>
      <xdr:row>57</xdr:row>
      <xdr:rowOff>76954</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74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68081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530111" y="984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131781</xdr:rowOff>
    </xdr:from>
    <xdr:to>
      <xdr:col>15</xdr:col>
      <xdr:colOff>101600</xdr:colOff>
      <xdr:row>57</xdr:row>
      <xdr:rowOff>61931</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53058</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41111" y="98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167305</xdr:rowOff>
    </xdr:from>
    <xdr:to>
      <xdr:col>10</xdr:col>
      <xdr:colOff>165100</xdr:colOff>
      <xdr:row>57</xdr:row>
      <xdr:rowOff>97455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88582</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52111" y="98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8652</xdr:rowOff>
    </xdr:from>
    <xdr:to>
      <xdr:col>6</xdr:col>
      <xdr:colOff>38100</xdr:colOff>
      <xdr:row>57</xdr:row>
      <xdr:rowOff>110252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7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101379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63111" y="98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59386</xdr:rowOff>
    </xdr:from>
    <xdr:to>
      <xdr:col>24</xdr:col>
      <xdr:colOff>63500</xdr:colOff>
      <xdr:row>77</xdr:row>
      <xdr:rowOff>85903</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261036"/>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74092</xdr:rowOff>
    </xdr:from>
    <xdr:to>
      <xdr:col>19</xdr:col>
      <xdr:colOff>177800</xdr:colOff>
      <xdr:row>77</xdr:row>
      <xdr:rowOff>59386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104292"/>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74092</xdr:rowOff>
    </xdr:from>
    <xdr:to>
      <xdr:col>15</xdr:col>
      <xdr:colOff>50800</xdr:colOff>
      <xdr:row>76</xdr:row>
      <xdr:rowOff>100228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104292"/>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100228</xdr:rowOff>
    </xdr:from>
    <xdr:to>
      <xdr:col>10</xdr:col>
      <xdr:colOff>114300</xdr:colOff>
      <xdr:row>77</xdr:row>
      <xdr:rowOff>114212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130428"/>
          <a:ext cx="889000" cy="18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35103</xdr:rowOff>
    </xdr:from>
    <xdr:to>
      <xdr:col>24</xdr:col>
      <xdr:colOff>114300</xdr:colOff>
      <xdr:row>77</xdr:row>
      <xdr:rowOff>136703</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2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57980</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0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8586</xdr:rowOff>
    </xdr:from>
    <xdr:to>
      <xdr:col>20</xdr:col>
      <xdr:colOff>38100</xdr:colOff>
      <xdr:row>77</xdr:row>
      <xdr:rowOff>110186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126713</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298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23292</xdr:rowOff>
    </xdr:from>
    <xdr:to>
      <xdr:col>15</xdr:col>
      <xdr:colOff>101600</xdr:colOff>
      <xdr:row>76</xdr:row>
      <xdr:rowOff>124892</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0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141419</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41111" y="12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49428</xdr:rowOff>
    </xdr:from>
    <xdr:to>
      <xdr:col>10</xdr:col>
      <xdr:colOff>165100</xdr:colOff>
      <xdr:row>76</xdr:row>
      <xdr:rowOff>151028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0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167556</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52111" y="128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63412</xdr:rowOff>
    </xdr:from>
    <xdr:to>
      <xdr:col>6</xdr:col>
      <xdr:colOff>38100</xdr:colOff>
      <xdr:row>77</xdr:row>
      <xdr:rowOff>165012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2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10089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0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136908</xdr:rowOff>
    </xdr:from>
    <xdr:to>
      <xdr:col>24</xdr:col>
      <xdr:colOff>63500</xdr:colOff>
      <xdr:row>98</xdr:row>
      <xdr:rowOff>159702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939008"/>
          <a:ext cx="8382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159702</xdr:rowOff>
    </xdr:from>
    <xdr:to>
      <xdr:col>19</xdr:col>
      <xdr:colOff>177800</xdr:colOff>
      <xdr:row>98</xdr:row>
      <xdr:rowOff>164846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96180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138068</xdr:rowOff>
    </xdr:from>
    <xdr:to>
      <xdr:col>15</xdr:col>
      <xdr:colOff>50800</xdr:colOff>
      <xdr:row>98</xdr:row>
      <xdr:rowOff>164846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94016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138068</xdr:rowOff>
    </xdr:from>
    <xdr:to>
      <xdr:col>10</xdr:col>
      <xdr:colOff>114300</xdr:colOff>
      <xdr:row>99</xdr:row>
      <xdr:rowOff>88281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940168"/>
          <a:ext cx="889000" cy="1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86108</xdr:rowOff>
    </xdr:from>
    <xdr:to>
      <xdr:col>24</xdr:col>
      <xdr:colOff>114300</xdr:colOff>
      <xdr:row>99</xdr:row>
      <xdr:rowOff>16258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1035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8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108902</xdr:rowOff>
    </xdr:from>
    <xdr:to>
      <xdr:col>20</xdr:col>
      <xdr:colOff>38100</xdr:colOff>
      <xdr:row>99</xdr:row>
      <xdr:rowOff>39052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30179</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70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114046</xdr:rowOff>
    </xdr:from>
    <xdr:to>
      <xdr:col>15</xdr:col>
      <xdr:colOff>101600</xdr:colOff>
      <xdr:row>99</xdr:row>
      <xdr:rowOff>44196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91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35323</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700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87268</xdr:rowOff>
    </xdr:from>
    <xdr:to>
      <xdr:col>10</xdr:col>
      <xdr:colOff>165100</xdr:colOff>
      <xdr:row>99</xdr:row>
      <xdr:rowOff>17418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8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8545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9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37481</xdr:rowOff>
    </xdr:from>
    <xdr:to>
      <xdr:col>6</xdr:col>
      <xdr:colOff>38100</xdr:colOff>
      <xdr:row>99</xdr:row>
      <xdr:rowOff>139081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70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130208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71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109003</xdr:rowOff>
    </xdr:from>
    <xdr:to>
      <xdr:col>55</xdr:col>
      <xdr:colOff>0</xdr:colOff>
      <xdr:row>38</xdr:row>
      <xdr:rowOff>126729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624103"/>
          <a:ext cx="8382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121043</xdr:rowOff>
    </xdr:from>
    <xdr:to>
      <xdr:col>50</xdr:col>
      <xdr:colOff>114300</xdr:colOff>
      <xdr:row>38</xdr:row>
      <xdr:rowOff>126729</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636143"/>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116588</xdr:rowOff>
    </xdr:from>
    <xdr:to>
      <xdr:col>45</xdr:col>
      <xdr:colOff>177800</xdr:colOff>
      <xdr:row>38</xdr:row>
      <xdr:rowOff>121043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631688"/>
          <a:ext cx="889000" cy="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116588</xdr:rowOff>
    </xdr:from>
    <xdr:to>
      <xdr:col>41</xdr:col>
      <xdr:colOff>50800</xdr:colOff>
      <xdr:row>38</xdr:row>
      <xdr:rowOff>123375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631688"/>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58203</xdr:rowOff>
    </xdr:from>
    <xdr:to>
      <xdr:col>55</xdr:col>
      <xdr:colOff>50800</xdr:colOff>
      <xdr:row>38</xdr:row>
      <xdr:rowOff>159803</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144580</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8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75929</xdr:rowOff>
    </xdr:from>
    <xdr:to>
      <xdr:col>50</xdr:col>
      <xdr:colOff>165100</xdr:colOff>
      <xdr:row>39</xdr:row>
      <xdr:rowOff>6079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168656</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8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70243</xdr:rowOff>
    </xdr:from>
    <xdr:to>
      <xdr:col>46</xdr:col>
      <xdr:colOff>38100</xdr:colOff>
      <xdr:row>39</xdr:row>
      <xdr:rowOff>393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162970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65788</xdr:rowOff>
    </xdr:from>
    <xdr:to>
      <xdr:col>41</xdr:col>
      <xdr:colOff>101600</xdr:colOff>
      <xdr:row>38</xdr:row>
      <xdr:rowOff>167388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158515</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72575</xdr:rowOff>
    </xdr:from>
    <xdr:to>
      <xdr:col>36</xdr:col>
      <xdr:colOff>165100</xdr:colOff>
      <xdr:row>39</xdr:row>
      <xdr:rowOff>2725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165302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68042</xdr:rowOff>
    </xdr:from>
    <xdr:to>
      <xdr:col>55</xdr:col>
      <xdr:colOff>0</xdr:colOff>
      <xdr:row>59</xdr:row>
      <xdr:rowOff>15530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10012142"/>
          <a:ext cx="838200" cy="1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133172</xdr:rowOff>
    </xdr:from>
    <xdr:to>
      <xdr:col>50</xdr:col>
      <xdr:colOff>114300</xdr:colOff>
      <xdr:row>59</xdr:row>
      <xdr:rowOff>15530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10077272"/>
          <a:ext cx="889000" cy="5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95175</xdr:rowOff>
    </xdr:from>
    <xdr:to>
      <xdr:col>45</xdr:col>
      <xdr:colOff>177800</xdr:colOff>
      <xdr:row>58</xdr:row>
      <xdr:rowOff>133172</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10039275"/>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14185</xdr:rowOff>
    </xdr:from>
    <xdr:to>
      <xdr:col>41</xdr:col>
      <xdr:colOff>50800</xdr:colOff>
      <xdr:row>58</xdr:row>
      <xdr:rowOff>95175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786835"/>
          <a:ext cx="889000" cy="2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17242</xdr:rowOff>
    </xdr:from>
    <xdr:to>
      <xdr:col>55</xdr:col>
      <xdr:colOff>50800</xdr:colOff>
      <xdr:row>58</xdr:row>
      <xdr:rowOff>118842</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9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136875</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136180</xdr:rowOff>
    </xdr:from>
    <xdr:to>
      <xdr:col>50</xdr:col>
      <xdr:colOff>165100</xdr:colOff>
      <xdr:row>59</xdr:row>
      <xdr:rowOff>66330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57457</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101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82372</xdr:rowOff>
    </xdr:from>
    <xdr:to>
      <xdr:col>46</xdr:col>
      <xdr:colOff>38100</xdr:colOff>
      <xdr:row>59</xdr:row>
      <xdr:rowOff>12522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100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3649</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1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44375</xdr:rowOff>
    </xdr:from>
    <xdr:to>
      <xdr:col>41</xdr:col>
      <xdr:colOff>101600</xdr:colOff>
      <xdr:row>58</xdr:row>
      <xdr:rowOff>145975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137102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0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134835</xdr:rowOff>
    </xdr:from>
    <xdr:to>
      <xdr:col>36</xdr:col>
      <xdr:colOff>165100</xdr:colOff>
      <xdr:row>57</xdr:row>
      <xdr:rowOff>64985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7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81512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951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114939</xdr:rowOff>
    </xdr:from>
    <xdr:to>
      <xdr:col>55</xdr:col>
      <xdr:colOff>0</xdr:colOff>
      <xdr:row>79</xdr:row>
      <xdr:rowOff>41787</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488039"/>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35939</xdr:rowOff>
    </xdr:from>
    <xdr:to>
      <xdr:col>50</xdr:col>
      <xdr:colOff>114300</xdr:colOff>
      <xdr:row>79</xdr:row>
      <xdr:rowOff>41787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80489"/>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35939</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580489"/>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64139</xdr:rowOff>
    </xdr:from>
    <xdr:to>
      <xdr:col>55</xdr:col>
      <xdr:colOff>50800</xdr:colOff>
      <xdr:row>78</xdr:row>
      <xdr:rowOff>165739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4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25059</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3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162437</xdr:rowOff>
    </xdr:from>
    <xdr:to>
      <xdr:col>50</xdr:col>
      <xdr:colOff>165100</xdr:colOff>
      <xdr:row>79</xdr:row>
      <xdr:rowOff>92587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83714</xdr:rowOff>
    </xdr:from>
    <xdr:ext cx="378565"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50017" y="1362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156589</xdr:rowOff>
    </xdr:from>
    <xdr:to>
      <xdr:col>46</xdr:col>
      <xdr:colOff>38100</xdr:colOff>
      <xdr:row>79</xdr:row>
      <xdr:rowOff>86739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77866</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15428" y="136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110705</xdr:rowOff>
    </xdr:from>
    <xdr:to>
      <xdr:col>55</xdr:col>
      <xdr:colOff>0</xdr:colOff>
      <xdr:row>98</xdr:row>
      <xdr:rowOff>74476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741355"/>
          <a:ext cx="838200" cy="1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126154</xdr:rowOff>
    </xdr:from>
    <xdr:to>
      <xdr:col>50</xdr:col>
      <xdr:colOff>114300</xdr:colOff>
      <xdr:row>98</xdr:row>
      <xdr:rowOff>74476</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756804"/>
          <a:ext cx="889000" cy="11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36030</xdr:rowOff>
    </xdr:from>
    <xdr:to>
      <xdr:col>45</xdr:col>
      <xdr:colOff>177800</xdr:colOff>
      <xdr:row>97</xdr:row>
      <xdr:rowOff>126154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666680"/>
          <a:ext cx="8890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103975</xdr:rowOff>
    </xdr:from>
    <xdr:to>
      <xdr:col>41</xdr:col>
      <xdr:colOff>50800</xdr:colOff>
      <xdr:row>97</xdr:row>
      <xdr:rowOff>36030</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048825"/>
          <a:ext cx="889000" cy="6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59905</xdr:rowOff>
    </xdr:from>
    <xdr:to>
      <xdr:col>55</xdr:col>
      <xdr:colOff>50800</xdr:colOff>
      <xdr:row>97</xdr:row>
      <xdr:rowOff>161505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6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38332</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23676</xdr:rowOff>
    </xdr:from>
    <xdr:to>
      <xdr:col>50</xdr:col>
      <xdr:colOff>165100</xdr:colOff>
      <xdr:row>98</xdr:row>
      <xdr:rowOff>125276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116403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91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75354</xdr:rowOff>
    </xdr:from>
    <xdr:to>
      <xdr:col>46</xdr:col>
      <xdr:colOff>38100</xdr:colOff>
      <xdr:row>98</xdr:row>
      <xdr:rowOff>5504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168081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7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156680</xdr:rowOff>
    </xdr:from>
    <xdr:to>
      <xdr:col>41</xdr:col>
      <xdr:colOff>101600</xdr:colOff>
      <xdr:row>97</xdr:row>
      <xdr:rowOff>86830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6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103357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3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53175</xdr:rowOff>
    </xdr:from>
    <xdr:to>
      <xdr:col>36</xdr:col>
      <xdr:colOff>165100</xdr:colOff>
      <xdr:row>93</xdr:row>
      <xdr:rowOff>154775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59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171302</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577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32715</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19265"/>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40811</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27361"/>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153365</xdr:rowOff>
    </xdr:from>
    <xdr:to>
      <xdr:col>85</xdr:col>
      <xdr:colOff>177800</xdr:colOff>
      <xdr:row>39</xdr:row>
      <xdr:rowOff>83515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68292</xdr:rowOff>
    </xdr:from>
    <xdr:ext cx="378565"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47558</xdr:rowOff>
    </xdr:from>
    <xdr:to>
      <xdr:col>85</xdr:col>
      <xdr:colOff>127000</xdr:colOff>
      <xdr:row>77</xdr:row>
      <xdr:rowOff>64901</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249208"/>
          <a:ext cx="8382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64901</xdr:rowOff>
    </xdr:from>
    <xdr:to>
      <xdr:col>81</xdr:col>
      <xdr:colOff>50800</xdr:colOff>
      <xdr:row>77</xdr:row>
      <xdr:rowOff>105150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66551"/>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105150</xdr:rowOff>
    </xdr:from>
    <xdr:to>
      <xdr:col>76</xdr:col>
      <xdr:colOff>114300</xdr:colOff>
      <xdr:row>77</xdr:row>
      <xdr:rowOff>115545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3068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109105</xdr:rowOff>
    </xdr:from>
    <xdr:to>
      <xdr:col>71</xdr:col>
      <xdr:colOff>177800</xdr:colOff>
      <xdr:row>77</xdr:row>
      <xdr:rowOff>115545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310755"/>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168208</xdr:rowOff>
    </xdr:from>
    <xdr:to>
      <xdr:col>85</xdr:col>
      <xdr:colOff>177800</xdr:colOff>
      <xdr:row>77</xdr:row>
      <xdr:rowOff>98358</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1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146635</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1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14101</xdr:rowOff>
    </xdr:from>
    <xdr:to>
      <xdr:col>81</xdr:col>
      <xdr:colOff>101600</xdr:colOff>
      <xdr:row>77</xdr:row>
      <xdr:rowOff>115701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106828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30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54350</xdr:rowOff>
    </xdr:from>
    <xdr:to>
      <xdr:col>76</xdr:col>
      <xdr:colOff>165100</xdr:colOff>
      <xdr:row>77</xdr:row>
      <xdr:rowOff>155950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147077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3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64745</xdr:rowOff>
    </xdr:from>
    <xdr:to>
      <xdr:col>72</xdr:col>
      <xdr:colOff>38100</xdr:colOff>
      <xdr:row>77</xdr:row>
      <xdr:rowOff>166345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157472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58305</xdr:rowOff>
    </xdr:from>
    <xdr:to>
      <xdr:col>67</xdr:col>
      <xdr:colOff>101600</xdr:colOff>
      <xdr:row>77</xdr:row>
      <xdr:rowOff>159905</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151032</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23940</xdr:rowOff>
    </xdr:from>
    <xdr:to>
      <xdr:col>85</xdr:col>
      <xdr:colOff>127000</xdr:colOff>
      <xdr:row>98</xdr:row>
      <xdr:rowOff>87224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5481300" y="16826040"/>
          <a:ext cx="8382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133629</xdr:rowOff>
    </xdr:from>
    <xdr:to>
      <xdr:col>81</xdr:col>
      <xdr:colOff>50800</xdr:colOff>
      <xdr:row>98</xdr:row>
      <xdr:rowOff>23940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6764279"/>
          <a:ext cx="889000" cy="6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133629</xdr:rowOff>
    </xdr:from>
    <xdr:to>
      <xdr:col>76</xdr:col>
      <xdr:colOff>114300</xdr:colOff>
      <xdr:row>97</xdr:row>
      <xdr:rowOff>154636</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3703300" y="16764279"/>
          <a:ext cx="889000" cy="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85446</xdr:rowOff>
    </xdr:from>
    <xdr:to>
      <xdr:col>71</xdr:col>
      <xdr:colOff>177800</xdr:colOff>
      <xdr:row>97</xdr:row>
      <xdr:rowOff>154636</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2814300" y="16716096"/>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36424</xdr:rowOff>
    </xdr:from>
    <xdr:to>
      <xdr:col>85</xdr:col>
      <xdr:colOff>177800</xdr:colOff>
      <xdr:row>98</xdr:row>
      <xdr:rowOff>138024</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8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14851</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144590</xdr:rowOff>
    </xdr:from>
    <xdr:to>
      <xdr:col>81</xdr:col>
      <xdr:colOff>101600</xdr:colOff>
      <xdr:row>98</xdr:row>
      <xdr:rowOff>74740</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7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65867</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68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82829</xdr:rowOff>
    </xdr:from>
    <xdr:to>
      <xdr:col>76</xdr:col>
      <xdr:colOff>165100</xdr:colOff>
      <xdr:row>98</xdr:row>
      <xdr:rowOff>12979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7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4106</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25111" y="168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103836</xdr:rowOff>
    </xdr:from>
    <xdr:to>
      <xdr:col>72</xdr:col>
      <xdr:colOff>38100</xdr:colOff>
      <xdr:row>98</xdr:row>
      <xdr:rowOff>33986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73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25113</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8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34646</xdr:rowOff>
    </xdr:from>
    <xdr:to>
      <xdr:col>67</xdr:col>
      <xdr:colOff>101600</xdr:colOff>
      <xdr:row>97</xdr:row>
      <xdr:rowOff>136246</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6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127373</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7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116337</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63143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65537</xdr:rowOff>
    </xdr:from>
    <xdr:to>
      <xdr:col>98</xdr:col>
      <xdr:colOff>38100</xdr:colOff>
      <xdr:row>38</xdr:row>
      <xdr:rowOff>167137</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158264</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21428" y="66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146993</xdr:rowOff>
    </xdr:from>
    <xdr:to>
      <xdr:col>116</xdr:col>
      <xdr:colOff>63500</xdr:colOff>
      <xdr:row>52</xdr:row>
      <xdr:rowOff>17650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8890943"/>
          <a:ext cx="838200" cy="4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17650</xdr:rowOff>
    </xdr:from>
    <xdr:to>
      <xdr:col>111</xdr:col>
      <xdr:colOff>177800</xdr:colOff>
      <xdr:row>52</xdr:row>
      <xdr:rowOff>49083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893305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37127</xdr:rowOff>
    </xdr:from>
    <xdr:to>
      <xdr:col>107</xdr:col>
      <xdr:colOff>50800</xdr:colOff>
      <xdr:row>52</xdr:row>
      <xdr:rowOff>49083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8952527"/>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37127</xdr:rowOff>
    </xdr:from>
    <xdr:to>
      <xdr:col>102</xdr:col>
      <xdr:colOff>114300</xdr:colOff>
      <xdr:row>52</xdr:row>
      <xdr:rowOff>61336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8952527"/>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96193</xdr:rowOff>
    </xdr:from>
    <xdr:to>
      <xdr:col>116</xdr:col>
      <xdr:colOff>114300</xdr:colOff>
      <xdr:row>52</xdr:row>
      <xdr:rowOff>26343</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884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49220</xdr:rowOff>
    </xdr:from>
    <xdr:ext cx="534377"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879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138300</xdr:rowOff>
    </xdr:from>
    <xdr:to>
      <xdr:col>112</xdr:col>
      <xdr:colOff>38100</xdr:colOff>
      <xdr:row>52</xdr:row>
      <xdr:rowOff>68450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88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84977</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56111" y="86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169733</xdr:rowOff>
    </xdr:from>
    <xdr:to>
      <xdr:col>107</xdr:col>
      <xdr:colOff>101600</xdr:colOff>
      <xdr:row>52</xdr:row>
      <xdr:rowOff>99883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89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116410</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67111" y="86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157777</xdr:rowOff>
    </xdr:from>
    <xdr:to>
      <xdr:col>102</xdr:col>
      <xdr:colOff>165100</xdr:colOff>
      <xdr:row>52</xdr:row>
      <xdr:rowOff>87927</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89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104454</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278111" y="86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10536</xdr:rowOff>
    </xdr:from>
    <xdr:to>
      <xdr:col>98</xdr:col>
      <xdr:colOff>38100</xdr:colOff>
      <xdr:row>52</xdr:row>
      <xdr:rowOff>112136</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89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128663</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389111" y="870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90267</xdr:rowOff>
    </xdr:from>
    <xdr:to>
      <xdr:col>116</xdr:col>
      <xdr:colOff>63500</xdr:colOff>
      <xdr:row>77</xdr:row>
      <xdr:rowOff>102253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3291917"/>
          <a:ext cx="8382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102253</xdr:rowOff>
    </xdr:from>
    <xdr:to>
      <xdr:col>111</xdr:col>
      <xdr:colOff>177800</xdr:colOff>
      <xdr:row>77</xdr:row>
      <xdr:rowOff>104496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303903"/>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104496</xdr:rowOff>
    </xdr:from>
    <xdr:to>
      <xdr:col>107</xdr:col>
      <xdr:colOff>50800</xdr:colOff>
      <xdr:row>77</xdr:row>
      <xdr:rowOff>134877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3306146"/>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134877</xdr:rowOff>
    </xdr:from>
    <xdr:to>
      <xdr:col>102</xdr:col>
      <xdr:colOff>114300</xdr:colOff>
      <xdr:row>77</xdr:row>
      <xdr:rowOff>161362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3336527"/>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39467</xdr:rowOff>
    </xdr:from>
    <xdr:to>
      <xdr:col>116</xdr:col>
      <xdr:colOff>114300</xdr:colOff>
      <xdr:row>77</xdr:row>
      <xdr:rowOff>141067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2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17894</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32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51453</xdr:rowOff>
    </xdr:from>
    <xdr:to>
      <xdr:col>112</xdr:col>
      <xdr:colOff>38100</xdr:colOff>
      <xdr:row>77</xdr:row>
      <xdr:rowOff>153053</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2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144180</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33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53696</xdr:rowOff>
    </xdr:from>
    <xdr:to>
      <xdr:col>107</xdr:col>
      <xdr:colOff>101600</xdr:colOff>
      <xdr:row>77</xdr:row>
      <xdr:rowOff>155296</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146423</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33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84077</xdr:rowOff>
    </xdr:from>
    <xdr:to>
      <xdr:col>102</xdr:col>
      <xdr:colOff>165100</xdr:colOff>
      <xdr:row>78</xdr:row>
      <xdr:rowOff>14227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2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5354</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110562</xdr:rowOff>
    </xdr:from>
    <xdr:to>
      <xdr:col>98</xdr:col>
      <xdr:colOff>38100</xdr:colOff>
      <xdr:row>78</xdr:row>
      <xdr:rowOff>40712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3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31839</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340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行財政改革実施計画に基づき歳出を抑制しているものの、人件費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や扶助費が年々増加しており、住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一人当たりのコストも増加傾向となっている。その中で特に貸付金においては全国平均を大きく上回っている状況であるが、要因としては中山町土地開発公社に対する貸付金が多額となっているためである。ただし、貸付金額については年々減少しており、土地の分譲が順調に進めば今後は数値も減少していくものと予想さ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また、中山中学校建設事業の影響で公債費が増額したことにより、住民一人当たりのコストが年々増加傾向にあり、昨年度比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円増となっているが令和元年度に多額の起債を行ったため今後も増加するものと見込まれる。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山形県中山町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11,177
11,113
31.15
5,785,913
5,512,918
271,210
3,028,209
5,773,317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93218</xdr:rowOff>
    </xdr:from>
    <xdr:to>
      <xdr:col>24</xdr:col>
      <xdr:colOff>63500</xdr:colOff>
      <xdr:row>36</xdr:row>
      <xdr:rowOff>126238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65418"/>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93218</xdr:rowOff>
    </xdr:from>
    <xdr:to>
      <xdr:col>19</xdr:col>
      <xdr:colOff>177800</xdr:colOff>
      <xdr:row>36</xdr:row>
      <xdr:rowOff>99060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65418"/>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99060</xdr:rowOff>
    </xdr:from>
    <xdr:to>
      <xdr:col>15</xdr:col>
      <xdr:colOff>50800</xdr:colOff>
      <xdr:row>36</xdr:row>
      <xdr:rowOff>108839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71260"/>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108839</xdr:rowOff>
    </xdr:from>
    <xdr:to>
      <xdr:col>10</xdr:col>
      <xdr:colOff>114300</xdr:colOff>
      <xdr:row>36</xdr:row>
      <xdr:rowOff>144653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28103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75438</xdr:rowOff>
    </xdr:from>
    <xdr:to>
      <xdr:col>24</xdr:col>
      <xdr:colOff>114300</xdr:colOff>
      <xdr:row>37</xdr:row>
      <xdr:rowOff>5588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2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42418</xdr:rowOff>
    </xdr:from>
    <xdr:to>
      <xdr:col>20</xdr:col>
      <xdr:colOff>38100</xdr:colOff>
      <xdr:row>36</xdr:row>
      <xdr:rowOff>144018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135145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48260</xdr:rowOff>
    </xdr:from>
    <xdr:to>
      <xdr:col>15</xdr:col>
      <xdr:colOff>101600</xdr:colOff>
      <xdr:row>36</xdr:row>
      <xdr:rowOff>149860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166387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58039</xdr:rowOff>
    </xdr:from>
    <xdr:to>
      <xdr:col>10</xdr:col>
      <xdr:colOff>165100</xdr:colOff>
      <xdr:row>36</xdr:row>
      <xdr:rowOff>159639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150766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93853</xdr:rowOff>
    </xdr:from>
    <xdr:to>
      <xdr:col>6</xdr:col>
      <xdr:colOff>38100</xdr:colOff>
      <xdr:row>37</xdr:row>
      <xdr:rowOff>24003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15130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64409</xdr:rowOff>
    </xdr:from>
    <xdr:to>
      <xdr:col>24</xdr:col>
      <xdr:colOff>63500</xdr:colOff>
      <xdr:row>58</xdr:row>
      <xdr:rowOff>87922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08509"/>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32088</xdr:rowOff>
    </xdr:from>
    <xdr:to>
      <xdr:col>19</xdr:col>
      <xdr:colOff>177800</xdr:colOff>
      <xdr:row>58</xdr:row>
      <xdr:rowOff>87922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76188"/>
          <a:ext cx="889000" cy="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32088</xdr:rowOff>
    </xdr:from>
    <xdr:to>
      <xdr:col>15</xdr:col>
      <xdr:colOff>50800</xdr:colOff>
      <xdr:row>58</xdr:row>
      <xdr:rowOff>70562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76188"/>
          <a:ext cx="889000" cy="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58374</xdr:rowOff>
    </xdr:from>
    <xdr:to>
      <xdr:col>10</xdr:col>
      <xdr:colOff>114300</xdr:colOff>
      <xdr:row>58</xdr:row>
      <xdr:rowOff>70562</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02474"/>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13609</xdr:rowOff>
    </xdr:from>
    <xdr:to>
      <xdr:col>24</xdr:col>
      <xdr:colOff>114300</xdr:colOff>
      <xdr:row>58</xdr:row>
      <xdr:rowOff>115209</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9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99986</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37122</xdr:rowOff>
    </xdr:from>
    <xdr:to>
      <xdr:col>20</xdr:col>
      <xdr:colOff>38100</xdr:colOff>
      <xdr:row>58</xdr:row>
      <xdr:rowOff>138722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129849</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152738</xdr:rowOff>
    </xdr:from>
    <xdr:to>
      <xdr:col>15</xdr:col>
      <xdr:colOff>101600</xdr:colOff>
      <xdr:row>58</xdr:row>
      <xdr:rowOff>82888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74015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19762</xdr:rowOff>
    </xdr:from>
    <xdr:to>
      <xdr:col>10</xdr:col>
      <xdr:colOff>165100</xdr:colOff>
      <xdr:row>58</xdr:row>
      <xdr:rowOff>121362</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112489</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0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7574</xdr:rowOff>
    </xdr:from>
    <xdr:to>
      <xdr:col>6</xdr:col>
      <xdr:colOff>38100</xdr:colOff>
      <xdr:row>58</xdr:row>
      <xdr:rowOff>109174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100301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0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100808</xdr:rowOff>
    </xdr:from>
    <xdr:to>
      <xdr:col>24</xdr:col>
      <xdr:colOff>63500</xdr:colOff>
      <xdr:row>78</xdr:row>
      <xdr:rowOff>111880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473908"/>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111880</xdr:rowOff>
    </xdr:from>
    <xdr:to>
      <xdr:col>19</xdr:col>
      <xdr:colOff>177800</xdr:colOff>
      <xdr:row>78</xdr:row>
      <xdr:rowOff>123972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484980"/>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109258</xdr:rowOff>
    </xdr:from>
    <xdr:to>
      <xdr:col>15</xdr:col>
      <xdr:colOff>50800</xdr:colOff>
      <xdr:row>78</xdr:row>
      <xdr:rowOff>123972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482358"/>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109258</xdr:rowOff>
    </xdr:from>
    <xdr:to>
      <xdr:col>10</xdr:col>
      <xdr:colOff>114300</xdr:colOff>
      <xdr:row>79</xdr:row>
      <xdr:rowOff>34643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82358"/>
          <a:ext cx="889000" cy="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50008</xdr:rowOff>
    </xdr:from>
    <xdr:to>
      <xdr:col>24</xdr:col>
      <xdr:colOff>114300</xdr:colOff>
      <xdr:row>78</xdr:row>
      <xdr:rowOff>151608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4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136385</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3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61080</xdr:rowOff>
    </xdr:from>
    <xdr:to>
      <xdr:col>20</xdr:col>
      <xdr:colOff>38100</xdr:colOff>
      <xdr:row>78</xdr:row>
      <xdr:rowOff>162680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153807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5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73172</xdr:rowOff>
    </xdr:from>
    <xdr:to>
      <xdr:col>15</xdr:col>
      <xdr:colOff>101600</xdr:colOff>
      <xdr:row>79</xdr:row>
      <xdr:rowOff>3322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4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165899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53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58458</xdr:rowOff>
    </xdr:from>
    <xdr:to>
      <xdr:col>10</xdr:col>
      <xdr:colOff>165100</xdr:colOff>
      <xdr:row>78</xdr:row>
      <xdr:rowOff>160058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151185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52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155293</xdr:rowOff>
    </xdr:from>
    <xdr:to>
      <xdr:col>6</xdr:col>
      <xdr:colOff>38100</xdr:colOff>
      <xdr:row>79</xdr:row>
      <xdr:rowOff>85443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5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76570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62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25781</xdr:rowOff>
    </xdr:from>
    <xdr:to>
      <xdr:col>24</xdr:col>
      <xdr:colOff>63500</xdr:colOff>
      <xdr:row>98</xdr:row>
      <xdr:rowOff>44137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27881"/>
          <a:ext cx="8382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44137</xdr:rowOff>
    </xdr:from>
    <xdr:to>
      <xdr:col>19</xdr:col>
      <xdr:colOff>177800</xdr:colOff>
      <xdr:row>98</xdr:row>
      <xdr:rowOff>50554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46237"/>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42552</xdr:rowOff>
    </xdr:from>
    <xdr:to>
      <xdr:col>15</xdr:col>
      <xdr:colOff>50800</xdr:colOff>
      <xdr:row>98</xdr:row>
      <xdr:rowOff>50554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44652"/>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42552</xdr:rowOff>
    </xdr:from>
    <xdr:to>
      <xdr:col>10</xdr:col>
      <xdr:colOff>114300</xdr:colOff>
      <xdr:row>98</xdr:row>
      <xdr:rowOff>47391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4465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146431</xdr:rowOff>
    </xdr:from>
    <xdr:to>
      <xdr:col>24</xdr:col>
      <xdr:colOff>114300</xdr:colOff>
      <xdr:row>98</xdr:row>
      <xdr:rowOff>76581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61358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164787</xdr:rowOff>
    </xdr:from>
    <xdr:to>
      <xdr:col>20</xdr:col>
      <xdr:colOff>38100</xdr:colOff>
      <xdr:row>98</xdr:row>
      <xdr:rowOff>94937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86064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8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171204</xdr:rowOff>
    </xdr:from>
    <xdr:to>
      <xdr:col>15</xdr:col>
      <xdr:colOff>101600</xdr:colOff>
      <xdr:row>98</xdr:row>
      <xdr:rowOff>101354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92481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163202</xdr:rowOff>
    </xdr:from>
    <xdr:to>
      <xdr:col>10</xdr:col>
      <xdr:colOff>165100</xdr:colOff>
      <xdr:row>98</xdr:row>
      <xdr:rowOff>93352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84479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168041</xdr:rowOff>
    </xdr:from>
    <xdr:to>
      <xdr:col>6</xdr:col>
      <xdr:colOff>38100</xdr:colOff>
      <xdr:row>98</xdr:row>
      <xdr:rowOff>98191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89318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23114</xdr:rowOff>
    </xdr:from>
    <xdr:to>
      <xdr:col>55</xdr:col>
      <xdr:colOff>0</xdr:colOff>
      <xdr:row>38</xdr:row>
      <xdr:rowOff>29401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538214"/>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9589</xdr:rowOff>
    </xdr:from>
    <xdr:to>
      <xdr:col>50</xdr:col>
      <xdr:colOff>114300</xdr:colOff>
      <xdr:row>38</xdr:row>
      <xdr:rowOff>23114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524689"/>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114173</xdr:rowOff>
    </xdr:from>
    <xdr:to>
      <xdr:col>45</xdr:col>
      <xdr:colOff>177800</xdr:colOff>
      <xdr:row>38</xdr:row>
      <xdr:rowOff>9589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45782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114173</xdr:rowOff>
    </xdr:from>
    <xdr:to>
      <xdr:col>41</xdr:col>
      <xdr:colOff>50800</xdr:colOff>
      <xdr:row>37</xdr:row>
      <xdr:rowOff>165989</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45782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150051</xdr:rowOff>
    </xdr:from>
    <xdr:to>
      <xdr:col>55</xdr:col>
      <xdr:colOff>50800</xdr:colOff>
      <xdr:row>38</xdr:row>
      <xdr:rowOff>80201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4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1478</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345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90441</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130239</xdr:rowOff>
    </xdr:from>
    <xdr:to>
      <xdr:col>46</xdr:col>
      <xdr:colOff>38100</xdr:colOff>
      <xdr:row>38</xdr:row>
      <xdr:rowOff>60389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76916</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2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63373</xdr:rowOff>
    </xdr:from>
    <xdr:to>
      <xdr:col>41</xdr:col>
      <xdr:colOff>101600</xdr:colOff>
      <xdr:row>37</xdr:row>
      <xdr:rowOff>164973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10050</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115189</xdr:rowOff>
    </xdr:from>
    <xdr:to>
      <xdr:col>36</xdr:col>
      <xdr:colOff>165100</xdr:colOff>
      <xdr:row>38</xdr:row>
      <xdr:rowOff>45339</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61866</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133441</xdr:rowOff>
    </xdr:from>
    <xdr:to>
      <xdr:col>55</xdr:col>
      <xdr:colOff>0</xdr:colOff>
      <xdr:row>58</xdr:row>
      <xdr:rowOff>135890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10077541"/>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119072</xdr:rowOff>
    </xdr:from>
    <xdr:to>
      <xdr:col>50</xdr:col>
      <xdr:colOff>114300</xdr:colOff>
      <xdr:row>58</xdr:row>
      <xdr:rowOff>135890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1006317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116361</xdr:rowOff>
    </xdr:from>
    <xdr:to>
      <xdr:col>45</xdr:col>
      <xdr:colOff>177800</xdr:colOff>
      <xdr:row>58</xdr:row>
      <xdr:rowOff>119072</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10060461"/>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116361</xdr:rowOff>
    </xdr:from>
    <xdr:to>
      <xdr:col>41</xdr:col>
      <xdr:colOff>50800</xdr:colOff>
      <xdr:row>58</xdr:row>
      <xdr:rowOff>121282</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10060461"/>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82641</xdr:rowOff>
    </xdr:from>
    <xdr:to>
      <xdr:col>55</xdr:col>
      <xdr:colOff>50800</xdr:colOff>
      <xdr:row>59</xdr:row>
      <xdr:rowOff>12791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169018</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9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85090</xdr:rowOff>
    </xdr:from>
    <xdr:to>
      <xdr:col>50</xdr:col>
      <xdr:colOff>165100</xdr:colOff>
      <xdr:row>59</xdr:row>
      <xdr:rowOff>15240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6367</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1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68272</xdr:rowOff>
    </xdr:from>
    <xdr:to>
      <xdr:col>46</xdr:col>
      <xdr:colOff>38100</xdr:colOff>
      <xdr:row>58</xdr:row>
      <xdr:rowOff>169872</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160999</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101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65561</xdr:rowOff>
    </xdr:from>
    <xdr:to>
      <xdr:col>41</xdr:col>
      <xdr:colOff>101600</xdr:colOff>
      <xdr:row>58</xdr:row>
      <xdr:rowOff>167161</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158288</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101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70482</xdr:rowOff>
    </xdr:from>
    <xdr:to>
      <xdr:col>36</xdr:col>
      <xdr:colOff>165100</xdr:colOff>
      <xdr:row>59</xdr:row>
      <xdr:rowOff>632</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163209</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101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21903</xdr:rowOff>
    </xdr:from>
    <xdr:to>
      <xdr:col>55</xdr:col>
      <xdr:colOff>0</xdr:colOff>
      <xdr:row>77</xdr:row>
      <xdr:rowOff>67165</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052103"/>
          <a:ext cx="8382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169190</xdr:rowOff>
    </xdr:from>
    <xdr:to>
      <xdr:col>50</xdr:col>
      <xdr:colOff>114300</xdr:colOff>
      <xdr:row>77</xdr:row>
      <xdr:rowOff>67165</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199390"/>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26908</xdr:rowOff>
    </xdr:from>
    <xdr:to>
      <xdr:col>45</xdr:col>
      <xdr:colOff>177800</xdr:colOff>
      <xdr:row>76</xdr:row>
      <xdr:rowOff>169190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057108"/>
          <a:ext cx="889000" cy="14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26908</xdr:rowOff>
    </xdr:from>
    <xdr:to>
      <xdr:col>41</xdr:col>
      <xdr:colOff>50800</xdr:colOff>
      <xdr:row>76</xdr:row>
      <xdr:rowOff>75944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057108"/>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142553</xdr:rowOff>
    </xdr:from>
    <xdr:to>
      <xdr:col>55</xdr:col>
      <xdr:colOff>50800</xdr:colOff>
      <xdr:row>76</xdr:row>
      <xdr:rowOff>72703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0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165430</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8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16365</xdr:rowOff>
    </xdr:from>
    <xdr:to>
      <xdr:col>50</xdr:col>
      <xdr:colOff>165100</xdr:colOff>
      <xdr:row>77</xdr:row>
      <xdr:rowOff>117965</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2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109092</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31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118390</xdr:rowOff>
    </xdr:from>
    <xdr:to>
      <xdr:col>46</xdr:col>
      <xdr:colOff>38100</xdr:colOff>
      <xdr:row>77</xdr:row>
      <xdr:rowOff>48540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1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39667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2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147558</xdr:rowOff>
    </xdr:from>
    <xdr:to>
      <xdr:col>41</xdr:col>
      <xdr:colOff>101600</xdr:colOff>
      <xdr:row>76</xdr:row>
      <xdr:rowOff>77708</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94235</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7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25144</xdr:rowOff>
    </xdr:from>
    <xdr:to>
      <xdr:col>36</xdr:col>
      <xdr:colOff>165100</xdr:colOff>
      <xdr:row>76</xdr:row>
      <xdr:rowOff>126744</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117871</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14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40125</xdr:rowOff>
    </xdr:from>
    <xdr:to>
      <xdr:col>55</xdr:col>
      <xdr:colOff>0</xdr:colOff>
      <xdr:row>97</xdr:row>
      <xdr:rowOff>111993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670775"/>
          <a:ext cx="838200" cy="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106246</xdr:rowOff>
    </xdr:from>
    <xdr:to>
      <xdr:col>50</xdr:col>
      <xdr:colOff>114300</xdr:colOff>
      <xdr:row>97</xdr:row>
      <xdr:rowOff>111993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736896"/>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106246</xdr:rowOff>
    </xdr:from>
    <xdr:to>
      <xdr:col>45</xdr:col>
      <xdr:colOff>177800</xdr:colOff>
      <xdr:row>97</xdr:row>
      <xdr:rowOff>117097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736896"/>
          <a:ext cx="8890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117097</xdr:rowOff>
    </xdr:from>
    <xdr:to>
      <xdr:col>41</xdr:col>
      <xdr:colOff>50800</xdr:colOff>
      <xdr:row>97</xdr:row>
      <xdr:rowOff>125141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74774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5884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8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160775</xdr:rowOff>
    </xdr:from>
    <xdr:to>
      <xdr:col>55</xdr:col>
      <xdr:colOff>50800</xdr:colOff>
      <xdr:row>97</xdr:row>
      <xdr:rowOff>90925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12202</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47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61193</xdr:rowOff>
    </xdr:from>
    <xdr:to>
      <xdr:col>50</xdr:col>
      <xdr:colOff>165100</xdr:colOff>
      <xdr:row>97</xdr:row>
      <xdr:rowOff>162793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7870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4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55446</xdr:rowOff>
    </xdr:from>
    <xdr:to>
      <xdr:col>46</xdr:col>
      <xdr:colOff>38100</xdr:colOff>
      <xdr:row>97</xdr:row>
      <xdr:rowOff>157046</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2123</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46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66297</xdr:rowOff>
    </xdr:from>
    <xdr:to>
      <xdr:col>41</xdr:col>
      <xdr:colOff>101600</xdr:colOff>
      <xdr:row>97</xdr:row>
      <xdr:rowOff>167897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6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12974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4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74341</xdr:rowOff>
    </xdr:from>
    <xdr:to>
      <xdr:col>36</xdr:col>
      <xdr:colOff>165100</xdr:colOff>
      <xdr:row>98</xdr:row>
      <xdr:rowOff>4491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21018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148171</xdr:rowOff>
    </xdr:from>
    <xdr:to>
      <xdr:col>85</xdr:col>
      <xdr:colOff>127000</xdr:colOff>
      <xdr:row>37</xdr:row>
      <xdr:rowOff>132550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148921"/>
          <a:ext cx="838200" cy="3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115024</xdr:rowOff>
    </xdr:from>
    <xdr:to>
      <xdr:col>81</xdr:col>
      <xdr:colOff>50800</xdr:colOff>
      <xdr:row>37</xdr:row>
      <xdr:rowOff>132550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4592300" y="645867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115024</xdr:rowOff>
    </xdr:from>
    <xdr:to>
      <xdr:col>76</xdr:col>
      <xdr:colOff>114300</xdr:colOff>
      <xdr:row>37</xdr:row>
      <xdr:rowOff>132982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58674"/>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132982</xdr:rowOff>
    </xdr:from>
    <xdr:to>
      <xdr:col>71</xdr:col>
      <xdr:colOff>177800</xdr:colOff>
      <xdr:row>37</xdr:row>
      <xdr:rowOff>144094</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76632"/>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97371</xdr:rowOff>
    </xdr:from>
    <xdr:to>
      <xdr:col>85</xdr:col>
      <xdr:colOff>177800</xdr:colOff>
      <xdr:row>36</xdr:row>
      <xdr:rowOff>27521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0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120248</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594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81750</xdr:rowOff>
    </xdr:from>
    <xdr:to>
      <xdr:col>81</xdr:col>
      <xdr:colOff>101600</xdr:colOff>
      <xdr:row>38</xdr:row>
      <xdr:rowOff>11900</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4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3027</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5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64224</xdr:rowOff>
    </xdr:from>
    <xdr:to>
      <xdr:col>76</xdr:col>
      <xdr:colOff>165100</xdr:colOff>
      <xdr:row>37</xdr:row>
      <xdr:rowOff>165824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156951</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5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82182</xdr:rowOff>
    </xdr:from>
    <xdr:to>
      <xdr:col>72</xdr:col>
      <xdr:colOff>38100</xdr:colOff>
      <xdr:row>38</xdr:row>
      <xdr:rowOff>12332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4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5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93294</xdr:rowOff>
    </xdr:from>
    <xdr:to>
      <xdr:col>67</xdr:col>
      <xdr:colOff>101600</xdr:colOff>
      <xdr:row>38</xdr:row>
      <xdr:rowOff>23444</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14571</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62113</xdr:rowOff>
    </xdr:from>
    <xdr:to>
      <xdr:col>85</xdr:col>
      <xdr:colOff>127000</xdr:colOff>
      <xdr:row>57</xdr:row>
      <xdr:rowOff>79395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5481300" y="9834763"/>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105242</xdr:rowOff>
    </xdr:from>
    <xdr:to>
      <xdr:col>81</xdr:col>
      <xdr:colOff>50800</xdr:colOff>
      <xdr:row>57</xdr:row>
      <xdr:rowOff>62113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706442"/>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151161</xdr:rowOff>
    </xdr:from>
    <xdr:to>
      <xdr:col>76</xdr:col>
      <xdr:colOff>114300</xdr:colOff>
      <xdr:row>56</xdr:row>
      <xdr:rowOff>105242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3703300" y="9580911"/>
          <a:ext cx="889000" cy="1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146596</xdr:rowOff>
    </xdr:from>
    <xdr:to>
      <xdr:col>71</xdr:col>
      <xdr:colOff>177800</xdr:colOff>
      <xdr:row>55</xdr:row>
      <xdr:rowOff>151161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814300" y="8547646"/>
          <a:ext cx="889000" cy="103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28595</xdr:rowOff>
    </xdr:from>
    <xdr:to>
      <xdr:col>85</xdr:col>
      <xdr:colOff>177800</xdr:colOff>
      <xdr:row>57</xdr:row>
      <xdr:rowOff>130195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8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114972</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7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11313</xdr:rowOff>
    </xdr:from>
    <xdr:to>
      <xdr:col>81</xdr:col>
      <xdr:colOff>101600</xdr:colOff>
      <xdr:row>57</xdr:row>
      <xdr:rowOff>112913</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78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104040</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14111" y="987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54442</xdr:rowOff>
    </xdr:from>
    <xdr:to>
      <xdr:col>76</xdr:col>
      <xdr:colOff>165100</xdr:colOff>
      <xdr:row>56</xdr:row>
      <xdr:rowOff>156042</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6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43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100361</xdr:rowOff>
    </xdr:from>
    <xdr:to>
      <xdr:col>72</xdr:col>
      <xdr:colOff>38100</xdr:colOff>
      <xdr:row>56</xdr:row>
      <xdr:rowOff>30511</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47038</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36111" y="93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95796</xdr:rowOff>
    </xdr:from>
    <xdr:to>
      <xdr:col>67</xdr:col>
      <xdr:colOff>101600</xdr:colOff>
      <xdr:row>50</xdr:row>
      <xdr:rowOff>25946</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84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42473</xdr:rowOff>
    </xdr:from>
    <xdr:ext cx="59901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14795" y="82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32716</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5481300" y="13577266"/>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40811</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814300" y="13585361"/>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153366</xdr:rowOff>
    </xdr:from>
    <xdr:to>
      <xdr:col>85</xdr:col>
      <xdr:colOff>177800</xdr:colOff>
      <xdr:row>79</xdr:row>
      <xdr:rowOff>83516</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68293</xdr:rowOff>
    </xdr:from>
    <xdr:ext cx="378565"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4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47558</xdr:rowOff>
    </xdr:from>
    <xdr:to>
      <xdr:col>85</xdr:col>
      <xdr:colOff>127000</xdr:colOff>
      <xdr:row>97</xdr:row>
      <xdr:rowOff>64901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678208"/>
          <a:ext cx="8382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64901</xdr:rowOff>
    </xdr:from>
    <xdr:to>
      <xdr:col>81</xdr:col>
      <xdr:colOff>50800</xdr:colOff>
      <xdr:row>97</xdr:row>
      <xdr:rowOff>105150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695551"/>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105150</xdr:rowOff>
    </xdr:from>
    <xdr:to>
      <xdr:col>76</xdr:col>
      <xdr:colOff>114300</xdr:colOff>
      <xdr:row>97</xdr:row>
      <xdr:rowOff>115545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735800"/>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109105</xdr:rowOff>
    </xdr:from>
    <xdr:to>
      <xdr:col>71</xdr:col>
      <xdr:colOff>177800</xdr:colOff>
      <xdr:row>97</xdr:row>
      <xdr:rowOff>115545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739755"/>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168208</xdr:rowOff>
    </xdr:from>
    <xdr:to>
      <xdr:col>85</xdr:col>
      <xdr:colOff>177800</xdr:colOff>
      <xdr:row>97</xdr:row>
      <xdr:rowOff>98358</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6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146635</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6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14101</xdr:rowOff>
    </xdr:from>
    <xdr:to>
      <xdr:col>81</xdr:col>
      <xdr:colOff>101600</xdr:colOff>
      <xdr:row>97</xdr:row>
      <xdr:rowOff>115701</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106828</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7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54350</xdr:rowOff>
    </xdr:from>
    <xdr:to>
      <xdr:col>76</xdr:col>
      <xdr:colOff>165100</xdr:colOff>
      <xdr:row>97</xdr:row>
      <xdr:rowOff>155950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147077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64745</xdr:rowOff>
    </xdr:from>
    <xdr:to>
      <xdr:col>72</xdr:col>
      <xdr:colOff>38100</xdr:colOff>
      <xdr:row>97</xdr:row>
      <xdr:rowOff>166345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6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157472</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78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58305</xdr:rowOff>
    </xdr:from>
    <xdr:to>
      <xdr:col>67</xdr:col>
      <xdr:colOff>101600</xdr:colOff>
      <xdr:row>97</xdr:row>
      <xdr:rowOff>159905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151032</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7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行財政改革実施計画により歳出を抑制して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ほとんどの歳出項目において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ったが、令和元年度は多くの項目で前年度から増加している。中でも民生費において、年々扶助費が増加傾向にあるため過去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年間でピークとなり前年度比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また、商工費においては分譲を進めている西部工業団地の土地取得に対する補助金を新設したことにより、順調に分譲が進んだことによる補助金の支出が増大し、前年比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教育費において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は非常に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特徴的なグラフとなっているが、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年度から中山中学校建設事業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を開始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年度中に事業費の大部分を占める校舎が完成した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前年度比で急激に減額となっ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校庭・グラウンド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関連工事を行い、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年度には中山中学校建設事業は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全て完了したことにより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支出に戻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実質収支額は昨年度比で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％、実質単年度収支は昨年度比で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％となった。財政調整基金残高は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取崩しにより減少し、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は財政調整基金残高減に加え、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額も減となったことにより実質単年度収支が赤字に転じている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山形県中山町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の会計が黒字決算のため、連結実質赤字比率はなく、黒字額が表示されている。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一般会計では、交付税の減少や各事業費の増等により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に数字が落ち込んだが、平成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は標準財政規模自体が縮小していること及び中山中学校建設事業が終了し、予算規模自体も縮小したことなどもあり標準財政規模比のパーセンテージは増加している。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その傾向は平成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年度も続き、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％と近年と比較しても高い数字となっている。令和元年度にはパーセンテージは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年度と比較しても高い状況である。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特別会計においては、人口減少により医療サービス等の受給者や下水道利用者が減少していく見込みであることから、保険料や使用料金の見直しにより料金体制の適正化を図ること等により今後も赤字額を出さないように努め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AY18" sqref="AY18:BM18"/>
    </sheetView>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3"/>
      <c r="DK1" s="183"/>
      <c r="DL1" s="183"/>
      <c r="DM1" s="183"/>
      <c r="DN1" s="183"/>
      <c r="DO1" s="183"/>
    </row>
    <row r="2" spans="1:119" ht="24.75" thickBot="1">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2"/>
      <c r="DK3" s="182"/>
      <c r="DL3" s="182"/>
      <c r="DM3" s="182"/>
      <c r="DN3" s="182"/>
      <c r="DO3" s="182"/>
    </row>
    <row r="4" spans="1:119" ht="18.75" customHeight="1">
      <c r="A4" s="183"/>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5785913</v>
      </c>
      <c r="BO4" s="462"/>
      <c r="BP4" s="462"/>
      <c r="BQ4" s="462"/>
      <c r="BR4" s="462"/>
      <c r="BS4" s="462"/>
      <c r="BT4" s="462"/>
      <c r="BU4" s="463"/>
      <c r="BV4" s="461">
        <v>4955430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9</v>
      </c>
      <c r="CU4" s="646"/>
      <c r="CV4" s="646"/>
      <c r="CW4" s="646"/>
      <c r="CX4" s="646"/>
      <c r="CY4" s="646"/>
      <c r="CZ4" s="646"/>
      <c r="DA4" s="647"/>
      <c r="DB4" s="645">
        <v>9.1999999999999993</v>
      </c>
      <c r="DC4" s="646"/>
      <c r="DD4" s="646"/>
      <c r="DE4" s="646"/>
      <c r="DF4" s="646"/>
      <c r="DG4" s="646"/>
      <c r="DH4" s="646"/>
      <c r="DI4" s="647"/>
      <c r="DJ4" s="182"/>
      <c r="DK4" s="182"/>
      <c r="DL4" s="182"/>
      <c r="DM4" s="182"/>
      <c r="DN4" s="182"/>
      <c r="DO4" s="182"/>
    </row>
    <row r="5" spans="1:119" ht="18.75" customHeight="1">
      <c r="A5" s="183"/>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5512918</v>
      </c>
      <c r="BO5" s="467"/>
      <c r="BP5" s="467"/>
      <c r="BQ5" s="467"/>
      <c r="BR5" s="467"/>
      <c r="BS5" s="467"/>
      <c r="BT5" s="467"/>
      <c r="BU5" s="468"/>
      <c r="BV5" s="466">
        <v>4676668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96</v>
      </c>
      <c r="CU5" s="437"/>
      <c r="CV5" s="437"/>
      <c r="CW5" s="437"/>
      <c r="CX5" s="437"/>
      <c r="CY5" s="437"/>
      <c r="CZ5" s="437"/>
      <c r="DA5" s="438"/>
      <c r="DB5" s="436">
        <v>95.4</v>
      </c>
      <c r="DC5" s="437"/>
      <c r="DD5" s="437"/>
      <c r="DE5" s="437"/>
      <c r="DF5" s="437"/>
      <c r="DG5" s="437"/>
      <c r="DH5" s="437"/>
      <c r="DI5" s="438"/>
      <c r="DJ5" s="182"/>
      <c r="DK5" s="182"/>
      <c r="DL5" s="182"/>
      <c r="DM5" s="182"/>
      <c r="DN5" s="182"/>
      <c r="DO5" s="182"/>
    </row>
    <row r="6" spans="1:119" ht="18.75" customHeight="1">
      <c r="A6" s="183"/>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272995</v>
      </c>
      <c r="BO6" s="467"/>
      <c r="BP6" s="467"/>
      <c r="BQ6" s="467"/>
      <c r="BR6" s="467"/>
      <c r="BS6" s="467"/>
      <c r="BT6" s="467"/>
      <c r="BU6" s="468"/>
      <c r="BV6" s="466">
        <v>278762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99.7</v>
      </c>
      <c r="CU6" s="620"/>
      <c r="CV6" s="620"/>
      <c r="CW6" s="620"/>
      <c r="CX6" s="620"/>
      <c r="CY6" s="620"/>
      <c r="CZ6" s="620"/>
      <c r="DA6" s="621"/>
      <c r="DB6" s="619">
        <v>100.1</v>
      </c>
      <c r="DC6" s="620"/>
      <c r="DD6" s="620"/>
      <c r="DE6" s="620"/>
      <c r="DF6" s="620"/>
      <c r="DG6" s="620"/>
      <c r="DH6" s="620"/>
      <c r="DI6" s="621"/>
      <c r="DJ6" s="182"/>
      <c r="DK6" s="182"/>
      <c r="DL6" s="182"/>
      <c r="DM6" s="182"/>
      <c r="DN6" s="182"/>
      <c r="DO6" s="182"/>
    </row>
    <row r="7" spans="1:119" ht="18.75" customHeight="1">
      <c r="A7" s="183"/>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1785</v>
      </c>
      <c r="BO7" s="467"/>
      <c r="BP7" s="467"/>
      <c r="BQ7" s="467"/>
      <c r="BR7" s="467"/>
      <c r="BS7" s="467"/>
      <c r="BT7" s="467"/>
      <c r="BU7" s="468"/>
      <c r="BV7" s="466">
        <v>5007</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3028209</v>
      </c>
      <c r="CU7" s="467"/>
      <c r="CV7" s="467"/>
      <c r="CW7" s="467"/>
      <c r="CX7" s="467"/>
      <c r="CY7" s="467"/>
      <c r="CZ7" s="467"/>
      <c r="DA7" s="468"/>
      <c r="DB7" s="466">
        <v>2991629</v>
      </c>
      <c r="DC7" s="467"/>
      <c r="DD7" s="467"/>
      <c r="DE7" s="467"/>
      <c r="DF7" s="467"/>
      <c r="DG7" s="467"/>
      <c r="DH7" s="467"/>
      <c r="DI7" s="468"/>
      <c r="DJ7" s="182"/>
      <c r="DK7" s="182"/>
      <c r="DL7" s="182"/>
      <c r="DM7" s="182"/>
      <c r="DN7" s="182"/>
      <c r="DO7" s="182"/>
    </row>
    <row r="8" spans="1:119" ht="18.75" customHeight="1" thickBot="1">
      <c r="A8" s="183"/>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104</v>
      </c>
      <c r="AV8" s="524"/>
      <c r="AW8" s="524"/>
      <c r="AX8" s="524"/>
      <c r="AY8" s="446" t="s">
        <v>108</v>
      </c>
      <c r="AZ8" s="447"/>
      <c r="BA8" s="447"/>
      <c r="BB8" s="447"/>
      <c r="BC8" s="447"/>
      <c r="BD8" s="447"/>
      <c r="BE8" s="447"/>
      <c r="BF8" s="447"/>
      <c r="BG8" s="447"/>
      <c r="BH8" s="447"/>
      <c r="BI8" s="447"/>
      <c r="BJ8" s="447"/>
      <c r="BK8" s="447"/>
      <c r="BL8" s="447"/>
      <c r="BM8" s="448"/>
      <c r="BN8" s="466">
        <v>271210</v>
      </c>
      <c r="BO8" s="467"/>
      <c r="BP8" s="467"/>
      <c r="BQ8" s="467"/>
      <c r="BR8" s="467"/>
      <c r="BS8" s="467"/>
      <c r="BT8" s="467"/>
      <c r="BU8" s="468"/>
      <c r="BV8" s="466">
        <v>273755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0.38</v>
      </c>
      <c r="CU8" s="580"/>
      <c r="CV8" s="580"/>
      <c r="CW8" s="580"/>
      <c r="CX8" s="580"/>
      <c r="CY8" s="580"/>
      <c r="CZ8" s="580"/>
      <c r="DA8" s="581"/>
      <c r="DB8" s="579">
        <v>0.38</v>
      </c>
      <c r="DC8" s="580"/>
      <c r="DD8" s="580"/>
      <c r="DE8" s="580"/>
      <c r="DF8" s="580"/>
      <c r="DG8" s="580"/>
      <c r="DH8" s="580"/>
      <c r="DI8" s="581"/>
      <c r="DJ8" s="182"/>
      <c r="DK8" s="182"/>
      <c r="DL8" s="182"/>
      <c r="DM8" s="182"/>
      <c r="DN8" s="182"/>
      <c r="DO8" s="182"/>
    </row>
    <row r="9" spans="1:119" ht="18.75" customHeight="1" thickBot="1">
      <c r="A9" s="183"/>
      <c r="B9" s="608" t="s">
        <v>110</v>
      </c>
      <c r="C9" s="609"/>
      <c r="D9" s="609"/>
      <c r="E9" s="609"/>
      <c r="F9" s="609"/>
      <c r="G9" s="609"/>
      <c r="H9" s="609"/>
      <c r="I9" s="609"/>
      <c r="J9" s="609"/>
      <c r="K9" s="529"/>
      <c r="L9" s="610" t="s">
        <v>111</v>
      </c>
      <c r="M9" s="611"/>
      <c r="N9" s="611"/>
      <c r="O9" s="611"/>
      <c r="P9" s="611"/>
      <c r="Q9" s="612"/>
      <c r="R9" s="613">
        <v>11363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104</v>
      </c>
      <c r="AV9" s="524"/>
      <c r="AW9" s="524"/>
      <c r="AX9" s="524"/>
      <c r="AY9" s="446" t="s">
        <v>114</v>
      </c>
      <c r="AZ9" s="447"/>
      <c r="BA9" s="447"/>
      <c r="BB9" s="447"/>
      <c r="BC9" s="447"/>
      <c r="BD9" s="447"/>
      <c r="BE9" s="447"/>
      <c r="BF9" s="447"/>
      <c r="BG9" s="447"/>
      <c r="BH9" s="447"/>
      <c r="BI9" s="447"/>
      <c r="BJ9" s="447"/>
      <c r="BK9" s="447"/>
      <c r="BL9" s="447"/>
      <c r="BM9" s="448"/>
      <c r="BN9" s="466">
        <v>-2545</v>
      </c>
      <c r="BO9" s="467"/>
      <c r="BP9" s="467"/>
      <c r="BQ9" s="467"/>
      <c r="BR9" s="467"/>
      <c r="BS9" s="467"/>
      <c r="BT9" s="467"/>
      <c r="BU9" s="468"/>
      <c r="BV9" s="466">
        <v>9795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13.5</v>
      </c>
      <c r="DC9" s="437"/>
      <c r="DD9" s="437"/>
      <c r="DE9" s="437"/>
      <c r="DF9" s="437"/>
      <c r="DG9" s="437"/>
      <c r="DH9" s="437"/>
      <c r="DI9" s="438"/>
      <c r="DJ9" s="182"/>
      <c r="DK9" s="182"/>
      <c r="DL9" s="182"/>
      <c r="DM9" s="182"/>
      <c r="DN9" s="182"/>
      <c r="DO9" s="182"/>
    </row>
    <row r="10" spans="1:119" ht="18.75" customHeight="1" thickBot="1">
      <c r="A10" s="183"/>
      <c r="B10" s="608"/>
      <c r="C10" s="609"/>
      <c r="D10" s="609"/>
      <c r="E10" s="609"/>
      <c r="F10" s="609"/>
      <c r="G10" s="609"/>
      <c r="H10" s="609"/>
      <c r="I10" s="609"/>
      <c r="J10" s="609"/>
      <c r="K10" s="529"/>
      <c r="L10" s="439" t="s">
        <v>116</v>
      </c>
      <c r="M10" s="440"/>
      <c r="N10" s="440"/>
      <c r="O10" s="440"/>
      <c r="P10" s="440"/>
      <c r="Q10" s="441"/>
      <c r="R10" s="442">
        <v>12015</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104</v>
      </c>
      <c r="AV10" s="524"/>
      <c r="AW10" s="524"/>
      <c r="AX10" s="524"/>
      <c r="AY10" s="446" t="s">
        <v>118</v>
      </c>
      <c r="AZ10" s="447"/>
      <c r="BA10" s="447"/>
      <c r="BB10" s="447"/>
      <c r="BC10" s="447"/>
      <c r="BD10" s="447"/>
      <c r="BE10" s="447"/>
      <c r="BF10" s="447"/>
      <c r="BG10" s="447"/>
      <c r="BH10" s="447"/>
      <c r="BI10" s="447"/>
      <c r="BJ10" s="447"/>
      <c r="BK10" s="447"/>
      <c r="BL10" s="447"/>
      <c r="BM10" s="448"/>
      <c r="BN10" s="466">
        <v>87</v>
      </c>
      <c r="BO10" s="467"/>
      <c r="BP10" s="467"/>
      <c r="BQ10" s="467"/>
      <c r="BR10" s="467"/>
      <c r="BS10" s="467"/>
      <c r="BT10" s="467"/>
      <c r="BU10" s="468"/>
      <c r="BV10" s="466">
        <v>28113</v>
      </c>
      <c r="BW10" s="467"/>
      <c r="BX10" s="467"/>
      <c r="BY10" s="467"/>
      <c r="BZ10" s="467"/>
      <c r="CA10" s="467"/>
      <c r="CB10" s="467"/>
      <c r="CC10" s="468"/>
      <c r="CD10" s="187" t="s">
        <v>119</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93</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125</v>
      </c>
      <c r="DC11" s="580"/>
      <c r="DD11" s="580"/>
      <c r="DE11" s="580"/>
      <c r="DF11" s="580"/>
      <c r="DG11" s="580"/>
      <c r="DH11" s="580"/>
      <c r="DI11" s="581"/>
      <c r="DJ11" s="182"/>
      <c r="DK11" s="182"/>
      <c r="DL11" s="182"/>
      <c r="DM11" s="182"/>
      <c r="DN11" s="182"/>
      <c r="DO11" s="182"/>
    </row>
    <row r="12" spans="1:119" ht="18.75" customHeight="1">
      <c r="A12" s="183"/>
      <c r="B12" s="582" t="s">
        <v>126</v>
      </c>
      <c r="C12" s="583"/>
      <c r="D12" s="583"/>
      <c r="E12" s="583"/>
      <c r="F12" s="583"/>
      <c r="G12" s="583"/>
      <c r="H12" s="583"/>
      <c r="I12" s="583"/>
      <c r="J12" s="583"/>
      <c r="K12" s="584"/>
      <c r="L12" s="591" t="s">
        <v>127</v>
      </c>
      <c r="M12" s="592"/>
      <c r="N12" s="592"/>
      <c r="O12" s="592"/>
      <c r="P12" s="592"/>
      <c r="Q12" s="593"/>
      <c r="R12" s="594">
        <v>11177</v>
      </c>
      <c r="S12" s="595"/>
      <c r="T12" s="595"/>
      <c r="U12" s="595"/>
      <c r="V12" s="596"/>
      <c r="W12" s="597" t="s">
        <v>1</v>
      </c>
      <c r="X12" s="524"/>
      <c r="Y12" s="524"/>
      <c r="Z12" s="524"/>
      <c r="AA12" s="524"/>
      <c r="AB12" s="598"/>
      <c r="AC12" s="599" t="s">
        <v>128</v>
      </c>
      <c r="AD12" s="600"/>
      <c r="AE12" s="600"/>
      <c r="AF12" s="600"/>
      <c r="AG12" s="601"/>
      <c r="AH12" s="599" t="s">
        <v>129</v>
      </c>
      <c r="AI12" s="600"/>
      <c r="AJ12" s="600"/>
      <c r="AK12" s="600"/>
      <c r="AL12" s="602"/>
      <c r="AM12" s="535" t="s">
        <v>130</v>
      </c>
      <c r="AN12" s="440"/>
      <c r="AO12" s="440"/>
      <c r="AP12" s="440"/>
      <c r="AQ12" s="440"/>
      <c r="AR12" s="440"/>
      <c r="AS12" s="440"/>
      <c r="AT12" s="441"/>
      <c r="AU12" s="523" t="s">
        <v>131</v>
      </c>
      <c r="AV12" s="524"/>
      <c r="AW12" s="524"/>
      <c r="AX12" s="524"/>
      <c r="AY12" s="446" t="s">
        <v>132</v>
      </c>
      <c r="AZ12" s="447"/>
      <c r="BA12" s="447"/>
      <c r="BB12" s="447"/>
      <c r="BC12" s="447"/>
      <c r="BD12" s="447"/>
      <c r="BE12" s="447"/>
      <c r="BF12" s="447"/>
      <c r="BG12" s="447"/>
      <c r="BH12" s="447"/>
      <c r="BI12" s="447"/>
      <c r="BJ12" s="447"/>
      <c r="BK12" s="447"/>
      <c r="BL12" s="447"/>
      <c r="BM12" s="448"/>
      <c r="BN12" s="466">
        <v>33000</v>
      </c>
      <c r="BO12" s="467"/>
      <c r="BP12" s="467"/>
      <c r="BQ12" s="467"/>
      <c r="BR12" s="467"/>
      <c r="BS12" s="467"/>
      <c r="BT12" s="467"/>
      <c r="BU12" s="468"/>
      <c r="BV12" s="466">
        <v>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134</v>
      </c>
      <c r="DC12" s="580"/>
      <c r="DD12" s="580"/>
      <c r="DE12" s="580"/>
      <c r="DF12" s="580"/>
      <c r="DG12" s="580"/>
      <c r="DH12" s="580"/>
      <c r="DI12" s="581"/>
      <c r="DJ12" s="182"/>
      <c r="DK12" s="182"/>
      <c r="DL12" s="182"/>
      <c r="DM12" s="182"/>
      <c r="DN12" s="182"/>
      <c r="DO12" s="182"/>
    </row>
    <row r="13" spans="1:119" ht="18.75" customHeight="1">
      <c r="A13" s="183"/>
      <c r="B13" s="585"/>
      <c r="C13" s="586"/>
      <c r="D13" s="586"/>
      <c r="E13" s="586"/>
      <c r="F13" s="586"/>
      <c r="G13" s="586"/>
      <c r="H13" s="586"/>
      <c r="I13" s="586"/>
      <c r="J13" s="586"/>
      <c r="K13" s="587"/>
      <c r="L13" s="193"/>
      <c r="M13" s="566" t="s">
        <v>135</v>
      </c>
      <c r="N13" s="567"/>
      <c r="O13" s="567"/>
      <c r="P13" s="567"/>
      <c r="Q13" s="568"/>
      <c r="R13" s="569">
        <v>11113</v>
      </c>
      <c r="S13" s="570"/>
      <c r="T13" s="570"/>
      <c r="U13" s="570"/>
      <c r="V13" s="571"/>
      <c r="W13" s="557" t="s">
        <v>136</v>
      </c>
      <c r="X13" s="479"/>
      <c r="Y13" s="479"/>
      <c r="Z13" s="479"/>
      <c r="AA13" s="479"/>
      <c r="AB13" s="480"/>
      <c r="AC13" s="442">
        <v>651</v>
      </c>
      <c r="AD13" s="443"/>
      <c r="AE13" s="443"/>
      <c r="AF13" s="443"/>
      <c r="AG13" s="444"/>
      <c r="AH13" s="442">
        <v>698</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-35458</v>
      </c>
      <c r="BO13" s="467"/>
      <c r="BP13" s="467"/>
      <c r="BQ13" s="467"/>
      <c r="BR13" s="467"/>
      <c r="BS13" s="467"/>
      <c r="BT13" s="467"/>
      <c r="BU13" s="468"/>
      <c r="BV13" s="466">
        <v>37908</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11.4</v>
      </c>
      <c r="CU13" s="437"/>
      <c r="CV13" s="437"/>
      <c r="CW13" s="437"/>
      <c r="CX13" s="437"/>
      <c r="CY13" s="437"/>
      <c r="CZ13" s="437"/>
      <c r="DA13" s="438"/>
      <c r="DB13" s="436">
        <v>10.5</v>
      </c>
      <c r="DC13" s="437"/>
      <c r="DD13" s="437"/>
      <c r="DE13" s="437"/>
      <c r="DF13" s="437"/>
      <c r="DG13" s="437"/>
      <c r="DH13" s="437"/>
      <c r="DI13" s="438"/>
      <c r="DJ13" s="182"/>
      <c r="DK13" s="182"/>
      <c r="DL13" s="182"/>
      <c r="DM13" s="182"/>
      <c r="DN13" s="182"/>
      <c r="DO13" s="182"/>
    </row>
    <row r="14" spans="1:119" ht="18.75" customHeight="1" thickBot="1">
      <c r="A14" s="183"/>
      <c r="B14" s="585"/>
      <c r="C14" s="586"/>
      <c r="D14" s="586"/>
      <c r="E14" s="586"/>
      <c r="F14" s="586"/>
      <c r="G14" s="586"/>
      <c r="H14" s="586"/>
      <c r="I14" s="586"/>
      <c r="J14" s="586"/>
      <c r="K14" s="587"/>
      <c r="L14" s="559" t="s">
        <v>141</v>
      </c>
      <c r="M14" s="603"/>
      <c r="N14" s="603"/>
      <c r="O14" s="603"/>
      <c r="P14" s="603"/>
      <c r="Q14" s="604"/>
      <c r="R14" s="569">
        <v>11271</v>
      </c>
      <c r="S14" s="570"/>
      <c r="T14" s="570"/>
      <c r="U14" s="570"/>
      <c r="V14" s="571"/>
      <c r="W14" s="572"/>
      <c r="X14" s="482"/>
      <c r="Y14" s="482"/>
      <c r="Z14" s="482"/>
      <c r="AA14" s="482"/>
      <c r="AB14" s="483"/>
      <c r="AC14" s="562">
        <v>11.2</v>
      </c>
      <c r="AD14" s="563"/>
      <c r="AE14" s="563"/>
      <c r="AF14" s="563"/>
      <c r="AG14" s="564"/>
      <c r="AH14" s="562">
        <v>11.6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108.3</v>
      </c>
      <c r="CU14" s="574"/>
      <c r="CV14" s="574"/>
      <c r="CW14" s="574"/>
      <c r="CX14" s="574"/>
      <c r="CY14" s="574"/>
      <c r="CZ14" s="574"/>
      <c r="DA14" s="575"/>
      <c r="DB14" s="573">
        <v>125.5</v>
      </c>
      <c r="DC14" s="574"/>
      <c r="DD14" s="574"/>
      <c r="DE14" s="574"/>
      <c r="DF14" s="574"/>
      <c r="DG14" s="574"/>
      <c r="DH14" s="574"/>
      <c r="DI14" s="575"/>
      <c r="DJ14" s="182"/>
      <c r="DK14" s="182"/>
      <c r="DL14" s="182"/>
      <c r="DM14" s="182"/>
      <c r="DN14" s="182"/>
      <c r="DO14" s="182"/>
    </row>
    <row r="15" spans="1:119" ht="18.75" customHeight="1">
      <c r="A15" s="183"/>
      <c r="B15" s="585"/>
      <c r="C15" s="586"/>
      <c r="D15" s="586"/>
      <c r="E15" s="586"/>
      <c r="F15" s="586"/>
      <c r="G15" s="586"/>
      <c r="H15" s="586"/>
      <c r="I15" s="586"/>
      <c r="J15" s="586"/>
      <c r="K15" s="587"/>
      <c r="L15" s="193"/>
      <c r="M15" s="566" t="s">
        <v>135</v>
      </c>
      <c r="N15" s="567"/>
      <c r="O15" s="567"/>
      <c r="P15" s="567"/>
      <c r="Q15" s="568"/>
      <c r="R15" s="569">
        <v>11221</v>
      </c>
      <c r="S15" s="570"/>
      <c r="T15" s="570"/>
      <c r="U15" s="570"/>
      <c r="V15" s="571"/>
      <c r="W15" s="557" t="s">
        <v>143</v>
      </c>
      <c r="X15" s="479"/>
      <c r="Y15" s="479"/>
      <c r="Z15" s="479"/>
      <c r="AA15" s="479"/>
      <c r="AB15" s="480"/>
      <c r="AC15" s="442">
        <v>1772</v>
      </c>
      <c r="AD15" s="443"/>
      <c r="AE15" s="443"/>
      <c r="AF15" s="443"/>
      <c r="AG15" s="444"/>
      <c r="AH15" s="442">
        <v>1821</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1004024</v>
      </c>
      <c r="BO15" s="462"/>
      <c r="BP15" s="462"/>
      <c r="BQ15" s="462"/>
      <c r="BR15" s="462"/>
      <c r="BS15" s="462"/>
      <c r="BT15" s="462"/>
      <c r="BU15" s="463"/>
      <c r="BV15" s="461">
        <v>989883</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30.6</v>
      </c>
      <c r="AD16" s="563"/>
      <c r="AE16" s="563"/>
      <c r="AF16" s="563"/>
      <c r="AG16" s="564"/>
      <c r="AH16" s="562">
        <v>30.3</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2660801</v>
      </c>
      <c r="BO16" s="467"/>
      <c r="BP16" s="467"/>
      <c r="BQ16" s="467"/>
      <c r="BR16" s="467"/>
      <c r="BS16" s="467"/>
      <c r="BT16" s="467"/>
      <c r="BU16" s="468"/>
      <c r="BV16" s="466">
        <v>2599276</v>
      </c>
      <c r="BW16" s="467"/>
      <c r="BX16" s="467"/>
      <c r="BY16" s="467"/>
      <c r="BZ16" s="467"/>
      <c r="CA16" s="467"/>
      <c r="CB16" s="467"/>
      <c r="CC16" s="468"/>
      <c r="CD16" s="197"/>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2"/>
      <c r="DK16" s="182"/>
      <c r="DL16" s="182"/>
      <c r="DM16" s="182"/>
      <c r="DN16" s="182"/>
      <c r="DO16" s="182"/>
    </row>
    <row r="17" spans="1:119" ht="18.75" customHeight="1" thickBot="1">
      <c r="A17" s="183"/>
      <c r="B17" s="588"/>
      <c r="C17" s="589"/>
      <c r="D17" s="589"/>
      <c r="E17" s="589"/>
      <c r="F17" s="589"/>
      <c r="G17" s="589"/>
      <c r="H17" s="589"/>
      <c r="I17" s="589"/>
      <c r="J17" s="589"/>
      <c r="K17" s="590"/>
      <c r="L17" s="198"/>
      <c r="M17" s="551" t="s">
        <v>149</v>
      </c>
      <c r="N17" s="552"/>
      <c r="O17" s="552"/>
      <c r="P17" s="552"/>
      <c r="Q17" s="553"/>
      <c r="R17" s="554" t="s">
        <v>150</v>
      </c>
      <c r="S17" s="555"/>
      <c r="T17" s="555"/>
      <c r="U17" s="555"/>
      <c r="V17" s="556"/>
      <c r="W17" s="557" t="s">
        <v>151</v>
      </c>
      <c r="X17" s="479"/>
      <c r="Y17" s="479"/>
      <c r="Z17" s="479"/>
      <c r="AA17" s="479"/>
      <c r="AB17" s="480"/>
      <c r="AC17" s="442">
        <v>3371</v>
      </c>
      <c r="AD17" s="443"/>
      <c r="AE17" s="443"/>
      <c r="AF17" s="443"/>
      <c r="AG17" s="444"/>
      <c r="AH17" s="442">
        <v>3488</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1258515</v>
      </c>
      <c r="BO17" s="467"/>
      <c r="BP17" s="467"/>
      <c r="BQ17" s="467"/>
      <c r="BR17" s="467"/>
      <c r="BS17" s="467"/>
      <c r="BT17" s="467"/>
      <c r="BU17" s="468"/>
      <c r="BV17" s="466">
        <v>1238214</v>
      </c>
      <c r="BW17" s="467"/>
      <c r="BX17" s="467"/>
      <c r="BY17" s="467"/>
      <c r="BZ17" s="467"/>
      <c r="CA17" s="467"/>
      <c r="CB17" s="467"/>
      <c r="CC17" s="468"/>
      <c r="CD17" s="197"/>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2"/>
      <c r="DK17" s="182"/>
      <c r="DL17" s="182"/>
      <c r="DM17" s="182"/>
      <c r="DN17" s="182"/>
      <c r="DO17" s="182"/>
    </row>
    <row r="18" spans="1:119" ht="18.75" customHeight="1" thickBot="1">
      <c r="A18" s="183"/>
      <c r="B18" s="528" t="s">
        <v>153</v>
      </c>
      <c r="C18" s="529"/>
      <c r="D18" s="529"/>
      <c r="E18" s="530"/>
      <c r="F18" s="530"/>
      <c r="G18" s="530"/>
      <c r="H18" s="530"/>
      <c r="I18" s="530"/>
      <c r="J18" s="530"/>
      <c r="K18" s="530"/>
      <c r="L18" s="531">
        <v>31.15</v>
      </c>
      <c r="M18" s="531"/>
      <c r="N18" s="531"/>
      <c r="O18" s="531"/>
      <c r="P18" s="531"/>
      <c r="Q18" s="531"/>
      <c r="R18" s="532"/>
      <c r="S18" s="532"/>
      <c r="T18" s="532"/>
      <c r="U18" s="532"/>
      <c r="V18" s="533"/>
      <c r="W18" s="547"/>
      <c r="X18" s="548"/>
      <c r="Y18" s="548"/>
      <c r="Z18" s="548"/>
      <c r="AA18" s="548"/>
      <c r="AB18" s="558"/>
      <c r="AC18" s="430">
        <v>58.2</v>
      </c>
      <c r="AD18" s="431"/>
      <c r="AE18" s="431"/>
      <c r="AF18" s="431"/>
      <c r="AG18" s="534"/>
      <c r="AH18" s="430">
        <v>58.1</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2951167</v>
      </c>
      <c r="BO18" s="467"/>
      <c r="BP18" s="467"/>
      <c r="BQ18" s="467"/>
      <c r="BR18" s="467"/>
      <c r="BS18" s="467"/>
      <c r="BT18" s="467"/>
      <c r="BU18" s="468"/>
      <c r="BV18" s="466">
        <v>2901318</v>
      </c>
      <c r="BW18" s="467"/>
      <c r="BX18" s="467"/>
      <c r="BY18" s="467"/>
      <c r="BZ18" s="467"/>
      <c r="CA18" s="467"/>
      <c r="CB18" s="467"/>
      <c r="CC18" s="468"/>
      <c r="CD18" s="197"/>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2"/>
      <c r="DK18" s="182"/>
      <c r="DL18" s="182"/>
      <c r="DM18" s="182"/>
      <c r="DN18" s="182"/>
      <c r="DO18" s="182"/>
    </row>
    <row r="19" spans="1:119" ht="18.75" customHeight="1" thickBot="1">
      <c r="A19" s="183"/>
      <c r="B19" s="528" t="s">
        <v>155</v>
      </c>
      <c r="C19" s="529"/>
      <c r="D19" s="529"/>
      <c r="E19" s="530"/>
      <c r="F19" s="530"/>
      <c r="G19" s="530"/>
      <c r="H19" s="530"/>
      <c r="I19" s="530"/>
      <c r="J19" s="530"/>
      <c r="K19" s="530"/>
      <c r="L19" s="536">
        <v>365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3599261</v>
      </c>
      <c r="BO19" s="467"/>
      <c r="BP19" s="467"/>
      <c r="BQ19" s="467"/>
      <c r="BR19" s="467"/>
      <c r="BS19" s="467"/>
      <c r="BT19" s="467"/>
      <c r="BU19" s="468"/>
      <c r="BV19" s="466">
        <v>3513722</v>
      </c>
      <c r="BW19" s="467"/>
      <c r="BX19" s="467"/>
      <c r="BY19" s="467"/>
      <c r="BZ19" s="467"/>
      <c r="CA19" s="467"/>
      <c r="CB19" s="467"/>
      <c r="CC19" s="468"/>
      <c r="CD19" s="197"/>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2"/>
      <c r="DK19" s="182"/>
      <c r="DL19" s="182"/>
      <c r="DM19" s="182"/>
      <c r="DN19" s="182"/>
      <c r="DO19" s="182"/>
    </row>
    <row r="20" spans="1:119" ht="18.75" customHeight="1" thickBot="1">
      <c r="A20" s="183"/>
      <c r="B20" s="528" t="s">
        <v>157</v>
      </c>
      <c r="C20" s="529"/>
      <c r="D20" s="529"/>
      <c r="E20" s="530"/>
      <c r="F20" s="530"/>
      <c r="G20" s="530"/>
      <c r="H20" s="530"/>
      <c r="I20" s="530"/>
      <c r="J20" s="530"/>
      <c r="K20" s="530"/>
      <c r="L20" s="536">
        <v>3427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7"/>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2"/>
      <c r="DK20" s="182"/>
      <c r="DL20" s="182"/>
      <c r="DM20" s="182"/>
      <c r="DN20" s="182"/>
      <c r="DO20" s="182"/>
    </row>
    <row r="21" spans="1:119" ht="18.75" customHeight="1">
      <c r="A21" s="183"/>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7"/>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2"/>
      <c r="DK21" s="182"/>
      <c r="DL21" s="182"/>
      <c r="DM21" s="182"/>
      <c r="DN21" s="182"/>
      <c r="DO21" s="182"/>
    </row>
    <row r="22" spans="1:119" ht="18.75" customHeight="1" thickBot="1">
      <c r="A22" s="183"/>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7"/>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2"/>
      <c r="DK22" s="182"/>
      <c r="DL22" s="182"/>
      <c r="DM22" s="182"/>
      <c r="DN22" s="182"/>
      <c r="DO22" s="182"/>
    </row>
    <row r="23" spans="1:119" ht="18.75" customHeight="1">
      <c r="A23" s="183"/>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5773317</v>
      </c>
      <c r="BO23" s="467"/>
      <c r="BP23" s="467"/>
      <c r="BQ23" s="467"/>
      <c r="BR23" s="467"/>
      <c r="BS23" s="467"/>
      <c r="BT23" s="467"/>
      <c r="BU23" s="468"/>
      <c r="BV23" s="466">
        <v>5638304</v>
      </c>
      <c r="BW23" s="467"/>
      <c r="BX23" s="467"/>
      <c r="BY23" s="467"/>
      <c r="BZ23" s="467"/>
      <c r="CA23" s="467"/>
      <c r="CB23" s="467"/>
      <c r="CC23" s="468"/>
      <c r="CD23" s="197"/>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2"/>
      <c r="DK23" s="182"/>
      <c r="DL23" s="182"/>
      <c r="DM23" s="182"/>
      <c r="DN23" s="182"/>
      <c r="DO23" s="182"/>
    </row>
    <row r="24" spans="1:119" ht="18.75" customHeight="1" thickBot="1">
      <c r="A24" s="183"/>
      <c r="B24" s="498"/>
      <c r="C24" s="499"/>
      <c r="D24" s="500"/>
      <c r="E24" s="439" t="s">
        <v>166</v>
      </c>
      <c r="F24" s="440"/>
      <c r="G24" s="440"/>
      <c r="H24" s="440"/>
      <c r="I24" s="440"/>
      <c r="J24" s="440"/>
      <c r="K24" s="441"/>
      <c r="L24" s="442">
        <v>1</v>
      </c>
      <c r="M24" s="443"/>
      <c r="N24" s="443"/>
      <c r="O24" s="443"/>
      <c r="P24" s="444"/>
      <c r="Q24" s="442">
        <v>7380</v>
      </c>
      <c r="R24" s="443"/>
      <c r="S24" s="443"/>
      <c r="T24" s="443"/>
      <c r="U24" s="443"/>
      <c r="V24" s="444"/>
      <c r="W24" s="508"/>
      <c r="X24" s="499"/>
      <c r="Y24" s="500"/>
      <c r="Z24" s="439" t="s">
        <v>167</v>
      </c>
      <c r="AA24" s="440"/>
      <c r="AB24" s="440"/>
      <c r="AC24" s="440"/>
      <c r="AD24" s="440"/>
      <c r="AE24" s="440"/>
      <c r="AF24" s="440"/>
      <c r="AG24" s="441"/>
      <c r="AH24" s="442">
        <v>93</v>
      </c>
      <c r="AI24" s="443"/>
      <c r="AJ24" s="443"/>
      <c r="AK24" s="443"/>
      <c r="AL24" s="444"/>
      <c r="AM24" s="442">
        <v>274443</v>
      </c>
      <c r="AN24" s="443"/>
      <c r="AO24" s="443"/>
      <c r="AP24" s="443"/>
      <c r="AQ24" s="443"/>
      <c r="AR24" s="444"/>
      <c r="AS24" s="442">
        <v>2951</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4961198</v>
      </c>
      <c r="BO24" s="467"/>
      <c r="BP24" s="467"/>
      <c r="BQ24" s="467"/>
      <c r="BR24" s="467"/>
      <c r="BS24" s="467"/>
      <c r="BT24" s="467"/>
      <c r="BU24" s="468"/>
      <c r="BV24" s="466">
        <v>4717729</v>
      </c>
      <c r="BW24" s="467"/>
      <c r="BX24" s="467"/>
      <c r="BY24" s="467"/>
      <c r="BZ24" s="467"/>
      <c r="CA24" s="467"/>
      <c r="CB24" s="467"/>
      <c r="CC24" s="468"/>
      <c r="CD24" s="197"/>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2"/>
      <c r="DK24" s="182"/>
      <c r="DL24" s="182"/>
      <c r="DM24" s="182"/>
      <c r="DN24" s="182"/>
      <c r="DO24" s="182"/>
    </row>
    <row r="25" spans="1:119" s="182" customFormat="1" ht="18.75" customHeight="1">
      <c r="A25" s="183"/>
      <c r="B25" s="498"/>
      <c r="C25" s="499"/>
      <c r="D25" s="500"/>
      <c r="E25" s="439" t="s">
        <v>169</v>
      </c>
      <c r="F25" s="440"/>
      <c r="G25" s="440"/>
      <c r="H25" s="440"/>
      <c r="I25" s="440"/>
      <c r="J25" s="440"/>
      <c r="K25" s="441"/>
      <c r="L25" s="442">
        <v>1</v>
      </c>
      <c r="M25" s="443"/>
      <c r="N25" s="443"/>
      <c r="O25" s="443"/>
      <c r="P25" s="444"/>
      <c r="Q25" s="442">
        <v>6033</v>
      </c>
      <c r="R25" s="443"/>
      <c r="S25" s="443"/>
      <c r="T25" s="443"/>
      <c r="U25" s="443"/>
      <c r="V25" s="444"/>
      <c r="W25" s="508"/>
      <c r="X25" s="499"/>
      <c r="Y25" s="500"/>
      <c r="Z25" s="439" t="s">
        <v>170</v>
      </c>
      <c r="AA25" s="440"/>
      <c r="AB25" s="440"/>
      <c r="AC25" s="440"/>
      <c r="AD25" s="440"/>
      <c r="AE25" s="440"/>
      <c r="AF25" s="440"/>
      <c r="AG25" s="441"/>
      <c r="AH25" s="442" t="s">
        <v>134</v>
      </c>
      <c r="AI25" s="443"/>
      <c r="AJ25" s="443"/>
      <c r="AK25" s="443"/>
      <c r="AL25" s="444"/>
      <c r="AM25" s="442" t="s">
        <v>134</v>
      </c>
      <c r="AN25" s="443"/>
      <c r="AO25" s="443"/>
      <c r="AP25" s="443"/>
      <c r="AQ25" s="443"/>
      <c r="AR25" s="444"/>
      <c r="AS25" s="442" t="s">
        <v>134</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202469</v>
      </c>
      <c r="BO25" s="462"/>
      <c r="BP25" s="462"/>
      <c r="BQ25" s="462"/>
      <c r="BR25" s="462"/>
      <c r="BS25" s="462"/>
      <c r="BT25" s="462"/>
      <c r="BU25" s="463"/>
      <c r="BV25" s="461">
        <v>634438</v>
      </c>
      <c r="BW25" s="462"/>
      <c r="BX25" s="462"/>
      <c r="BY25" s="462"/>
      <c r="BZ25" s="462"/>
      <c r="CA25" s="462"/>
      <c r="CB25" s="462"/>
      <c r="CC25" s="463"/>
      <c r="CD25" s="197"/>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2" customFormat="1" ht="18.75" customHeight="1">
      <c r="A26" s="183"/>
      <c r="B26" s="498"/>
      <c r="C26" s="499"/>
      <c r="D26" s="500"/>
      <c r="E26" s="439" t="s">
        <v>172</v>
      </c>
      <c r="F26" s="440"/>
      <c r="G26" s="440"/>
      <c r="H26" s="440"/>
      <c r="I26" s="440"/>
      <c r="J26" s="440"/>
      <c r="K26" s="441"/>
      <c r="L26" s="442">
        <v>1</v>
      </c>
      <c r="M26" s="443"/>
      <c r="N26" s="443"/>
      <c r="O26" s="443"/>
      <c r="P26" s="444"/>
      <c r="Q26" s="442">
        <v>5675</v>
      </c>
      <c r="R26" s="443"/>
      <c r="S26" s="443"/>
      <c r="T26" s="443"/>
      <c r="U26" s="443"/>
      <c r="V26" s="444"/>
      <c r="W26" s="508"/>
      <c r="X26" s="499"/>
      <c r="Y26" s="500"/>
      <c r="Z26" s="439" t="s">
        <v>173</v>
      </c>
      <c r="AA26" s="521"/>
      <c r="AB26" s="521"/>
      <c r="AC26" s="521"/>
      <c r="AD26" s="521"/>
      <c r="AE26" s="521"/>
      <c r="AF26" s="521"/>
      <c r="AG26" s="522"/>
      <c r="AH26" s="442">
        <v>5</v>
      </c>
      <c r="AI26" s="443"/>
      <c r="AJ26" s="443"/>
      <c r="AK26" s="443"/>
      <c r="AL26" s="444"/>
      <c r="AM26" s="442">
        <v>17790</v>
      </c>
      <c r="AN26" s="443"/>
      <c r="AO26" s="443"/>
      <c r="AP26" s="443"/>
      <c r="AQ26" s="443"/>
      <c r="AR26" s="444"/>
      <c r="AS26" s="442">
        <v>3558</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134</v>
      </c>
      <c r="BO26" s="467"/>
      <c r="BP26" s="467"/>
      <c r="BQ26" s="467"/>
      <c r="BR26" s="467"/>
      <c r="BS26" s="467"/>
      <c r="BT26" s="467"/>
      <c r="BU26" s="468"/>
      <c r="BV26" s="466" t="s">
        <v>134</v>
      </c>
      <c r="BW26" s="467"/>
      <c r="BX26" s="467"/>
      <c r="BY26" s="467"/>
      <c r="BZ26" s="467"/>
      <c r="CA26" s="467"/>
      <c r="CB26" s="467"/>
      <c r="CC26" s="468"/>
      <c r="CD26" s="197"/>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3"/>
      <c r="B27" s="498"/>
      <c r="C27" s="499"/>
      <c r="D27" s="500"/>
      <c r="E27" s="439" t="s">
        <v>175</v>
      </c>
      <c r="F27" s="440"/>
      <c r="G27" s="440"/>
      <c r="H27" s="440"/>
      <c r="I27" s="440"/>
      <c r="J27" s="440"/>
      <c r="K27" s="441"/>
      <c r="L27" s="442">
        <v>1</v>
      </c>
      <c r="M27" s="443"/>
      <c r="N27" s="443"/>
      <c r="O27" s="443"/>
      <c r="P27" s="444"/>
      <c r="Q27" s="442">
        <v>3100</v>
      </c>
      <c r="R27" s="443"/>
      <c r="S27" s="443"/>
      <c r="T27" s="443"/>
      <c r="U27" s="443"/>
      <c r="V27" s="444"/>
      <c r="W27" s="508"/>
      <c r="X27" s="499"/>
      <c r="Y27" s="500"/>
      <c r="Z27" s="439" t="s">
        <v>176</v>
      </c>
      <c r="AA27" s="440"/>
      <c r="AB27" s="440"/>
      <c r="AC27" s="440"/>
      <c r="AD27" s="440"/>
      <c r="AE27" s="440"/>
      <c r="AF27" s="440"/>
      <c r="AG27" s="441"/>
      <c r="AH27" s="442">
        <v>1</v>
      </c>
      <c r="AI27" s="443"/>
      <c r="AJ27" s="443"/>
      <c r="AK27" s="443"/>
      <c r="AL27" s="444"/>
      <c r="AM27" s="442" t="s">
        <v>177</v>
      </c>
      <c r="AN27" s="443"/>
      <c r="AO27" s="443"/>
      <c r="AP27" s="443"/>
      <c r="AQ27" s="443"/>
      <c r="AR27" s="444"/>
      <c r="AS27" s="442" t="s">
        <v>177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134</v>
      </c>
      <c r="BO27" s="470"/>
      <c r="BP27" s="470"/>
      <c r="BQ27" s="470"/>
      <c r="BR27" s="470"/>
      <c r="BS27" s="470"/>
      <c r="BT27" s="470"/>
      <c r="BU27" s="471"/>
      <c r="BV27" s="469" t="s">
        <v>134</v>
      </c>
      <c r="BW27" s="470"/>
      <c r="BX27" s="470"/>
      <c r="BY27" s="470"/>
      <c r="BZ27" s="470"/>
      <c r="CA27" s="470"/>
      <c r="CB27" s="470"/>
      <c r="CC27" s="471"/>
      <c r="CD27" s="199"/>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2"/>
      <c r="DK27" s="182"/>
      <c r="DL27" s="182"/>
      <c r="DM27" s="182"/>
      <c r="DN27" s="182"/>
      <c r="DO27" s="182"/>
    </row>
    <row r="28" spans="1:119" ht="18.75" customHeight="1">
      <c r="A28" s="183"/>
      <c r="B28" s="498"/>
      <c r="C28" s="499"/>
      <c r="D28" s="500"/>
      <c r="E28" s="439" t="s">
        <v>179</v>
      </c>
      <c r="F28" s="440"/>
      <c r="G28" s="440"/>
      <c r="H28" s="440"/>
      <c r="I28" s="440"/>
      <c r="J28" s="440"/>
      <c r="K28" s="441"/>
      <c r="L28" s="442">
        <v>1</v>
      </c>
      <c r="M28" s="443"/>
      <c r="N28" s="443"/>
      <c r="O28" s="443"/>
      <c r="P28" s="444"/>
      <c r="Q28" s="442">
        <v>2550</v>
      </c>
      <c r="R28" s="443"/>
      <c r="S28" s="443"/>
      <c r="T28" s="443"/>
      <c r="U28" s="443"/>
      <c r="V28" s="444"/>
      <c r="W28" s="508"/>
      <c r="X28" s="499"/>
      <c r="Y28" s="500"/>
      <c r="Z28" s="439" t="s">
        <v>180</v>
      </c>
      <c r="AA28" s="440"/>
      <c r="AB28" s="440"/>
      <c r="AC28" s="440"/>
      <c r="AD28" s="440"/>
      <c r="AE28" s="440"/>
      <c r="AF28" s="440"/>
      <c r="AG28" s="441"/>
      <c r="AH28" s="442" t="s">
        <v>134</v>
      </c>
      <c r="AI28" s="443"/>
      <c r="AJ28" s="443"/>
      <c r="AK28" s="443"/>
      <c r="AL28" s="444"/>
      <c r="AM28" s="442" t="s">
        <v>134</v>
      </c>
      <c r="AN28" s="443"/>
      <c r="AO28" s="443"/>
      <c r="AP28" s="443"/>
      <c r="AQ28" s="443"/>
      <c r="AR28" s="444"/>
      <c r="AS28" s="442" t="s">
        <v>134</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852515</v>
      </c>
      <c r="BO28" s="462"/>
      <c r="BP28" s="462"/>
      <c r="BQ28" s="462"/>
      <c r="BR28" s="462"/>
      <c r="BS28" s="462"/>
      <c r="BT28" s="462"/>
      <c r="BU28" s="463"/>
      <c r="BV28" s="461">
        <v>885428</v>
      </c>
      <c r="BW28" s="462"/>
      <c r="BX28" s="462"/>
      <c r="BY28" s="462"/>
      <c r="BZ28" s="462"/>
      <c r="CA28" s="462"/>
      <c r="CB28" s="462"/>
      <c r="CC28" s="463"/>
      <c r="CD28" s="197"/>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2"/>
      <c r="DK28" s="182"/>
      <c r="DL28" s="182"/>
      <c r="DM28" s="182"/>
      <c r="DN28" s="182"/>
      <c r="DO28" s="182"/>
    </row>
    <row r="29" spans="1:119" ht="18.75" customHeight="1">
      <c r="A29" s="183"/>
      <c r="B29" s="498"/>
      <c r="C29" s="499"/>
      <c r="D29" s="500"/>
      <c r="E29" s="439" t="s">
        <v>182</v>
      </c>
      <c r="F29" s="440"/>
      <c r="G29" s="440"/>
      <c r="H29" s="440"/>
      <c r="I29" s="440"/>
      <c r="J29" s="440"/>
      <c r="K29" s="441"/>
      <c r="L29" s="442">
        <v>8</v>
      </c>
      <c r="M29" s="443"/>
      <c r="N29" s="443"/>
      <c r="O29" s="443"/>
      <c r="P29" s="444"/>
      <c r="Q29" s="442">
        <v>2400</v>
      </c>
      <c r="R29" s="443"/>
      <c r="S29" s="443"/>
      <c r="T29" s="443"/>
      <c r="U29" s="443"/>
      <c r="V29" s="444"/>
      <c r="W29" s="509"/>
      <c r="X29" s="510"/>
      <c r="Y29" s="511"/>
      <c r="Z29" s="439" t="s">
        <v>183</v>
      </c>
      <c r="AA29" s="440"/>
      <c r="AB29" s="440"/>
      <c r="AC29" s="440"/>
      <c r="AD29" s="440"/>
      <c r="AE29" s="440"/>
      <c r="AF29" s="440"/>
      <c r="AG29" s="441"/>
      <c r="AH29" s="442">
        <v>94</v>
      </c>
      <c r="AI29" s="443"/>
      <c r="AJ29" s="443"/>
      <c r="AK29" s="443"/>
      <c r="AL29" s="444"/>
      <c r="AM29" s="442">
        <v>278629</v>
      </c>
      <c r="AN29" s="443"/>
      <c r="AO29" s="443"/>
      <c r="AP29" s="443"/>
      <c r="AQ29" s="443"/>
      <c r="AR29" s="444"/>
      <c r="AS29" s="442">
        <v>2964</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193777</v>
      </c>
      <c r="BO29" s="467"/>
      <c r="BP29" s="467"/>
      <c r="BQ29" s="467"/>
      <c r="BR29" s="467"/>
      <c r="BS29" s="467"/>
      <c r="BT29" s="467"/>
      <c r="BU29" s="468"/>
      <c r="BV29" s="466">
        <v>252517</v>
      </c>
      <c r="BW29" s="467"/>
      <c r="BX29" s="467"/>
      <c r="BY29" s="467"/>
      <c r="BZ29" s="467"/>
      <c r="CA29" s="467"/>
      <c r="CB29" s="467"/>
      <c r="CC29" s="468"/>
      <c r="CD29" s="199"/>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2"/>
      <c r="DK29" s="182"/>
      <c r="DL29" s="182"/>
      <c r="DM29" s="182"/>
      <c r="DN29" s="182"/>
      <c r="DO29" s="182"/>
    </row>
    <row r="30" spans="1:119" ht="18.75" customHeight="1" thickBot="1">
      <c r="A30" s="183"/>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99.2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594096</v>
      </c>
      <c r="BO30" s="470"/>
      <c r="BP30" s="470"/>
      <c r="BQ30" s="470"/>
      <c r="BR30" s="470"/>
      <c r="BS30" s="470"/>
      <c r="BT30" s="470"/>
      <c r="BU30" s="471"/>
      <c r="BV30" s="469">
        <v>585320</v>
      </c>
      <c r="BW30" s="470"/>
      <c r="BX30" s="470"/>
      <c r="BY30" s="470"/>
      <c r="BZ30" s="470"/>
      <c r="CA30" s="470"/>
      <c r="CB30" s="470"/>
      <c r="CC30" s="471"/>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186</v>
      </c>
      <c r="D32" s="210"/>
      <c r="E32" s="210"/>
      <c r="F32" s="207"/>
      <c r="G32" s="207"/>
      <c r="H32" s="207"/>
      <c r="I32" s="207"/>
      <c r="J32" s="207"/>
      <c r="K32" s="207"/>
      <c r="L32" s="207"/>
      <c r="M32" s="207"/>
      <c r="N32" s="207"/>
      <c r="O32" s="207"/>
      <c r="P32" s="207"/>
      <c r="Q32" s="207"/>
      <c r="R32" s="207"/>
      <c r="S32" s="207"/>
      <c r="T32" s="207"/>
      <c r="U32" s="207" t="s">
        <v>187</v>
      </c>
      <c r="V32" s="207"/>
      <c r="W32" s="207"/>
      <c r="X32" s="207"/>
      <c r="Y32" s="207"/>
      <c r="Z32" s="207"/>
      <c r="AA32" s="207"/>
      <c r="AB32" s="207"/>
      <c r="AC32" s="207"/>
      <c r="AD32" s="207"/>
      <c r="AE32" s="207"/>
      <c r="AF32" s="207"/>
      <c r="AG32" s="207"/>
      <c r="AH32" s="207"/>
      <c r="AI32" s="207"/>
      <c r="AJ32" s="207"/>
      <c r="AK32" s="207"/>
      <c r="AL32" s="207"/>
      <c r="AM32" s="211" t="s">
        <v>188</v>
      </c>
      <c r="AN32" s="207"/>
      <c r="AO32" s="207"/>
      <c r="AP32" s="207"/>
      <c r="AQ32" s="207"/>
      <c r="AR32" s="207"/>
      <c r="AS32" s="211"/>
      <c r="AT32" s="211"/>
      <c r="AU32" s="211"/>
      <c r="AV32" s="211"/>
      <c r="AW32" s="211"/>
      <c r="AX32" s="211"/>
      <c r="AY32" s="211"/>
      <c r="AZ32" s="211"/>
      <c r="BA32" s="211"/>
      <c r="BB32" s="207"/>
      <c r="BC32" s="211"/>
      <c r="BD32" s="207"/>
      <c r="BE32" s="211" t="s">
        <v>189</v>
      </c>
      <c r="BF32" s="207"/>
      <c r="BG32" s="207"/>
      <c r="BH32" s="207"/>
      <c r="BI32" s="207"/>
      <c r="BJ32" s="211"/>
      <c r="BK32" s="211"/>
      <c r="BL32" s="211"/>
      <c r="BM32" s="211"/>
      <c r="BN32" s="211"/>
      <c r="BO32" s="211"/>
      <c r="BP32" s="211"/>
      <c r="BQ32" s="211"/>
      <c r="BR32" s="207"/>
      <c r="BS32" s="207"/>
      <c r="BT32" s="207"/>
      <c r="BU32" s="207"/>
      <c r="BV32" s="207"/>
      <c r="BW32" s="207" t="s">
        <v>190</v>
      </c>
      <c r="BX32" s="207"/>
      <c r="BY32" s="207"/>
      <c r="BZ32" s="207"/>
      <c r="CA32" s="207"/>
      <c r="CB32" s="211"/>
      <c r="CC32" s="211"/>
      <c r="CD32" s="211"/>
      <c r="CE32" s="211"/>
      <c r="CF32" s="211"/>
      <c r="CG32" s="211"/>
      <c r="CH32" s="211"/>
      <c r="CI32" s="211"/>
      <c r="CJ32" s="211"/>
      <c r="CK32" s="211"/>
      <c r="CL32" s="211"/>
      <c r="CM32" s="211"/>
      <c r="CN32" s="211"/>
      <c r="CO32" s="211" t="s">
        <v>191</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29" t="s">
        <v>192</v>
      </c>
      <c r="D33" s="429"/>
      <c r="E33" s="428" t="s">
        <v>193</v>
      </c>
      <c r="F33" s="428"/>
      <c r="G33" s="428"/>
      <c r="H33" s="428"/>
      <c r="I33" s="428"/>
      <c r="J33" s="428"/>
      <c r="K33" s="428"/>
      <c r="L33" s="428"/>
      <c r="M33" s="428"/>
      <c r="N33" s="428"/>
      <c r="O33" s="428"/>
      <c r="P33" s="428"/>
      <c r="Q33" s="428"/>
      <c r="R33" s="428"/>
      <c r="S33" s="428"/>
      <c r="T33" s="212"/>
      <c r="U33" s="429" t="s">
        <v>192</v>
      </c>
      <c r="V33" s="429"/>
      <c r="W33" s="428" t="s">
        <v>193</v>
      </c>
      <c r="X33" s="428"/>
      <c r="Y33" s="428"/>
      <c r="Z33" s="428"/>
      <c r="AA33" s="428"/>
      <c r="AB33" s="428"/>
      <c r="AC33" s="428"/>
      <c r="AD33" s="428"/>
      <c r="AE33" s="428"/>
      <c r="AF33" s="428"/>
      <c r="AG33" s="428"/>
      <c r="AH33" s="428"/>
      <c r="AI33" s="428"/>
      <c r="AJ33" s="428"/>
      <c r="AK33" s="428"/>
      <c r="AL33" s="212"/>
      <c r="AM33" s="429" t="s">
        <v>192</v>
      </c>
      <c r="AN33" s="429"/>
      <c r="AO33" s="428" t="s">
        <v>193</v>
      </c>
      <c r="AP33" s="428"/>
      <c r="AQ33" s="428"/>
      <c r="AR33" s="428"/>
      <c r="AS33" s="428"/>
      <c r="AT33" s="428"/>
      <c r="AU33" s="428"/>
      <c r="AV33" s="428"/>
      <c r="AW33" s="428"/>
      <c r="AX33" s="428"/>
      <c r="AY33" s="428"/>
      <c r="AZ33" s="428"/>
      <c r="BA33" s="428"/>
      <c r="BB33" s="428"/>
      <c r="BC33" s="428"/>
      <c r="BD33" s="213"/>
      <c r="BE33" s="428" t="s">
        <v>194</v>
      </c>
      <c r="BF33" s="428"/>
      <c r="BG33" s="428" t="s">
        <v>195</v>
      </c>
      <c r="BH33" s="428"/>
      <c r="BI33" s="428"/>
      <c r="BJ33" s="428"/>
      <c r="BK33" s="428"/>
      <c r="BL33" s="428"/>
      <c r="BM33" s="428"/>
      <c r="BN33" s="428"/>
      <c r="BO33" s="428"/>
      <c r="BP33" s="428"/>
      <c r="BQ33" s="428"/>
      <c r="BR33" s="428"/>
      <c r="BS33" s="428"/>
      <c r="BT33" s="428"/>
      <c r="BU33" s="428"/>
      <c r="BV33" s="213"/>
      <c r="BW33" s="429" t="s">
        <v>194</v>
      </c>
      <c r="BX33" s="429"/>
      <c r="BY33" s="428" t="s">
        <v>196</v>
      </c>
      <c r="BZ33" s="428"/>
      <c r="CA33" s="428"/>
      <c r="CB33" s="428"/>
      <c r="CC33" s="428"/>
      <c r="CD33" s="428"/>
      <c r="CE33" s="428"/>
      <c r="CF33" s="428"/>
      <c r="CG33" s="428"/>
      <c r="CH33" s="428"/>
      <c r="CI33" s="428"/>
      <c r="CJ33" s="428"/>
      <c r="CK33" s="428"/>
      <c r="CL33" s="428"/>
      <c r="CM33" s="428"/>
      <c r="CN33" s="212"/>
      <c r="CO33" s="429" t="s">
        <v>197</v>
      </c>
      <c r="CP33" s="429"/>
      <c r="CQ33" s="428" t="s">
        <v>198</v>
      </c>
      <c r="CR33" s="428"/>
      <c r="CS33" s="428"/>
      <c r="CT33" s="428"/>
      <c r="CU33" s="428"/>
      <c r="CV33" s="428"/>
      <c r="CW33" s="428"/>
      <c r="CX33" s="428"/>
      <c r="CY33" s="428"/>
      <c r="CZ33" s="428"/>
      <c r="DA33" s="428"/>
      <c r="DB33" s="428"/>
      <c r="DC33" s="428"/>
      <c r="DD33" s="428"/>
      <c r="DE33" s="428"/>
      <c r="DF33" s="212"/>
      <c r="DG33" s="427" t="s">
        <v>199</v>
      </c>
      <c r="DH33" s="427"/>
      <c r="DI33" s="214"/>
      <c r="DJ33" s="182"/>
      <c r="DK33" s="182"/>
      <c r="DL33" s="182"/>
      <c r="DM33" s="182"/>
      <c r="DN33" s="182"/>
      <c r="DO33" s="182"/>
    </row>
    <row r="34" spans="1:119" ht="32.25" customHeight="1">
      <c r="A34" s="183"/>
      <c r="B34" s="209"/>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0"/>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0"/>
      <c r="AM34" s="425" t="str">
        <f>IF(AO34="","",MAX(C34:D43,U34:V43)+1)</f>
        <v/>
      </c>
      <c r="AN34" s="425"/>
      <c r="AO34" s="424"/>
      <c r="AP34" s="424"/>
      <c r="AQ34" s="424"/>
      <c r="AR34" s="424"/>
      <c r="AS34" s="424"/>
      <c r="AT34" s="424"/>
      <c r="AU34" s="424"/>
      <c r="AV34" s="424"/>
      <c r="AW34" s="424"/>
      <c r="AX34" s="424"/>
      <c r="AY34" s="424"/>
      <c r="AZ34" s="424"/>
      <c r="BA34" s="424"/>
      <c r="BB34" s="424"/>
      <c r="BC34" s="424"/>
      <c r="BD34" s="210"/>
      <c r="BE34" s="425">
        <f>IF(BG34="","",MAX(C34:D43,U34:V43,AM34:AN43)+1)</f>
        <v>5</v>
      </c>
      <c r="BF34" s="425"/>
      <c r="BG34" s="424" t="str">
        <f>IF('各会計、関係団体の財政状況及び健全化判断比率'!B31="","",'各会計、関係団体の財政状況及び健全化判断比率'!B31)</f>
        <v>農業集落排水特別会計</v>
      </c>
      <c r="BH34" s="424"/>
      <c r="BI34" s="424"/>
      <c r="BJ34" s="424"/>
      <c r="BK34" s="424"/>
      <c r="BL34" s="424"/>
      <c r="BM34" s="424"/>
      <c r="BN34" s="424"/>
      <c r="BO34" s="424"/>
      <c r="BP34" s="424"/>
      <c r="BQ34" s="424"/>
      <c r="BR34" s="424"/>
      <c r="BS34" s="424"/>
      <c r="BT34" s="424"/>
      <c r="BU34" s="424"/>
      <c r="BV34" s="210"/>
      <c r="BW34" s="425">
        <f>IF(BY34="","",MAX(C34:D43,U34:V43,AM34:AN43,BE34:BF43)+1)</f>
        <v>7</v>
      </c>
      <c r="BX34" s="425"/>
      <c r="BY34" s="424" t="str">
        <f>IF('各会計、関係団体の財政状況及び健全化判断比率'!B68="","",'各会計、関係団体の財政状況及び健全化判断比率'!B68)</f>
        <v>山形県消防補償等組合</v>
      </c>
      <c r="BZ34" s="424"/>
      <c r="CA34" s="424"/>
      <c r="CB34" s="424"/>
      <c r="CC34" s="424"/>
      <c r="CD34" s="424"/>
      <c r="CE34" s="424"/>
      <c r="CF34" s="424"/>
      <c r="CG34" s="424"/>
      <c r="CH34" s="424"/>
      <c r="CI34" s="424"/>
      <c r="CJ34" s="424"/>
      <c r="CK34" s="424"/>
      <c r="CL34" s="424"/>
      <c r="CM34" s="424"/>
      <c r="CN34" s="210"/>
      <c r="CO34" s="425">
        <f>IF(CQ34="","",MAX(C34:D43,U34:V43,AM34:AN43,BE34:BF43,BW34:BX43)+1)</f>
        <v>14</v>
      </c>
      <c r="CP34" s="425"/>
      <c r="CQ34" s="424" t="str">
        <f>IF('各会計、関係団体の財政状況及び健全化判断比率'!BS7="","",'各会計、関係団体の財政状況及び健全化判断比率'!BS7)</f>
        <v>中山町振興公社</v>
      </c>
      <c r="CR34" s="424"/>
      <c r="CS34" s="424"/>
      <c r="CT34" s="424"/>
      <c r="CU34" s="424"/>
      <c r="CV34" s="424"/>
      <c r="CW34" s="424"/>
      <c r="CX34" s="424"/>
      <c r="CY34" s="424"/>
      <c r="CZ34" s="424"/>
      <c r="DA34" s="424"/>
      <c r="DB34" s="424"/>
      <c r="DC34" s="424"/>
      <c r="DD34" s="424"/>
      <c r="DE34" s="424"/>
      <c r="DF34" s="207"/>
      <c r="DG34" s="426" t="str">
        <f>IF('各会計、関係団体の財政状況及び健全化判断比率'!BR7="","",'各会計、関係団体の財政状況及び健全化判断比率'!BR7)</f>
        <v/>
      </c>
      <c r="DH34" s="426"/>
      <c r="DI34" s="214"/>
      <c r="DJ34" s="182"/>
      <c r="DK34" s="182"/>
      <c r="DL34" s="182"/>
      <c r="DM34" s="182"/>
      <c r="DN34" s="182"/>
      <c r="DO34" s="182"/>
    </row>
    <row r="35" spans="1:119" ht="32.25" customHeight="1">
      <c r="A35" s="183"/>
      <c r="B35" s="209"/>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0"/>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0"/>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0"/>
      <c r="BE35" s="425">
        <f t="shared" ref="BE35:BE43" si="1">IF(BG35="","",BE34+1)</f>
        <v>6</v>
      </c>
      <c r="BF35" s="425"/>
      <c r="BG35" s="424" t="str">
        <f>IF('各会計、関係団体の財政状況及び健全化判断比率'!B32="","",'各会計、関係団体の財政状況及び健全化判断比率'!B32)</f>
        <v>公共下水道事業特別会計</v>
      </c>
      <c r="BH35" s="424"/>
      <c r="BI35" s="424"/>
      <c r="BJ35" s="424"/>
      <c r="BK35" s="424"/>
      <c r="BL35" s="424"/>
      <c r="BM35" s="424"/>
      <c r="BN35" s="424"/>
      <c r="BO35" s="424"/>
      <c r="BP35" s="424"/>
      <c r="BQ35" s="424"/>
      <c r="BR35" s="424"/>
      <c r="BS35" s="424"/>
      <c r="BT35" s="424"/>
      <c r="BU35" s="424"/>
      <c r="BV35" s="210"/>
      <c r="BW35" s="425">
        <f t="shared" ref="BW35:BW43" si="2">IF(BY35="","",BW34+1)</f>
        <v>8</v>
      </c>
      <c r="BX35" s="425"/>
      <c r="BY35" s="424" t="str">
        <f>IF('各会計、関係団体の財政状況及び健全化判断比率'!B69="","",'各会計、関係団体の財政状況及び健全化判断比率'!B69)</f>
        <v>山形県自治会館管理組合</v>
      </c>
      <c r="BZ35" s="424"/>
      <c r="CA35" s="424"/>
      <c r="CB35" s="424"/>
      <c r="CC35" s="424"/>
      <c r="CD35" s="424"/>
      <c r="CE35" s="424"/>
      <c r="CF35" s="424"/>
      <c r="CG35" s="424"/>
      <c r="CH35" s="424"/>
      <c r="CI35" s="424"/>
      <c r="CJ35" s="424"/>
      <c r="CK35" s="424"/>
      <c r="CL35" s="424"/>
      <c r="CM35" s="424"/>
      <c r="CN35" s="210"/>
      <c r="CO35" s="425">
        <f t="shared" ref="CO35:CO43" si="3">IF(CQ35="","",CO34+1)</f>
        <v>15</v>
      </c>
      <c r="CP35" s="425"/>
      <c r="CQ35" s="424" t="str">
        <f>IF('各会計、関係団体の財政状況及び健全化判断比率'!BS8="","",'各会計、関係団体の財政状況及び健全化判断比率'!BS8)</f>
        <v>中山町商工観光公社</v>
      </c>
      <c r="CR35" s="424"/>
      <c r="CS35" s="424"/>
      <c r="CT35" s="424"/>
      <c r="CU35" s="424"/>
      <c r="CV35" s="424"/>
      <c r="CW35" s="424"/>
      <c r="CX35" s="424"/>
      <c r="CY35" s="424"/>
      <c r="CZ35" s="424"/>
      <c r="DA35" s="424"/>
      <c r="DB35" s="424"/>
      <c r="DC35" s="424"/>
      <c r="DD35" s="424"/>
      <c r="DE35" s="424"/>
      <c r="DF35" s="207"/>
      <c r="DG35" s="426" t="str">
        <f>IF('各会計、関係団体の財政状況及び健全化判断比率'!BR8="","",'各会計、関係団体の財政状況及び健全化判断比率'!BR8)</f>
        <v/>
      </c>
      <c r="DH35" s="426"/>
      <c r="DI35" s="214"/>
      <c r="DJ35" s="182"/>
      <c r="DK35" s="182"/>
      <c r="DL35" s="182"/>
      <c r="DM35" s="182"/>
      <c r="DN35" s="182"/>
      <c r="DO35" s="182"/>
    </row>
    <row r="36" spans="1:119" ht="32.25" customHeight="1">
      <c r="A36" s="183"/>
      <c r="B36" s="209"/>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0"/>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0"/>
      <c r="AM36" s="425" t="str">
        <f t="shared" si="0"/>
        <v/>
      </c>
      <c r="AN36" s="425"/>
      <c r="AO36" s="424"/>
      <c r="AP36" s="424"/>
      <c r="AQ36" s="424"/>
      <c r="AR36" s="424"/>
      <c r="AS36" s="424"/>
      <c r="AT36" s="424"/>
      <c r="AU36" s="424"/>
      <c r="AV36" s="424"/>
      <c r="AW36" s="424"/>
      <c r="AX36" s="424"/>
      <c r="AY36" s="424"/>
      <c r="AZ36" s="424"/>
      <c r="BA36" s="424"/>
      <c r="BB36" s="424"/>
      <c r="BC36" s="424"/>
      <c r="BD36" s="210"/>
      <c r="BE36" s="425" t="str">
        <f t="shared" si="1"/>
        <v/>
      </c>
      <c r="BF36" s="425"/>
      <c r="BG36" s="424"/>
      <c r="BH36" s="424"/>
      <c r="BI36" s="424"/>
      <c r="BJ36" s="424"/>
      <c r="BK36" s="424"/>
      <c r="BL36" s="424"/>
      <c r="BM36" s="424"/>
      <c r="BN36" s="424"/>
      <c r="BO36" s="424"/>
      <c r="BP36" s="424"/>
      <c r="BQ36" s="424"/>
      <c r="BR36" s="424"/>
      <c r="BS36" s="424"/>
      <c r="BT36" s="424"/>
      <c r="BU36" s="424"/>
      <c r="BV36" s="210"/>
      <c r="BW36" s="425">
        <f t="shared" si="2"/>
        <v>9</v>
      </c>
      <c r="BX36" s="425"/>
      <c r="BY36" s="424" t="str">
        <f>IF('各会計、関係団体の財政状況及び健全化判断比率'!B70="","",'各会計、関係団体の財政状況及び健全化判断比率'!B70)</f>
        <v>山形県市町村職員退職手当組合</v>
      </c>
      <c r="BZ36" s="424"/>
      <c r="CA36" s="424"/>
      <c r="CB36" s="424"/>
      <c r="CC36" s="424"/>
      <c r="CD36" s="424"/>
      <c r="CE36" s="424"/>
      <c r="CF36" s="424"/>
      <c r="CG36" s="424"/>
      <c r="CH36" s="424"/>
      <c r="CI36" s="424"/>
      <c r="CJ36" s="424"/>
      <c r="CK36" s="424"/>
      <c r="CL36" s="424"/>
      <c r="CM36" s="424"/>
      <c r="CN36" s="210"/>
      <c r="CO36" s="425">
        <f t="shared" si="3"/>
        <v>16</v>
      </c>
      <c r="CP36" s="425"/>
      <c r="CQ36" s="424" t="str">
        <f>IF('各会計、関係団体の財政状況及び健全化判断比率'!BS9="","",'各会計、関係団体の財政状況及び健全化判断比率'!BS9)</f>
        <v>山形県東村山郡中山町土地開発公社</v>
      </c>
      <c r="CR36" s="424"/>
      <c r="CS36" s="424"/>
      <c r="CT36" s="424"/>
      <c r="CU36" s="424"/>
      <c r="CV36" s="424"/>
      <c r="CW36" s="424"/>
      <c r="CX36" s="424"/>
      <c r="CY36" s="424"/>
      <c r="CZ36" s="424"/>
      <c r="DA36" s="424"/>
      <c r="DB36" s="424"/>
      <c r="DC36" s="424"/>
      <c r="DD36" s="424"/>
      <c r="DE36" s="424"/>
      <c r="DF36" s="207"/>
      <c r="DG36" s="426" t="str">
        <f>IF('各会計、関係団体の財政状況及び健全化判断比率'!BR9="","",'各会計、関係団体の財政状況及び健全化判断比率'!BR9)</f>
        <v>○</v>
      </c>
      <c r="DH36" s="426"/>
      <c r="DI36" s="214"/>
      <c r="DJ36" s="182"/>
      <c r="DK36" s="182"/>
      <c r="DL36" s="182"/>
      <c r="DM36" s="182"/>
      <c r="DN36" s="182"/>
      <c r="DO36" s="182"/>
    </row>
    <row r="37" spans="1:119" ht="32.25" customHeight="1">
      <c r="A37" s="183"/>
      <c r="B37" s="209"/>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0"/>
      <c r="U37" s="425" t="str">
        <f t="shared" si="4"/>
        <v/>
      </c>
      <c r="V37" s="425"/>
      <c r="W37" s="424"/>
      <c r="X37" s="424"/>
      <c r="Y37" s="424"/>
      <c r="Z37" s="424"/>
      <c r="AA37" s="424"/>
      <c r="AB37" s="424"/>
      <c r="AC37" s="424"/>
      <c r="AD37" s="424"/>
      <c r="AE37" s="424"/>
      <c r="AF37" s="424"/>
      <c r="AG37" s="424"/>
      <c r="AH37" s="424"/>
      <c r="AI37" s="424"/>
      <c r="AJ37" s="424"/>
      <c r="AK37" s="424"/>
      <c r="AL37" s="210"/>
      <c r="AM37" s="425" t="str">
        <f t="shared" si="0"/>
        <v/>
      </c>
      <c r="AN37" s="425"/>
      <c r="AO37" s="424"/>
      <c r="AP37" s="424"/>
      <c r="AQ37" s="424"/>
      <c r="AR37" s="424"/>
      <c r="AS37" s="424"/>
      <c r="AT37" s="424"/>
      <c r="AU37" s="424"/>
      <c r="AV37" s="424"/>
      <c r="AW37" s="424"/>
      <c r="AX37" s="424"/>
      <c r="AY37" s="424"/>
      <c r="AZ37" s="424"/>
      <c r="BA37" s="424"/>
      <c r="BB37" s="424"/>
      <c r="BC37" s="424"/>
      <c r="BD37" s="210"/>
      <c r="BE37" s="425" t="str">
        <f t="shared" si="1"/>
        <v/>
      </c>
      <c r="BF37" s="425"/>
      <c r="BG37" s="424"/>
      <c r="BH37" s="424"/>
      <c r="BI37" s="424"/>
      <c r="BJ37" s="424"/>
      <c r="BK37" s="424"/>
      <c r="BL37" s="424"/>
      <c r="BM37" s="424"/>
      <c r="BN37" s="424"/>
      <c r="BO37" s="424"/>
      <c r="BP37" s="424"/>
      <c r="BQ37" s="424"/>
      <c r="BR37" s="424"/>
      <c r="BS37" s="424"/>
      <c r="BT37" s="424"/>
      <c r="BU37" s="424"/>
      <c r="BV37" s="210"/>
      <c r="BW37" s="425">
        <f t="shared" si="2"/>
        <v>10</v>
      </c>
      <c r="BX37" s="425"/>
      <c r="BY37" s="424" t="str">
        <f>IF('各会計、関係団体の財政状況及び健全化判断比率'!B71="","",'各会計、関係団体の財政状況及び健全化判断比率'!B71)</f>
        <v>山形広域環境事務組合</v>
      </c>
      <c r="BZ37" s="424"/>
      <c r="CA37" s="424"/>
      <c r="CB37" s="424"/>
      <c r="CC37" s="424"/>
      <c r="CD37" s="424"/>
      <c r="CE37" s="424"/>
      <c r="CF37" s="424"/>
      <c r="CG37" s="424"/>
      <c r="CH37" s="424"/>
      <c r="CI37" s="424"/>
      <c r="CJ37" s="424"/>
      <c r="CK37" s="424"/>
      <c r="CL37" s="424"/>
      <c r="CM37" s="424"/>
      <c r="CN37" s="210"/>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7"/>
      <c r="DG37" s="426" t="str">
        <f>IF('各会計、関係団体の財政状況及び健全化判断比率'!BR10="","",'各会計、関係団体の財政状況及び健全化判断比率'!BR10)</f>
        <v/>
      </c>
      <c r="DH37" s="426"/>
      <c r="DI37" s="214"/>
      <c r="DJ37" s="182"/>
      <c r="DK37" s="182"/>
      <c r="DL37" s="182"/>
      <c r="DM37" s="182"/>
      <c r="DN37" s="182"/>
      <c r="DO37" s="182"/>
    </row>
    <row r="38" spans="1:119" ht="32.25" customHeight="1">
      <c r="A38" s="183"/>
      <c r="B38" s="209"/>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0"/>
      <c r="U38" s="425" t="str">
        <f t="shared" si="4"/>
        <v/>
      </c>
      <c r="V38" s="425"/>
      <c r="W38" s="424"/>
      <c r="X38" s="424"/>
      <c r="Y38" s="424"/>
      <c r="Z38" s="424"/>
      <c r="AA38" s="424"/>
      <c r="AB38" s="424"/>
      <c r="AC38" s="424"/>
      <c r="AD38" s="424"/>
      <c r="AE38" s="424"/>
      <c r="AF38" s="424"/>
      <c r="AG38" s="424"/>
      <c r="AH38" s="424"/>
      <c r="AI38" s="424"/>
      <c r="AJ38" s="424"/>
      <c r="AK38" s="424"/>
      <c r="AL38" s="210"/>
      <c r="AM38" s="425" t="str">
        <f t="shared" si="0"/>
        <v/>
      </c>
      <c r="AN38" s="425"/>
      <c r="AO38" s="424"/>
      <c r="AP38" s="424"/>
      <c r="AQ38" s="424"/>
      <c r="AR38" s="424"/>
      <c r="AS38" s="424"/>
      <c r="AT38" s="424"/>
      <c r="AU38" s="424"/>
      <c r="AV38" s="424"/>
      <c r="AW38" s="424"/>
      <c r="AX38" s="424"/>
      <c r="AY38" s="424"/>
      <c r="AZ38" s="424"/>
      <c r="BA38" s="424"/>
      <c r="BB38" s="424"/>
      <c r="BC38" s="424"/>
      <c r="BD38" s="210"/>
      <c r="BE38" s="425" t="str">
        <f t="shared" si="1"/>
        <v/>
      </c>
      <c r="BF38" s="425"/>
      <c r="BG38" s="424"/>
      <c r="BH38" s="424"/>
      <c r="BI38" s="424"/>
      <c r="BJ38" s="424"/>
      <c r="BK38" s="424"/>
      <c r="BL38" s="424"/>
      <c r="BM38" s="424"/>
      <c r="BN38" s="424"/>
      <c r="BO38" s="424"/>
      <c r="BP38" s="424"/>
      <c r="BQ38" s="424"/>
      <c r="BR38" s="424"/>
      <c r="BS38" s="424"/>
      <c r="BT38" s="424"/>
      <c r="BU38" s="424"/>
      <c r="BV38" s="210"/>
      <c r="BW38" s="425">
        <f t="shared" si="2"/>
        <v>11</v>
      </c>
      <c r="BX38" s="425"/>
      <c r="BY38" s="424" t="str">
        <f>IF('各会計、関係団体の財政状況及び健全化判断比率'!B72="","",'各会計、関係団体の財政状況及び健全化判断比率'!B72)</f>
        <v>山形県後期高齢者医療広域連合（普通会計分）</v>
      </c>
      <c r="BZ38" s="424"/>
      <c r="CA38" s="424"/>
      <c r="CB38" s="424"/>
      <c r="CC38" s="424"/>
      <c r="CD38" s="424"/>
      <c r="CE38" s="424"/>
      <c r="CF38" s="424"/>
      <c r="CG38" s="424"/>
      <c r="CH38" s="424"/>
      <c r="CI38" s="424"/>
      <c r="CJ38" s="424"/>
      <c r="CK38" s="424"/>
      <c r="CL38" s="424"/>
      <c r="CM38" s="424"/>
      <c r="CN38" s="210"/>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7"/>
      <c r="DG38" s="426" t="str">
        <f>IF('各会計、関係団体の財政状況及び健全化判断比率'!BR11="","",'各会計、関係団体の財政状況及び健全化判断比率'!BR11)</f>
        <v/>
      </c>
      <c r="DH38" s="426"/>
      <c r="DI38" s="214"/>
      <c r="DJ38" s="182"/>
      <c r="DK38" s="182"/>
      <c r="DL38" s="182"/>
      <c r="DM38" s="182"/>
      <c r="DN38" s="182"/>
      <c r="DO38" s="182"/>
    </row>
    <row r="39" spans="1:119" ht="32.25" customHeight="1">
      <c r="A39" s="183"/>
      <c r="B39" s="209"/>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0"/>
      <c r="U39" s="425" t="str">
        <f t="shared" si="4"/>
        <v/>
      </c>
      <c r="V39" s="425"/>
      <c r="W39" s="424"/>
      <c r="X39" s="424"/>
      <c r="Y39" s="424"/>
      <c r="Z39" s="424"/>
      <c r="AA39" s="424"/>
      <c r="AB39" s="424"/>
      <c r="AC39" s="424"/>
      <c r="AD39" s="424"/>
      <c r="AE39" s="424"/>
      <c r="AF39" s="424"/>
      <c r="AG39" s="424"/>
      <c r="AH39" s="424"/>
      <c r="AI39" s="424"/>
      <c r="AJ39" s="424"/>
      <c r="AK39" s="424"/>
      <c r="AL39" s="210"/>
      <c r="AM39" s="425" t="str">
        <f t="shared" si="0"/>
        <v/>
      </c>
      <c r="AN39" s="425"/>
      <c r="AO39" s="424"/>
      <c r="AP39" s="424"/>
      <c r="AQ39" s="424"/>
      <c r="AR39" s="424"/>
      <c r="AS39" s="424"/>
      <c r="AT39" s="424"/>
      <c r="AU39" s="424"/>
      <c r="AV39" s="424"/>
      <c r="AW39" s="424"/>
      <c r="AX39" s="424"/>
      <c r="AY39" s="424"/>
      <c r="AZ39" s="424"/>
      <c r="BA39" s="424"/>
      <c r="BB39" s="424"/>
      <c r="BC39" s="424"/>
      <c r="BD39" s="210"/>
      <c r="BE39" s="425" t="str">
        <f t="shared" si="1"/>
        <v/>
      </c>
      <c r="BF39" s="425"/>
      <c r="BG39" s="424"/>
      <c r="BH39" s="424"/>
      <c r="BI39" s="424"/>
      <c r="BJ39" s="424"/>
      <c r="BK39" s="424"/>
      <c r="BL39" s="424"/>
      <c r="BM39" s="424"/>
      <c r="BN39" s="424"/>
      <c r="BO39" s="424"/>
      <c r="BP39" s="424"/>
      <c r="BQ39" s="424"/>
      <c r="BR39" s="424"/>
      <c r="BS39" s="424"/>
      <c r="BT39" s="424"/>
      <c r="BU39" s="424"/>
      <c r="BV39" s="210"/>
      <c r="BW39" s="425">
        <f t="shared" si="2"/>
        <v>12</v>
      </c>
      <c r="BX39" s="425"/>
      <c r="BY39" s="424" t="str">
        <f>IF('各会計、関係団体の財政状況及び健全化判断比率'!B73="","",'各会計、関係団体の財政状況及び健全化判断比率'!B73)</f>
        <v>山形県後期高齢者医療広域連合（事業会計分）</v>
      </c>
      <c r="BZ39" s="424"/>
      <c r="CA39" s="424"/>
      <c r="CB39" s="424"/>
      <c r="CC39" s="424"/>
      <c r="CD39" s="424"/>
      <c r="CE39" s="424"/>
      <c r="CF39" s="424"/>
      <c r="CG39" s="424"/>
      <c r="CH39" s="424"/>
      <c r="CI39" s="424"/>
      <c r="CJ39" s="424"/>
      <c r="CK39" s="424"/>
      <c r="CL39" s="424"/>
      <c r="CM39" s="424"/>
      <c r="CN39" s="210"/>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7"/>
      <c r="DG39" s="426" t="str">
        <f>IF('各会計、関係団体の財政状況及び健全化判断比率'!BR12="","",'各会計、関係団体の財政状況及び健全化判断比率'!BR12)</f>
        <v/>
      </c>
      <c r="DH39" s="426"/>
      <c r="DI39" s="214"/>
      <c r="DJ39" s="182"/>
      <c r="DK39" s="182"/>
      <c r="DL39" s="182"/>
      <c r="DM39" s="182"/>
      <c r="DN39" s="182"/>
      <c r="DO39" s="182"/>
    </row>
    <row r="40" spans="1:119" ht="32.25" customHeight="1">
      <c r="A40" s="183"/>
      <c r="B40" s="209"/>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0"/>
      <c r="U40" s="425" t="str">
        <f t="shared" si="4"/>
        <v/>
      </c>
      <c r="V40" s="425"/>
      <c r="W40" s="424"/>
      <c r="X40" s="424"/>
      <c r="Y40" s="424"/>
      <c r="Z40" s="424"/>
      <c r="AA40" s="424"/>
      <c r="AB40" s="424"/>
      <c r="AC40" s="424"/>
      <c r="AD40" s="424"/>
      <c r="AE40" s="424"/>
      <c r="AF40" s="424"/>
      <c r="AG40" s="424"/>
      <c r="AH40" s="424"/>
      <c r="AI40" s="424"/>
      <c r="AJ40" s="424"/>
      <c r="AK40" s="424"/>
      <c r="AL40" s="210"/>
      <c r="AM40" s="425" t="str">
        <f t="shared" si="0"/>
        <v/>
      </c>
      <c r="AN40" s="425"/>
      <c r="AO40" s="424"/>
      <c r="AP40" s="424"/>
      <c r="AQ40" s="424"/>
      <c r="AR40" s="424"/>
      <c r="AS40" s="424"/>
      <c r="AT40" s="424"/>
      <c r="AU40" s="424"/>
      <c r="AV40" s="424"/>
      <c r="AW40" s="424"/>
      <c r="AX40" s="424"/>
      <c r="AY40" s="424"/>
      <c r="AZ40" s="424"/>
      <c r="BA40" s="424"/>
      <c r="BB40" s="424"/>
      <c r="BC40" s="424"/>
      <c r="BD40" s="210"/>
      <c r="BE40" s="425" t="str">
        <f t="shared" si="1"/>
        <v/>
      </c>
      <c r="BF40" s="425"/>
      <c r="BG40" s="424"/>
      <c r="BH40" s="424"/>
      <c r="BI40" s="424"/>
      <c r="BJ40" s="424"/>
      <c r="BK40" s="424"/>
      <c r="BL40" s="424"/>
      <c r="BM40" s="424"/>
      <c r="BN40" s="424"/>
      <c r="BO40" s="424"/>
      <c r="BP40" s="424"/>
      <c r="BQ40" s="424"/>
      <c r="BR40" s="424"/>
      <c r="BS40" s="424"/>
      <c r="BT40" s="424"/>
      <c r="BU40" s="424"/>
      <c r="BV40" s="210"/>
      <c r="BW40" s="425">
        <f t="shared" si="2"/>
        <v>13</v>
      </c>
      <c r="BX40" s="425"/>
      <c r="BY40" s="424" t="str">
        <f>IF('各会計、関係団体の財政状況及び健全化判断比率'!B74="","",'各会計、関係団体の財政状況及び健全化判断比率'!B74)</f>
        <v>最上川中部水道企業団</v>
      </c>
      <c r="BZ40" s="424"/>
      <c r="CA40" s="424"/>
      <c r="CB40" s="424"/>
      <c r="CC40" s="424"/>
      <c r="CD40" s="424"/>
      <c r="CE40" s="424"/>
      <c r="CF40" s="424"/>
      <c r="CG40" s="424"/>
      <c r="CH40" s="424"/>
      <c r="CI40" s="424"/>
      <c r="CJ40" s="424"/>
      <c r="CK40" s="424"/>
      <c r="CL40" s="424"/>
      <c r="CM40" s="424"/>
      <c r="CN40" s="210"/>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7"/>
      <c r="DG40" s="426" t="str">
        <f>IF('各会計、関係団体の財政状況及び健全化判断比率'!BR13="","",'各会計、関係団体の財政状況及び健全化判断比率'!BR13)</f>
        <v/>
      </c>
      <c r="DH40" s="426"/>
      <c r="DI40" s="214"/>
      <c r="DJ40" s="182"/>
      <c r="DK40" s="182"/>
      <c r="DL40" s="182"/>
      <c r="DM40" s="182"/>
      <c r="DN40" s="182"/>
      <c r="DO40" s="182"/>
    </row>
    <row r="41" spans="1:119" ht="32.25" customHeight="1">
      <c r="A41" s="183"/>
      <c r="B41" s="209"/>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0"/>
      <c r="U41" s="425" t="str">
        <f t="shared" si="4"/>
        <v/>
      </c>
      <c r="V41" s="425"/>
      <c r="W41" s="424"/>
      <c r="X41" s="424"/>
      <c r="Y41" s="424"/>
      <c r="Z41" s="424"/>
      <c r="AA41" s="424"/>
      <c r="AB41" s="424"/>
      <c r="AC41" s="424"/>
      <c r="AD41" s="424"/>
      <c r="AE41" s="424"/>
      <c r="AF41" s="424"/>
      <c r="AG41" s="424"/>
      <c r="AH41" s="424"/>
      <c r="AI41" s="424"/>
      <c r="AJ41" s="424"/>
      <c r="AK41" s="424"/>
      <c r="AL41" s="210"/>
      <c r="AM41" s="425" t="str">
        <f t="shared" si="0"/>
        <v/>
      </c>
      <c r="AN41" s="425"/>
      <c r="AO41" s="424"/>
      <c r="AP41" s="424"/>
      <c r="AQ41" s="424"/>
      <c r="AR41" s="424"/>
      <c r="AS41" s="424"/>
      <c r="AT41" s="424"/>
      <c r="AU41" s="424"/>
      <c r="AV41" s="424"/>
      <c r="AW41" s="424"/>
      <c r="AX41" s="424"/>
      <c r="AY41" s="424"/>
      <c r="AZ41" s="424"/>
      <c r="BA41" s="424"/>
      <c r="BB41" s="424"/>
      <c r="BC41" s="424"/>
      <c r="BD41" s="210"/>
      <c r="BE41" s="425" t="str">
        <f t="shared" si="1"/>
        <v/>
      </c>
      <c r="BF41" s="425"/>
      <c r="BG41" s="424"/>
      <c r="BH41" s="424"/>
      <c r="BI41" s="424"/>
      <c r="BJ41" s="424"/>
      <c r="BK41" s="424"/>
      <c r="BL41" s="424"/>
      <c r="BM41" s="424"/>
      <c r="BN41" s="424"/>
      <c r="BO41" s="424"/>
      <c r="BP41" s="424"/>
      <c r="BQ41" s="424"/>
      <c r="BR41" s="424"/>
      <c r="BS41" s="424"/>
      <c r="BT41" s="424"/>
      <c r="BU41" s="424"/>
      <c r="BV41" s="210"/>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0"/>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7"/>
      <c r="DG41" s="426" t="str">
        <f>IF('各会計、関係団体の財政状況及び健全化判断比率'!BR14="","",'各会計、関係団体の財政状況及び健全化判断比率'!BR14)</f>
        <v/>
      </c>
      <c r="DH41" s="426"/>
      <c r="DI41" s="214"/>
      <c r="DJ41" s="182"/>
      <c r="DK41" s="182"/>
      <c r="DL41" s="182"/>
      <c r="DM41" s="182"/>
      <c r="DN41" s="182"/>
      <c r="DO41" s="182"/>
    </row>
    <row r="42" spans="1:119" ht="32.25" customHeight="1">
      <c r="A42" s="182"/>
      <c r="B42" s="209"/>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0"/>
      <c r="U42" s="425" t="str">
        <f t="shared" si="4"/>
        <v/>
      </c>
      <c r="V42" s="425"/>
      <c r="W42" s="424"/>
      <c r="X42" s="424"/>
      <c r="Y42" s="424"/>
      <c r="Z42" s="424"/>
      <c r="AA42" s="424"/>
      <c r="AB42" s="424"/>
      <c r="AC42" s="424"/>
      <c r="AD42" s="424"/>
      <c r="AE42" s="424"/>
      <c r="AF42" s="424"/>
      <c r="AG42" s="424"/>
      <c r="AH42" s="424"/>
      <c r="AI42" s="424"/>
      <c r="AJ42" s="424"/>
      <c r="AK42" s="424"/>
      <c r="AL42" s="210"/>
      <c r="AM42" s="425" t="str">
        <f t="shared" si="0"/>
        <v/>
      </c>
      <c r="AN42" s="425"/>
      <c r="AO42" s="424"/>
      <c r="AP42" s="424"/>
      <c r="AQ42" s="424"/>
      <c r="AR42" s="424"/>
      <c r="AS42" s="424"/>
      <c r="AT42" s="424"/>
      <c r="AU42" s="424"/>
      <c r="AV42" s="424"/>
      <c r="AW42" s="424"/>
      <c r="AX42" s="424"/>
      <c r="AY42" s="424"/>
      <c r="AZ42" s="424"/>
      <c r="BA42" s="424"/>
      <c r="BB42" s="424"/>
      <c r="BC42" s="424"/>
      <c r="BD42" s="210"/>
      <c r="BE42" s="425" t="str">
        <f t="shared" si="1"/>
        <v/>
      </c>
      <c r="BF42" s="425"/>
      <c r="BG42" s="424"/>
      <c r="BH42" s="424"/>
      <c r="BI42" s="424"/>
      <c r="BJ42" s="424"/>
      <c r="BK42" s="424"/>
      <c r="BL42" s="424"/>
      <c r="BM42" s="424"/>
      <c r="BN42" s="424"/>
      <c r="BO42" s="424"/>
      <c r="BP42" s="424"/>
      <c r="BQ42" s="424"/>
      <c r="BR42" s="424"/>
      <c r="BS42" s="424"/>
      <c r="BT42" s="424"/>
      <c r="BU42" s="424"/>
      <c r="BV42" s="210"/>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0"/>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7"/>
      <c r="DG42" s="426" t="str">
        <f>IF('各会計、関係団体の財政状況及び健全化判断比率'!BR15="","",'各会計、関係団体の財政状況及び健全化判断比率'!BR15)</f>
        <v/>
      </c>
      <c r="DH42" s="426"/>
      <c r="DI42" s="214"/>
      <c r="DJ42" s="182"/>
      <c r="DK42" s="182"/>
      <c r="DL42" s="182"/>
      <c r="DM42" s="182"/>
      <c r="DN42" s="182"/>
      <c r="DO42" s="182"/>
    </row>
    <row r="43" spans="1:119" ht="32.25" customHeight="1">
      <c r="A43" s="182"/>
      <c r="B43" s="209"/>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0"/>
      <c r="U43" s="425" t="str">
        <f t="shared" si="4"/>
        <v/>
      </c>
      <c r="V43" s="425"/>
      <c r="W43" s="424"/>
      <c r="X43" s="424"/>
      <c r="Y43" s="424"/>
      <c r="Z43" s="424"/>
      <c r="AA43" s="424"/>
      <c r="AB43" s="424"/>
      <c r="AC43" s="424"/>
      <c r="AD43" s="424"/>
      <c r="AE43" s="424"/>
      <c r="AF43" s="424"/>
      <c r="AG43" s="424"/>
      <c r="AH43" s="424"/>
      <c r="AI43" s="424"/>
      <c r="AJ43" s="424"/>
      <c r="AK43" s="424"/>
      <c r="AL43" s="210"/>
      <c r="AM43" s="425" t="str">
        <f t="shared" si="0"/>
        <v/>
      </c>
      <c r="AN43" s="425"/>
      <c r="AO43" s="424"/>
      <c r="AP43" s="424"/>
      <c r="AQ43" s="424"/>
      <c r="AR43" s="424"/>
      <c r="AS43" s="424"/>
      <c r="AT43" s="424"/>
      <c r="AU43" s="424"/>
      <c r="AV43" s="424"/>
      <c r="AW43" s="424"/>
      <c r="AX43" s="424"/>
      <c r="AY43" s="424"/>
      <c r="AZ43" s="424"/>
      <c r="BA43" s="424"/>
      <c r="BB43" s="424"/>
      <c r="BC43" s="424"/>
      <c r="BD43" s="210"/>
      <c r="BE43" s="425" t="str">
        <f t="shared" si="1"/>
        <v/>
      </c>
      <c r="BF43" s="425"/>
      <c r="BG43" s="424"/>
      <c r="BH43" s="424"/>
      <c r="BI43" s="424"/>
      <c r="BJ43" s="424"/>
      <c r="BK43" s="424"/>
      <c r="BL43" s="424"/>
      <c r="BM43" s="424"/>
      <c r="BN43" s="424"/>
      <c r="BO43" s="424"/>
      <c r="BP43" s="424"/>
      <c r="BQ43" s="424"/>
      <c r="BR43" s="424"/>
      <c r="BS43" s="424"/>
      <c r="BT43" s="424"/>
      <c r="BU43" s="424"/>
      <c r="BV43" s="210"/>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0"/>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7"/>
      <c r="DG43" s="426" t="str">
        <f>IF('各会計、関係団体の財政状況及び健全化判断比率'!BR16="","",'各会計、関係団体の財政状況及び健全化判断比率'!BR16)</f>
        <v/>
      </c>
      <c r="DH43" s="426"/>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200</v>
      </c>
      <c r="C46" s="182"/>
      <c r="D46" s="182"/>
      <c r="E46" s="182" t="s">
        <v>201</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202</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203</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204</v>
      </c>
    </row>
    <row r="50" spans="5:5">
      <c r="E50" s="184" t="s">
        <v>205</v>
      </c>
    </row>
    <row r="51" spans="5:5">
      <c r="E51" s="184" t="s">
        <v>206</v>
      </c>
    </row>
    <row r="52" spans="5:5">
      <c r="E52" s="184" t="s">
        <v>207</v>
      </c>
    </row>
    <row r="53" spans="5:5"/>
    <row r="54" spans="5:5"/>
    <row r="55" spans="5:5"/>
    <row r="56" spans="5:5"/>
  </sheetData>
  <sheetProtection algorithmName="SHA-512" hashValue="ZwZVCUtiujGJRq5PTwxMY6RjQifxQHnnAMmbyqFr4yxjg/t7zVpkChgs3u/juWnvn0u9YVbjWHUeBKyFQ+XQtA==" saltValue="fF2e6ucsj+x3mHTNQMDe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A9" sqref="A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7" t="s">
        <v>554</v>
      </c>
      <c r="D34" s="1247"/>
      <c r="E34" s="1248"/>
      <c r="F34" s="32">
        <v>8.5299999999999994</v>
      </c>
      <c r="G34" s="33">
        <v>7.43</v>
      </c>
      <c r="H34" s="33">
        <v>8.7799999999999994</v>
      </c>
      <c r="I34" s="33">
        <v>9.15</v>
      </c>
      <c r="J34" s="34">
        <v>8.9499999999999993</v>
      </c>
      <c r="K34" s="22"/>
      <c r="L34" s="22"/>
      <c r="M34" s="22"/>
      <c r="N34" s="22"/>
      <c r="O34" s="22"/>
      <c r="P34" s="22"/>
    </row>
    <row r="35" spans="1:16" ht="39" customHeight="1">
      <c r="A35" s="22"/>
      <c r="B35" s="35"/>
      <c r="C35" s="1241" t="s">
        <v>555</v>
      </c>
      <c r="D35" s="1242"/>
      <c r="E35" s="1243"/>
      <c r="F35" s="36">
        <v>1.02</v>
      </c>
      <c r="G35" s="37">
        <v>1.52</v>
      </c>
      <c r="H35" s="37">
        <v>2.46</v>
      </c>
      <c r="I35" s="37">
        <v>0.5</v>
      </c>
      <c r="J35" s="38">
        <v>0.77</v>
      </c>
      <c r="K35" s="22"/>
      <c r="L35" s="22"/>
      <c r="M35" s="22"/>
      <c r="N35" s="22"/>
      <c r="O35" s="22"/>
      <c r="P35" s="22"/>
    </row>
    <row r="36" spans="1:16" ht="39" customHeight="1">
      <c r="A36" s="22"/>
      <c r="B36" s="35"/>
      <c r="C36" s="1241" t="s">
        <v>556</v>
      </c>
      <c r="D36" s="1242"/>
      <c r="E36" s="1243"/>
      <c r="F36" s="36">
        <v>1.21</v>
      </c>
      <c r="G36" s="37">
        <v>1.55</v>
      </c>
      <c r="H36" s="37">
        <v>2.1</v>
      </c>
      <c r="I36" s="37">
        <v>1.03</v>
      </c>
      <c r="J36" s="38">
        <v>0.6</v>
      </c>
      <c r="K36" s="22"/>
      <c r="L36" s="22"/>
      <c r="M36" s="22"/>
      <c r="N36" s="22"/>
      <c r="O36" s="22"/>
      <c r="P36" s="22"/>
    </row>
    <row r="37" spans="1:16" ht="39" customHeight="1">
      <c r="A37" s="22"/>
      <c r="B37" s="35"/>
      <c r="C37" s="1241" t="s">
        <v>557</v>
      </c>
      <c r="D37" s="1242"/>
      <c r="E37" s="1243"/>
      <c r="F37" s="36">
        <v>0.54</v>
      </c>
      <c r="G37" s="37">
        <v>0.33</v>
      </c>
      <c r="H37" s="37">
        <v>0.49</v>
      </c>
      <c r="I37" s="37">
        <v>0.4</v>
      </c>
      <c r="J37" s="38">
        <v>0.34</v>
      </c>
      <c r="K37" s="22"/>
      <c r="L37" s="22"/>
      <c r="M37" s="22"/>
      <c r="N37" s="22"/>
      <c r="O37" s="22"/>
      <c r="P37" s="22"/>
    </row>
    <row r="38" spans="1:16" ht="39" customHeight="1">
      <c r="A38" s="22"/>
      <c r="B38" s="35"/>
      <c r="C38" s="1241" t="s">
        <v>558</v>
      </c>
      <c r="D38" s="1242"/>
      <c r="E38" s="1243"/>
      <c r="F38" s="36">
        <v>0.01</v>
      </c>
      <c r="G38" s="37">
        <v>0.01</v>
      </c>
      <c r="H38" s="37">
        <v>0.01</v>
      </c>
      <c r="I38" s="37">
        <v>0.02</v>
      </c>
      <c r="J38" s="38">
        <v>0.04</v>
      </c>
      <c r="K38" s="22"/>
      <c r="L38" s="22"/>
      <c r="M38" s="22"/>
      <c r="N38" s="22"/>
      <c r="O38" s="22"/>
      <c r="P38" s="22"/>
    </row>
    <row r="39" spans="1:16" ht="39" customHeight="1">
      <c r="A39" s="22"/>
      <c r="B39" s="35"/>
      <c r="C39" s="1241" t="s">
        <v>559</v>
      </c>
      <c r="D39" s="1242"/>
      <c r="E39" s="1243"/>
      <c r="F39" s="36">
        <v>0.14000000000000001</v>
      </c>
      <c r="G39" s="37">
        <v>0.14000000000000001</v>
      </c>
      <c r="H39" s="37">
        <v>0.13</v>
      </c>
      <c r="I39" s="37">
        <v>0.04</v>
      </c>
      <c r="J39" s="38">
        <v>0.03</v>
      </c>
      <c r="K39" s="22"/>
      <c r="L39" s="22"/>
      <c r="M39" s="22"/>
      <c r="N39" s="22"/>
      <c r="O39" s="22"/>
      <c r="P39" s="22"/>
    </row>
    <row r="40" spans="1:16" ht="39" customHeight="1">
      <c r="A40" s="22"/>
      <c r="B40" s="35"/>
      <c r="C40" s="1241"/>
      <c r="D40" s="1242"/>
      <c r="E40" s="1243"/>
      <c r="F40" s="36"/>
      <c r="G40" s="37"/>
      <c r="H40" s="37"/>
      <c r="I40" s="37"/>
      <c r="J40" s="38"/>
      <c r="K40" s="22"/>
      <c r="L40" s="22"/>
      <c r="M40" s="22"/>
      <c r="N40" s="22"/>
      <c r="O40" s="22"/>
      <c r="P40" s="22"/>
    </row>
    <row r="41" spans="1:16" ht="39" customHeight="1">
      <c r="A41" s="22"/>
      <c r="B41" s="35"/>
      <c r="C41" s="1241"/>
      <c r="D41" s="1242"/>
      <c r="E41" s="1243"/>
      <c r="F41" s="36"/>
      <c r="G41" s="37"/>
      <c r="H41" s="37"/>
      <c r="I41" s="37"/>
      <c r="J41" s="38"/>
      <c r="K41" s="22"/>
      <c r="L41" s="22"/>
      <c r="M41" s="22"/>
      <c r="N41" s="22"/>
      <c r="O41" s="22"/>
      <c r="P41" s="22"/>
    </row>
    <row r="42" spans="1:16" ht="39" customHeight="1">
      <c r="A42" s="22"/>
      <c r="B42" s="39"/>
      <c r="C42" s="1241" t="s">
        <v>560</v>
      </c>
      <c r="D42" s="1242"/>
      <c r="E42" s="1243"/>
      <c r="F42" s="36" t="s">
        <v>504</v>
      </c>
      <c r="G42" s="37" t="s">
        <v>504</v>
      </c>
      <c r="H42" s="37" t="s">
        <v>504</v>
      </c>
      <c r="I42" s="37" t="s">
        <v>504</v>
      </c>
      <c r="J42" s="38" t="s">
        <v>504</v>
      </c>
      <c r="K42" s="22"/>
      <c r="L42" s="22"/>
      <c r="M42" s="22"/>
      <c r="N42" s="22"/>
      <c r="O42" s="22"/>
      <c r="P42" s="22"/>
    </row>
    <row r="43" spans="1:16" ht="39" customHeight="1" thickBot="1">
      <c r="A43" s="22"/>
      <c r="B43" s="40"/>
      <c r="C43" s="1244" t="s">
        <v>561</v>
      </c>
      <c r="D43" s="1245"/>
      <c r="E43" s="1246"/>
      <c r="F43" s="41" t="s">
        <v>504</v>
      </c>
      <c r="G43" s="42" t="s">
        <v>504</v>
      </c>
      <c r="H43" s="42" t="s">
        <v>504</v>
      </c>
      <c r="I43" s="42" t="s">
        <v>504</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sorPprzz5mm+/cK1R9owY7eHMCgf3PSAl06DBaEn9KL7267FZSK+i3aVBYuuYwJFtHlpU7jBraaSzmslBdKiw==" saltValue="s6djT4v/q6duSTc7RX+E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85" zoomScaleNormal="85" zoomScaleSheetLayoutView="55" workbookViewId="0">
      <selection activeCell="A35" sqref="A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67" t="s">
        <v>10</v>
      </c>
      <c r="C45" s="1268"/>
      <c r="D45" s="58"/>
      <c r="E45" s="1273" t="s">
        <v>11</v>
      </c>
      <c r="F45" s="1273"/>
      <c r="G45" s="1273"/>
      <c r="H45" s="1273"/>
      <c r="I45" s="1273"/>
      <c r="J45" s="1274"/>
      <c r="K45" s="59">
        <v>429</v>
      </c>
      <c r="L45" s="60">
        <v>414</v>
      </c>
      <c r="M45" s="60">
        <v>423</v>
      </c>
      <c r="N45" s="60">
        <v>477</v>
      </c>
      <c r="O45" s="61">
        <v>498</v>
      </c>
      <c r="P45" s="48"/>
      <c r="Q45" s="48"/>
      <c r="R45" s="48"/>
      <c r="S45" s="48"/>
      <c r="T45" s="48"/>
      <c r="U45" s="48"/>
    </row>
    <row r="46" spans="1:21" ht="30.75" customHeight="1">
      <c r="A46" s="48"/>
      <c r="B46" s="1269"/>
      <c r="C46" s="1270"/>
      <c r="D46" s="62"/>
      <c r="E46" s="1251" t="s">
        <v>12</v>
      </c>
      <c r="F46" s="1251"/>
      <c r="G46" s="1251"/>
      <c r="H46" s="1251"/>
      <c r="I46" s="1251"/>
      <c r="J46" s="1252"/>
      <c r="K46" s="63" t="s">
        <v>504</v>
      </c>
      <c r="L46" s="64" t="s">
        <v>504</v>
      </c>
      <c r="M46" s="64" t="s">
        <v>504</v>
      </c>
      <c r="N46" s="64" t="s">
        <v>504</v>
      </c>
      <c r="O46" s="65" t="s">
        <v>504</v>
      </c>
      <c r="P46" s="48"/>
      <c r="Q46" s="48"/>
      <c r="R46" s="48"/>
      <c r="S46" s="48"/>
      <c r="T46" s="48"/>
      <c r="U46" s="48"/>
    </row>
    <row r="47" spans="1:21" ht="30.75" customHeight="1">
      <c r="A47" s="48"/>
      <c r="B47" s="1269"/>
      <c r="C47" s="1270"/>
      <c r="D47" s="62"/>
      <c r="E47" s="1251" t="s">
        <v>13</v>
      </c>
      <c r="F47" s="1251"/>
      <c r="G47" s="1251"/>
      <c r="H47" s="1251"/>
      <c r="I47" s="1251"/>
      <c r="J47" s="1252"/>
      <c r="K47" s="63" t="s">
        <v>504</v>
      </c>
      <c r="L47" s="64" t="s">
        <v>504</v>
      </c>
      <c r="M47" s="64" t="s">
        <v>504</v>
      </c>
      <c r="N47" s="64" t="s">
        <v>504</v>
      </c>
      <c r="O47" s="65" t="s">
        <v>504</v>
      </c>
      <c r="P47" s="48"/>
      <c r="Q47" s="48"/>
      <c r="R47" s="48"/>
      <c r="S47" s="48"/>
      <c r="T47" s="48"/>
      <c r="U47" s="48"/>
    </row>
    <row r="48" spans="1:21" ht="30.75" customHeight="1">
      <c r="A48" s="48"/>
      <c r="B48" s="1269"/>
      <c r="C48" s="1270"/>
      <c r="D48" s="62"/>
      <c r="E48" s="1251" t="s">
        <v>14</v>
      </c>
      <c r="F48" s="1251"/>
      <c r="G48" s="1251"/>
      <c r="H48" s="1251"/>
      <c r="I48" s="1251"/>
      <c r="J48" s="1252"/>
      <c r="K48" s="63">
        <v>227</v>
      </c>
      <c r="L48" s="64">
        <v>230</v>
      </c>
      <c r="M48" s="64">
        <v>242</v>
      </c>
      <c r="N48" s="64">
        <v>253</v>
      </c>
      <c r="O48" s="65">
        <v>248</v>
      </c>
      <c r="P48" s="48"/>
      <c r="Q48" s="48"/>
      <c r="R48" s="48"/>
      <c r="S48" s="48"/>
      <c r="T48" s="48"/>
      <c r="U48" s="48"/>
    </row>
    <row r="49" spans="1:21" ht="30.75" customHeight="1">
      <c r="A49" s="48"/>
      <c r="B49" s="1269"/>
      <c r="C49" s="1270"/>
      <c r="D49" s="62"/>
      <c r="E49" s="1251" t="s">
        <v>15</v>
      </c>
      <c r="F49" s="1251"/>
      <c r="G49" s="1251"/>
      <c r="H49" s="1251"/>
      <c r="I49" s="1251"/>
      <c r="J49" s="1252"/>
      <c r="K49" s="63">
        <v>1</v>
      </c>
      <c r="L49" s="64">
        <v>1</v>
      </c>
      <c r="M49" s="64">
        <v>1</v>
      </c>
      <c r="N49" s="64">
        <v>2</v>
      </c>
      <c r="O49" s="65">
        <v>4</v>
      </c>
      <c r="P49" s="48"/>
      <c r="Q49" s="48"/>
      <c r="R49" s="48"/>
      <c r="S49" s="48"/>
      <c r="T49" s="48"/>
      <c r="U49" s="48"/>
    </row>
    <row r="50" spans="1:21" ht="30.75" customHeight="1">
      <c r="A50" s="48"/>
      <c r="B50" s="1269"/>
      <c r="C50" s="1270"/>
      <c r="D50" s="62"/>
      <c r="E50" s="1251" t="s">
        <v>16</v>
      </c>
      <c r="F50" s="1251"/>
      <c r="G50" s="1251"/>
      <c r="H50" s="1251"/>
      <c r="I50" s="1251"/>
      <c r="J50" s="1252"/>
      <c r="K50" s="63" t="s">
        <v>504</v>
      </c>
      <c r="L50" s="64" t="s">
        <v>504</v>
      </c>
      <c r="M50" s="64" t="s">
        <v>504</v>
      </c>
      <c r="N50" s="64" t="s">
        <v>504</v>
      </c>
      <c r="O50" s="65" t="s">
        <v>504</v>
      </c>
      <c r="P50" s="48"/>
      <c r="Q50" s="48"/>
      <c r="R50" s="48"/>
      <c r="S50" s="48"/>
      <c r="T50" s="48"/>
      <c r="U50" s="48"/>
    </row>
    <row r="51" spans="1:21" ht="30.75" customHeight="1">
      <c r="A51" s="48"/>
      <c r="B51" s="1271"/>
      <c r="C51" s="1272"/>
      <c r="D51" s="66"/>
      <c r="E51" s="1251" t="s">
        <v>17</v>
      </c>
      <c r="F51" s="1251"/>
      <c r="G51" s="1251"/>
      <c r="H51" s="1251"/>
      <c r="I51" s="1251"/>
      <c r="J51" s="1252"/>
      <c r="K51" s="63" t="s">
        <v>504</v>
      </c>
      <c r="L51" s="64" t="s">
        <v>504</v>
      </c>
      <c r="M51" s="64" t="s">
        <v>504</v>
      </c>
      <c r="N51" s="64" t="s">
        <v>504</v>
      </c>
      <c r="O51" s="65" t="s">
        <v>504</v>
      </c>
      <c r="P51" s="48"/>
      <c r="Q51" s="48"/>
      <c r="R51" s="48"/>
      <c r="S51" s="48"/>
      <c r="T51" s="48"/>
      <c r="U51" s="48"/>
    </row>
    <row r="52" spans="1:21" ht="30.75" customHeight="1">
      <c r="A52" s="48"/>
      <c r="B52" s="1249" t="s">
        <v>18</v>
      </c>
      <c r="C52" s="1250"/>
      <c r="D52" s="66"/>
      <c r="E52" s="1251" t="s">
        <v>19</v>
      </c>
      <c r="F52" s="1251"/>
      <c r="G52" s="1251"/>
      <c r="H52" s="1251"/>
      <c r="I52" s="1251"/>
      <c r="J52" s="1252"/>
      <c r="K52" s="63">
        <v>407</v>
      </c>
      <c r="L52" s="64">
        <v>387</v>
      </c>
      <c r="M52" s="64">
        <v>410</v>
      </c>
      <c r="N52" s="64">
        <v>417</v>
      </c>
      <c r="O52" s="65">
        <v>430</v>
      </c>
      <c r="P52" s="48"/>
      <c r="Q52" s="48"/>
      <c r="R52" s="48"/>
      <c r="S52" s="48"/>
      <c r="T52" s="48"/>
      <c r="U52" s="48"/>
    </row>
    <row r="53" spans="1:21" ht="30.75" customHeight="1" thickBot="1">
      <c r="A53" s="48"/>
      <c r="B53" s="1253" t="s">
        <v>20</v>
      </c>
      <c r="C53" s="1254"/>
      <c r="D53" s="67"/>
      <c r="E53" s="1255" t="s">
        <v>21</v>
      </c>
      <c r="F53" s="1255"/>
      <c r="G53" s="1255"/>
      <c r="H53" s="1255"/>
      <c r="I53" s="1255"/>
      <c r="J53" s="1256"/>
      <c r="K53" s="68">
        <v>250</v>
      </c>
      <c r="L53" s="69">
        <v>258</v>
      </c>
      <c r="M53" s="69">
        <v>256</v>
      </c>
      <c r="N53" s="69">
        <v>315</v>
      </c>
      <c r="O53" s="70">
        <v>320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c r="B57" s="1257" t="s">
        <v>24</v>
      </c>
      <c r="C57" s="1258"/>
      <c r="D57" s="1261" t="s">
        <v>25</v>
      </c>
      <c r="E57" s="1262"/>
      <c r="F57" s="1262"/>
      <c r="G57" s="1262"/>
      <c r="H57" s="1262"/>
      <c r="I57" s="1262"/>
      <c r="J57" s="1263"/>
      <c r="K57" s="83" t="s">
        <v>587</v>
      </c>
      <c r="L57" s="84" t="s">
        <v>587</v>
      </c>
      <c r="M57" s="84" t="s">
        <v>587</v>
      </c>
      <c r="N57" s="84" t="s">
        <v>587</v>
      </c>
      <c r="O57" s="85" t="s">
        <v>587</v>
      </c>
    </row>
    <row r="58" spans="1:21" ht="31.5" customHeight="1" thickBot="1">
      <c r="B58" s="1259"/>
      <c r="C58" s="1260"/>
      <c r="D58" s="1264" t="s">
        <v>26</v>
      </c>
      <c r="E58" s="1265"/>
      <c r="F58" s="1265"/>
      <c r="G58" s="1265"/>
      <c r="H58" s="1265"/>
      <c r="I58" s="1265"/>
      <c r="J58" s="1266"/>
      <c r="K58" s="86" t="s">
        <v>587</v>
      </c>
      <c r="L58" s="87" t="s">
        <v>587</v>
      </c>
      <c r="M58" s="87" t="s">
        <v>587</v>
      </c>
      <c r="N58" s="87" t="s">
        <v>587</v>
      </c>
      <c r="O58" s="88" t="s">
        <v>587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Ss2fVEY2bjcyBt9gd2GX9wgh3QTosxT6j4xCYa1H5MccI6VsWhNRmNstuAMgDDXlOsPQnZDWzJJWH8n/OE/Rg==" saltValue="TVd98iddJXQhg5H4oYHs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546</v>
      </c>
      <c r="J40" s="100" t="s">
        <v>547</v>
      </c>
      <c r="K40" s="100" t="s">
        <v>548</v>
      </c>
      <c r="L40" s="100" t="s">
        <v>549</v>
      </c>
      <c r="M40" s="101" t="s">
        <v>550</v>
      </c>
    </row>
    <row r="41" spans="2:13" ht="27.75" customHeight="1">
      <c r="B41" s="1287" t="s">
        <v>29</v>
      </c>
      <c r="C41" s="1288"/>
      <c r="D41" s="102"/>
      <c r="E41" s="1289" t="s">
        <v>30</v>
      </c>
      <c r="F41" s="1289"/>
      <c r="G41" s="1289"/>
      <c r="H41" s="1290"/>
      <c r="I41" s="103">
        <v>6046</v>
      </c>
      <c r="J41" s="104">
        <v>5977</v>
      </c>
      <c r="K41" s="104">
        <v>5905</v>
      </c>
      <c r="L41" s="104">
        <v>5638</v>
      </c>
      <c r="M41" s="105">
        <v>5773</v>
      </c>
    </row>
    <row r="42" spans="2:13" ht="27.75" customHeight="1">
      <c r="B42" s="1277"/>
      <c r="C42" s="1278"/>
      <c r="D42" s="106"/>
      <c r="E42" s="1281" t="s">
        <v>31</v>
      </c>
      <c r="F42" s="1281"/>
      <c r="G42" s="1281"/>
      <c r="H42" s="1282"/>
      <c r="I42" s="107">
        <v>227</v>
      </c>
      <c r="J42" s="108">
        <v>177</v>
      </c>
      <c r="K42" s="108">
        <v>127</v>
      </c>
      <c r="L42" s="108">
        <v>474</v>
      </c>
      <c r="M42" s="109">
        <v>76</v>
      </c>
    </row>
    <row r="43" spans="2:13" ht="27.75" customHeight="1">
      <c r="B43" s="1277"/>
      <c r="C43" s="1278"/>
      <c r="D43" s="106"/>
      <c r="E43" s="1281" t="s">
        <v>32</v>
      </c>
      <c r="F43" s="1281"/>
      <c r="G43" s="1281"/>
      <c r="H43" s="1282"/>
      <c r="I43" s="107">
        <v>3818</v>
      </c>
      <c r="J43" s="108">
        <v>3607</v>
      </c>
      <c r="K43" s="108">
        <v>3440</v>
      </c>
      <c r="L43" s="108">
        <v>3284</v>
      </c>
      <c r="M43" s="109">
        <v>3137</v>
      </c>
    </row>
    <row r="44" spans="2:13" ht="27.75" customHeight="1">
      <c r="B44" s="1277"/>
      <c r="C44" s="1278"/>
      <c r="D44" s="106"/>
      <c r="E44" s="1281" t="s">
        <v>33</v>
      </c>
      <c r="F44" s="1281"/>
      <c r="G44" s="1281"/>
      <c r="H44" s="1282"/>
      <c r="I44" s="107">
        <v>35</v>
      </c>
      <c r="J44" s="108">
        <v>189</v>
      </c>
      <c r="K44" s="108">
        <v>360</v>
      </c>
      <c r="L44" s="108">
        <v>450</v>
      </c>
      <c r="M44" s="109">
        <v>461</v>
      </c>
    </row>
    <row r="45" spans="2:13" ht="27.75" customHeight="1">
      <c r="B45" s="1277"/>
      <c r="C45" s="1278"/>
      <c r="D45" s="106"/>
      <c r="E45" s="1281" t="s">
        <v>34</v>
      </c>
      <c r="F45" s="1281"/>
      <c r="G45" s="1281"/>
      <c r="H45" s="1282"/>
      <c r="I45" s="107">
        <v>716</v>
      </c>
      <c r="J45" s="108">
        <v>665</v>
      </c>
      <c r="K45" s="108">
        <v>627</v>
      </c>
      <c r="L45" s="108">
        <v>594</v>
      </c>
      <c r="M45" s="109">
        <v>564</v>
      </c>
    </row>
    <row r="46" spans="2:13" ht="27.75" customHeight="1">
      <c r="B46" s="1277"/>
      <c r="C46" s="1278"/>
      <c r="D46" s="110"/>
      <c r="E46" s="1281" t="s">
        <v>35</v>
      </c>
      <c r="F46" s="1281"/>
      <c r="G46" s="1281"/>
      <c r="H46" s="1282"/>
      <c r="I46" s="107">
        <v>140</v>
      </c>
      <c r="J46" s="108">
        <v>134</v>
      </c>
      <c r="K46" s="108">
        <v>123</v>
      </c>
      <c r="L46" s="108">
        <v>85</v>
      </c>
      <c r="M46" s="109">
        <v>39</v>
      </c>
    </row>
    <row r="47" spans="2:13" ht="27.75" customHeight="1">
      <c r="B47" s="1277"/>
      <c r="C47" s="1278"/>
      <c r="D47" s="111"/>
      <c r="E47" s="1291" t="s">
        <v>36</v>
      </c>
      <c r="F47" s="1292"/>
      <c r="G47" s="1292"/>
      <c r="H47" s="1293"/>
      <c r="I47" s="107" t="s">
        <v>504</v>
      </c>
      <c r="J47" s="108" t="s">
        <v>504</v>
      </c>
      <c r="K47" s="108" t="s">
        <v>504</v>
      </c>
      <c r="L47" s="108" t="s">
        <v>504</v>
      </c>
      <c r="M47" s="109" t="s">
        <v>504</v>
      </c>
    </row>
    <row r="48" spans="2:13" ht="27.75" customHeight="1">
      <c r="B48" s="1277"/>
      <c r="C48" s="1278"/>
      <c r="D48" s="106"/>
      <c r="E48" s="1281" t="s">
        <v>37</v>
      </c>
      <c r="F48" s="1281"/>
      <c r="G48" s="1281"/>
      <c r="H48" s="1282"/>
      <c r="I48" s="107" t="s">
        <v>504</v>
      </c>
      <c r="J48" s="108" t="s">
        <v>504</v>
      </c>
      <c r="K48" s="108" t="s">
        <v>504</v>
      </c>
      <c r="L48" s="108" t="s">
        <v>504</v>
      </c>
      <c r="M48" s="109" t="s">
        <v>504</v>
      </c>
    </row>
    <row r="49" spans="2:13" ht="27.75" customHeight="1">
      <c r="B49" s="1279"/>
      <c r="C49" s="1280"/>
      <c r="D49" s="106"/>
      <c r="E49" s="1281" t="s">
        <v>38</v>
      </c>
      <c r="F49" s="1281"/>
      <c r="G49" s="1281"/>
      <c r="H49" s="1282"/>
      <c r="I49" s="107" t="s">
        <v>504</v>
      </c>
      <c r="J49" s="108" t="s">
        <v>504</v>
      </c>
      <c r="K49" s="108" t="s">
        <v>504</v>
      </c>
      <c r="L49" s="108" t="s">
        <v>504</v>
      </c>
      <c r="M49" s="109" t="s">
        <v>504</v>
      </c>
    </row>
    <row r="50" spans="2:13" ht="27.75" customHeight="1">
      <c r="B50" s="1275" t="s">
        <v>39</v>
      </c>
      <c r="C50" s="1276"/>
      <c r="D50" s="112"/>
      <c r="E50" s="1281" t="s">
        <v>40</v>
      </c>
      <c r="F50" s="1281"/>
      <c r="G50" s="1281"/>
      <c r="H50" s="1282"/>
      <c r="I50" s="107">
        <v>2241</v>
      </c>
      <c r="J50" s="108">
        <v>2004</v>
      </c>
      <c r="K50" s="108">
        <v>1869</v>
      </c>
      <c r="L50" s="108">
        <v>1996</v>
      </c>
      <c r="M50" s="109">
        <v>1934</v>
      </c>
    </row>
    <row r="51" spans="2:13" ht="27.75" customHeight="1">
      <c r="B51" s="1277"/>
      <c r="C51" s="1278"/>
      <c r="D51" s="106"/>
      <c r="E51" s="1281" t="s">
        <v>41</v>
      </c>
      <c r="F51" s="1281"/>
      <c r="G51" s="1281"/>
      <c r="H51" s="1282"/>
      <c r="I51" s="107">
        <v>50</v>
      </c>
      <c r="J51" s="108">
        <v>39</v>
      </c>
      <c r="K51" s="108">
        <v>27</v>
      </c>
      <c r="L51" s="108">
        <v>17</v>
      </c>
      <c r="M51" s="109">
        <v>60</v>
      </c>
    </row>
    <row r="52" spans="2:13" ht="27.75" customHeight="1">
      <c r="B52" s="1279"/>
      <c r="C52" s="1280"/>
      <c r="D52" s="106"/>
      <c r="E52" s="1281" t="s">
        <v>42</v>
      </c>
      <c r="F52" s="1281"/>
      <c r="G52" s="1281"/>
      <c r="H52" s="1282"/>
      <c r="I52" s="107">
        <v>5781</v>
      </c>
      <c r="J52" s="108">
        <v>5667</v>
      </c>
      <c r="K52" s="108">
        <v>5473</v>
      </c>
      <c r="L52" s="108">
        <v>5275</v>
      </c>
      <c r="M52" s="109">
        <v>5238</v>
      </c>
    </row>
    <row r="53" spans="2:13" ht="27.75" customHeight="1" thickBot="1">
      <c r="B53" s="1283" t="s">
        <v>43</v>
      </c>
      <c r="C53" s="1284"/>
      <c r="D53" s="113"/>
      <c r="E53" s="1285" t="s">
        <v>44</v>
      </c>
      <c r="F53" s="1285"/>
      <c r="G53" s="1285"/>
      <c r="H53" s="1286"/>
      <c r="I53" s="114">
        <v>2909</v>
      </c>
      <c r="J53" s="115">
        <v>3040</v>
      </c>
      <c r="K53" s="115">
        <v>3214</v>
      </c>
      <c r="L53" s="115">
        <v>3238</v>
      </c>
      <c r="M53" s="116">
        <v>2818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ta4gfN+AAReU89XqdoA5hNVxAOCtGjP/51Wn+ObmdF7ibe1F0pLcyMDf1DSE28esqGyHsfEscCfNXzIY88DeQ==" saltValue="Mcf8jBd7Jtm6mIX5r5ej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1" sqref="C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548</v>
      </c>
      <c r="G54" s="125" t="s">
        <v>549</v>
      </c>
      <c r="H54" s="126" t="s">
        <v>550</v>
      </c>
    </row>
    <row r="55" spans="2:8" ht="52.5" customHeight="1">
      <c r="B55" s="127"/>
      <c r="C55" s="1302" t="s">
        <v>47</v>
      </c>
      <c r="D55" s="1302"/>
      <c r="E55" s="1303"/>
      <c r="F55" s="128">
        <v>857</v>
      </c>
      <c r="G55" s="128">
        <v>885</v>
      </c>
      <c r="H55" s="129">
        <v>853</v>
      </c>
    </row>
    <row r="56" spans="2:8" ht="52.5" customHeight="1">
      <c r="B56" s="130"/>
      <c r="C56" s="1304" t="s">
        <v>48</v>
      </c>
      <c r="D56" s="1304"/>
      <c r="E56" s="1305"/>
      <c r="F56" s="131">
        <v>252</v>
      </c>
      <c r="G56" s="131">
        <v>253</v>
      </c>
      <c r="H56" s="132">
        <v>194</v>
      </c>
    </row>
    <row r="57" spans="2:8" ht="53.25" customHeight="1">
      <c r="B57" s="130"/>
      <c r="C57" s="1306" t="s">
        <v>49</v>
      </c>
      <c r="D57" s="1306"/>
      <c r="E57" s="1307"/>
      <c r="F57" s="133">
        <v>606</v>
      </c>
      <c r="G57" s="133">
        <v>585</v>
      </c>
      <c r="H57" s="134">
        <v>594</v>
      </c>
    </row>
    <row r="58" spans="2:8" ht="45.75" customHeight="1">
      <c r="B58" s="135"/>
      <c r="C58" s="1294" t="s">
        <v>582</v>
      </c>
      <c r="D58" s="1295"/>
      <c r="E58" s="1296"/>
      <c r="F58" s="382">
        <v>170</v>
      </c>
      <c r="G58" s="382">
        <v>169</v>
      </c>
      <c r="H58" s="383">
        <v>169</v>
      </c>
    </row>
    <row r="59" spans="2:8" ht="45.75" customHeight="1">
      <c r="B59" s="135"/>
      <c r="C59" s="1294" t="s">
        <v>583</v>
      </c>
      <c r="D59" s="1295"/>
      <c r="E59" s="1296"/>
      <c r="F59" s="382">
        <v>76</v>
      </c>
      <c r="G59" s="382">
        <v>59</v>
      </c>
      <c r="H59" s="383">
        <v>142</v>
      </c>
    </row>
    <row r="60" spans="2:8" ht="45.75" customHeight="1">
      <c r="B60" s="135"/>
      <c r="C60" s="1294" t="s">
        <v>584</v>
      </c>
      <c r="D60" s="1295"/>
      <c r="E60" s="1296"/>
      <c r="F60" s="382">
        <v>179</v>
      </c>
      <c r="G60" s="382">
        <v>139</v>
      </c>
      <c r="H60" s="383">
        <v>139</v>
      </c>
    </row>
    <row r="61" spans="2:8" ht="45.75" customHeight="1">
      <c r="B61" s="135"/>
      <c r="C61" s="1294" t="s">
        <v>585</v>
      </c>
      <c r="D61" s="1295"/>
      <c r="E61" s="1296"/>
      <c r="F61" s="382">
        <v>60</v>
      </c>
      <c r="G61" s="382">
        <v>92</v>
      </c>
      <c r="H61" s="383">
        <v>66</v>
      </c>
    </row>
    <row r="62" spans="2:8" ht="45.75" customHeight="1" thickBot="1">
      <c r="B62" s="136"/>
      <c r="C62" s="1297" t="s">
        <v>586</v>
      </c>
      <c r="D62" s="1298"/>
      <c r="E62" s="1299"/>
      <c r="F62" s="384">
        <v>102</v>
      </c>
      <c r="G62" s="384">
        <v>108</v>
      </c>
      <c r="H62" s="385">
        <v>59</v>
      </c>
    </row>
    <row r="63" spans="2:8" ht="52.5" customHeight="1" thickBot="1">
      <c r="B63" s="137"/>
      <c r="C63" s="1300" t="s">
        <v>50</v>
      </c>
      <c r="D63" s="1300"/>
      <c r="E63" s="1301"/>
      <c r="F63" s="138">
        <v>1716</v>
      </c>
      <c r="G63" s="138">
        <v>1723</v>
      </c>
      <c r="H63" s="139">
        <v>1640</v>
      </c>
    </row>
    <row r="64" spans="2:8" ht="15" customHeight="1"/>
  </sheetData>
  <sheetProtection algorithmName="SHA-512" hashValue="nlVlFcA9sxBPIsTwz3IISA2jVUIdSq3xHEmD6x201nI/vOrRak9v8VHK0FRxMEpb3x90D2+jJ68mkdRxA6zW0w==" saltValue="W4qCUBFJ8vKVveyG+SxT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85" zoomScaleNormal="85" zoomScaleSheetLayoutView="55" workbookViewId="0">
      <selection activeCell="BJ14" sqref="BJ14"/>
    </sheetView>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87"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88"/>
      <c r="DG4" s="288"/>
      <c r="DH4" s="288"/>
      <c r="DI4" s="288"/>
      <c r="DJ4" s="288"/>
      <c r="DK4" s="288"/>
      <c r="DL4" s="288"/>
      <c r="DM4" s="288"/>
      <c r="DN4" s="288"/>
      <c r="DO4" s="288"/>
      <c r="DP4" s="288"/>
      <c r="DQ4" s="288"/>
      <c r="DR4" s="288"/>
      <c r="DS4" s="288"/>
      <c r="DT4" s="288"/>
      <c r="DU4" s="288"/>
      <c r="DV4" s="288"/>
      <c r="DW4" s="288"/>
    </row>
    <row r="5" spans="1:143" s="287"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88"/>
      <c r="DG5" s="288"/>
      <c r="DH5" s="288"/>
      <c r="DI5" s="288"/>
      <c r="DJ5" s="288"/>
      <c r="DK5" s="288"/>
      <c r="DL5" s="288"/>
      <c r="DM5" s="288"/>
      <c r="DN5" s="288"/>
      <c r="DO5" s="288"/>
      <c r="DP5" s="288"/>
      <c r="DQ5" s="288"/>
      <c r="DR5" s="288"/>
      <c r="DS5" s="288"/>
      <c r="DT5" s="288"/>
      <c r="DU5" s="288"/>
      <c r="DV5" s="288"/>
      <c r="DW5" s="288"/>
    </row>
    <row r="6" spans="1:143" s="287"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88"/>
      <c r="DG6" s="288"/>
      <c r="DH6" s="288"/>
      <c r="DI6" s="288"/>
      <c r="DJ6" s="288"/>
      <c r="DK6" s="288"/>
      <c r="DL6" s="288"/>
      <c r="DM6" s="288"/>
      <c r="DN6" s="288"/>
      <c r="DO6" s="288"/>
      <c r="DP6" s="288"/>
      <c r="DQ6" s="288"/>
      <c r="DR6" s="288"/>
      <c r="DS6" s="288"/>
      <c r="DT6" s="288"/>
      <c r="DU6" s="288"/>
      <c r="DV6" s="288"/>
      <c r="DW6" s="288"/>
    </row>
    <row r="7" spans="1:143" s="287"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88"/>
      <c r="DG7" s="288"/>
      <c r="DH7" s="288"/>
      <c r="DI7" s="288"/>
      <c r="DJ7" s="288"/>
      <c r="DK7" s="288"/>
      <c r="DL7" s="288"/>
      <c r="DM7" s="288"/>
      <c r="DN7" s="288"/>
      <c r="DO7" s="288"/>
      <c r="DP7" s="288"/>
      <c r="DQ7" s="288"/>
      <c r="DR7" s="288"/>
      <c r="DS7" s="288"/>
      <c r="DT7" s="288"/>
      <c r="DU7" s="288"/>
      <c r="DV7" s="288"/>
      <c r="DW7" s="288"/>
    </row>
    <row r="8" spans="1:143" s="287"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88"/>
      <c r="DG8" s="288"/>
      <c r="DH8" s="288"/>
      <c r="DI8" s="288"/>
      <c r="DJ8" s="288"/>
      <c r="DK8" s="288"/>
      <c r="DL8" s="288"/>
      <c r="DM8" s="288"/>
      <c r="DN8" s="288"/>
      <c r="DO8" s="288"/>
      <c r="DP8" s="288"/>
      <c r="DQ8" s="288"/>
      <c r="DR8" s="288"/>
      <c r="DS8" s="288"/>
      <c r="DT8" s="288"/>
      <c r="DU8" s="288"/>
      <c r="DV8" s="288"/>
      <c r="DW8" s="288"/>
    </row>
    <row r="9" spans="1:143" s="287"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88"/>
      <c r="DG9" s="288"/>
      <c r="DH9" s="288"/>
      <c r="DI9" s="288"/>
      <c r="DJ9" s="288"/>
      <c r="DK9" s="288"/>
      <c r="DL9" s="288"/>
      <c r="DM9" s="288"/>
      <c r="DN9" s="288"/>
      <c r="DO9" s="288"/>
      <c r="DP9" s="288"/>
      <c r="DQ9" s="288"/>
      <c r="DR9" s="288"/>
      <c r="DS9" s="288"/>
      <c r="DT9" s="288"/>
      <c r="DU9" s="288"/>
      <c r="DV9" s="288"/>
      <c r="DW9" s="288"/>
    </row>
    <row r="10" spans="1:143" s="287"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88"/>
      <c r="DG10" s="288"/>
      <c r="DH10" s="288"/>
      <c r="DI10" s="288"/>
      <c r="DJ10" s="288"/>
      <c r="DK10" s="288"/>
      <c r="DL10" s="288"/>
      <c r="DM10" s="288"/>
      <c r="DN10" s="288"/>
      <c r="DO10" s="288"/>
      <c r="DP10" s="288"/>
      <c r="DQ10" s="288"/>
      <c r="DR10" s="288"/>
      <c r="DS10" s="288"/>
      <c r="DT10" s="288"/>
      <c r="DU10" s="288"/>
      <c r="DV10" s="288"/>
      <c r="DW10" s="288"/>
      <c r="EM10" s="287" t="s">
        <v>597</v>
      </c>
    </row>
    <row r="11" spans="1:143" s="287"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88"/>
      <c r="DG11" s="288"/>
      <c r="DH11" s="288"/>
      <c r="DI11" s="288"/>
      <c r="DJ11" s="288"/>
      <c r="DK11" s="288"/>
      <c r="DL11" s="288"/>
      <c r="DM11" s="288"/>
      <c r="DN11" s="288"/>
      <c r="DO11" s="288"/>
      <c r="DP11" s="288"/>
      <c r="DQ11" s="288"/>
      <c r="DR11" s="288"/>
      <c r="DS11" s="288"/>
      <c r="DT11" s="288"/>
      <c r="DU11" s="288"/>
      <c r="DV11" s="288"/>
      <c r="DW11" s="288"/>
    </row>
    <row r="12" spans="1:143" s="287"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88"/>
      <c r="DG12" s="288"/>
      <c r="DH12" s="288"/>
      <c r="DI12" s="288"/>
      <c r="DJ12" s="288"/>
      <c r="DK12" s="288"/>
      <c r="DL12" s="288"/>
      <c r="DM12" s="288"/>
      <c r="DN12" s="288"/>
      <c r="DO12" s="288"/>
      <c r="DP12" s="288"/>
      <c r="DQ12" s="288"/>
      <c r="DR12" s="288"/>
      <c r="DS12" s="288"/>
      <c r="DT12" s="288"/>
      <c r="DU12" s="288"/>
      <c r="DV12" s="288"/>
      <c r="DW12" s="288"/>
      <c r="EM12" s="287" t="s">
        <v>597</v>
      </c>
    </row>
    <row r="13" spans="1:143" s="287"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88"/>
      <c r="DG13" s="288"/>
      <c r="DH13" s="288"/>
      <c r="DI13" s="288"/>
      <c r="DJ13" s="288"/>
      <c r="DK13" s="288"/>
      <c r="DL13" s="288"/>
      <c r="DM13" s="288"/>
      <c r="DN13" s="288"/>
      <c r="DO13" s="288"/>
      <c r="DP13" s="288"/>
      <c r="DQ13" s="288"/>
      <c r="DR13" s="288"/>
      <c r="DS13" s="288"/>
      <c r="DT13" s="288"/>
      <c r="DU13" s="288"/>
      <c r="DV13" s="288"/>
      <c r="DW13" s="288"/>
    </row>
    <row r="14" spans="1:143" s="287"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88"/>
      <c r="DG14" s="288"/>
      <c r="DH14" s="288"/>
      <c r="DI14" s="288"/>
      <c r="DJ14" s="288"/>
      <c r="DK14" s="288"/>
      <c r="DL14" s="288"/>
      <c r="DM14" s="288"/>
      <c r="DN14" s="288"/>
      <c r="DO14" s="288"/>
      <c r="DP14" s="288"/>
      <c r="DQ14" s="288"/>
      <c r="DR14" s="288"/>
      <c r="DS14" s="288"/>
      <c r="DT14" s="288"/>
      <c r="DU14" s="288"/>
      <c r="DV14" s="288"/>
      <c r="DW14" s="288"/>
    </row>
    <row r="15" spans="1:143" s="287"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88"/>
      <c r="DG15" s="288"/>
      <c r="DH15" s="288"/>
      <c r="DI15" s="288"/>
      <c r="DJ15" s="288"/>
      <c r="DK15" s="288"/>
      <c r="DL15" s="288"/>
      <c r="DM15" s="288"/>
      <c r="DN15" s="288"/>
      <c r="DO15" s="288"/>
      <c r="DP15" s="288"/>
      <c r="DQ15" s="288"/>
      <c r="DR15" s="288"/>
      <c r="DS15" s="288"/>
      <c r="DT15" s="288"/>
      <c r="DU15" s="288"/>
      <c r="DV15" s="288"/>
      <c r="DW15" s="288"/>
    </row>
    <row r="16" spans="1:143" s="287"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88"/>
      <c r="DG16" s="288"/>
      <c r="DH16" s="288"/>
      <c r="DI16" s="288"/>
      <c r="DJ16" s="288"/>
      <c r="DK16" s="288"/>
      <c r="DL16" s="288"/>
      <c r="DM16" s="288"/>
      <c r="DN16" s="288"/>
      <c r="DO16" s="288"/>
      <c r="DP16" s="288"/>
      <c r="DQ16" s="288"/>
      <c r="DR16" s="288"/>
      <c r="DS16" s="288"/>
      <c r="DT16" s="288"/>
      <c r="DU16" s="288"/>
      <c r="DV16" s="288"/>
      <c r="DW16" s="288"/>
    </row>
    <row r="17" spans="1:351" s="287"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88"/>
      <c r="DG17" s="288"/>
      <c r="DH17" s="288"/>
      <c r="DI17" s="288"/>
      <c r="DJ17" s="288"/>
      <c r="DK17" s="288"/>
      <c r="DL17" s="288"/>
      <c r="DM17" s="288"/>
      <c r="DN17" s="288"/>
      <c r="DO17" s="288"/>
      <c r="DP17" s="288"/>
      <c r="DQ17" s="288"/>
      <c r="DR17" s="288"/>
      <c r="DS17" s="288"/>
      <c r="DT17" s="288"/>
      <c r="DU17" s="288"/>
      <c r="DV17" s="288"/>
      <c r="DW17" s="288"/>
    </row>
    <row r="18" spans="1:351" s="287"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88"/>
      <c r="DG18" s="288"/>
      <c r="DH18" s="288"/>
      <c r="DI18" s="288"/>
      <c r="DJ18" s="288"/>
      <c r="DK18" s="288"/>
      <c r="DL18" s="288"/>
      <c r="DM18" s="288"/>
      <c r="DN18" s="288"/>
      <c r="DO18" s="288"/>
      <c r="DP18" s="288"/>
      <c r="DQ18" s="288"/>
      <c r="DR18" s="288"/>
      <c r="DS18" s="288"/>
      <c r="DT18" s="288"/>
      <c r="DU18" s="288"/>
      <c r="DV18" s="288"/>
      <c r="DW18" s="288"/>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596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8"/>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c r="B44" s="38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c r="B45" s="38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c r="B46" s="38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c r="B47" s="38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592</v>
      </c>
    </row>
    <row r="50" spans="1:109" ht="13.5">
      <c r="B50" s="387"/>
      <c r="G50" s="1317"/>
      <c r="H50" s="1317"/>
      <c r="I50" s="1317"/>
      <c r="J50" s="1317"/>
      <c r="K50" s="396"/>
      <c r="L50" s="396"/>
      <c r="M50" s="395"/>
      <c r="N50" s="39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546</v>
      </c>
      <c r="BQ50" s="1321"/>
      <c r="BR50" s="1321"/>
      <c r="BS50" s="1321"/>
      <c r="BT50" s="1321"/>
      <c r="BU50" s="1321"/>
      <c r="BV50" s="1321"/>
      <c r="BW50" s="1321"/>
      <c r="BX50" s="1321" t="s">
        <v>547</v>
      </c>
      <c r="BY50" s="1321"/>
      <c r="BZ50" s="1321"/>
      <c r="CA50" s="1321"/>
      <c r="CB50" s="1321"/>
      <c r="CC50" s="1321"/>
      <c r="CD50" s="1321"/>
      <c r="CE50" s="1321"/>
      <c r="CF50" s="1321" t="s">
        <v>548</v>
      </c>
      <c r="CG50" s="1321"/>
      <c r="CH50" s="1321"/>
      <c r="CI50" s="1321"/>
      <c r="CJ50" s="1321"/>
      <c r="CK50" s="1321"/>
      <c r="CL50" s="1321"/>
      <c r="CM50" s="1321"/>
      <c r="CN50" s="1321" t="s">
        <v>549</v>
      </c>
      <c r="CO50" s="1321"/>
      <c r="CP50" s="1321"/>
      <c r="CQ50" s="1321"/>
      <c r="CR50" s="1321"/>
      <c r="CS50" s="1321"/>
      <c r="CT50" s="1321"/>
      <c r="CU50" s="1321"/>
      <c r="CV50" s="1321" t="s">
        <v>550</v>
      </c>
      <c r="CW50" s="1321"/>
      <c r="CX50" s="1321"/>
      <c r="CY50" s="1321"/>
      <c r="CZ50" s="1321"/>
      <c r="DA50" s="1321"/>
      <c r="DB50" s="1321"/>
      <c r="DC50" s="1321"/>
    </row>
    <row r="51" spans="1:109" ht="13.5" customHeight="1">
      <c r="B51" s="387"/>
      <c r="G51" s="1325"/>
      <c r="H51" s="1325"/>
      <c r="I51" s="1327"/>
      <c r="J51" s="1327"/>
      <c r="K51" s="1326"/>
      <c r="L51" s="1326"/>
      <c r="M51" s="1326"/>
      <c r="N51" s="1326"/>
      <c r="AM51" s="394"/>
      <c r="AN51" s="1322" t="s">
        <v>591</v>
      </c>
      <c r="AO51" s="1322"/>
      <c r="AP51" s="1322"/>
      <c r="AQ51" s="1322"/>
      <c r="AR51" s="1322"/>
      <c r="AS51" s="1322"/>
      <c r="AT51" s="1322"/>
      <c r="AU51" s="1322"/>
      <c r="AV51" s="1322"/>
      <c r="AW51" s="1322"/>
      <c r="AX51" s="1322"/>
      <c r="AY51" s="1322"/>
      <c r="AZ51" s="1322"/>
      <c r="BA51" s="1322"/>
      <c r="BB51" s="1322" t="s">
        <v>589</v>
      </c>
      <c r="BC51" s="1322"/>
      <c r="BD51" s="1322"/>
      <c r="BE51" s="1322"/>
      <c r="BF51" s="1322"/>
      <c r="BG51" s="1322"/>
      <c r="BH51" s="1322"/>
      <c r="BI51" s="1322"/>
      <c r="BJ51" s="1322"/>
      <c r="BK51" s="1322"/>
      <c r="BL51" s="1322"/>
      <c r="BM51" s="1322"/>
      <c r="BN51" s="1322"/>
      <c r="BO51" s="1322"/>
      <c r="BP51" s="1323"/>
      <c r="BQ51" s="1324"/>
      <c r="BR51" s="1324"/>
      <c r="BS51" s="1324"/>
      <c r="BT51" s="1324"/>
      <c r="BU51" s="1324"/>
      <c r="BV51" s="1324"/>
      <c r="BW51" s="1324"/>
      <c r="BX51" s="1323"/>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ht="13.5">
      <c r="B52" s="387"/>
      <c r="G52" s="1325"/>
      <c r="H52" s="1325"/>
      <c r="I52" s="1327"/>
      <c r="J52" s="1327"/>
      <c r="K52" s="1326"/>
      <c r="L52" s="1326"/>
      <c r="M52" s="1326"/>
      <c r="N52" s="1326"/>
      <c r="AM52" s="394"/>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c r="A53" s="402"/>
      <c r="B53" s="387"/>
      <c r="G53" s="1325"/>
      <c r="H53" s="1325"/>
      <c r="I53" s="1317"/>
      <c r="J53" s="1317"/>
      <c r="K53" s="1326"/>
      <c r="L53" s="1326"/>
      <c r="M53" s="1326"/>
      <c r="N53" s="1326"/>
      <c r="AM53" s="394"/>
      <c r="AN53" s="1322"/>
      <c r="AO53" s="1322"/>
      <c r="AP53" s="1322"/>
      <c r="AQ53" s="1322"/>
      <c r="AR53" s="1322"/>
      <c r="AS53" s="1322"/>
      <c r="AT53" s="1322"/>
      <c r="AU53" s="1322"/>
      <c r="AV53" s="1322"/>
      <c r="AW53" s="1322"/>
      <c r="AX53" s="1322"/>
      <c r="AY53" s="1322"/>
      <c r="AZ53" s="1322"/>
      <c r="BA53" s="1322"/>
      <c r="BB53" s="1322" t="s">
        <v>595</v>
      </c>
      <c r="BC53" s="1322"/>
      <c r="BD53" s="1322"/>
      <c r="BE53" s="1322"/>
      <c r="BF53" s="1322"/>
      <c r="BG53" s="1322"/>
      <c r="BH53" s="1322"/>
      <c r="BI53" s="1322"/>
      <c r="BJ53" s="1322"/>
      <c r="BK53" s="1322"/>
      <c r="BL53" s="1322"/>
      <c r="BM53" s="1322"/>
      <c r="BN53" s="1322"/>
      <c r="BO53" s="1322"/>
      <c r="BP53" s="1323"/>
      <c r="BQ53" s="1324"/>
      <c r="BR53" s="1324"/>
      <c r="BS53" s="1324"/>
      <c r="BT53" s="1324"/>
      <c r="BU53" s="1324"/>
      <c r="BV53" s="1324"/>
      <c r="BW53" s="1324"/>
      <c r="BX53" s="1323"/>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ht="13.5">
      <c r="A54" s="402"/>
      <c r="B54" s="387"/>
      <c r="G54" s="1325"/>
      <c r="H54" s="1325"/>
      <c r="I54" s="1317"/>
      <c r="J54" s="1317"/>
      <c r="K54" s="1326"/>
      <c r="L54" s="1326"/>
      <c r="M54" s="1326"/>
      <c r="N54" s="1326"/>
      <c r="AM54" s="394"/>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c r="A55" s="402"/>
      <c r="B55" s="387"/>
      <c r="G55" s="1317"/>
      <c r="H55" s="1317"/>
      <c r="I55" s="1317"/>
      <c r="J55" s="1317"/>
      <c r="K55" s="1326"/>
      <c r="L55" s="1326"/>
      <c r="M55" s="1326"/>
      <c r="N55" s="1326"/>
      <c r="AN55" s="1321" t="s">
        <v>590</v>
      </c>
      <c r="AO55" s="1321"/>
      <c r="AP55" s="1321"/>
      <c r="AQ55" s="1321"/>
      <c r="AR55" s="1321"/>
      <c r="AS55" s="1321"/>
      <c r="AT55" s="1321"/>
      <c r="AU55" s="1321"/>
      <c r="AV55" s="1321"/>
      <c r="AW55" s="1321"/>
      <c r="AX55" s="1321"/>
      <c r="AY55" s="1321"/>
      <c r="AZ55" s="1321"/>
      <c r="BA55" s="1321"/>
      <c r="BB55" s="1322" t="s">
        <v>589</v>
      </c>
      <c r="BC55" s="1322"/>
      <c r="BD55" s="1322"/>
      <c r="BE55" s="1322"/>
      <c r="BF55" s="1322"/>
      <c r="BG55" s="1322"/>
      <c r="BH55" s="1322"/>
      <c r="BI55" s="1322"/>
      <c r="BJ55" s="1322"/>
      <c r="BK55" s="1322"/>
      <c r="BL55" s="1322"/>
      <c r="BM55" s="1322"/>
      <c r="BN55" s="1322"/>
      <c r="BO55" s="1322"/>
      <c r="BP55" s="1323"/>
      <c r="BQ55" s="1324"/>
      <c r="BR55" s="1324"/>
      <c r="BS55" s="1324"/>
      <c r="BT55" s="1324"/>
      <c r="BU55" s="1324"/>
      <c r="BV55" s="1324"/>
      <c r="BW55" s="1324"/>
      <c r="BX55" s="1323"/>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ht="13.5">
      <c r="A56" s="402"/>
      <c r="B56" s="387"/>
      <c r="G56" s="1317"/>
      <c r="H56" s="1317"/>
      <c r="I56" s="1317"/>
      <c r="J56" s="1317"/>
      <c r="K56" s="1326"/>
      <c r="L56" s="1326"/>
      <c r="M56" s="1326"/>
      <c r="N56" s="1326"/>
      <c r="AN56" s="1321"/>
      <c r="AO56" s="1321"/>
      <c r="AP56" s="1321"/>
      <c r="AQ56" s="1321"/>
      <c r="AR56" s="1321"/>
      <c r="AS56" s="1321"/>
      <c r="AT56" s="1321"/>
      <c r="AU56" s="1321"/>
      <c r="AV56" s="1321"/>
      <c r="AW56" s="1321"/>
      <c r="AX56" s="1321"/>
      <c r="AY56" s="1321"/>
      <c r="AZ56" s="1321"/>
      <c r="BA56" s="1321"/>
      <c r="BB56" s="1322"/>
      <c r="BC56" s="1322"/>
      <c r="BD56" s="1322"/>
      <c r="BE56" s="1322"/>
      <c r="BF56" s="1322"/>
      <c r="BG56" s="1322"/>
      <c r="BH56" s="1322"/>
      <c r="BI56" s="1322"/>
      <c r="BJ56" s="1322"/>
      <c r="BK56" s="1322"/>
      <c r="BL56" s="1322"/>
      <c r="BM56" s="1322"/>
      <c r="BN56" s="1322"/>
      <c r="BO56" s="1322"/>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c r="B57" s="408"/>
      <c r="G57" s="1317"/>
      <c r="H57" s="1317"/>
      <c r="I57" s="1328"/>
      <c r="J57" s="1328"/>
      <c r="K57" s="1326"/>
      <c r="L57" s="1326"/>
      <c r="M57" s="1326"/>
      <c r="N57" s="1326"/>
      <c r="AM57" s="386"/>
      <c r="AN57" s="1321"/>
      <c r="AO57" s="1321"/>
      <c r="AP57" s="1321"/>
      <c r="AQ57" s="1321"/>
      <c r="AR57" s="1321"/>
      <c r="AS57" s="1321"/>
      <c r="AT57" s="1321"/>
      <c r="AU57" s="1321"/>
      <c r="AV57" s="1321"/>
      <c r="AW57" s="1321"/>
      <c r="AX57" s="1321"/>
      <c r="AY57" s="1321"/>
      <c r="AZ57" s="1321"/>
      <c r="BA57" s="1321"/>
      <c r="BB57" s="1322" t="s">
        <v>595</v>
      </c>
      <c r="BC57" s="1322"/>
      <c r="BD57" s="1322"/>
      <c r="BE57" s="1322"/>
      <c r="BF57" s="1322"/>
      <c r="BG57" s="1322"/>
      <c r="BH57" s="1322"/>
      <c r="BI57" s="1322"/>
      <c r="BJ57" s="1322"/>
      <c r="BK57" s="1322"/>
      <c r="BL57" s="1322"/>
      <c r="BM57" s="1322"/>
      <c r="BN57" s="1322"/>
      <c r="BO57" s="1322"/>
      <c r="BP57" s="1323"/>
      <c r="BQ57" s="1324"/>
      <c r="BR57" s="1324"/>
      <c r="BS57" s="1324"/>
      <c r="BT57" s="1324"/>
      <c r="BU57" s="1324"/>
      <c r="BV57" s="1324"/>
      <c r="BW57" s="1324"/>
      <c r="BX57" s="1323"/>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13"/>
      <c r="DE57" s="408"/>
    </row>
    <row r="58" spans="1:109" s="402" customFormat="1" ht="13.5">
      <c r="A58" s="386"/>
      <c r="B58" s="408"/>
      <c r="G58" s="1317"/>
      <c r="H58" s="1317"/>
      <c r="I58" s="1328"/>
      <c r="J58" s="1328"/>
      <c r="K58" s="1326"/>
      <c r="L58" s="1326"/>
      <c r="M58" s="1326"/>
      <c r="N58" s="1326"/>
      <c r="AM58" s="386"/>
      <c r="AN58" s="1321"/>
      <c r="AO58" s="1321"/>
      <c r="AP58" s="1321"/>
      <c r="AQ58" s="1321"/>
      <c r="AR58" s="1321"/>
      <c r="AS58" s="1321"/>
      <c r="AT58" s="1321"/>
      <c r="AU58" s="1321"/>
      <c r="AV58" s="1321"/>
      <c r="AW58" s="1321"/>
      <c r="AX58" s="1321"/>
      <c r="AY58" s="1321"/>
      <c r="AZ58" s="1321"/>
      <c r="BA58" s="1321"/>
      <c r="BB58" s="1322"/>
      <c r="BC58" s="1322"/>
      <c r="BD58" s="1322"/>
      <c r="BE58" s="1322"/>
      <c r="BF58" s="1322"/>
      <c r="BG58" s="1322"/>
      <c r="BH58" s="1322"/>
      <c r="BI58" s="1322"/>
      <c r="BJ58" s="1322"/>
      <c r="BK58" s="1322"/>
      <c r="BL58" s="1322"/>
      <c r="BM58" s="1322"/>
      <c r="BN58" s="1322"/>
      <c r="BO58" s="1322"/>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594</v>
      </c>
    </row>
    <row r="64" spans="1:109" ht="13.5">
      <c r="B64" s="387"/>
      <c r="G64" s="403"/>
      <c r="I64" s="405"/>
      <c r="J64" s="405"/>
      <c r="K64" s="405"/>
      <c r="L64" s="405"/>
      <c r="M64" s="405"/>
      <c r="N64" s="404"/>
      <c r="AM64" s="403"/>
      <c r="AN64" s="403" t="s">
        <v>593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8" t="s">
        <v>598</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c r="B66" s="38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c r="B67" s="38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c r="B68" s="38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c r="B69" s="38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592</v>
      </c>
    </row>
    <row r="72" spans="2:107" ht="13.5">
      <c r="B72" s="387"/>
      <c r="G72" s="1317"/>
      <c r="H72" s="1317"/>
      <c r="I72" s="1317"/>
      <c r="J72" s="1317"/>
      <c r="K72" s="396"/>
      <c r="L72" s="396"/>
      <c r="M72" s="395"/>
      <c r="N72" s="39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546</v>
      </c>
      <c r="BQ72" s="1321"/>
      <c r="BR72" s="1321"/>
      <c r="BS72" s="1321"/>
      <c r="BT72" s="1321"/>
      <c r="BU72" s="1321"/>
      <c r="BV72" s="1321"/>
      <c r="BW72" s="1321"/>
      <c r="BX72" s="1321" t="s">
        <v>547</v>
      </c>
      <c r="BY72" s="1321"/>
      <c r="BZ72" s="1321"/>
      <c r="CA72" s="1321"/>
      <c r="CB72" s="1321"/>
      <c r="CC72" s="1321"/>
      <c r="CD72" s="1321"/>
      <c r="CE72" s="1321"/>
      <c r="CF72" s="1321" t="s">
        <v>548</v>
      </c>
      <c r="CG72" s="1321"/>
      <c r="CH72" s="1321"/>
      <c r="CI72" s="1321"/>
      <c r="CJ72" s="1321"/>
      <c r="CK72" s="1321"/>
      <c r="CL72" s="1321"/>
      <c r="CM72" s="1321"/>
      <c r="CN72" s="1321" t="s">
        <v>549</v>
      </c>
      <c r="CO72" s="1321"/>
      <c r="CP72" s="1321"/>
      <c r="CQ72" s="1321"/>
      <c r="CR72" s="1321"/>
      <c r="CS72" s="1321"/>
      <c r="CT72" s="1321"/>
      <c r="CU72" s="1321"/>
      <c r="CV72" s="1321" t="s">
        <v>550</v>
      </c>
      <c r="CW72" s="1321"/>
      <c r="CX72" s="1321"/>
      <c r="CY72" s="1321"/>
      <c r="CZ72" s="1321"/>
      <c r="DA72" s="1321"/>
      <c r="DB72" s="1321"/>
      <c r="DC72" s="1321"/>
    </row>
    <row r="73" spans="2:107" ht="13.5">
      <c r="B73" s="387"/>
      <c r="G73" s="1325"/>
      <c r="H73" s="1325"/>
      <c r="I73" s="1325"/>
      <c r="J73" s="1325"/>
      <c r="K73" s="1329"/>
      <c r="L73" s="1329"/>
      <c r="M73" s="1329"/>
      <c r="N73" s="1329"/>
      <c r="AM73" s="394"/>
      <c r="AN73" s="1322" t="s">
        <v>591</v>
      </c>
      <c r="AO73" s="1322"/>
      <c r="AP73" s="1322"/>
      <c r="AQ73" s="1322"/>
      <c r="AR73" s="1322"/>
      <c r="AS73" s="1322"/>
      <c r="AT73" s="1322"/>
      <c r="AU73" s="1322"/>
      <c r="AV73" s="1322"/>
      <c r="AW73" s="1322"/>
      <c r="AX73" s="1322"/>
      <c r="AY73" s="1322"/>
      <c r="AZ73" s="1322"/>
      <c r="BA73" s="1322"/>
      <c r="BB73" s="1322" t="s">
        <v>589</v>
      </c>
      <c r="BC73" s="1322"/>
      <c r="BD73" s="1322"/>
      <c r="BE73" s="1322"/>
      <c r="BF73" s="1322"/>
      <c r="BG73" s="1322"/>
      <c r="BH73" s="1322"/>
      <c r="BI73" s="1322"/>
      <c r="BJ73" s="1322"/>
      <c r="BK73" s="1322"/>
      <c r="BL73" s="1322"/>
      <c r="BM73" s="1322"/>
      <c r="BN73" s="1322"/>
      <c r="BO73" s="1322"/>
      <c r="BP73" s="1324">
        <v>108.4</v>
      </c>
      <c r="BQ73" s="1324"/>
      <c r="BR73" s="1324"/>
      <c r="BS73" s="1324"/>
      <c r="BT73" s="1324"/>
      <c r="BU73" s="1324"/>
      <c r="BV73" s="1324"/>
      <c r="BW73" s="1324"/>
      <c r="BX73" s="1324">
        <v>115.1</v>
      </c>
      <c r="BY73" s="1324"/>
      <c r="BZ73" s="1324"/>
      <c r="CA73" s="1324"/>
      <c r="CB73" s="1324"/>
      <c r="CC73" s="1324"/>
      <c r="CD73" s="1324"/>
      <c r="CE73" s="1324"/>
      <c r="CF73" s="1324">
        <v>123.6</v>
      </c>
      <c r="CG73" s="1324"/>
      <c r="CH73" s="1324"/>
      <c r="CI73" s="1324"/>
      <c r="CJ73" s="1324"/>
      <c r="CK73" s="1324"/>
      <c r="CL73" s="1324"/>
      <c r="CM73" s="1324"/>
      <c r="CN73" s="1324">
        <v>125.5</v>
      </c>
      <c r="CO73" s="1324"/>
      <c r="CP73" s="1324"/>
      <c r="CQ73" s="1324"/>
      <c r="CR73" s="1324"/>
      <c r="CS73" s="1324"/>
      <c r="CT73" s="1324"/>
      <c r="CU73" s="1324"/>
      <c r="CV73" s="1324">
        <v>108.3</v>
      </c>
      <c r="CW73" s="1324"/>
      <c r="CX73" s="1324"/>
      <c r="CY73" s="1324"/>
      <c r="CZ73" s="1324"/>
      <c r="DA73" s="1324"/>
      <c r="DB73" s="1324"/>
      <c r="DC73" s="1324"/>
    </row>
    <row r="74" spans="2:107" ht="13.5">
      <c r="B74" s="387"/>
      <c r="G74" s="1325"/>
      <c r="H74" s="1325"/>
      <c r="I74" s="1325"/>
      <c r="J74" s="1325"/>
      <c r="K74" s="1329"/>
      <c r="L74" s="1329"/>
      <c r="M74" s="1329"/>
      <c r="N74" s="1329"/>
      <c r="AM74" s="394"/>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c r="B75" s="387"/>
      <c r="G75" s="1325"/>
      <c r="H75" s="1325"/>
      <c r="I75" s="1317"/>
      <c r="J75" s="1317"/>
      <c r="K75" s="1326"/>
      <c r="L75" s="1326"/>
      <c r="M75" s="1326"/>
      <c r="N75" s="1326"/>
      <c r="AM75" s="394"/>
      <c r="AN75" s="1322"/>
      <c r="AO75" s="1322"/>
      <c r="AP75" s="1322"/>
      <c r="AQ75" s="1322"/>
      <c r="AR75" s="1322"/>
      <c r="AS75" s="1322"/>
      <c r="AT75" s="1322"/>
      <c r="AU75" s="1322"/>
      <c r="AV75" s="1322"/>
      <c r="AW75" s="1322"/>
      <c r="AX75" s="1322"/>
      <c r="AY75" s="1322"/>
      <c r="AZ75" s="1322"/>
      <c r="BA75" s="1322"/>
      <c r="BB75" s="1322" t="s">
        <v>588</v>
      </c>
      <c r="BC75" s="1322"/>
      <c r="BD75" s="1322"/>
      <c r="BE75" s="1322"/>
      <c r="BF75" s="1322"/>
      <c r="BG75" s="1322"/>
      <c r="BH75" s="1322"/>
      <c r="BI75" s="1322"/>
      <c r="BJ75" s="1322"/>
      <c r="BK75" s="1322"/>
      <c r="BL75" s="1322"/>
      <c r="BM75" s="1322"/>
      <c r="BN75" s="1322"/>
      <c r="BO75" s="1322"/>
      <c r="BP75" s="1324">
        <v>9.6</v>
      </c>
      <c r="BQ75" s="1324"/>
      <c r="BR75" s="1324"/>
      <c r="BS75" s="1324"/>
      <c r="BT75" s="1324"/>
      <c r="BU75" s="1324"/>
      <c r="BV75" s="1324"/>
      <c r="BW75" s="1324"/>
      <c r="BX75" s="1324">
        <v>9.4</v>
      </c>
      <c r="BY75" s="1324"/>
      <c r="BZ75" s="1324"/>
      <c r="CA75" s="1324"/>
      <c r="CB75" s="1324"/>
      <c r="CC75" s="1324"/>
      <c r="CD75" s="1324"/>
      <c r="CE75" s="1324"/>
      <c r="CF75" s="1324">
        <v>9.6</v>
      </c>
      <c r="CG75" s="1324"/>
      <c r="CH75" s="1324"/>
      <c r="CI75" s="1324"/>
      <c r="CJ75" s="1324"/>
      <c r="CK75" s="1324"/>
      <c r="CL75" s="1324"/>
      <c r="CM75" s="1324"/>
      <c r="CN75" s="1324">
        <v>10.5</v>
      </c>
      <c r="CO75" s="1324"/>
      <c r="CP75" s="1324"/>
      <c r="CQ75" s="1324"/>
      <c r="CR75" s="1324"/>
      <c r="CS75" s="1324"/>
      <c r="CT75" s="1324"/>
      <c r="CU75" s="1324"/>
      <c r="CV75" s="1324">
        <v>11.4</v>
      </c>
      <c r="CW75" s="1324"/>
      <c r="CX75" s="1324"/>
      <c r="CY75" s="1324"/>
      <c r="CZ75" s="1324"/>
      <c r="DA75" s="1324"/>
      <c r="DB75" s="1324"/>
      <c r="DC75" s="1324"/>
    </row>
    <row r="76" spans="2:107" ht="13.5">
      <c r="B76" s="387"/>
      <c r="G76" s="1325"/>
      <c r="H76" s="1325"/>
      <c r="I76" s="1317"/>
      <c r="J76" s="1317"/>
      <c r="K76" s="1326"/>
      <c r="L76" s="1326"/>
      <c r="M76" s="1326"/>
      <c r="N76" s="1326"/>
      <c r="AM76" s="394"/>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c r="B77" s="387"/>
      <c r="G77" s="1317"/>
      <c r="H77" s="1317"/>
      <c r="I77" s="1317"/>
      <c r="J77" s="1317"/>
      <c r="K77" s="1329"/>
      <c r="L77" s="1329"/>
      <c r="M77" s="1329"/>
      <c r="N77" s="1329"/>
      <c r="AN77" s="1321" t="s">
        <v>590</v>
      </c>
      <c r="AO77" s="1321"/>
      <c r="AP77" s="1321"/>
      <c r="AQ77" s="1321"/>
      <c r="AR77" s="1321"/>
      <c r="AS77" s="1321"/>
      <c r="AT77" s="1321"/>
      <c r="AU77" s="1321"/>
      <c r="AV77" s="1321"/>
      <c r="AW77" s="1321"/>
      <c r="AX77" s="1321"/>
      <c r="AY77" s="1321"/>
      <c r="AZ77" s="1321"/>
      <c r="BA77" s="1321"/>
      <c r="BB77" s="1322" t="s">
        <v>589</v>
      </c>
      <c r="BC77" s="1322"/>
      <c r="BD77" s="1322"/>
      <c r="BE77" s="1322"/>
      <c r="BF77" s="1322"/>
      <c r="BG77" s="1322"/>
      <c r="BH77" s="1322"/>
      <c r="BI77" s="1322"/>
      <c r="BJ77" s="1322"/>
      <c r="BK77" s="1322"/>
      <c r="BL77" s="1322"/>
      <c r="BM77" s="1322"/>
      <c r="BN77" s="1322"/>
      <c r="BO77" s="1322"/>
      <c r="BP77" s="1324">
        <v>20.2</v>
      </c>
      <c r="BQ77" s="1324"/>
      <c r="BR77" s="1324"/>
      <c r="BS77" s="1324"/>
      <c r="BT77" s="1324"/>
      <c r="BU77" s="1324"/>
      <c r="BV77" s="1324"/>
      <c r="BW77" s="1324"/>
      <c r="BX77" s="1324">
        <v>38.5</v>
      </c>
      <c r="BY77" s="1324"/>
      <c r="BZ77" s="1324"/>
      <c r="CA77" s="1324"/>
      <c r="CB77" s="1324"/>
      <c r="CC77" s="1324"/>
      <c r="CD77" s="1324"/>
      <c r="CE77" s="1324"/>
      <c r="CF77" s="1324">
        <v>32.799999999999997</v>
      </c>
      <c r="CG77" s="1324"/>
      <c r="CH77" s="1324"/>
      <c r="CI77" s="1324"/>
      <c r="CJ77" s="1324"/>
      <c r="CK77" s="1324"/>
      <c r="CL77" s="1324"/>
      <c r="CM77" s="1324"/>
      <c r="CN77" s="1324">
        <v>20.9</v>
      </c>
      <c r="CO77" s="1324"/>
      <c r="CP77" s="1324"/>
      <c r="CQ77" s="1324"/>
      <c r="CR77" s="1324"/>
      <c r="CS77" s="1324"/>
      <c r="CT77" s="1324"/>
      <c r="CU77" s="1324"/>
      <c r="CV77" s="1324">
        <v>21</v>
      </c>
      <c r="CW77" s="1324"/>
      <c r="CX77" s="1324"/>
      <c r="CY77" s="1324"/>
      <c r="CZ77" s="1324"/>
      <c r="DA77" s="1324"/>
      <c r="DB77" s="1324"/>
      <c r="DC77" s="1324"/>
    </row>
    <row r="78" spans="2:107" ht="13.5">
      <c r="B78" s="387"/>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2"/>
      <c r="BC78" s="1322"/>
      <c r="BD78" s="1322"/>
      <c r="BE78" s="1322"/>
      <c r="BF78" s="1322"/>
      <c r="BG78" s="1322"/>
      <c r="BH78" s="1322"/>
      <c r="BI78" s="1322"/>
      <c r="BJ78" s="1322"/>
      <c r="BK78" s="1322"/>
      <c r="BL78" s="1322"/>
      <c r="BM78" s="1322"/>
      <c r="BN78" s="1322"/>
      <c r="BO78" s="1322"/>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c r="B79" s="387"/>
      <c r="G79" s="1317"/>
      <c r="H79" s="1317"/>
      <c r="I79" s="1328"/>
      <c r="J79" s="1328"/>
      <c r="K79" s="1330"/>
      <c r="L79" s="1330"/>
      <c r="M79" s="1330"/>
      <c r="N79" s="1330"/>
      <c r="AN79" s="1321"/>
      <c r="AO79" s="1321"/>
      <c r="AP79" s="1321"/>
      <c r="AQ79" s="1321"/>
      <c r="AR79" s="1321"/>
      <c r="AS79" s="1321"/>
      <c r="AT79" s="1321"/>
      <c r="AU79" s="1321"/>
      <c r="AV79" s="1321"/>
      <c r="AW79" s="1321"/>
      <c r="AX79" s="1321"/>
      <c r="AY79" s="1321"/>
      <c r="AZ79" s="1321"/>
      <c r="BA79" s="1321"/>
      <c r="BB79" s="1322" t="s">
        <v>588</v>
      </c>
      <c r="BC79" s="1322"/>
      <c r="BD79" s="1322"/>
      <c r="BE79" s="1322"/>
      <c r="BF79" s="1322"/>
      <c r="BG79" s="1322"/>
      <c r="BH79" s="1322"/>
      <c r="BI79" s="1322"/>
      <c r="BJ79" s="1322"/>
      <c r="BK79" s="1322"/>
      <c r="BL79" s="1322"/>
      <c r="BM79" s="1322"/>
      <c r="BN79" s="1322"/>
      <c r="BO79" s="1322"/>
      <c r="BP79" s="1324">
        <v>9.3000000000000007</v>
      </c>
      <c r="BQ79" s="1324"/>
      <c r="BR79" s="1324"/>
      <c r="BS79" s="1324"/>
      <c r="BT79" s="1324"/>
      <c r="BU79" s="1324"/>
      <c r="BV79" s="1324"/>
      <c r="BW79" s="1324"/>
      <c r="BX79" s="1324">
        <v>9.1999999999999993</v>
      </c>
      <c r="BY79" s="1324"/>
      <c r="BZ79" s="1324"/>
      <c r="CA79" s="1324"/>
      <c r="CB79" s="1324"/>
      <c r="CC79" s="1324"/>
      <c r="CD79" s="1324"/>
      <c r="CE79" s="1324"/>
      <c r="CF79" s="1324">
        <v>9.1</v>
      </c>
      <c r="CG79" s="1324"/>
      <c r="CH79" s="1324"/>
      <c r="CI79" s="1324"/>
      <c r="CJ79" s="1324"/>
      <c r="CK79" s="1324"/>
      <c r="CL79" s="1324"/>
      <c r="CM79" s="1324"/>
      <c r="CN79" s="1324">
        <v>9.1</v>
      </c>
      <c r="CO79" s="1324"/>
      <c r="CP79" s="1324"/>
      <c r="CQ79" s="1324"/>
      <c r="CR79" s="1324"/>
      <c r="CS79" s="1324"/>
      <c r="CT79" s="1324"/>
      <c r="CU79" s="1324"/>
      <c r="CV79" s="1324">
        <v>9.1999999999999993</v>
      </c>
      <c r="CW79" s="1324"/>
      <c r="CX79" s="1324"/>
      <c r="CY79" s="1324"/>
      <c r="CZ79" s="1324"/>
      <c r="DA79" s="1324"/>
      <c r="DB79" s="1324"/>
      <c r="DC79" s="1324"/>
    </row>
    <row r="80" spans="2:107" ht="13.5">
      <c r="B80" s="387"/>
      <c r="G80" s="1317"/>
      <c r="H80" s="1317"/>
      <c r="I80" s="1328"/>
      <c r="J80" s="1328"/>
      <c r="K80" s="1330"/>
      <c r="L80" s="1330"/>
      <c r="M80" s="1330"/>
      <c r="N80" s="1330"/>
      <c r="AN80" s="1321"/>
      <c r="AO80" s="1321"/>
      <c r="AP80" s="1321"/>
      <c r="AQ80" s="1321"/>
      <c r="AR80" s="1321"/>
      <c r="AS80" s="1321"/>
      <c r="AT80" s="1321"/>
      <c r="AU80" s="1321"/>
      <c r="AV80" s="1321"/>
      <c r="AW80" s="1321"/>
      <c r="AX80" s="1321"/>
      <c r="AY80" s="1321"/>
      <c r="AZ80" s="1321"/>
      <c r="BA80" s="1321"/>
      <c r="BB80" s="1322"/>
      <c r="BC80" s="1322"/>
      <c r="BD80" s="1322"/>
      <c r="BE80" s="1322"/>
      <c r="BF80" s="1322"/>
      <c r="BG80" s="1322"/>
      <c r="BH80" s="1322"/>
      <c r="BI80" s="1322"/>
      <c r="BJ80" s="1322"/>
      <c r="BK80" s="1322"/>
      <c r="BL80" s="1322"/>
      <c r="BM80" s="1322"/>
      <c r="BN80" s="1322"/>
      <c r="BO80" s="1322"/>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kO+GrAn3YeGYQmb4bxJIY0PLyfxf5zcrSTNoQUwCe94xy5itIjIziRFOow1m5Y7jWW+E3Z7UTRdStFsNnxqOeg==" saltValue="v7g/PdsvLljyg5pNYcKD9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abSelected="1" topLeftCell="A100" zoomScaleNormal="100" zoomScaleSheetLayoutView="70" workbookViewId="0">
      <selection activeCell="AN1" sqref="AN1"/>
    </sheetView>
  </sheetViews>
  <sheetFormatPr defaultColWidth="0" defaultRowHeight="13.5" customHeight="1" zeroHeight="1"/>
  <cols>
    <col min="1" max="34" width="2.5" style="288" customWidth="1"/>
    <col min="35" max="122" width="2.5" style="287" customWidth="1"/>
    <col min="123" max="16384" width="2.5" style="287" hidden="1"/>
  </cols>
  <sheetData>
    <row r="1" spans="1:34"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c r="S2" s="287"/>
      <c r="AH2" s="287"/>
    </row>
    <row r="3" spans="1: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row r="5" spans="1:34"/>
    <row r="6" spans="1:34"/>
    <row r="7" spans="1:34"/>
    <row r="8" spans="1:34"/>
    <row r="9" spans="1:34">
      <c r="AH9" s="287"/>
    </row>
    <row r="10" spans="1:34"/>
    <row r="11" spans="1:34"/>
    <row r="12" spans="1:34"/>
    <row r="13" spans="1:34"/>
    <row r="14" spans="1:34"/>
    <row r="15" spans="1:34"/>
    <row r="16" spans="1: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492</v>
      </c>
    </row>
  </sheetData>
  <sheetProtection algorithmName="SHA-512" hashValue="gJQG7tETemCojaLxW/1vwNUec5if14RJoxGHmKj3kLoK63yBWbKey5a4EKOWVubgLivMr8elcvw91hRP52uvnA==" saltValue="ObvUFlYvGI6VTELWENnd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11" zoomScaleNormal="100" zoomScaleSheetLayoutView="55" workbookViewId="0">
      <selection activeCell="AN1048576" sqref="AN1048576"/>
    </sheetView>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c r="AG59" s="287"/>
      <c r="AH59" s="287"/>
    </row>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492</v>
      </c>
    </row>
  </sheetData>
  <sheetProtection algorithmName="SHA-512" hashValue="S5lsOFfbhm/fULhNL9r3zbDDRyxfVqnPMFAg5T/jqy2dfaonyS8gtMdU00Qc8XWzTC6lguUEsmt1i8hvDiRAEA==" saltValue="6xHVbROgHPQK8ol6qBEt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51</v>
      </c>
      <c r="E2" s="151"/>
      <c r="F2" s="152" t="s">
        <v>543</v>
      </c>
      <c r="G2" s="153"/>
      <c r="H2" s="154"/>
    </row>
    <row r="3" spans="1:8">
      <c r="A3" s="150" t="s">
        <v>536</v>
      </c>
      <c r="B3" s="155"/>
      <c r="C3" s="156"/>
      <c r="D3" s="157">
        <v>195887</v>
      </c>
      <c r="E3" s="158"/>
      <c r="F3" s="159">
        <v>106092</v>
      </c>
      <c r="G3" s="160"/>
      <c r="H3" s="161"/>
    </row>
    <row r="4" spans="1:8">
      <c r="A4" s="162"/>
      <c r="B4" s="163"/>
      <c r="C4" s="164"/>
      <c r="D4" s="165">
        <v>107642</v>
      </c>
      <c r="E4" s="166"/>
      <c r="F4" s="167">
        <v>44299</v>
      </c>
      <c r="G4" s="168"/>
      <c r="H4" s="169"/>
    </row>
    <row r="5" spans="1:8">
      <c r="A5" s="150" t="s">
        <v>538</v>
      </c>
      <c r="B5" s="155"/>
      <c r="C5" s="156"/>
      <c r="D5" s="157">
        <v>63373</v>
      </c>
      <c r="E5" s="158"/>
      <c r="F5" s="159">
        <v>78903</v>
      </c>
      <c r="G5" s="160"/>
      <c r="H5" s="161"/>
    </row>
    <row r="6" spans="1:8">
      <c r="A6" s="162"/>
      <c r="B6" s="163"/>
      <c r="C6" s="164"/>
      <c r="D6" s="165">
        <v>39939</v>
      </c>
      <c r="E6" s="166"/>
      <c r="F6" s="167">
        <v>49201</v>
      </c>
      <c r="G6" s="168"/>
      <c r="H6" s="169"/>
    </row>
    <row r="7" spans="1:8">
      <c r="A7" s="150" t="s">
        <v>539</v>
      </c>
      <c r="B7" s="155"/>
      <c r="C7" s="156"/>
      <c r="D7" s="157">
        <v>43427</v>
      </c>
      <c r="E7" s="158"/>
      <c r="F7" s="159">
        <v>82993</v>
      </c>
      <c r="G7" s="160"/>
      <c r="H7" s="161"/>
    </row>
    <row r="8" spans="1:8">
      <c r="A8" s="162"/>
      <c r="B8" s="163"/>
      <c r="C8" s="164"/>
      <c r="D8" s="165">
        <v>14649</v>
      </c>
      <c r="E8" s="166"/>
      <c r="F8" s="167">
        <v>46787</v>
      </c>
      <c r="G8" s="168"/>
      <c r="H8" s="169"/>
    </row>
    <row r="9" spans="1:8">
      <c r="A9" s="150" t="s">
        <v>540</v>
      </c>
      <c r="B9" s="155"/>
      <c r="C9" s="156"/>
      <c r="D9" s="157">
        <v>15181</v>
      </c>
      <c r="E9" s="158"/>
      <c r="F9" s="159">
        <v>108252</v>
      </c>
      <c r="G9" s="160"/>
      <c r="H9" s="161"/>
    </row>
    <row r="10" spans="1:8">
      <c r="A10" s="162"/>
      <c r="B10" s="163"/>
      <c r="C10" s="164"/>
      <c r="D10" s="165">
        <v>10413</v>
      </c>
      <c r="E10" s="166"/>
      <c r="F10" s="167">
        <v>50321</v>
      </c>
      <c r="G10" s="168"/>
      <c r="H10" s="169"/>
    </row>
    <row r="11" spans="1:8">
      <c r="A11" s="150" t="s">
        <v>541</v>
      </c>
      <c r="B11" s="155"/>
      <c r="C11" s="156"/>
      <c r="D11" s="157">
        <v>77616</v>
      </c>
      <c r="E11" s="158"/>
      <c r="F11" s="159">
        <v>93492</v>
      </c>
      <c r="G11" s="160"/>
      <c r="H11" s="161"/>
    </row>
    <row r="12" spans="1:8">
      <c r="A12" s="162"/>
      <c r="B12" s="163"/>
      <c r="C12" s="170"/>
      <c r="D12" s="165">
        <v>45091</v>
      </c>
      <c r="E12" s="166"/>
      <c r="F12" s="167">
        <v>53316</v>
      </c>
      <c r="G12" s="168"/>
      <c r="H12" s="169"/>
    </row>
    <row r="13" spans="1:8">
      <c r="A13" s="150"/>
      <c r="B13" s="155"/>
      <c r="C13" s="171"/>
      <c r="D13" s="172">
        <v>79097</v>
      </c>
      <c r="E13" s="173"/>
      <c r="F13" s="174">
        <v>93946</v>
      </c>
      <c r="G13" s="175"/>
      <c r="H13" s="161"/>
    </row>
    <row r="14" spans="1:8">
      <c r="A14" s="162"/>
      <c r="B14" s="163"/>
      <c r="C14" s="164"/>
      <c r="D14" s="165">
        <v>43547</v>
      </c>
      <c r="E14" s="166"/>
      <c r="F14" s="167">
        <v>48785</v>
      </c>
      <c r="G14" s="168"/>
      <c r="H14" s="169"/>
    </row>
    <row r="17" spans="1:11">
      <c r="A17" s="146" t="s">
        <v>52</v>
      </c>
    </row>
    <row r="18" spans="1:11">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c r="A19" s="176" t="s">
        <v>53</v>
      </c>
      <c r="B19" s="176">
        <f>ROUND(VALUE(SUBSTITUTE(実質収支比率等に係る経年分析!F$48,"▲","-")),2)</f>
        <v>8.5299999999999994</v>
      </c>
      <c r="C19" s="176">
        <f>ROUND(VALUE(SUBSTITUTE(実質収支比率等に係る経年分析!G$48,"▲","-")),2)</f>
        <v>7.43</v>
      </c>
      <c r="D19" s="176">
        <f>ROUND(VALUE(SUBSTITUTE(実質収支比率等に係る経年分析!H$48,"▲","-")),2)</f>
        <v>8.7799999999999994</v>
      </c>
      <c r="E19" s="176">
        <f>ROUND(VALUE(SUBSTITUTE(実質収支比率等に係る経年分析!I$48,"▲","-")),2)</f>
        <v>9.15</v>
      </c>
      <c r="F19" s="176">
        <f>ROUND(VALUE(SUBSTITUTE(実質収支比率等に係る経年分析!J$48,"▲","-")),2)</f>
        <v>8.9600000000000009</v>
      </c>
    </row>
    <row r="20" spans="1:11">
      <c r="A20" s="176" t="s">
        <v>54</v>
      </c>
      <c r="B20" s="176">
        <f>ROUND(VALUE(SUBSTITUTE(実質収支比率等に係る経年分析!F$47,"▲","-")),2)</f>
        <v>29.56</v>
      </c>
      <c r="C20" s="176">
        <f>ROUND(VALUE(SUBSTITUTE(実質収支比率等に係る経年分析!G$47,"▲","-")),2)</f>
        <v>31.32</v>
      </c>
      <c r="D20" s="176">
        <f>ROUND(VALUE(SUBSTITUTE(実質収支比率等に係る経年分析!H$47,"▲","-")),2)</f>
        <v>28.53</v>
      </c>
      <c r="E20" s="176">
        <f>ROUND(VALUE(SUBSTITUTE(実質収支比率等に係る経年分析!I$47,"▲","-")),2)</f>
        <v>29.6</v>
      </c>
      <c r="F20" s="176">
        <f>ROUND(VALUE(SUBSTITUTE(実質収支比率等に係る経年分析!J$47,"▲","-")),2)</f>
        <v>28.15</v>
      </c>
    </row>
    <row r="21" spans="1:11">
      <c r="A21" s="176" t="s">
        <v>55</v>
      </c>
      <c r="B21" s="176">
        <f>IF(ISNUMBER(VALUE(SUBSTITUTE(実質収支比率等に係る経年分析!F$49,"▲","-"))),ROUND(VALUE(SUBSTITUTE(実質収支比率等に係る経年分析!F$49,"▲","-")),2),NA())</f>
        <v>7.47</v>
      </c>
      <c r="C21" s="176">
        <f>IF(ISNUMBER(VALUE(SUBSTITUTE(実質収支比率等に係る経年分析!G$49,"▲","-"))),ROUND(VALUE(SUBSTITUTE(実質収支比率等に係る経年分析!G$49,"▲","-")),2),NA())</f>
        <v>-0.1</v>
      </c>
      <c r="D21" s="176">
        <f>IF(ISNUMBER(VALUE(SUBSTITUTE(実質収支比率等に係る経年分析!H$49,"▲","-"))),ROUND(VALUE(SUBSTITUTE(実質収支比率等に係る経年分析!H$49,"▲","-")),2),NA())</f>
        <v>-1.67</v>
      </c>
      <c r="E21" s="176">
        <f>IF(ISNUMBER(VALUE(SUBSTITUTE(実質収支比率等に係る経年分析!I$49,"▲","-"))),ROUND(VALUE(SUBSTITUTE(実質収支比率等に係る経年分析!I$49,"▲","-")),2),NA())</f>
        <v>1.27</v>
      </c>
      <c r="F21" s="176">
        <f>IF(ISNUMBER(VALUE(SUBSTITUTE(実質収支比率等に係る経年分析!J$49,"▲","-"))),ROUND(VALUE(SUBSTITUTE(実質収支比率等に係る経年分析!J$49,"▲","-")),2),NA())</f>
        <v>-1.17</v>
      </c>
    </row>
    <row r="24" spans="1:11">
      <c r="A24" s="146" t="s">
        <v>56</v>
      </c>
    </row>
    <row r="25" spans="1:11">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c r="A26" s="177"/>
      <c r="B26" s="177" t="s">
        <v>57</v>
      </c>
      <c r="C26" s="177" t="s">
        <v>58</v>
      </c>
      <c r="D26" s="177" t="s">
        <v>57</v>
      </c>
      <c r="E26" s="177" t="s">
        <v>58</v>
      </c>
      <c r="F26" s="177" t="s">
        <v>57</v>
      </c>
      <c r="G26" s="177" t="s">
        <v>58</v>
      </c>
      <c r="H26" s="177" t="s">
        <v>57</v>
      </c>
      <c r="I26" s="177" t="s">
        <v>58</v>
      </c>
      <c r="J26" s="177" t="s">
        <v>57</v>
      </c>
      <c r="K26" s="177" t="s">
        <v>58</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c r="A31" s="177" t="str">
        <f>IF(連結実質赤字比率に係る赤字・黒字の構成分析!C$39="",NA(),連結実質赤字比率に係る赤字・黒字の構成分析!C$39)</f>
        <v>農業集落排水特別会計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0.14000000000000001</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0.14000000000000001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0.13</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0.04</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0.03</v>
      </c>
    </row>
    <row r="32" spans="1:11">
      <c r="A32" s="177" t="str">
        <f>IF(連結実質赤字比率に係る赤字・黒字の構成分析!C$38="",NA(),連結実質赤字比率に係る赤字・黒字の構成分析!C$38)</f>
        <v>後期高齢者医療特別会計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0.01</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0.01</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0.01</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0.02</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0.04</v>
      </c>
    </row>
    <row r="33" spans="1:16">
      <c r="A33" s="177" t="str">
        <f>IF(連結実質赤字比率に係る赤字・黒字の構成分析!C$37="",NA(),連結実質赤字比率に係る赤字・黒字の構成分析!C$37)</f>
        <v>公共下水道事業特別会計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0.54</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0.33</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0.49</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0.4</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0.34</v>
      </c>
    </row>
    <row r="34" spans="1:16">
      <c r="A34" s="177" t="str">
        <f>IF(連結実質赤字比率に係る赤字・黒字の構成分析!C$36="",NA(),連結実質赤字比率に係る赤字・黒字の構成分析!C$36)</f>
        <v>介護保険特別会計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1.21</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1.55</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1.03</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0.6</v>
      </c>
    </row>
    <row r="35" spans="1:16">
      <c r="A35" s="177" t="str">
        <f>IF(連結実質赤字比率に係る赤字・黒字の構成分析!C$35="",NA(),連結実質赤字比率に係る赤字・黒字の構成分析!C$35)</f>
        <v>国民健康保険特別会計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1.02</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1.52</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2.46</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0.5</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0.77</v>
      </c>
    </row>
    <row r="36" spans="1:16">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8.5299999999999994</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7.43</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8.7799999999999994</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9.15</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8.9499999999999993</v>
      </c>
    </row>
    <row r="39" spans="1:16">
      <c r="A39" s="146" t="s">
        <v>59</v>
      </c>
    </row>
    <row r="40" spans="1:16">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c r="A41" s="178"/>
      <c r="B41" s="178" t="s">
        <v>60</v>
      </c>
      <c r="C41" s="178"/>
      <c r="D41" s="178" t="s">
        <v>61</v>
      </c>
      <c r="E41" s="178" t="s">
        <v>60</v>
      </c>
      <c r="F41" s="178"/>
      <c r="G41" s="178" t="s">
        <v>61</v>
      </c>
      <c r="H41" s="178" t="s">
        <v>60</v>
      </c>
      <c r="I41" s="178"/>
      <c r="J41" s="178" t="s">
        <v>61</v>
      </c>
      <c r="K41" s="178" t="s">
        <v>60</v>
      </c>
      <c r="L41" s="178"/>
      <c r="M41" s="178" t="s">
        <v>61</v>
      </c>
      <c r="N41" s="178" t="s">
        <v>60</v>
      </c>
      <c r="O41" s="178"/>
      <c r="P41" s="178" t="s">
        <v>61</v>
      </c>
    </row>
    <row r="42" spans="1:16">
      <c r="A42" s="178" t="s">
        <v>62</v>
      </c>
      <c r="B42" s="178"/>
      <c r="C42" s="178"/>
      <c r="D42" s="178">
        <f>'実質公債費比率（分子）の構造'!K$52</f>
        <v>407</v>
      </c>
      <c r="E42" s="178"/>
      <c r="F42" s="178"/>
      <c r="G42" s="178">
        <f>'実質公債費比率（分子）の構造'!L$52</f>
        <v>387</v>
      </c>
      <c r="H42" s="178"/>
      <c r="I42" s="178"/>
      <c r="J42" s="178">
        <f>'実質公債費比率（分子）の構造'!M$52</f>
        <v>410</v>
      </c>
      <c r="K42" s="178"/>
      <c r="L42" s="178"/>
      <c r="M42" s="178">
        <f>'実質公債費比率（分子）の構造'!N$52</f>
        <v>417</v>
      </c>
      <c r="N42" s="178"/>
      <c r="O42" s="178"/>
      <c r="P42" s="178">
        <f>'実質公債費比率（分子）の構造'!O$52</f>
        <v>430</v>
      </c>
    </row>
    <row r="43" spans="1:16">
      <c r="A43" s="178" t="s">
        <v>63</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c r="A44" s="178" t="s">
        <v>64</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c r="A45" s="178" t="s">
        <v>65</v>
      </c>
      <c r="B45" s="178">
        <f>'実質公債費比率（分子）の構造'!K$49</f>
        <v>1</v>
      </c>
      <c r="C45" s="178"/>
      <c r="D45" s="178"/>
      <c r="E45" s="178">
        <f>'実質公債費比率（分子）の構造'!L$49</f>
        <v>1</v>
      </c>
      <c r="F45" s="178"/>
      <c r="G45" s="178"/>
      <c r="H45" s="178">
        <f>'実質公債費比率（分子）の構造'!M$49</f>
        <v>1</v>
      </c>
      <c r="I45" s="178"/>
      <c r="J45" s="178"/>
      <c r="K45" s="178">
        <f>'実質公債費比率（分子）の構造'!N$49</f>
        <v>2</v>
      </c>
      <c r="L45" s="178"/>
      <c r="M45" s="178"/>
      <c r="N45" s="178">
        <f>'実質公債費比率（分子）の構造'!O$49</f>
        <v>4</v>
      </c>
      <c r="O45" s="178"/>
      <c r="P45" s="178"/>
    </row>
    <row r="46" spans="1:16">
      <c r="A46" s="178" t="s">
        <v>66</v>
      </c>
      <c r="B46" s="178">
        <f>'実質公債費比率（分子）の構造'!K$48</f>
        <v>227</v>
      </c>
      <c r="C46" s="178"/>
      <c r="D46" s="178"/>
      <c r="E46" s="178">
        <f>'実質公債費比率（分子）の構造'!L$48</f>
        <v>230</v>
      </c>
      <c r="F46" s="178"/>
      <c r="G46" s="178"/>
      <c r="H46" s="178">
        <f>'実質公債費比率（分子）の構造'!M$48</f>
        <v>242</v>
      </c>
      <c r="I46" s="178"/>
      <c r="J46" s="178"/>
      <c r="K46" s="178">
        <f>'実質公債費比率（分子）の構造'!N$48</f>
        <v>253</v>
      </c>
      <c r="L46" s="178"/>
      <c r="M46" s="178"/>
      <c r="N46" s="178">
        <f>'実質公債費比率（分子）の構造'!O$48</f>
        <v>248</v>
      </c>
      <c r="O46" s="178"/>
      <c r="P46" s="178"/>
    </row>
    <row r="47" spans="1:16">
      <c r="A47" s="178" t="s">
        <v>67</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69</v>
      </c>
      <c r="B49" s="178">
        <f>'実質公債費比率（分子）の構造'!K$45</f>
        <v>429</v>
      </c>
      <c r="C49" s="178"/>
      <c r="D49" s="178"/>
      <c r="E49" s="178">
        <f>'実質公債費比率（分子）の構造'!L$45</f>
        <v>414</v>
      </c>
      <c r="F49" s="178"/>
      <c r="G49" s="178"/>
      <c r="H49" s="178">
        <f>'実質公債費比率（分子）の構造'!M$45</f>
        <v>423</v>
      </c>
      <c r="I49" s="178"/>
      <c r="J49" s="178"/>
      <c r="K49" s="178">
        <f>'実質公債費比率（分子）の構造'!N$45</f>
        <v>477</v>
      </c>
      <c r="L49" s="178"/>
      <c r="M49" s="178"/>
      <c r="N49" s="178">
        <f>'実質公債費比率（分子）の構造'!O$45</f>
        <v>498</v>
      </c>
      <c r="O49" s="178"/>
      <c r="P49" s="178"/>
    </row>
    <row r="50" spans="1:16">
      <c r="A50" s="178" t="s">
        <v>70</v>
      </c>
      <c r="B50" s="178" t="e">
        <f>NA()</f>
        <v>#N/A</v>
      </c>
      <c r="C50" s="178">
        <f>IF(ISNUMBER('実質公債費比率（分子）の構造'!K$53),'実質公債費比率（分子）の構造'!K$53,NA())</f>
        <v>250</v>
      </c>
      <c r="D50" s="178" t="e">
        <f>NA()</f>
        <v>#N/A</v>
      </c>
      <c r="E50" s="178" t="e">
        <f>NA()</f>
        <v>#N/A</v>
      </c>
      <c r="F50" s="178">
        <f>IF(ISNUMBER('実質公債費比率（分子）の構造'!L$53),'実質公債費比率（分子）の構造'!L$53,NA())</f>
        <v>258</v>
      </c>
      <c r="G50" s="178" t="e">
        <f>NA()</f>
        <v>#N/A</v>
      </c>
      <c r="H50" s="178" t="e">
        <f>NA()</f>
        <v>#N/A</v>
      </c>
      <c r="I50" s="178">
        <f>IF(ISNUMBER('実質公債費比率（分子）の構造'!M$53),'実質公債費比率（分子）の構造'!M$53,NA())</f>
        <v>256</v>
      </c>
      <c r="J50" s="178" t="e">
        <f>NA()</f>
        <v>#N/A</v>
      </c>
      <c r="K50" s="178" t="e">
        <f>NA()</f>
        <v>#N/A</v>
      </c>
      <c r="L50" s="178">
        <f>IF(ISNUMBER('実質公債費比率（分子）の構造'!N$53),'実質公債費比率（分子）の構造'!N$53,NA())</f>
        <v>315</v>
      </c>
      <c r="M50" s="178" t="e">
        <f>NA()</f>
        <v>#N/A</v>
      </c>
      <c r="N50" s="178" t="e">
        <f>NA()</f>
        <v>#N/A</v>
      </c>
      <c r="O50" s="178">
        <f>IF(ISNUMBER('実質公債費比率（分子）の構造'!O$53),'実質公債費比率（分子）の構造'!O$53,NA())</f>
        <v>320</v>
      </c>
      <c r="P50" s="178" t="e">
        <f>NA()</f>
        <v>#N/A</v>
      </c>
    </row>
    <row r="53" spans="1:16">
      <c r="A53" s="146" t="s">
        <v>71</v>
      </c>
    </row>
    <row r="54" spans="1:16">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c r="A56" s="177" t="s">
        <v>42</v>
      </c>
      <c r="B56" s="177"/>
      <c r="C56" s="177"/>
      <c r="D56" s="177">
        <f>'将来負担比率（分子）の構造'!I$52</f>
        <v>5781</v>
      </c>
      <c r="E56" s="177"/>
      <c r="F56" s="177"/>
      <c r="G56" s="177">
        <f>'将来負担比率（分子）の構造'!J$52</f>
        <v>5667</v>
      </c>
      <c r="H56" s="177"/>
      <c r="I56" s="177"/>
      <c r="J56" s="177">
        <f>'将来負担比率（分子）の構造'!K$52</f>
        <v>5473</v>
      </c>
      <c r="K56" s="177"/>
      <c r="L56" s="177"/>
      <c r="M56" s="177">
        <f>'将来負担比率（分子）の構造'!L$52</f>
        <v>5275</v>
      </c>
      <c r="N56" s="177"/>
      <c r="O56" s="177"/>
      <c r="P56" s="177">
        <f>'将来負担比率（分子）の構造'!M$52</f>
        <v>5238</v>
      </c>
    </row>
    <row r="57" spans="1:16">
      <c r="A57" s="177" t="s">
        <v>41</v>
      </c>
      <c r="B57" s="177"/>
      <c r="C57" s="177"/>
      <c r="D57" s="177">
        <f>'将来負担比率（分子）の構造'!I$51</f>
        <v>50</v>
      </c>
      <c r="E57" s="177"/>
      <c r="F57" s="177"/>
      <c r="G57" s="177">
        <f>'将来負担比率（分子）の構造'!J$51</f>
        <v>39</v>
      </c>
      <c r="H57" s="177"/>
      <c r="I57" s="177"/>
      <c r="J57" s="177">
        <f>'将来負担比率（分子）の構造'!K$51</f>
        <v>27</v>
      </c>
      <c r="K57" s="177"/>
      <c r="L57" s="177"/>
      <c r="M57" s="177">
        <f>'将来負担比率（分子）の構造'!L$51</f>
        <v>17</v>
      </c>
      <c r="N57" s="177"/>
      <c r="O57" s="177"/>
      <c r="P57" s="177">
        <f>'将来負担比率（分子）の構造'!M$51</f>
        <v>60</v>
      </c>
    </row>
    <row r="58" spans="1:16">
      <c r="A58" s="177" t="s">
        <v>40</v>
      </c>
      <c r="B58" s="177"/>
      <c r="C58" s="177"/>
      <c r="D58" s="177">
        <f>'将来負担比率（分子）の構造'!I$50</f>
        <v>2241</v>
      </c>
      <c r="E58" s="177"/>
      <c r="F58" s="177"/>
      <c r="G58" s="177">
        <f>'将来負担比率（分子）の構造'!J$50</f>
        <v>2004</v>
      </c>
      <c r="H58" s="177"/>
      <c r="I58" s="177"/>
      <c r="J58" s="177">
        <f>'将来負担比率（分子）の構造'!K$50</f>
        <v>1869</v>
      </c>
      <c r="K58" s="177"/>
      <c r="L58" s="177"/>
      <c r="M58" s="177">
        <f>'将来負担比率（分子）の構造'!L$50</f>
        <v>1996</v>
      </c>
      <c r="N58" s="177"/>
      <c r="O58" s="177"/>
      <c r="P58" s="177">
        <f>'将来負担比率（分子）の構造'!M$50</f>
        <v>1934</v>
      </c>
    </row>
    <row r="59" spans="1:16">
      <c r="A59" s="177" t="s">
        <v>38</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37</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35</v>
      </c>
      <c r="B61" s="177">
        <f>'将来負担比率（分子）の構造'!I$46</f>
        <v>140</v>
      </c>
      <c r="C61" s="177"/>
      <c r="D61" s="177"/>
      <c r="E61" s="177">
        <f>'将来負担比率（分子）の構造'!J$46</f>
        <v>134</v>
      </c>
      <c r="F61" s="177"/>
      <c r="G61" s="177"/>
      <c r="H61" s="177">
        <f>'将来負担比率（分子）の構造'!K$46</f>
        <v>123</v>
      </c>
      <c r="I61" s="177"/>
      <c r="J61" s="177"/>
      <c r="K61" s="177">
        <f>'将来負担比率（分子）の構造'!L$46</f>
        <v>85</v>
      </c>
      <c r="L61" s="177"/>
      <c r="M61" s="177"/>
      <c r="N61" s="177">
        <f>'将来負担比率（分子）の構造'!M$46</f>
        <v>39</v>
      </c>
      <c r="O61" s="177"/>
      <c r="P61" s="177"/>
    </row>
    <row r="62" spans="1:16">
      <c r="A62" s="177" t="s">
        <v>34</v>
      </c>
      <c r="B62" s="177">
        <f>'将来負担比率（分子）の構造'!I$45</f>
        <v>716</v>
      </c>
      <c r="C62" s="177"/>
      <c r="D62" s="177"/>
      <c r="E62" s="177">
        <f>'将来負担比率（分子）の構造'!J$45</f>
        <v>665</v>
      </c>
      <c r="F62" s="177"/>
      <c r="G62" s="177"/>
      <c r="H62" s="177">
        <f>'将来負担比率（分子）の構造'!K$45</f>
        <v>627</v>
      </c>
      <c r="I62" s="177"/>
      <c r="J62" s="177"/>
      <c r="K62" s="177">
        <f>'将来負担比率（分子）の構造'!L$45</f>
        <v>594</v>
      </c>
      <c r="L62" s="177"/>
      <c r="M62" s="177"/>
      <c r="N62" s="177">
        <f>'将来負担比率（分子）の構造'!M$45</f>
        <v>564</v>
      </c>
      <c r="O62" s="177"/>
      <c r="P62" s="177"/>
    </row>
    <row r="63" spans="1:16">
      <c r="A63" s="177" t="s">
        <v>33</v>
      </c>
      <c r="B63" s="177">
        <f>'将来負担比率（分子）の構造'!I$44</f>
        <v>35</v>
      </c>
      <c r="C63" s="177"/>
      <c r="D63" s="177"/>
      <c r="E63" s="177">
        <f>'将来負担比率（分子）の構造'!J$44</f>
        <v>189</v>
      </c>
      <c r="F63" s="177"/>
      <c r="G63" s="177"/>
      <c r="H63" s="177">
        <f>'将来負担比率（分子）の構造'!K$44</f>
        <v>360</v>
      </c>
      <c r="I63" s="177"/>
      <c r="J63" s="177"/>
      <c r="K63" s="177">
        <f>'将来負担比率（分子）の構造'!L$44</f>
        <v>450</v>
      </c>
      <c r="L63" s="177"/>
      <c r="M63" s="177"/>
      <c r="N63" s="177">
        <f>'将来負担比率（分子）の構造'!M$44</f>
        <v>461</v>
      </c>
      <c r="O63" s="177"/>
      <c r="P63" s="177"/>
    </row>
    <row r="64" spans="1:16">
      <c r="A64" s="177" t="s">
        <v>32</v>
      </c>
      <c r="B64" s="177">
        <f>'将来負担比率（分子）の構造'!I$43</f>
        <v>3818</v>
      </c>
      <c r="C64" s="177"/>
      <c r="D64" s="177"/>
      <c r="E64" s="177">
        <f>'将来負担比率（分子）の構造'!J$43</f>
        <v>3607</v>
      </c>
      <c r="F64" s="177"/>
      <c r="G64" s="177"/>
      <c r="H64" s="177">
        <f>'将来負担比率（分子）の構造'!K$43</f>
        <v>3440</v>
      </c>
      <c r="I64" s="177"/>
      <c r="J64" s="177"/>
      <c r="K64" s="177">
        <f>'将来負担比率（分子）の構造'!L$43</f>
        <v>3284</v>
      </c>
      <c r="L64" s="177"/>
      <c r="M64" s="177"/>
      <c r="N64" s="177">
        <f>'将来負担比率（分子）の構造'!M$43</f>
        <v>3137</v>
      </c>
      <c r="O64" s="177"/>
      <c r="P64" s="177"/>
    </row>
    <row r="65" spans="1:16">
      <c r="A65" s="177" t="s">
        <v>31</v>
      </c>
      <c r="B65" s="177">
        <f>'将来負担比率（分子）の構造'!I$42</f>
        <v>227</v>
      </c>
      <c r="C65" s="177"/>
      <c r="D65" s="177"/>
      <c r="E65" s="177">
        <f>'将来負担比率（分子）の構造'!J$42</f>
        <v>177</v>
      </c>
      <c r="F65" s="177"/>
      <c r="G65" s="177"/>
      <c r="H65" s="177">
        <f>'将来負担比率（分子）の構造'!K$42</f>
        <v>127</v>
      </c>
      <c r="I65" s="177"/>
      <c r="J65" s="177"/>
      <c r="K65" s="177">
        <f>'将来負担比率（分子）の構造'!L$42</f>
        <v>474</v>
      </c>
      <c r="L65" s="177"/>
      <c r="M65" s="177"/>
      <c r="N65" s="177">
        <f>'将来負担比率（分子）の構造'!M$42</f>
        <v>76</v>
      </c>
      <c r="O65" s="177"/>
      <c r="P65" s="177"/>
    </row>
    <row r="66" spans="1:16">
      <c r="A66" s="177" t="s">
        <v>30</v>
      </c>
      <c r="B66" s="177">
        <f>'将来負担比率（分子）の構造'!I$41</f>
        <v>6046</v>
      </c>
      <c r="C66" s="177"/>
      <c r="D66" s="177"/>
      <c r="E66" s="177">
        <f>'将来負担比率（分子）の構造'!J$41</f>
        <v>5977</v>
      </c>
      <c r="F66" s="177"/>
      <c r="G66" s="177"/>
      <c r="H66" s="177">
        <f>'将来負担比率（分子）の構造'!K$41</f>
        <v>5905</v>
      </c>
      <c r="I66" s="177"/>
      <c r="J66" s="177"/>
      <c r="K66" s="177">
        <f>'将来負担比率（分子）の構造'!L$41</f>
        <v>5638</v>
      </c>
      <c r="L66" s="177"/>
      <c r="M66" s="177"/>
      <c r="N66" s="177">
        <f>'将来負担比率（分子）の構造'!M$41</f>
        <v>5773</v>
      </c>
      <c r="O66" s="177"/>
      <c r="P66" s="177"/>
    </row>
    <row r="67" spans="1:16">
      <c r="A67" s="177" t="s">
        <v>74</v>
      </c>
      <c r="B67" s="177" t="e">
        <f>NA()</f>
        <v>#N/A</v>
      </c>
      <c r="C67" s="177">
        <f>IF(ISNUMBER('将来負担比率（分子）の構造'!I$53), IF('将来負担比率（分子）の構造'!I$53 &lt; 0, 0, '将来負担比率（分子）の構造'!I$53), NA())</f>
        <v>2909</v>
      </c>
      <c r="D67" s="177" t="e">
        <f>NA()</f>
        <v>#N/A</v>
      </c>
      <c r="E67" s="177" t="e">
        <f>NA()</f>
        <v>#N/A</v>
      </c>
      <c r="F67" s="177">
        <f>IF(ISNUMBER('将来負担比率（分子）の構造'!J$53), IF('将来負担比率（分子）の構造'!J$53 &lt; 0, 0, '将来負担比率（分子）の構造'!J$53), NA())</f>
        <v>3040</v>
      </c>
      <c r="G67" s="177" t="e">
        <f>NA()</f>
        <v>#N/A</v>
      </c>
      <c r="H67" s="177" t="e">
        <f>NA()</f>
        <v>#N/A</v>
      </c>
      <c r="I67" s="177">
        <f>IF(ISNUMBER('将来負担比率（分子）の構造'!K$53), IF('将来負担比率（分子）の構造'!K$53 &lt; 0, 0, '将来負担比率（分子）の構造'!K$53), NA())</f>
        <v>3214</v>
      </c>
      <c r="J67" s="177" t="e">
        <f>NA()</f>
        <v>#N/A</v>
      </c>
      <c r="K67" s="177" t="e">
        <f>NA()</f>
        <v>#N/A</v>
      </c>
      <c r="L67" s="177">
        <f>IF(ISNUMBER('将来負担比率（分子）の構造'!L$53), IF('将来負担比率（分子）の構造'!L$53 &lt; 0, 0, '将来負担比率（分子）の構造'!L$53), NA())</f>
        <v>3238</v>
      </c>
      <c r="M67" s="177" t="e">
        <f>NA()</f>
        <v>#N/A</v>
      </c>
      <c r="N67" s="177" t="e">
        <f>NA()</f>
        <v>#N/A</v>
      </c>
      <c r="O67" s="177">
        <f>IF(ISNUMBER('将来負担比率（分子）の構造'!M$53), IF('将来負担比率（分子）の構造'!M$53 &lt; 0, 0, '将来負担比率（分子）の構造'!M$53), NA())</f>
        <v>2818</v>
      </c>
      <c r="P67" s="177" t="e">
        <f>NA()</f>
        <v>#N/A</v>
      </c>
    </row>
    <row r="70" spans="1:16">
      <c r="A70" s="179" t="s">
        <v>75</v>
      </c>
      <c r="B70" s="179"/>
      <c r="C70" s="179"/>
      <c r="D70" s="179"/>
      <c r="E70" s="179"/>
      <c r="F70" s="179"/>
    </row>
    <row r="71" spans="1:16">
      <c r="A71" s="180"/>
      <c r="B71" s="180" t="str">
        <f>基金残高に係る経年分析!F54</f>
        <v>H29</v>
      </c>
      <c r="C71" s="180" t="str">
        <f>基金残高に係る経年分析!G54</f>
        <v>H30</v>
      </c>
      <c r="D71" s="180" t="str">
        <f>基金残高に係る経年分析!H54</f>
        <v>R01</v>
      </c>
    </row>
    <row r="72" spans="1:16">
      <c r="A72" s="180" t="s">
        <v>76</v>
      </c>
      <c r="B72" s="181">
        <f>基金残高に係る経年分析!F55</f>
        <v>857</v>
      </c>
      <c r="C72" s="181">
        <f>基金残高に係る経年分析!G55</f>
        <v>885</v>
      </c>
      <c r="D72" s="181">
        <f>基金残高に係る経年分析!H55</f>
        <v>853</v>
      </c>
    </row>
    <row r="73" spans="1:16">
      <c r="A73" s="180" t="s">
        <v>77</v>
      </c>
      <c r="B73" s="181">
        <f>基金残高に係る経年分析!F56</f>
        <v>252</v>
      </c>
      <c r="C73" s="181">
        <f>基金残高に係る経年分析!G56</f>
        <v>253</v>
      </c>
      <c r="D73" s="181">
        <f>基金残高に係る経年分析!H56</f>
        <v>194</v>
      </c>
    </row>
    <row r="74" spans="1:16">
      <c r="A74" s="180" t="s">
        <v>78</v>
      </c>
      <c r="B74" s="181">
        <f>基金残高に係る経年分析!F57</f>
        <v>606</v>
      </c>
      <c r="C74" s="181">
        <f>基金残高に係る経年分析!G57</f>
        <v>585</v>
      </c>
      <c r="D74" s="181">
        <f>基金残高に係る経年分析!H57</f>
        <v>594</v>
      </c>
    </row>
  </sheetData>
  <sheetProtection algorithmName="SHA-512" hashValue="T7kTMO25L2sOb+imYPZ2QFbT5bCw73WMHmvjyBuwtHEYwGqcFN7uEgdL+P15NwiDrd47CCbj9JzMLG3l+oww1A==" saltValue="L5leHzBosljbJ3IO0q8p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R37" sqref="R37:Y37"/>
    </sheetView>
  </sheetViews>
  <sheetFormatPr defaultColWidth="0" defaultRowHeight="11.25" customHeight="1" zeroHeight="1"/>
  <cols>
    <col min="1" max="95" width="1.625" style="222" customWidth="1"/>
    <col min="96" max="133" width="1.625" style="238"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7" t="s">
        <v>208</v>
      </c>
      <c r="DI1" s="798"/>
      <c r="DJ1" s="798"/>
      <c r="DK1" s="798"/>
      <c r="DL1" s="798"/>
      <c r="DM1" s="798"/>
      <c r="DN1" s="799"/>
      <c r="DO1" s="222"/>
      <c r="DP1" s="797" t="s">
        <v>209</v>
      </c>
      <c r="DQ1" s="798"/>
      <c r="DR1" s="798"/>
      <c r="DS1" s="798"/>
      <c r="DT1" s="798"/>
      <c r="DU1" s="798"/>
      <c r="DV1" s="798"/>
      <c r="DW1" s="798"/>
      <c r="DX1" s="798"/>
      <c r="DY1" s="798"/>
      <c r="DZ1" s="798"/>
      <c r="EA1" s="798"/>
      <c r="EB1" s="798"/>
      <c r="EC1" s="799"/>
      <c r="ED1" s="220"/>
      <c r="EE1" s="220"/>
      <c r="EF1" s="220"/>
      <c r="EG1" s="220"/>
      <c r="EH1" s="220"/>
      <c r="EI1" s="220"/>
      <c r="EJ1" s="220"/>
      <c r="EK1" s="220"/>
      <c r="EL1" s="220"/>
      <c r="EM1" s="220"/>
    </row>
    <row r="2" spans="2:143" ht="22.5" customHeight="1">
      <c r="B2" s="223" t="s">
        <v>210</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6" customFormat="1" ht="11.25" customHeight="1">
      <c r="B5" s="744" t="s">
        <v>221</v>
      </c>
      <c r="C5" s="745"/>
      <c r="D5" s="745"/>
      <c r="E5" s="745"/>
      <c r="F5" s="745"/>
      <c r="G5" s="745"/>
      <c r="H5" s="745"/>
      <c r="I5" s="745"/>
      <c r="J5" s="745"/>
      <c r="K5" s="745"/>
      <c r="L5" s="745"/>
      <c r="M5" s="745"/>
      <c r="N5" s="745"/>
      <c r="O5" s="745"/>
      <c r="P5" s="745"/>
      <c r="Q5" s="746"/>
      <c r="R5" s="733">
        <v>1031366</v>
      </c>
      <c r="S5" s="734"/>
      <c r="T5" s="734"/>
      <c r="U5" s="734"/>
      <c r="V5" s="734"/>
      <c r="W5" s="734"/>
      <c r="X5" s="734"/>
      <c r="Y5" s="777"/>
      <c r="Z5" s="795">
        <v>17.8</v>
      </c>
      <c r="AA5" s="795"/>
      <c r="AB5" s="795"/>
      <c r="AC5" s="795"/>
      <c r="AD5" s="796">
        <v>1031366</v>
      </c>
      <c r="AE5" s="796"/>
      <c r="AF5" s="796"/>
      <c r="AG5" s="796"/>
      <c r="AH5" s="796"/>
      <c r="AI5" s="796"/>
      <c r="AJ5" s="796"/>
      <c r="AK5" s="796"/>
      <c r="AL5" s="778">
        <v>34.799999999999997</v>
      </c>
      <c r="AM5" s="749"/>
      <c r="AN5" s="749"/>
      <c r="AO5" s="779"/>
      <c r="AP5" s="744" t="s">
        <v>222</v>
      </c>
      <c r="AQ5" s="745"/>
      <c r="AR5" s="745"/>
      <c r="AS5" s="745"/>
      <c r="AT5" s="745"/>
      <c r="AU5" s="745"/>
      <c r="AV5" s="745"/>
      <c r="AW5" s="745"/>
      <c r="AX5" s="745"/>
      <c r="AY5" s="745"/>
      <c r="AZ5" s="745"/>
      <c r="BA5" s="745"/>
      <c r="BB5" s="745"/>
      <c r="BC5" s="745"/>
      <c r="BD5" s="745"/>
      <c r="BE5" s="745"/>
      <c r="BF5" s="746"/>
      <c r="BG5" s="678">
        <v>1012304</v>
      </c>
      <c r="BH5" s="679"/>
      <c r="BI5" s="679"/>
      <c r="BJ5" s="679"/>
      <c r="BK5" s="679"/>
      <c r="BL5" s="679"/>
      <c r="BM5" s="679"/>
      <c r="BN5" s="680"/>
      <c r="BO5" s="715">
        <v>98.2</v>
      </c>
      <c r="BP5" s="715"/>
      <c r="BQ5" s="715"/>
      <c r="BR5" s="715"/>
      <c r="BS5" s="716">
        <v>3642</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c r="B6" s="675" t="s">
        <v>226</v>
      </c>
      <c r="C6" s="676"/>
      <c r="D6" s="676"/>
      <c r="E6" s="676"/>
      <c r="F6" s="676"/>
      <c r="G6" s="676"/>
      <c r="H6" s="676"/>
      <c r="I6" s="676"/>
      <c r="J6" s="676"/>
      <c r="K6" s="676"/>
      <c r="L6" s="676"/>
      <c r="M6" s="676"/>
      <c r="N6" s="676"/>
      <c r="O6" s="676"/>
      <c r="P6" s="676"/>
      <c r="Q6" s="677"/>
      <c r="R6" s="678">
        <v>42371</v>
      </c>
      <c r="S6" s="679"/>
      <c r="T6" s="679"/>
      <c r="U6" s="679"/>
      <c r="V6" s="679"/>
      <c r="W6" s="679"/>
      <c r="X6" s="679"/>
      <c r="Y6" s="680"/>
      <c r="Z6" s="715">
        <v>0.7</v>
      </c>
      <c r="AA6" s="715"/>
      <c r="AB6" s="715"/>
      <c r="AC6" s="715"/>
      <c r="AD6" s="716">
        <v>42371</v>
      </c>
      <c r="AE6" s="716"/>
      <c r="AF6" s="716"/>
      <c r="AG6" s="716"/>
      <c r="AH6" s="716"/>
      <c r="AI6" s="716"/>
      <c r="AJ6" s="716"/>
      <c r="AK6" s="716"/>
      <c r="AL6" s="681">
        <v>1.4</v>
      </c>
      <c r="AM6" s="682"/>
      <c r="AN6" s="682"/>
      <c r="AO6" s="717"/>
      <c r="AP6" s="675" t="s">
        <v>227</v>
      </c>
      <c r="AQ6" s="676"/>
      <c r="AR6" s="676"/>
      <c r="AS6" s="676"/>
      <c r="AT6" s="676"/>
      <c r="AU6" s="676"/>
      <c r="AV6" s="676"/>
      <c r="AW6" s="676"/>
      <c r="AX6" s="676"/>
      <c r="AY6" s="676"/>
      <c r="AZ6" s="676"/>
      <c r="BA6" s="676"/>
      <c r="BB6" s="676"/>
      <c r="BC6" s="676"/>
      <c r="BD6" s="676"/>
      <c r="BE6" s="676"/>
      <c r="BF6" s="677"/>
      <c r="BG6" s="678">
        <v>1012304</v>
      </c>
      <c r="BH6" s="679"/>
      <c r="BI6" s="679"/>
      <c r="BJ6" s="679"/>
      <c r="BK6" s="679"/>
      <c r="BL6" s="679"/>
      <c r="BM6" s="679"/>
      <c r="BN6" s="680"/>
      <c r="BO6" s="715">
        <v>98.2</v>
      </c>
      <c r="BP6" s="715"/>
      <c r="BQ6" s="715"/>
      <c r="BR6" s="715"/>
      <c r="BS6" s="716">
        <v>3642</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71596</v>
      </c>
      <c r="CS6" s="679"/>
      <c r="CT6" s="679"/>
      <c r="CU6" s="679"/>
      <c r="CV6" s="679"/>
      <c r="CW6" s="679"/>
      <c r="CX6" s="679"/>
      <c r="CY6" s="680"/>
      <c r="CZ6" s="778">
        <v>1.3</v>
      </c>
      <c r="DA6" s="749"/>
      <c r="DB6" s="749"/>
      <c r="DC6" s="781"/>
      <c r="DD6" s="684" t="s">
        <v>229</v>
      </c>
      <c r="DE6" s="679"/>
      <c r="DF6" s="679"/>
      <c r="DG6" s="679"/>
      <c r="DH6" s="679"/>
      <c r="DI6" s="679"/>
      <c r="DJ6" s="679"/>
      <c r="DK6" s="679"/>
      <c r="DL6" s="679"/>
      <c r="DM6" s="679"/>
      <c r="DN6" s="679"/>
      <c r="DO6" s="679"/>
      <c r="DP6" s="680"/>
      <c r="DQ6" s="684">
        <v>71592</v>
      </c>
      <c r="DR6" s="679"/>
      <c r="DS6" s="679"/>
      <c r="DT6" s="679"/>
      <c r="DU6" s="679"/>
      <c r="DV6" s="679"/>
      <c r="DW6" s="679"/>
      <c r="DX6" s="679"/>
      <c r="DY6" s="679"/>
      <c r="DZ6" s="679"/>
      <c r="EA6" s="679"/>
      <c r="EB6" s="679"/>
      <c r="EC6" s="722"/>
    </row>
    <row r="7" spans="2:143" ht="11.25" customHeight="1">
      <c r="B7" s="675" t="s">
        <v>230</v>
      </c>
      <c r="C7" s="676"/>
      <c r="D7" s="676"/>
      <c r="E7" s="676"/>
      <c r="F7" s="676"/>
      <c r="G7" s="676"/>
      <c r="H7" s="676"/>
      <c r="I7" s="676"/>
      <c r="J7" s="676"/>
      <c r="K7" s="676"/>
      <c r="L7" s="676"/>
      <c r="M7" s="676"/>
      <c r="N7" s="676"/>
      <c r="O7" s="676"/>
      <c r="P7" s="676"/>
      <c r="Q7" s="677"/>
      <c r="R7" s="678">
        <v>1059</v>
      </c>
      <c r="S7" s="679"/>
      <c r="T7" s="679"/>
      <c r="U7" s="679"/>
      <c r="V7" s="679"/>
      <c r="W7" s="679"/>
      <c r="X7" s="679"/>
      <c r="Y7" s="680"/>
      <c r="Z7" s="715">
        <v>0</v>
      </c>
      <c r="AA7" s="715"/>
      <c r="AB7" s="715"/>
      <c r="AC7" s="715"/>
      <c r="AD7" s="716">
        <v>1059</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473344</v>
      </c>
      <c r="BH7" s="679"/>
      <c r="BI7" s="679"/>
      <c r="BJ7" s="679"/>
      <c r="BK7" s="679"/>
      <c r="BL7" s="679"/>
      <c r="BM7" s="679"/>
      <c r="BN7" s="680"/>
      <c r="BO7" s="715">
        <v>45.9</v>
      </c>
      <c r="BP7" s="715"/>
      <c r="BQ7" s="715"/>
      <c r="BR7" s="715"/>
      <c r="BS7" s="716">
        <v>3642</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704769</v>
      </c>
      <c r="CS7" s="679"/>
      <c r="CT7" s="679"/>
      <c r="CU7" s="679"/>
      <c r="CV7" s="679"/>
      <c r="CW7" s="679"/>
      <c r="CX7" s="679"/>
      <c r="CY7" s="680"/>
      <c r="CZ7" s="715">
        <v>12.8</v>
      </c>
      <c r="DA7" s="715"/>
      <c r="DB7" s="715"/>
      <c r="DC7" s="715"/>
      <c r="DD7" s="684">
        <v>1483</v>
      </c>
      <c r="DE7" s="679"/>
      <c r="DF7" s="679"/>
      <c r="DG7" s="679"/>
      <c r="DH7" s="679"/>
      <c r="DI7" s="679"/>
      <c r="DJ7" s="679"/>
      <c r="DK7" s="679"/>
      <c r="DL7" s="679"/>
      <c r="DM7" s="679"/>
      <c r="DN7" s="679"/>
      <c r="DO7" s="679"/>
      <c r="DP7" s="680"/>
      <c r="DQ7" s="684">
        <v>472492</v>
      </c>
      <c r="DR7" s="679"/>
      <c r="DS7" s="679"/>
      <c r="DT7" s="679"/>
      <c r="DU7" s="679"/>
      <c r="DV7" s="679"/>
      <c r="DW7" s="679"/>
      <c r="DX7" s="679"/>
      <c r="DY7" s="679"/>
      <c r="DZ7" s="679"/>
      <c r="EA7" s="679"/>
      <c r="EB7" s="679"/>
      <c r="EC7" s="722"/>
    </row>
    <row r="8" spans="2:143" ht="11.25" customHeight="1">
      <c r="B8" s="675" t="s">
        <v>233</v>
      </c>
      <c r="C8" s="676"/>
      <c r="D8" s="676"/>
      <c r="E8" s="676"/>
      <c r="F8" s="676"/>
      <c r="G8" s="676"/>
      <c r="H8" s="676"/>
      <c r="I8" s="676"/>
      <c r="J8" s="676"/>
      <c r="K8" s="676"/>
      <c r="L8" s="676"/>
      <c r="M8" s="676"/>
      <c r="N8" s="676"/>
      <c r="O8" s="676"/>
      <c r="P8" s="676"/>
      <c r="Q8" s="677"/>
      <c r="R8" s="678">
        <v>2982</v>
      </c>
      <c r="S8" s="679"/>
      <c r="T8" s="679"/>
      <c r="U8" s="679"/>
      <c r="V8" s="679"/>
      <c r="W8" s="679"/>
      <c r="X8" s="679"/>
      <c r="Y8" s="680"/>
      <c r="Z8" s="715">
        <v>0.1</v>
      </c>
      <c r="AA8" s="715"/>
      <c r="AB8" s="715"/>
      <c r="AC8" s="715"/>
      <c r="AD8" s="716">
        <v>2982</v>
      </c>
      <c r="AE8" s="716"/>
      <c r="AF8" s="716"/>
      <c r="AG8" s="716"/>
      <c r="AH8" s="716"/>
      <c r="AI8" s="716"/>
      <c r="AJ8" s="716"/>
      <c r="AK8" s="716"/>
      <c r="AL8" s="681">
        <v>0.1</v>
      </c>
      <c r="AM8" s="682"/>
      <c r="AN8" s="682"/>
      <c r="AO8" s="717"/>
      <c r="AP8" s="675" t="s">
        <v>234</v>
      </c>
      <c r="AQ8" s="676"/>
      <c r="AR8" s="676"/>
      <c r="AS8" s="676"/>
      <c r="AT8" s="676"/>
      <c r="AU8" s="676"/>
      <c r="AV8" s="676"/>
      <c r="AW8" s="676"/>
      <c r="AX8" s="676"/>
      <c r="AY8" s="676"/>
      <c r="AZ8" s="676"/>
      <c r="BA8" s="676"/>
      <c r="BB8" s="676"/>
      <c r="BC8" s="676"/>
      <c r="BD8" s="676"/>
      <c r="BE8" s="676"/>
      <c r="BF8" s="677"/>
      <c r="BG8" s="678">
        <v>20030</v>
      </c>
      <c r="BH8" s="679"/>
      <c r="BI8" s="679"/>
      <c r="BJ8" s="679"/>
      <c r="BK8" s="679"/>
      <c r="BL8" s="679"/>
      <c r="BM8" s="679"/>
      <c r="BN8" s="680"/>
      <c r="BO8" s="715">
        <v>1.9</v>
      </c>
      <c r="BP8" s="715"/>
      <c r="BQ8" s="715"/>
      <c r="BR8" s="715"/>
      <c r="BS8" s="684" t="s">
        <v>125</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1286520</v>
      </c>
      <c r="CS8" s="679"/>
      <c r="CT8" s="679"/>
      <c r="CU8" s="679"/>
      <c r="CV8" s="679"/>
      <c r="CW8" s="679"/>
      <c r="CX8" s="679"/>
      <c r="CY8" s="680"/>
      <c r="CZ8" s="715">
        <v>23.3</v>
      </c>
      <c r="DA8" s="715"/>
      <c r="DB8" s="715"/>
      <c r="DC8" s="715"/>
      <c r="DD8" s="684">
        <v>4748</v>
      </c>
      <c r="DE8" s="679"/>
      <c r="DF8" s="679"/>
      <c r="DG8" s="679"/>
      <c r="DH8" s="679"/>
      <c r="DI8" s="679"/>
      <c r="DJ8" s="679"/>
      <c r="DK8" s="679"/>
      <c r="DL8" s="679"/>
      <c r="DM8" s="679"/>
      <c r="DN8" s="679"/>
      <c r="DO8" s="679"/>
      <c r="DP8" s="680"/>
      <c r="DQ8" s="684">
        <v>763917</v>
      </c>
      <c r="DR8" s="679"/>
      <c r="DS8" s="679"/>
      <c r="DT8" s="679"/>
      <c r="DU8" s="679"/>
      <c r="DV8" s="679"/>
      <c r="DW8" s="679"/>
      <c r="DX8" s="679"/>
      <c r="DY8" s="679"/>
      <c r="DZ8" s="679"/>
      <c r="EA8" s="679"/>
      <c r="EB8" s="679"/>
      <c r="EC8" s="722"/>
    </row>
    <row r="9" spans="2:143" ht="11.25" customHeight="1">
      <c r="B9" s="675" t="s">
        <v>236</v>
      </c>
      <c r="C9" s="676"/>
      <c r="D9" s="676"/>
      <c r="E9" s="676"/>
      <c r="F9" s="676"/>
      <c r="G9" s="676"/>
      <c r="H9" s="676"/>
      <c r="I9" s="676"/>
      <c r="J9" s="676"/>
      <c r="K9" s="676"/>
      <c r="L9" s="676"/>
      <c r="M9" s="676"/>
      <c r="N9" s="676"/>
      <c r="O9" s="676"/>
      <c r="P9" s="676"/>
      <c r="Q9" s="677"/>
      <c r="R9" s="678">
        <v>1659</v>
      </c>
      <c r="S9" s="679"/>
      <c r="T9" s="679"/>
      <c r="U9" s="679"/>
      <c r="V9" s="679"/>
      <c r="W9" s="679"/>
      <c r="X9" s="679"/>
      <c r="Y9" s="680"/>
      <c r="Z9" s="715">
        <v>0</v>
      </c>
      <c r="AA9" s="715"/>
      <c r="AB9" s="715"/>
      <c r="AC9" s="715"/>
      <c r="AD9" s="716">
        <v>1659</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415653</v>
      </c>
      <c r="BH9" s="679"/>
      <c r="BI9" s="679"/>
      <c r="BJ9" s="679"/>
      <c r="BK9" s="679"/>
      <c r="BL9" s="679"/>
      <c r="BM9" s="679"/>
      <c r="BN9" s="680"/>
      <c r="BO9" s="715">
        <v>40.299999999999997</v>
      </c>
      <c r="BP9" s="715"/>
      <c r="BQ9" s="715"/>
      <c r="BR9" s="715"/>
      <c r="BS9" s="684" t="s">
        <v>134</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278870</v>
      </c>
      <c r="CS9" s="679"/>
      <c r="CT9" s="679"/>
      <c r="CU9" s="679"/>
      <c r="CV9" s="679"/>
      <c r="CW9" s="679"/>
      <c r="CX9" s="679"/>
      <c r="CY9" s="680"/>
      <c r="CZ9" s="715">
        <v>5.0999999999999996</v>
      </c>
      <c r="DA9" s="715"/>
      <c r="DB9" s="715"/>
      <c r="DC9" s="715"/>
      <c r="DD9" s="684" t="s">
        <v>125</v>
      </c>
      <c r="DE9" s="679"/>
      <c r="DF9" s="679"/>
      <c r="DG9" s="679"/>
      <c r="DH9" s="679"/>
      <c r="DI9" s="679"/>
      <c r="DJ9" s="679"/>
      <c r="DK9" s="679"/>
      <c r="DL9" s="679"/>
      <c r="DM9" s="679"/>
      <c r="DN9" s="679"/>
      <c r="DO9" s="679"/>
      <c r="DP9" s="680"/>
      <c r="DQ9" s="684">
        <v>240128</v>
      </c>
      <c r="DR9" s="679"/>
      <c r="DS9" s="679"/>
      <c r="DT9" s="679"/>
      <c r="DU9" s="679"/>
      <c r="DV9" s="679"/>
      <c r="DW9" s="679"/>
      <c r="DX9" s="679"/>
      <c r="DY9" s="679"/>
      <c r="DZ9" s="679"/>
      <c r="EA9" s="679"/>
      <c r="EB9" s="679"/>
      <c r="EC9" s="722"/>
    </row>
    <row r="10" spans="2:143" ht="11.25" customHeight="1">
      <c r="B10" s="675" t="s">
        <v>239</v>
      </c>
      <c r="C10" s="676"/>
      <c r="D10" s="676"/>
      <c r="E10" s="676"/>
      <c r="F10" s="676"/>
      <c r="G10" s="676"/>
      <c r="H10" s="676"/>
      <c r="I10" s="676"/>
      <c r="J10" s="676"/>
      <c r="K10" s="676"/>
      <c r="L10" s="676"/>
      <c r="M10" s="676"/>
      <c r="N10" s="676"/>
      <c r="O10" s="676"/>
      <c r="P10" s="676"/>
      <c r="Q10" s="677"/>
      <c r="R10" s="678" t="s">
        <v>134</v>
      </c>
      <c r="S10" s="679"/>
      <c r="T10" s="679"/>
      <c r="U10" s="679"/>
      <c r="V10" s="679"/>
      <c r="W10" s="679"/>
      <c r="X10" s="679"/>
      <c r="Y10" s="680"/>
      <c r="Z10" s="715" t="s">
        <v>125</v>
      </c>
      <c r="AA10" s="715"/>
      <c r="AB10" s="715"/>
      <c r="AC10" s="715"/>
      <c r="AD10" s="716" t="s">
        <v>125</v>
      </c>
      <c r="AE10" s="716"/>
      <c r="AF10" s="716"/>
      <c r="AG10" s="716"/>
      <c r="AH10" s="716"/>
      <c r="AI10" s="716"/>
      <c r="AJ10" s="716"/>
      <c r="AK10" s="716"/>
      <c r="AL10" s="681" t="s">
        <v>125</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19856</v>
      </c>
      <c r="BH10" s="679"/>
      <c r="BI10" s="679"/>
      <c r="BJ10" s="679"/>
      <c r="BK10" s="679"/>
      <c r="BL10" s="679"/>
      <c r="BM10" s="679"/>
      <c r="BN10" s="680"/>
      <c r="BO10" s="715">
        <v>1.9</v>
      </c>
      <c r="BP10" s="715"/>
      <c r="BQ10" s="715"/>
      <c r="BR10" s="715"/>
      <c r="BS10" s="684" t="s">
        <v>229</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10941</v>
      </c>
      <c r="CS10" s="679"/>
      <c r="CT10" s="679"/>
      <c r="CU10" s="679"/>
      <c r="CV10" s="679"/>
      <c r="CW10" s="679"/>
      <c r="CX10" s="679"/>
      <c r="CY10" s="680"/>
      <c r="CZ10" s="715">
        <v>0.2</v>
      </c>
      <c r="DA10" s="715"/>
      <c r="DB10" s="715"/>
      <c r="DC10" s="715"/>
      <c r="DD10" s="684" t="s">
        <v>125</v>
      </c>
      <c r="DE10" s="679"/>
      <c r="DF10" s="679"/>
      <c r="DG10" s="679"/>
      <c r="DH10" s="679"/>
      <c r="DI10" s="679"/>
      <c r="DJ10" s="679"/>
      <c r="DK10" s="679"/>
      <c r="DL10" s="679"/>
      <c r="DM10" s="679"/>
      <c r="DN10" s="679"/>
      <c r="DO10" s="679"/>
      <c r="DP10" s="680"/>
      <c r="DQ10" s="684">
        <v>5031</v>
      </c>
      <c r="DR10" s="679"/>
      <c r="DS10" s="679"/>
      <c r="DT10" s="679"/>
      <c r="DU10" s="679"/>
      <c r="DV10" s="679"/>
      <c r="DW10" s="679"/>
      <c r="DX10" s="679"/>
      <c r="DY10" s="679"/>
      <c r="DZ10" s="679"/>
      <c r="EA10" s="679"/>
      <c r="EB10" s="679"/>
      <c r="EC10" s="722"/>
    </row>
    <row r="11" spans="2:143" ht="11.25" customHeight="1">
      <c r="B11" s="675" t="s">
        <v>242</v>
      </c>
      <c r="C11" s="676"/>
      <c r="D11" s="676"/>
      <c r="E11" s="676"/>
      <c r="F11" s="676"/>
      <c r="G11" s="676"/>
      <c r="H11" s="676"/>
      <c r="I11" s="676"/>
      <c r="J11" s="676"/>
      <c r="K11" s="676"/>
      <c r="L11" s="676"/>
      <c r="M11" s="676"/>
      <c r="N11" s="676"/>
      <c r="O11" s="676"/>
      <c r="P11" s="676"/>
      <c r="Q11" s="677"/>
      <c r="R11" s="678">
        <v>176590</v>
      </c>
      <c r="S11" s="679"/>
      <c r="T11" s="679"/>
      <c r="U11" s="679"/>
      <c r="V11" s="679"/>
      <c r="W11" s="679"/>
      <c r="X11" s="679"/>
      <c r="Y11" s="680"/>
      <c r="Z11" s="681">
        <v>3.1</v>
      </c>
      <c r="AA11" s="682"/>
      <c r="AB11" s="682"/>
      <c r="AC11" s="683"/>
      <c r="AD11" s="684">
        <v>176590</v>
      </c>
      <c r="AE11" s="679"/>
      <c r="AF11" s="679"/>
      <c r="AG11" s="679"/>
      <c r="AH11" s="679"/>
      <c r="AI11" s="679"/>
      <c r="AJ11" s="679"/>
      <c r="AK11" s="680"/>
      <c r="AL11" s="681">
        <v>6</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17805</v>
      </c>
      <c r="BH11" s="679"/>
      <c r="BI11" s="679"/>
      <c r="BJ11" s="679"/>
      <c r="BK11" s="679"/>
      <c r="BL11" s="679"/>
      <c r="BM11" s="679"/>
      <c r="BN11" s="680"/>
      <c r="BO11" s="715">
        <v>1.7</v>
      </c>
      <c r="BP11" s="715"/>
      <c r="BQ11" s="715"/>
      <c r="BR11" s="715"/>
      <c r="BS11" s="684">
        <v>3642</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140551</v>
      </c>
      <c r="CS11" s="679"/>
      <c r="CT11" s="679"/>
      <c r="CU11" s="679"/>
      <c r="CV11" s="679"/>
      <c r="CW11" s="679"/>
      <c r="CX11" s="679"/>
      <c r="CY11" s="680"/>
      <c r="CZ11" s="715">
        <v>2.5</v>
      </c>
      <c r="DA11" s="715"/>
      <c r="DB11" s="715"/>
      <c r="DC11" s="715"/>
      <c r="DD11" s="684">
        <v>7625</v>
      </c>
      <c r="DE11" s="679"/>
      <c r="DF11" s="679"/>
      <c r="DG11" s="679"/>
      <c r="DH11" s="679"/>
      <c r="DI11" s="679"/>
      <c r="DJ11" s="679"/>
      <c r="DK11" s="679"/>
      <c r="DL11" s="679"/>
      <c r="DM11" s="679"/>
      <c r="DN11" s="679"/>
      <c r="DO11" s="679"/>
      <c r="DP11" s="680"/>
      <c r="DQ11" s="684">
        <v>106099</v>
      </c>
      <c r="DR11" s="679"/>
      <c r="DS11" s="679"/>
      <c r="DT11" s="679"/>
      <c r="DU11" s="679"/>
      <c r="DV11" s="679"/>
      <c r="DW11" s="679"/>
      <c r="DX11" s="679"/>
      <c r="DY11" s="679"/>
      <c r="DZ11" s="679"/>
      <c r="EA11" s="679"/>
      <c r="EB11" s="679"/>
      <c r="EC11" s="722"/>
    </row>
    <row r="12" spans="2:143" ht="11.25" customHeight="1">
      <c r="B12" s="675" t="s">
        <v>245</v>
      </c>
      <c r="C12" s="676"/>
      <c r="D12" s="676"/>
      <c r="E12" s="676"/>
      <c r="F12" s="676"/>
      <c r="G12" s="676"/>
      <c r="H12" s="676"/>
      <c r="I12" s="676"/>
      <c r="J12" s="676"/>
      <c r="K12" s="676"/>
      <c r="L12" s="676"/>
      <c r="M12" s="676"/>
      <c r="N12" s="676"/>
      <c r="O12" s="676"/>
      <c r="P12" s="676"/>
      <c r="Q12" s="677"/>
      <c r="R12" s="678" t="s">
        <v>229</v>
      </c>
      <c r="S12" s="679"/>
      <c r="T12" s="679"/>
      <c r="U12" s="679"/>
      <c r="V12" s="679"/>
      <c r="W12" s="679"/>
      <c r="X12" s="679"/>
      <c r="Y12" s="680"/>
      <c r="Z12" s="715" t="s">
        <v>125</v>
      </c>
      <c r="AA12" s="715"/>
      <c r="AB12" s="715"/>
      <c r="AC12" s="715"/>
      <c r="AD12" s="716" t="s">
        <v>125</v>
      </c>
      <c r="AE12" s="716"/>
      <c r="AF12" s="716"/>
      <c r="AG12" s="716"/>
      <c r="AH12" s="716"/>
      <c r="AI12" s="716"/>
      <c r="AJ12" s="716"/>
      <c r="AK12" s="716"/>
      <c r="AL12" s="681" t="s">
        <v>229</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432999</v>
      </c>
      <c r="BH12" s="679"/>
      <c r="BI12" s="679"/>
      <c r="BJ12" s="679"/>
      <c r="BK12" s="679"/>
      <c r="BL12" s="679"/>
      <c r="BM12" s="679"/>
      <c r="BN12" s="680"/>
      <c r="BO12" s="715">
        <v>42</v>
      </c>
      <c r="BP12" s="715"/>
      <c r="BQ12" s="715"/>
      <c r="BR12" s="715"/>
      <c r="BS12" s="684" t="s">
        <v>134</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225253</v>
      </c>
      <c r="CS12" s="679"/>
      <c r="CT12" s="679"/>
      <c r="CU12" s="679"/>
      <c r="CV12" s="679"/>
      <c r="CW12" s="679"/>
      <c r="CX12" s="679"/>
      <c r="CY12" s="680"/>
      <c r="CZ12" s="715">
        <v>4.0999999999999996</v>
      </c>
      <c r="DA12" s="715"/>
      <c r="DB12" s="715"/>
      <c r="DC12" s="715"/>
      <c r="DD12" s="684">
        <v>68040</v>
      </c>
      <c r="DE12" s="679"/>
      <c r="DF12" s="679"/>
      <c r="DG12" s="679"/>
      <c r="DH12" s="679"/>
      <c r="DI12" s="679"/>
      <c r="DJ12" s="679"/>
      <c r="DK12" s="679"/>
      <c r="DL12" s="679"/>
      <c r="DM12" s="679"/>
      <c r="DN12" s="679"/>
      <c r="DO12" s="679"/>
      <c r="DP12" s="680"/>
      <c r="DQ12" s="684">
        <v>84360</v>
      </c>
      <c r="DR12" s="679"/>
      <c r="DS12" s="679"/>
      <c r="DT12" s="679"/>
      <c r="DU12" s="679"/>
      <c r="DV12" s="679"/>
      <c r="DW12" s="679"/>
      <c r="DX12" s="679"/>
      <c r="DY12" s="679"/>
      <c r="DZ12" s="679"/>
      <c r="EA12" s="679"/>
      <c r="EB12" s="679"/>
      <c r="EC12" s="722"/>
    </row>
    <row r="13" spans="2:143" ht="11.25" customHeight="1">
      <c r="B13" s="675" t="s">
        <v>248</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229</v>
      </c>
      <c r="AA13" s="715"/>
      <c r="AB13" s="715"/>
      <c r="AC13" s="715"/>
      <c r="AD13" s="716" t="s">
        <v>125</v>
      </c>
      <c r="AE13" s="716"/>
      <c r="AF13" s="716"/>
      <c r="AG13" s="716"/>
      <c r="AH13" s="716"/>
      <c r="AI13" s="716"/>
      <c r="AJ13" s="716"/>
      <c r="AK13" s="716"/>
      <c r="AL13" s="681" t="s">
        <v>125</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429565</v>
      </c>
      <c r="BH13" s="679"/>
      <c r="BI13" s="679"/>
      <c r="BJ13" s="679"/>
      <c r="BK13" s="679"/>
      <c r="BL13" s="679"/>
      <c r="BM13" s="679"/>
      <c r="BN13" s="680"/>
      <c r="BO13" s="715">
        <v>41.7</v>
      </c>
      <c r="BP13" s="715"/>
      <c r="BQ13" s="715"/>
      <c r="BR13" s="715"/>
      <c r="BS13" s="684" t="s">
        <v>125</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1325129</v>
      </c>
      <c r="CS13" s="679"/>
      <c r="CT13" s="679"/>
      <c r="CU13" s="679"/>
      <c r="CV13" s="679"/>
      <c r="CW13" s="679"/>
      <c r="CX13" s="679"/>
      <c r="CY13" s="680"/>
      <c r="CZ13" s="715">
        <v>24</v>
      </c>
      <c r="DA13" s="715"/>
      <c r="DB13" s="715"/>
      <c r="DC13" s="715"/>
      <c r="DD13" s="684">
        <v>449446</v>
      </c>
      <c r="DE13" s="679"/>
      <c r="DF13" s="679"/>
      <c r="DG13" s="679"/>
      <c r="DH13" s="679"/>
      <c r="DI13" s="679"/>
      <c r="DJ13" s="679"/>
      <c r="DK13" s="679"/>
      <c r="DL13" s="679"/>
      <c r="DM13" s="679"/>
      <c r="DN13" s="679"/>
      <c r="DO13" s="679"/>
      <c r="DP13" s="680"/>
      <c r="DQ13" s="684">
        <v>468550</v>
      </c>
      <c r="DR13" s="679"/>
      <c r="DS13" s="679"/>
      <c r="DT13" s="679"/>
      <c r="DU13" s="679"/>
      <c r="DV13" s="679"/>
      <c r="DW13" s="679"/>
      <c r="DX13" s="679"/>
      <c r="DY13" s="679"/>
      <c r="DZ13" s="679"/>
      <c r="EA13" s="679"/>
      <c r="EB13" s="679"/>
      <c r="EC13" s="722"/>
    </row>
    <row r="14" spans="2:143" ht="11.25" customHeight="1">
      <c r="B14" s="675" t="s">
        <v>251</v>
      </c>
      <c r="C14" s="676"/>
      <c r="D14" s="676"/>
      <c r="E14" s="676"/>
      <c r="F14" s="676"/>
      <c r="G14" s="676"/>
      <c r="H14" s="676"/>
      <c r="I14" s="676"/>
      <c r="J14" s="676"/>
      <c r="K14" s="676"/>
      <c r="L14" s="676"/>
      <c r="M14" s="676"/>
      <c r="N14" s="676"/>
      <c r="O14" s="676"/>
      <c r="P14" s="676"/>
      <c r="Q14" s="677"/>
      <c r="R14" s="678">
        <v>5938</v>
      </c>
      <c r="S14" s="679"/>
      <c r="T14" s="679"/>
      <c r="U14" s="679"/>
      <c r="V14" s="679"/>
      <c r="W14" s="679"/>
      <c r="X14" s="679"/>
      <c r="Y14" s="680"/>
      <c r="Z14" s="715">
        <v>0.1</v>
      </c>
      <c r="AA14" s="715"/>
      <c r="AB14" s="715"/>
      <c r="AC14" s="715"/>
      <c r="AD14" s="716">
        <v>5938</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38301</v>
      </c>
      <c r="BH14" s="679"/>
      <c r="BI14" s="679"/>
      <c r="BJ14" s="679"/>
      <c r="BK14" s="679"/>
      <c r="BL14" s="679"/>
      <c r="BM14" s="679"/>
      <c r="BN14" s="680"/>
      <c r="BO14" s="715">
        <v>3.7</v>
      </c>
      <c r="BP14" s="715"/>
      <c r="BQ14" s="715"/>
      <c r="BR14" s="715"/>
      <c r="BS14" s="684" t="s">
        <v>125</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512279</v>
      </c>
      <c r="CS14" s="679"/>
      <c r="CT14" s="679"/>
      <c r="CU14" s="679"/>
      <c r="CV14" s="679"/>
      <c r="CW14" s="679"/>
      <c r="CX14" s="679"/>
      <c r="CY14" s="680"/>
      <c r="CZ14" s="715">
        <v>9.3000000000000007</v>
      </c>
      <c r="DA14" s="715"/>
      <c r="DB14" s="715"/>
      <c r="DC14" s="715"/>
      <c r="DD14" s="684">
        <v>298054</v>
      </c>
      <c r="DE14" s="679"/>
      <c r="DF14" s="679"/>
      <c r="DG14" s="679"/>
      <c r="DH14" s="679"/>
      <c r="DI14" s="679"/>
      <c r="DJ14" s="679"/>
      <c r="DK14" s="679"/>
      <c r="DL14" s="679"/>
      <c r="DM14" s="679"/>
      <c r="DN14" s="679"/>
      <c r="DO14" s="679"/>
      <c r="DP14" s="680"/>
      <c r="DQ14" s="684">
        <v>215085</v>
      </c>
      <c r="DR14" s="679"/>
      <c r="DS14" s="679"/>
      <c r="DT14" s="679"/>
      <c r="DU14" s="679"/>
      <c r="DV14" s="679"/>
      <c r="DW14" s="679"/>
      <c r="DX14" s="679"/>
      <c r="DY14" s="679"/>
      <c r="DZ14" s="679"/>
      <c r="EA14" s="679"/>
      <c r="EB14" s="679"/>
      <c r="EC14" s="722"/>
    </row>
    <row r="15" spans="2:143" ht="11.25" customHeight="1">
      <c r="B15" s="675" t="s">
        <v>254</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229</v>
      </c>
      <c r="AA15" s="715"/>
      <c r="AB15" s="715"/>
      <c r="AC15" s="715"/>
      <c r="AD15" s="716" t="s">
        <v>134</v>
      </c>
      <c r="AE15" s="716"/>
      <c r="AF15" s="716"/>
      <c r="AG15" s="716"/>
      <c r="AH15" s="716"/>
      <c r="AI15" s="716"/>
      <c r="AJ15" s="716"/>
      <c r="AK15" s="716"/>
      <c r="AL15" s="681" t="s">
        <v>125</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67660</v>
      </c>
      <c r="BH15" s="679"/>
      <c r="BI15" s="679"/>
      <c r="BJ15" s="679"/>
      <c r="BK15" s="679"/>
      <c r="BL15" s="679"/>
      <c r="BM15" s="679"/>
      <c r="BN15" s="680"/>
      <c r="BO15" s="715">
        <v>6.6</v>
      </c>
      <c r="BP15" s="715"/>
      <c r="BQ15" s="715"/>
      <c r="BR15" s="715"/>
      <c r="BS15" s="684" t="s">
        <v>125</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451712</v>
      </c>
      <c r="CS15" s="679"/>
      <c r="CT15" s="679"/>
      <c r="CU15" s="679"/>
      <c r="CV15" s="679"/>
      <c r="CW15" s="679"/>
      <c r="CX15" s="679"/>
      <c r="CY15" s="680"/>
      <c r="CZ15" s="715">
        <v>8.1999999999999993</v>
      </c>
      <c r="DA15" s="715"/>
      <c r="DB15" s="715"/>
      <c r="DC15" s="715"/>
      <c r="DD15" s="684">
        <v>38115</v>
      </c>
      <c r="DE15" s="679"/>
      <c r="DF15" s="679"/>
      <c r="DG15" s="679"/>
      <c r="DH15" s="679"/>
      <c r="DI15" s="679"/>
      <c r="DJ15" s="679"/>
      <c r="DK15" s="679"/>
      <c r="DL15" s="679"/>
      <c r="DM15" s="679"/>
      <c r="DN15" s="679"/>
      <c r="DO15" s="679"/>
      <c r="DP15" s="680"/>
      <c r="DQ15" s="684">
        <v>396938</v>
      </c>
      <c r="DR15" s="679"/>
      <c r="DS15" s="679"/>
      <c r="DT15" s="679"/>
      <c r="DU15" s="679"/>
      <c r="DV15" s="679"/>
      <c r="DW15" s="679"/>
      <c r="DX15" s="679"/>
      <c r="DY15" s="679"/>
      <c r="DZ15" s="679"/>
      <c r="EA15" s="679"/>
      <c r="EB15" s="679"/>
      <c r="EC15" s="722"/>
    </row>
    <row r="16" spans="2:143" ht="11.25" customHeight="1">
      <c r="B16" s="675" t="s">
        <v>257</v>
      </c>
      <c r="C16" s="676"/>
      <c r="D16" s="676"/>
      <c r="E16" s="676"/>
      <c r="F16" s="676"/>
      <c r="G16" s="676"/>
      <c r="H16" s="676"/>
      <c r="I16" s="676"/>
      <c r="J16" s="676"/>
      <c r="K16" s="676"/>
      <c r="L16" s="676"/>
      <c r="M16" s="676"/>
      <c r="N16" s="676"/>
      <c r="O16" s="676"/>
      <c r="P16" s="676"/>
      <c r="Q16" s="677"/>
      <c r="R16" s="678">
        <v>1492</v>
      </c>
      <c r="S16" s="679"/>
      <c r="T16" s="679"/>
      <c r="U16" s="679"/>
      <c r="V16" s="679"/>
      <c r="W16" s="679"/>
      <c r="X16" s="679"/>
      <c r="Y16" s="680"/>
      <c r="Z16" s="715">
        <v>0</v>
      </c>
      <c r="AA16" s="715"/>
      <c r="AB16" s="715"/>
      <c r="AC16" s="715"/>
      <c r="AD16" s="716">
        <v>1492</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125</v>
      </c>
      <c r="BH16" s="679"/>
      <c r="BI16" s="679"/>
      <c r="BJ16" s="679"/>
      <c r="BK16" s="679"/>
      <c r="BL16" s="679"/>
      <c r="BM16" s="679"/>
      <c r="BN16" s="680"/>
      <c r="BO16" s="715" t="s">
        <v>134</v>
      </c>
      <c r="BP16" s="715"/>
      <c r="BQ16" s="715"/>
      <c r="BR16" s="715"/>
      <c r="BS16" s="684" t="s">
        <v>134</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6890</v>
      </c>
      <c r="CS16" s="679"/>
      <c r="CT16" s="679"/>
      <c r="CU16" s="679"/>
      <c r="CV16" s="679"/>
      <c r="CW16" s="679"/>
      <c r="CX16" s="679"/>
      <c r="CY16" s="680"/>
      <c r="CZ16" s="715">
        <v>0.1</v>
      </c>
      <c r="DA16" s="715"/>
      <c r="DB16" s="715"/>
      <c r="DC16" s="715"/>
      <c r="DD16" s="684" t="s">
        <v>125</v>
      </c>
      <c r="DE16" s="679"/>
      <c r="DF16" s="679"/>
      <c r="DG16" s="679"/>
      <c r="DH16" s="679"/>
      <c r="DI16" s="679"/>
      <c r="DJ16" s="679"/>
      <c r="DK16" s="679"/>
      <c r="DL16" s="679"/>
      <c r="DM16" s="679"/>
      <c r="DN16" s="679"/>
      <c r="DO16" s="679"/>
      <c r="DP16" s="680"/>
      <c r="DQ16" s="684">
        <v>6890</v>
      </c>
      <c r="DR16" s="679"/>
      <c r="DS16" s="679"/>
      <c r="DT16" s="679"/>
      <c r="DU16" s="679"/>
      <c r="DV16" s="679"/>
      <c r="DW16" s="679"/>
      <c r="DX16" s="679"/>
      <c r="DY16" s="679"/>
      <c r="DZ16" s="679"/>
      <c r="EA16" s="679"/>
      <c r="EB16" s="679"/>
      <c r="EC16" s="722"/>
    </row>
    <row r="17" spans="2:133" ht="11.25" customHeight="1">
      <c r="B17" s="675" t="s">
        <v>260</v>
      </c>
      <c r="C17" s="676"/>
      <c r="D17" s="676"/>
      <c r="E17" s="676"/>
      <c r="F17" s="676"/>
      <c r="G17" s="676"/>
      <c r="H17" s="676"/>
      <c r="I17" s="676"/>
      <c r="J17" s="676"/>
      <c r="K17" s="676"/>
      <c r="L17" s="676"/>
      <c r="M17" s="676"/>
      <c r="N17" s="676"/>
      <c r="O17" s="676"/>
      <c r="P17" s="676"/>
      <c r="Q17" s="677"/>
      <c r="R17" s="678">
        <v>32467</v>
      </c>
      <c r="S17" s="679"/>
      <c r="T17" s="679"/>
      <c r="U17" s="679"/>
      <c r="V17" s="679"/>
      <c r="W17" s="679"/>
      <c r="X17" s="679"/>
      <c r="Y17" s="680"/>
      <c r="Z17" s="715">
        <v>0.6</v>
      </c>
      <c r="AA17" s="715"/>
      <c r="AB17" s="715"/>
      <c r="AC17" s="715"/>
      <c r="AD17" s="716">
        <v>32467</v>
      </c>
      <c r="AE17" s="716"/>
      <c r="AF17" s="716"/>
      <c r="AG17" s="716"/>
      <c r="AH17" s="716"/>
      <c r="AI17" s="716"/>
      <c r="AJ17" s="716"/>
      <c r="AK17" s="716"/>
      <c r="AL17" s="681">
        <v>1.1000000000000001</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229</v>
      </c>
      <c r="BP17" s="715"/>
      <c r="BQ17" s="715"/>
      <c r="BR17" s="715"/>
      <c r="BS17" s="684" t="s">
        <v>134</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498408</v>
      </c>
      <c r="CS17" s="679"/>
      <c r="CT17" s="679"/>
      <c r="CU17" s="679"/>
      <c r="CV17" s="679"/>
      <c r="CW17" s="679"/>
      <c r="CX17" s="679"/>
      <c r="CY17" s="680"/>
      <c r="CZ17" s="715">
        <v>9</v>
      </c>
      <c r="DA17" s="715"/>
      <c r="DB17" s="715"/>
      <c r="DC17" s="715"/>
      <c r="DD17" s="684" t="s">
        <v>125</v>
      </c>
      <c r="DE17" s="679"/>
      <c r="DF17" s="679"/>
      <c r="DG17" s="679"/>
      <c r="DH17" s="679"/>
      <c r="DI17" s="679"/>
      <c r="DJ17" s="679"/>
      <c r="DK17" s="679"/>
      <c r="DL17" s="679"/>
      <c r="DM17" s="679"/>
      <c r="DN17" s="679"/>
      <c r="DO17" s="679"/>
      <c r="DP17" s="680"/>
      <c r="DQ17" s="684">
        <v>495184</v>
      </c>
      <c r="DR17" s="679"/>
      <c r="DS17" s="679"/>
      <c r="DT17" s="679"/>
      <c r="DU17" s="679"/>
      <c r="DV17" s="679"/>
      <c r="DW17" s="679"/>
      <c r="DX17" s="679"/>
      <c r="DY17" s="679"/>
      <c r="DZ17" s="679"/>
      <c r="EA17" s="679"/>
      <c r="EB17" s="679"/>
      <c r="EC17" s="722"/>
    </row>
    <row r="18" spans="2:133" ht="11.25" customHeight="1">
      <c r="B18" s="675" t="s">
        <v>263</v>
      </c>
      <c r="C18" s="676"/>
      <c r="D18" s="676"/>
      <c r="E18" s="676"/>
      <c r="F18" s="676"/>
      <c r="G18" s="676"/>
      <c r="H18" s="676"/>
      <c r="I18" s="676"/>
      <c r="J18" s="676"/>
      <c r="K18" s="676"/>
      <c r="L18" s="676"/>
      <c r="M18" s="676"/>
      <c r="N18" s="676"/>
      <c r="O18" s="676"/>
      <c r="P18" s="676"/>
      <c r="Q18" s="677"/>
      <c r="R18" s="678">
        <v>7055</v>
      </c>
      <c r="S18" s="679"/>
      <c r="T18" s="679"/>
      <c r="U18" s="679"/>
      <c r="V18" s="679"/>
      <c r="W18" s="679"/>
      <c r="X18" s="679"/>
      <c r="Y18" s="680"/>
      <c r="Z18" s="715">
        <v>0.1</v>
      </c>
      <c r="AA18" s="715"/>
      <c r="AB18" s="715"/>
      <c r="AC18" s="715"/>
      <c r="AD18" s="716">
        <v>7055</v>
      </c>
      <c r="AE18" s="716"/>
      <c r="AF18" s="716"/>
      <c r="AG18" s="716"/>
      <c r="AH18" s="716"/>
      <c r="AI18" s="716"/>
      <c r="AJ18" s="716"/>
      <c r="AK18" s="716"/>
      <c r="AL18" s="681">
        <v>0.2</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265</v>
      </c>
      <c r="BH18" s="679"/>
      <c r="BI18" s="679"/>
      <c r="BJ18" s="679"/>
      <c r="BK18" s="679"/>
      <c r="BL18" s="679"/>
      <c r="BM18" s="679"/>
      <c r="BN18" s="680"/>
      <c r="BO18" s="715" t="s">
        <v>229</v>
      </c>
      <c r="BP18" s="715"/>
      <c r="BQ18" s="715"/>
      <c r="BR18" s="715"/>
      <c r="BS18" s="684" t="s">
        <v>125</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125</v>
      </c>
      <c r="CS18" s="679"/>
      <c r="CT18" s="679"/>
      <c r="CU18" s="679"/>
      <c r="CV18" s="679"/>
      <c r="CW18" s="679"/>
      <c r="CX18" s="679"/>
      <c r="CY18" s="680"/>
      <c r="CZ18" s="715" t="s">
        <v>229</v>
      </c>
      <c r="DA18" s="715"/>
      <c r="DB18" s="715"/>
      <c r="DC18" s="715"/>
      <c r="DD18" s="684" t="s">
        <v>125</v>
      </c>
      <c r="DE18" s="679"/>
      <c r="DF18" s="679"/>
      <c r="DG18" s="679"/>
      <c r="DH18" s="679"/>
      <c r="DI18" s="679"/>
      <c r="DJ18" s="679"/>
      <c r="DK18" s="679"/>
      <c r="DL18" s="679"/>
      <c r="DM18" s="679"/>
      <c r="DN18" s="679"/>
      <c r="DO18" s="679"/>
      <c r="DP18" s="680"/>
      <c r="DQ18" s="684" t="s">
        <v>125</v>
      </c>
      <c r="DR18" s="679"/>
      <c r="DS18" s="679"/>
      <c r="DT18" s="679"/>
      <c r="DU18" s="679"/>
      <c r="DV18" s="679"/>
      <c r="DW18" s="679"/>
      <c r="DX18" s="679"/>
      <c r="DY18" s="679"/>
      <c r="DZ18" s="679"/>
      <c r="EA18" s="679"/>
      <c r="EB18" s="679"/>
      <c r="EC18" s="722"/>
    </row>
    <row r="19" spans="2:133" ht="11.25" customHeight="1">
      <c r="B19" s="675" t="s">
        <v>267</v>
      </c>
      <c r="C19" s="676"/>
      <c r="D19" s="676"/>
      <c r="E19" s="676"/>
      <c r="F19" s="676"/>
      <c r="G19" s="676"/>
      <c r="H19" s="676"/>
      <c r="I19" s="676"/>
      <c r="J19" s="676"/>
      <c r="K19" s="676"/>
      <c r="L19" s="676"/>
      <c r="M19" s="676"/>
      <c r="N19" s="676"/>
      <c r="O19" s="676"/>
      <c r="P19" s="676"/>
      <c r="Q19" s="677"/>
      <c r="R19" s="678">
        <v>803</v>
      </c>
      <c r="S19" s="679"/>
      <c r="T19" s="679"/>
      <c r="U19" s="679"/>
      <c r="V19" s="679"/>
      <c r="W19" s="679"/>
      <c r="X19" s="679"/>
      <c r="Y19" s="680"/>
      <c r="Z19" s="715">
        <v>0</v>
      </c>
      <c r="AA19" s="715"/>
      <c r="AB19" s="715"/>
      <c r="AC19" s="715"/>
      <c r="AD19" s="716">
        <v>803</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19062</v>
      </c>
      <c r="BH19" s="679"/>
      <c r="BI19" s="679"/>
      <c r="BJ19" s="679"/>
      <c r="BK19" s="679"/>
      <c r="BL19" s="679"/>
      <c r="BM19" s="679"/>
      <c r="BN19" s="680"/>
      <c r="BO19" s="715">
        <v>1.8</v>
      </c>
      <c r="BP19" s="715"/>
      <c r="BQ19" s="715"/>
      <c r="BR19" s="715"/>
      <c r="BS19" s="684" t="s">
        <v>125</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125</v>
      </c>
      <c r="CS19" s="679"/>
      <c r="CT19" s="679"/>
      <c r="CU19" s="679"/>
      <c r="CV19" s="679"/>
      <c r="CW19" s="679"/>
      <c r="CX19" s="679"/>
      <c r="CY19" s="680"/>
      <c r="CZ19" s="715" t="s">
        <v>125</v>
      </c>
      <c r="DA19" s="715"/>
      <c r="DB19" s="715"/>
      <c r="DC19" s="715"/>
      <c r="DD19" s="684" t="s">
        <v>229</v>
      </c>
      <c r="DE19" s="679"/>
      <c r="DF19" s="679"/>
      <c r="DG19" s="679"/>
      <c r="DH19" s="679"/>
      <c r="DI19" s="679"/>
      <c r="DJ19" s="679"/>
      <c r="DK19" s="679"/>
      <c r="DL19" s="679"/>
      <c r="DM19" s="679"/>
      <c r="DN19" s="679"/>
      <c r="DO19" s="679"/>
      <c r="DP19" s="680"/>
      <c r="DQ19" s="684" t="s">
        <v>134</v>
      </c>
      <c r="DR19" s="679"/>
      <c r="DS19" s="679"/>
      <c r="DT19" s="679"/>
      <c r="DU19" s="679"/>
      <c r="DV19" s="679"/>
      <c r="DW19" s="679"/>
      <c r="DX19" s="679"/>
      <c r="DY19" s="679"/>
      <c r="DZ19" s="679"/>
      <c r="EA19" s="679"/>
      <c r="EB19" s="679"/>
      <c r="EC19" s="722"/>
    </row>
    <row r="20" spans="2:133" ht="11.25" customHeight="1">
      <c r="B20" s="675" t="s">
        <v>270</v>
      </c>
      <c r="C20" s="676"/>
      <c r="D20" s="676"/>
      <c r="E20" s="676"/>
      <c r="F20" s="676"/>
      <c r="G20" s="676"/>
      <c r="H20" s="676"/>
      <c r="I20" s="676"/>
      <c r="J20" s="676"/>
      <c r="K20" s="676"/>
      <c r="L20" s="676"/>
      <c r="M20" s="676"/>
      <c r="N20" s="676"/>
      <c r="O20" s="676"/>
      <c r="P20" s="676"/>
      <c r="Q20" s="677"/>
      <c r="R20" s="678">
        <v>315</v>
      </c>
      <c r="S20" s="679"/>
      <c r="T20" s="679"/>
      <c r="U20" s="679"/>
      <c r="V20" s="679"/>
      <c r="W20" s="679"/>
      <c r="X20" s="679"/>
      <c r="Y20" s="680"/>
      <c r="Z20" s="715">
        <v>0</v>
      </c>
      <c r="AA20" s="715"/>
      <c r="AB20" s="715"/>
      <c r="AC20" s="715"/>
      <c r="AD20" s="716">
        <v>315</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19062</v>
      </c>
      <c r="BH20" s="679"/>
      <c r="BI20" s="679"/>
      <c r="BJ20" s="679"/>
      <c r="BK20" s="679"/>
      <c r="BL20" s="679"/>
      <c r="BM20" s="679"/>
      <c r="BN20" s="680"/>
      <c r="BO20" s="715">
        <v>1.8</v>
      </c>
      <c r="BP20" s="715"/>
      <c r="BQ20" s="715"/>
      <c r="BR20" s="715"/>
      <c r="BS20" s="684" t="s">
        <v>229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5512918</v>
      </c>
      <c r="CS20" s="679"/>
      <c r="CT20" s="679"/>
      <c r="CU20" s="679"/>
      <c r="CV20" s="679"/>
      <c r="CW20" s="679"/>
      <c r="CX20" s="679"/>
      <c r="CY20" s="680"/>
      <c r="CZ20" s="715">
        <v>100</v>
      </c>
      <c r="DA20" s="715"/>
      <c r="DB20" s="715"/>
      <c r="DC20" s="715"/>
      <c r="DD20" s="684">
        <v>867511</v>
      </c>
      <c r="DE20" s="679"/>
      <c r="DF20" s="679"/>
      <c r="DG20" s="679"/>
      <c r="DH20" s="679"/>
      <c r="DI20" s="679"/>
      <c r="DJ20" s="679"/>
      <c r="DK20" s="679"/>
      <c r="DL20" s="679"/>
      <c r="DM20" s="679"/>
      <c r="DN20" s="679"/>
      <c r="DO20" s="679"/>
      <c r="DP20" s="680"/>
      <c r="DQ20" s="684">
        <v>3326266</v>
      </c>
      <c r="DR20" s="679"/>
      <c r="DS20" s="679"/>
      <c r="DT20" s="679"/>
      <c r="DU20" s="679"/>
      <c r="DV20" s="679"/>
      <c r="DW20" s="679"/>
      <c r="DX20" s="679"/>
      <c r="DY20" s="679"/>
      <c r="DZ20" s="679"/>
      <c r="EA20" s="679"/>
      <c r="EB20" s="679"/>
      <c r="EC20" s="722"/>
    </row>
    <row r="21" spans="2:133" ht="11.25" customHeight="1">
      <c r="B21" s="675" t="s">
        <v>273</v>
      </c>
      <c r="C21" s="676"/>
      <c r="D21" s="676"/>
      <c r="E21" s="676"/>
      <c r="F21" s="676"/>
      <c r="G21" s="676"/>
      <c r="H21" s="676"/>
      <c r="I21" s="676"/>
      <c r="J21" s="676"/>
      <c r="K21" s="676"/>
      <c r="L21" s="676"/>
      <c r="M21" s="676"/>
      <c r="N21" s="676"/>
      <c r="O21" s="676"/>
      <c r="P21" s="676"/>
      <c r="Q21" s="677"/>
      <c r="R21" s="678">
        <v>24294</v>
      </c>
      <c r="S21" s="679"/>
      <c r="T21" s="679"/>
      <c r="U21" s="679"/>
      <c r="V21" s="679"/>
      <c r="W21" s="679"/>
      <c r="X21" s="679"/>
      <c r="Y21" s="680"/>
      <c r="Z21" s="715">
        <v>0.4</v>
      </c>
      <c r="AA21" s="715"/>
      <c r="AB21" s="715"/>
      <c r="AC21" s="715"/>
      <c r="AD21" s="716">
        <v>24294</v>
      </c>
      <c r="AE21" s="716"/>
      <c r="AF21" s="716"/>
      <c r="AG21" s="716"/>
      <c r="AH21" s="716"/>
      <c r="AI21" s="716"/>
      <c r="AJ21" s="716"/>
      <c r="AK21" s="716"/>
      <c r="AL21" s="681">
        <v>0.8</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19062</v>
      </c>
      <c r="BH21" s="679"/>
      <c r="BI21" s="679"/>
      <c r="BJ21" s="679"/>
      <c r="BK21" s="679"/>
      <c r="BL21" s="679"/>
      <c r="BM21" s="679"/>
      <c r="BN21" s="680"/>
      <c r="BO21" s="715">
        <v>1.8</v>
      </c>
      <c r="BP21" s="715"/>
      <c r="BQ21" s="715"/>
      <c r="BR21" s="715"/>
      <c r="BS21" s="684" t="s">
        <v>134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275</v>
      </c>
      <c r="C22" s="676"/>
      <c r="D22" s="676"/>
      <c r="E22" s="676"/>
      <c r="F22" s="676"/>
      <c r="G22" s="676"/>
      <c r="H22" s="676"/>
      <c r="I22" s="676"/>
      <c r="J22" s="676"/>
      <c r="K22" s="676"/>
      <c r="L22" s="676"/>
      <c r="M22" s="676"/>
      <c r="N22" s="676"/>
      <c r="O22" s="676"/>
      <c r="P22" s="676"/>
      <c r="Q22" s="677"/>
      <c r="R22" s="678">
        <v>1802288</v>
      </c>
      <c r="S22" s="679"/>
      <c r="T22" s="679"/>
      <c r="U22" s="679"/>
      <c r="V22" s="679"/>
      <c r="W22" s="679"/>
      <c r="X22" s="679"/>
      <c r="Y22" s="680"/>
      <c r="Z22" s="715">
        <v>31.1</v>
      </c>
      <c r="AA22" s="715"/>
      <c r="AB22" s="715"/>
      <c r="AC22" s="715"/>
      <c r="AD22" s="716">
        <v>1654582</v>
      </c>
      <c r="AE22" s="716"/>
      <c r="AF22" s="716"/>
      <c r="AG22" s="716"/>
      <c r="AH22" s="716"/>
      <c r="AI22" s="716"/>
      <c r="AJ22" s="716"/>
      <c r="AK22" s="716"/>
      <c r="AL22" s="681">
        <v>55.9</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125</v>
      </c>
      <c r="BH22" s="679"/>
      <c r="BI22" s="679"/>
      <c r="BJ22" s="679"/>
      <c r="BK22" s="679"/>
      <c r="BL22" s="679"/>
      <c r="BM22" s="679"/>
      <c r="BN22" s="680"/>
      <c r="BO22" s="715" t="s">
        <v>125</v>
      </c>
      <c r="BP22" s="715"/>
      <c r="BQ22" s="715"/>
      <c r="BR22" s="715"/>
      <c r="BS22" s="684" t="s">
        <v>229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278</v>
      </c>
      <c r="C23" s="676"/>
      <c r="D23" s="676"/>
      <c r="E23" s="676"/>
      <c r="F23" s="676"/>
      <c r="G23" s="676"/>
      <c r="H23" s="676"/>
      <c r="I23" s="676"/>
      <c r="J23" s="676"/>
      <c r="K23" s="676"/>
      <c r="L23" s="676"/>
      <c r="M23" s="676"/>
      <c r="N23" s="676"/>
      <c r="O23" s="676"/>
      <c r="P23" s="676"/>
      <c r="Q23" s="677"/>
      <c r="R23" s="678">
        <v>1654582</v>
      </c>
      <c r="S23" s="679"/>
      <c r="T23" s="679"/>
      <c r="U23" s="679"/>
      <c r="V23" s="679"/>
      <c r="W23" s="679"/>
      <c r="X23" s="679"/>
      <c r="Y23" s="680"/>
      <c r="Z23" s="715">
        <v>28.6</v>
      </c>
      <c r="AA23" s="715"/>
      <c r="AB23" s="715"/>
      <c r="AC23" s="715"/>
      <c r="AD23" s="716">
        <v>1654582</v>
      </c>
      <c r="AE23" s="716"/>
      <c r="AF23" s="716"/>
      <c r="AG23" s="716"/>
      <c r="AH23" s="716"/>
      <c r="AI23" s="716"/>
      <c r="AJ23" s="716"/>
      <c r="AK23" s="716"/>
      <c r="AL23" s="681">
        <v>55.9</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229</v>
      </c>
      <c r="BH23" s="679"/>
      <c r="BI23" s="679"/>
      <c r="BJ23" s="679"/>
      <c r="BK23" s="679"/>
      <c r="BL23" s="679"/>
      <c r="BM23" s="679"/>
      <c r="BN23" s="680"/>
      <c r="BO23" s="715" t="s">
        <v>125</v>
      </c>
      <c r="BP23" s="715"/>
      <c r="BQ23" s="715"/>
      <c r="BR23" s="715"/>
      <c r="BS23" s="684" t="s">
        <v>125</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c r="B24" s="675" t="s">
        <v>285</v>
      </c>
      <c r="C24" s="676"/>
      <c r="D24" s="676"/>
      <c r="E24" s="676"/>
      <c r="F24" s="676"/>
      <c r="G24" s="676"/>
      <c r="H24" s="676"/>
      <c r="I24" s="676"/>
      <c r="J24" s="676"/>
      <c r="K24" s="676"/>
      <c r="L24" s="676"/>
      <c r="M24" s="676"/>
      <c r="N24" s="676"/>
      <c r="O24" s="676"/>
      <c r="P24" s="676"/>
      <c r="Q24" s="677"/>
      <c r="R24" s="678">
        <v>147706</v>
      </c>
      <c r="S24" s="679"/>
      <c r="T24" s="679"/>
      <c r="U24" s="679"/>
      <c r="V24" s="679"/>
      <c r="W24" s="679"/>
      <c r="X24" s="679"/>
      <c r="Y24" s="680"/>
      <c r="Z24" s="715">
        <v>2.6</v>
      </c>
      <c r="AA24" s="715"/>
      <c r="AB24" s="715"/>
      <c r="AC24" s="715"/>
      <c r="AD24" s="716" t="s">
        <v>125</v>
      </c>
      <c r="AE24" s="716"/>
      <c r="AF24" s="716"/>
      <c r="AG24" s="716"/>
      <c r="AH24" s="716"/>
      <c r="AI24" s="716"/>
      <c r="AJ24" s="716"/>
      <c r="AK24" s="716"/>
      <c r="AL24" s="681" t="s">
        <v>229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229</v>
      </c>
      <c r="BH24" s="679"/>
      <c r="BI24" s="679"/>
      <c r="BJ24" s="679"/>
      <c r="BK24" s="679"/>
      <c r="BL24" s="679"/>
      <c r="BM24" s="679"/>
      <c r="BN24" s="680"/>
      <c r="BO24" s="715" t="s">
        <v>125</v>
      </c>
      <c r="BP24" s="715"/>
      <c r="BQ24" s="715"/>
      <c r="BR24" s="715"/>
      <c r="BS24" s="684" t="s">
        <v>229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1831207</v>
      </c>
      <c r="CS24" s="734"/>
      <c r="CT24" s="734"/>
      <c r="CU24" s="734"/>
      <c r="CV24" s="734"/>
      <c r="CW24" s="734"/>
      <c r="CX24" s="734"/>
      <c r="CY24" s="777"/>
      <c r="CZ24" s="778">
        <v>33.200000000000003</v>
      </c>
      <c r="DA24" s="749"/>
      <c r="DB24" s="749"/>
      <c r="DC24" s="781"/>
      <c r="DD24" s="776">
        <v>1467613</v>
      </c>
      <c r="DE24" s="734"/>
      <c r="DF24" s="734"/>
      <c r="DG24" s="734"/>
      <c r="DH24" s="734"/>
      <c r="DI24" s="734"/>
      <c r="DJ24" s="734"/>
      <c r="DK24" s="777"/>
      <c r="DL24" s="776">
        <v>1450810</v>
      </c>
      <c r="DM24" s="734"/>
      <c r="DN24" s="734"/>
      <c r="DO24" s="734"/>
      <c r="DP24" s="734"/>
      <c r="DQ24" s="734"/>
      <c r="DR24" s="734"/>
      <c r="DS24" s="734"/>
      <c r="DT24" s="734"/>
      <c r="DU24" s="734"/>
      <c r="DV24" s="777"/>
      <c r="DW24" s="778">
        <v>47.2</v>
      </c>
      <c r="DX24" s="749"/>
      <c r="DY24" s="749"/>
      <c r="DZ24" s="749"/>
      <c r="EA24" s="749"/>
      <c r="EB24" s="749"/>
      <c r="EC24" s="779"/>
    </row>
    <row r="25" spans="2:133" ht="11.25" customHeight="1">
      <c r="B25" s="675" t="s">
        <v>288</v>
      </c>
      <c r="C25" s="676"/>
      <c r="D25" s="676"/>
      <c r="E25" s="676"/>
      <c r="F25" s="676"/>
      <c r="G25" s="676"/>
      <c r="H25" s="676"/>
      <c r="I25" s="676"/>
      <c r="J25" s="676"/>
      <c r="K25" s="676"/>
      <c r="L25" s="676"/>
      <c r="M25" s="676"/>
      <c r="N25" s="676"/>
      <c r="O25" s="676"/>
      <c r="P25" s="676"/>
      <c r="Q25" s="677"/>
      <c r="R25" s="678" t="s">
        <v>125</v>
      </c>
      <c r="S25" s="679"/>
      <c r="T25" s="679"/>
      <c r="U25" s="679"/>
      <c r="V25" s="679"/>
      <c r="W25" s="679"/>
      <c r="X25" s="679"/>
      <c r="Y25" s="680"/>
      <c r="Z25" s="715" t="s">
        <v>125</v>
      </c>
      <c r="AA25" s="715"/>
      <c r="AB25" s="715"/>
      <c r="AC25" s="715"/>
      <c r="AD25" s="716" t="s">
        <v>125</v>
      </c>
      <c r="AE25" s="716"/>
      <c r="AF25" s="716"/>
      <c r="AG25" s="716"/>
      <c r="AH25" s="716"/>
      <c r="AI25" s="716"/>
      <c r="AJ25" s="716"/>
      <c r="AK25" s="716"/>
      <c r="AL25" s="681" t="s">
        <v>125</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125</v>
      </c>
      <c r="BH25" s="679"/>
      <c r="BI25" s="679"/>
      <c r="BJ25" s="679"/>
      <c r="BK25" s="679"/>
      <c r="BL25" s="679"/>
      <c r="BM25" s="679"/>
      <c r="BN25" s="680"/>
      <c r="BO25" s="715" t="s">
        <v>229</v>
      </c>
      <c r="BP25" s="715"/>
      <c r="BQ25" s="715"/>
      <c r="BR25" s="715"/>
      <c r="BS25" s="684" t="s">
        <v>125</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794388</v>
      </c>
      <c r="CS25" s="697"/>
      <c r="CT25" s="697"/>
      <c r="CU25" s="697"/>
      <c r="CV25" s="697"/>
      <c r="CW25" s="697"/>
      <c r="CX25" s="697"/>
      <c r="CY25" s="698"/>
      <c r="CZ25" s="681">
        <v>14.4</v>
      </c>
      <c r="DA25" s="699"/>
      <c r="DB25" s="699"/>
      <c r="DC25" s="700"/>
      <c r="DD25" s="684">
        <v>750025</v>
      </c>
      <c r="DE25" s="697"/>
      <c r="DF25" s="697"/>
      <c r="DG25" s="697"/>
      <c r="DH25" s="697"/>
      <c r="DI25" s="697"/>
      <c r="DJ25" s="697"/>
      <c r="DK25" s="698"/>
      <c r="DL25" s="684">
        <v>734376</v>
      </c>
      <c r="DM25" s="697"/>
      <c r="DN25" s="697"/>
      <c r="DO25" s="697"/>
      <c r="DP25" s="697"/>
      <c r="DQ25" s="697"/>
      <c r="DR25" s="697"/>
      <c r="DS25" s="697"/>
      <c r="DT25" s="697"/>
      <c r="DU25" s="697"/>
      <c r="DV25" s="698"/>
      <c r="DW25" s="681">
        <v>23.9</v>
      </c>
      <c r="DX25" s="699"/>
      <c r="DY25" s="699"/>
      <c r="DZ25" s="699"/>
      <c r="EA25" s="699"/>
      <c r="EB25" s="699"/>
      <c r="EC25" s="714"/>
    </row>
    <row r="26" spans="2:133" ht="11.25" customHeight="1">
      <c r="B26" s="675" t="s">
        <v>291</v>
      </c>
      <c r="C26" s="676"/>
      <c r="D26" s="676"/>
      <c r="E26" s="676"/>
      <c r="F26" s="676"/>
      <c r="G26" s="676"/>
      <c r="H26" s="676"/>
      <c r="I26" s="676"/>
      <c r="J26" s="676"/>
      <c r="K26" s="676"/>
      <c r="L26" s="676"/>
      <c r="M26" s="676"/>
      <c r="N26" s="676"/>
      <c r="O26" s="676"/>
      <c r="P26" s="676"/>
      <c r="Q26" s="677"/>
      <c r="R26" s="678">
        <v>3098212</v>
      </c>
      <c r="S26" s="679"/>
      <c r="T26" s="679"/>
      <c r="U26" s="679"/>
      <c r="V26" s="679"/>
      <c r="W26" s="679"/>
      <c r="X26" s="679"/>
      <c r="Y26" s="680"/>
      <c r="Z26" s="715">
        <v>53.5</v>
      </c>
      <c r="AA26" s="715"/>
      <c r="AB26" s="715"/>
      <c r="AC26" s="715"/>
      <c r="AD26" s="716">
        <v>2950506</v>
      </c>
      <c r="AE26" s="716"/>
      <c r="AF26" s="716"/>
      <c r="AG26" s="716"/>
      <c r="AH26" s="716"/>
      <c r="AI26" s="716"/>
      <c r="AJ26" s="716"/>
      <c r="AK26" s="716"/>
      <c r="AL26" s="681">
        <v>99.7</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229</v>
      </c>
      <c r="BH26" s="679"/>
      <c r="BI26" s="679"/>
      <c r="BJ26" s="679"/>
      <c r="BK26" s="679"/>
      <c r="BL26" s="679"/>
      <c r="BM26" s="679"/>
      <c r="BN26" s="680"/>
      <c r="BO26" s="715" t="s">
        <v>125</v>
      </c>
      <c r="BP26" s="715"/>
      <c r="BQ26" s="715"/>
      <c r="BR26" s="715"/>
      <c r="BS26" s="684" t="s">
        <v>134</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486058</v>
      </c>
      <c r="CS26" s="679"/>
      <c r="CT26" s="679"/>
      <c r="CU26" s="679"/>
      <c r="CV26" s="679"/>
      <c r="CW26" s="679"/>
      <c r="CX26" s="679"/>
      <c r="CY26" s="680"/>
      <c r="CZ26" s="681">
        <v>8.8000000000000007</v>
      </c>
      <c r="DA26" s="699"/>
      <c r="DB26" s="699"/>
      <c r="DC26" s="700"/>
      <c r="DD26" s="684">
        <v>447805</v>
      </c>
      <c r="DE26" s="679"/>
      <c r="DF26" s="679"/>
      <c r="DG26" s="679"/>
      <c r="DH26" s="679"/>
      <c r="DI26" s="679"/>
      <c r="DJ26" s="679"/>
      <c r="DK26" s="680"/>
      <c r="DL26" s="684" t="s">
        <v>125</v>
      </c>
      <c r="DM26" s="679"/>
      <c r="DN26" s="679"/>
      <c r="DO26" s="679"/>
      <c r="DP26" s="679"/>
      <c r="DQ26" s="679"/>
      <c r="DR26" s="679"/>
      <c r="DS26" s="679"/>
      <c r="DT26" s="679"/>
      <c r="DU26" s="679"/>
      <c r="DV26" s="680"/>
      <c r="DW26" s="681" t="s">
        <v>125</v>
      </c>
      <c r="DX26" s="699"/>
      <c r="DY26" s="699"/>
      <c r="DZ26" s="699"/>
      <c r="EA26" s="699"/>
      <c r="EB26" s="699"/>
      <c r="EC26" s="714"/>
    </row>
    <row r="27" spans="2:133" ht="11.25" customHeight="1">
      <c r="B27" s="675" t="s">
        <v>294</v>
      </c>
      <c r="C27" s="676"/>
      <c r="D27" s="676"/>
      <c r="E27" s="676"/>
      <c r="F27" s="676"/>
      <c r="G27" s="676"/>
      <c r="H27" s="676"/>
      <c r="I27" s="676"/>
      <c r="J27" s="676"/>
      <c r="K27" s="676"/>
      <c r="L27" s="676"/>
      <c r="M27" s="676"/>
      <c r="N27" s="676"/>
      <c r="O27" s="676"/>
      <c r="P27" s="676"/>
      <c r="Q27" s="677"/>
      <c r="R27" s="678">
        <v>1627</v>
      </c>
      <c r="S27" s="679"/>
      <c r="T27" s="679"/>
      <c r="U27" s="679"/>
      <c r="V27" s="679"/>
      <c r="W27" s="679"/>
      <c r="X27" s="679"/>
      <c r="Y27" s="680"/>
      <c r="Z27" s="715">
        <v>0</v>
      </c>
      <c r="AA27" s="715"/>
      <c r="AB27" s="715"/>
      <c r="AC27" s="715"/>
      <c r="AD27" s="716">
        <v>1627</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1031366</v>
      </c>
      <c r="BH27" s="679"/>
      <c r="BI27" s="679"/>
      <c r="BJ27" s="679"/>
      <c r="BK27" s="679"/>
      <c r="BL27" s="679"/>
      <c r="BM27" s="679"/>
      <c r="BN27" s="680"/>
      <c r="BO27" s="715">
        <v>100</v>
      </c>
      <c r="BP27" s="715"/>
      <c r="BQ27" s="715"/>
      <c r="BR27" s="715"/>
      <c r="BS27" s="684">
        <v>3642</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538411</v>
      </c>
      <c r="CS27" s="697"/>
      <c r="CT27" s="697"/>
      <c r="CU27" s="697"/>
      <c r="CV27" s="697"/>
      <c r="CW27" s="697"/>
      <c r="CX27" s="697"/>
      <c r="CY27" s="698"/>
      <c r="CZ27" s="681">
        <v>9.8000000000000007</v>
      </c>
      <c r="DA27" s="699"/>
      <c r="DB27" s="699"/>
      <c r="DC27" s="700"/>
      <c r="DD27" s="684">
        <v>222404</v>
      </c>
      <c r="DE27" s="697"/>
      <c r="DF27" s="697"/>
      <c r="DG27" s="697"/>
      <c r="DH27" s="697"/>
      <c r="DI27" s="697"/>
      <c r="DJ27" s="697"/>
      <c r="DK27" s="698"/>
      <c r="DL27" s="684">
        <v>221250</v>
      </c>
      <c r="DM27" s="697"/>
      <c r="DN27" s="697"/>
      <c r="DO27" s="697"/>
      <c r="DP27" s="697"/>
      <c r="DQ27" s="697"/>
      <c r="DR27" s="697"/>
      <c r="DS27" s="697"/>
      <c r="DT27" s="697"/>
      <c r="DU27" s="697"/>
      <c r="DV27" s="698"/>
      <c r="DW27" s="681">
        <v>7.2</v>
      </c>
      <c r="DX27" s="699"/>
      <c r="DY27" s="699"/>
      <c r="DZ27" s="699"/>
      <c r="EA27" s="699"/>
      <c r="EB27" s="699"/>
      <c r="EC27" s="714"/>
    </row>
    <row r="28" spans="2:133" ht="11.25" customHeight="1">
      <c r="B28" s="675" t="s">
        <v>297</v>
      </c>
      <c r="C28" s="676"/>
      <c r="D28" s="676"/>
      <c r="E28" s="676"/>
      <c r="F28" s="676"/>
      <c r="G28" s="676"/>
      <c r="H28" s="676"/>
      <c r="I28" s="676"/>
      <c r="J28" s="676"/>
      <c r="K28" s="676"/>
      <c r="L28" s="676"/>
      <c r="M28" s="676"/>
      <c r="N28" s="676"/>
      <c r="O28" s="676"/>
      <c r="P28" s="676"/>
      <c r="Q28" s="677"/>
      <c r="R28" s="678">
        <v>836</v>
      </c>
      <c r="S28" s="679"/>
      <c r="T28" s="679"/>
      <c r="U28" s="679"/>
      <c r="V28" s="679"/>
      <c r="W28" s="679"/>
      <c r="X28" s="679"/>
      <c r="Y28" s="680"/>
      <c r="Z28" s="715">
        <v>0</v>
      </c>
      <c r="AA28" s="715"/>
      <c r="AB28" s="715"/>
      <c r="AC28" s="715"/>
      <c r="AD28" s="716" t="s">
        <v>125</v>
      </c>
      <c r="AE28" s="716"/>
      <c r="AF28" s="716"/>
      <c r="AG28" s="716"/>
      <c r="AH28" s="716"/>
      <c r="AI28" s="716"/>
      <c r="AJ28" s="716"/>
      <c r="AK28" s="716"/>
      <c r="AL28" s="681" t="s">
        <v>265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498408</v>
      </c>
      <c r="CS28" s="679"/>
      <c r="CT28" s="679"/>
      <c r="CU28" s="679"/>
      <c r="CV28" s="679"/>
      <c r="CW28" s="679"/>
      <c r="CX28" s="679"/>
      <c r="CY28" s="680"/>
      <c r="CZ28" s="681">
        <v>9</v>
      </c>
      <c r="DA28" s="699"/>
      <c r="DB28" s="699"/>
      <c r="DC28" s="700"/>
      <c r="DD28" s="684">
        <v>495184</v>
      </c>
      <c r="DE28" s="679"/>
      <c r="DF28" s="679"/>
      <c r="DG28" s="679"/>
      <c r="DH28" s="679"/>
      <c r="DI28" s="679"/>
      <c r="DJ28" s="679"/>
      <c r="DK28" s="680"/>
      <c r="DL28" s="684">
        <v>495184</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c r="B29" s="675" t="s">
        <v>299</v>
      </c>
      <c r="C29" s="676"/>
      <c r="D29" s="676"/>
      <c r="E29" s="676"/>
      <c r="F29" s="676"/>
      <c r="G29" s="676"/>
      <c r="H29" s="676"/>
      <c r="I29" s="676"/>
      <c r="J29" s="676"/>
      <c r="K29" s="676"/>
      <c r="L29" s="676"/>
      <c r="M29" s="676"/>
      <c r="N29" s="676"/>
      <c r="O29" s="676"/>
      <c r="P29" s="676"/>
      <c r="Q29" s="677"/>
      <c r="R29" s="678">
        <v>62770</v>
      </c>
      <c r="S29" s="679"/>
      <c r="T29" s="679"/>
      <c r="U29" s="679"/>
      <c r="V29" s="679"/>
      <c r="W29" s="679"/>
      <c r="X29" s="679"/>
      <c r="Y29" s="680"/>
      <c r="Z29" s="715">
        <v>1.1000000000000001</v>
      </c>
      <c r="AA29" s="715"/>
      <c r="AB29" s="715"/>
      <c r="AC29" s="715"/>
      <c r="AD29" s="716">
        <v>1220</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498408</v>
      </c>
      <c r="CS29" s="697"/>
      <c r="CT29" s="697"/>
      <c r="CU29" s="697"/>
      <c r="CV29" s="697"/>
      <c r="CW29" s="697"/>
      <c r="CX29" s="697"/>
      <c r="CY29" s="698"/>
      <c r="CZ29" s="681">
        <v>9</v>
      </c>
      <c r="DA29" s="699"/>
      <c r="DB29" s="699"/>
      <c r="DC29" s="700"/>
      <c r="DD29" s="684">
        <v>495184</v>
      </c>
      <c r="DE29" s="697"/>
      <c r="DF29" s="697"/>
      <c r="DG29" s="697"/>
      <c r="DH29" s="697"/>
      <c r="DI29" s="697"/>
      <c r="DJ29" s="697"/>
      <c r="DK29" s="698"/>
      <c r="DL29" s="684">
        <v>495184</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c r="B30" s="675" t="s">
        <v>302</v>
      </c>
      <c r="C30" s="676"/>
      <c r="D30" s="676"/>
      <c r="E30" s="676"/>
      <c r="F30" s="676"/>
      <c r="G30" s="676"/>
      <c r="H30" s="676"/>
      <c r="I30" s="676"/>
      <c r="J30" s="676"/>
      <c r="K30" s="676"/>
      <c r="L30" s="676"/>
      <c r="M30" s="676"/>
      <c r="N30" s="676"/>
      <c r="O30" s="676"/>
      <c r="P30" s="676"/>
      <c r="Q30" s="677"/>
      <c r="R30" s="678">
        <v>23585</v>
      </c>
      <c r="S30" s="679"/>
      <c r="T30" s="679"/>
      <c r="U30" s="679"/>
      <c r="V30" s="679"/>
      <c r="W30" s="679"/>
      <c r="X30" s="679"/>
      <c r="Y30" s="680"/>
      <c r="Z30" s="715">
        <v>0.4</v>
      </c>
      <c r="AA30" s="715"/>
      <c r="AB30" s="715"/>
      <c r="AC30" s="715"/>
      <c r="AD30" s="716" t="s">
        <v>125</v>
      </c>
      <c r="AE30" s="716"/>
      <c r="AF30" s="716"/>
      <c r="AG30" s="716"/>
      <c r="AH30" s="716"/>
      <c r="AI30" s="716"/>
      <c r="AJ30" s="716"/>
      <c r="AK30" s="716"/>
      <c r="AL30" s="681" t="s">
        <v>125</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466687</v>
      </c>
      <c r="CS30" s="679"/>
      <c r="CT30" s="679"/>
      <c r="CU30" s="679"/>
      <c r="CV30" s="679"/>
      <c r="CW30" s="679"/>
      <c r="CX30" s="679"/>
      <c r="CY30" s="680"/>
      <c r="CZ30" s="681">
        <v>8.5</v>
      </c>
      <c r="DA30" s="699"/>
      <c r="DB30" s="699"/>
      <c r="DC30" s="700"/>
      <c r="DD30" s="684">
        <v>463463</v>
      </c>
      <c r="DE30" s="679"/>
      <c r="DF30" s="679"/>
      <c r="DG30" s="679"/>
      <c r="DH30" s="679"/>
      <c r="DI30" s="679"/>
      <c r="DJ30" s="679"/>
      <c r="DK30" s="680"/>
      <c r="DL30" s="684">
        <v>463463</v>
      </c>
      <c r="DM30" s="679"/>
      <c r="DN30" s="679"/>
      <c r="DO30" s="679"/>
      <c r="DP30" s="679"/>
      <c r="DQ30" s="679"/>
      <c r="DR30" s="679"/>
      <c r="DS30" s="679"/>
      <c r="DT30" s="679"/>
      <c r="DU30" s="679"/>
      <c r="DV30" s="680"/>
      <c r="DW30" s="681">
        <v>15.1</v>
      </c>
      <c r="DX30" s="699"/>
      <c r="DY30" s="699"/>
      <c r="DZ30" s="699"/>
      <c r="EA30" s="699"/>
      <c r="EB30" s="699"/>
      <c r="EC30" s="714"/>
    </row>
    <row r="31" spans="2:133" ht="11.25" customHeight="1">
      <c r="B31" s="675" t="s">
        <v>306</v>
      </c>
      <c r="C31" s="676"/>
      <c r="D31" s="676"/>
      <c r="E31" s="676"/>
      <c r="F31" s="676"/>
      <c r="G31" s="676"/>
      <c r="H31" s="676"/>
      <c r="I31" s="676"/>
      <c r="J31" s="676"/>
      <c r="K31" s="676"/>
      <c r="L31" s="676"/>
      <c r="M31" s="676"/>
      <c r="N31" s="676"/>
      <c r="O31" s="676"/>
      <c r="P31" s="676"/>
      <c r="Q31" s="677"/>
      <c r="R31" s="678">
        <v>469452</v>
      </c>
      <c r="S31" s="679"/>
      <c r="T31" s="679"/>
      <c r="U31" s="679"/>
      <c r="V31" s="679"/>
      <c r="W31" s="679"/>
      <c r="X31" s="679"/>
      <c r="Y31" s="680"/>
      <c r="Z31" s="715">
        <v>8.1</v>
      </c>
      <c r="AA31" s="715"/>
      <c r="AB31" s="715"/>
      <c r="AC31" s="715"/>
      <c r="AD31" s="716" t="s">
        <v>125</v>
      </c>
      <c r="AE31" s="716"/>
      <c r="AF31" s="716"/>
      <c r="AG31" s="716"/>
      <c r="AH31" s="716"/>
      <c r="AI31" s="716"/>
      <c r="AJ31" s="716"/>
      <c r="AK31" s="716"/>
      <c r="AL31" s="681" t="s">
        <v>125</v>
      </c>
      <c r="AM31" s="682"/>
      <c r="AN31" s="682"/>
      <c r="AO31" s="717"/>
      <c r="AP31" s="754" t="s">
        <v>307</v>
      </c>
      <c r="AQ31" s="755"/>
      <c r="AR31" s="755"/>
      <c r="AS31" s="755"/>
      <c r="AT31" s="760" t="s">
        <v>308</v>
      </c>
      <c r="AU31" s="227"/>
      <c r="AV31" s="227"/>
      <c r="AW31" s="227"/>
      <c r="AX31" s="744" t="s">
        <v>183</v>
      </c>
      <c r="AY31" s="745"/>
      <c r="AZ31" s="745"/>
      <c r="BA31" s="745"/>
      <c r="BB31" s="745"/>
      <c r="BC31" s="745"/>
      <c r="BD31" s="745"/>
      <c r="BE31" s="745"/>
      <c r="BF31" s="746"/>
      <c r="BG31" s="747">
        <v>99.2</v>
      </c>
      <c r="BH31" s="748"/>
      <c r="BI31" s="748"/>
      <c r="BJ31" s="748"/>
      <c r="BK31" s="748"/>
      <c r="BL31" s="748"/>
      <c r="BM31" s="749">
        <v>96.2</v>
      </c>
      <c r="BN31" s="748"/>
      <c r="BO31" s="748"/>
      <c r="BP31" s="748"/>
      <c r="BQ31" s="750"/>
      <c r="BR31" s="747">
        <v>99.1</v>
      </c>
      <c r="BS31" s="748"/>
      <c r="BT31" s="748"/>
      <c r="BU31" s="748"/>
      <c r="BV31" s="748"/>
      <c r="BW31" s="748"/>
      <c r="BX31" s="749">
        <v>95.8</v>
      </c>
      <c r="BY31" s="748"/>
      <c r="BZ31" s="748"/>
      <c r="CA31" s="748"/>
      <c r="CB31" s="750"/>
      <c r="CD31" s="765"/>
      <c r="CE31" s="766"/>
      <c r="CF31" s="711" t="s">
        <v>309</v>
      </c>
      <c r="CG31" s="712"/>
      <c r="CH31" s="712"/>
      <c r="CI31" s="712"/>
      <c r="CJ31" s="712"/>
      <c r="CK31" s="712"/>
      <c r="CL31" s="712"/>
      <c r="CM31" s="712"/>
      <c r="CN31" s="712"/>
      <c r="CO31" s="712"/>
      <c r="CP31" s="712"/>
      <c r="CQ31" s="713"/>
      <c r="CR31" s="678">
        <v>31721</v>
      </c>
      <c r="CS31" s="697"/>
      <c r="CT31" s="697"/>
      <c r="CU31" s="697"/>
      <c r="CV31" s="697"/>
      <c r="CW31" s="697"/>
      <c r="CX31" s="697"/>
      <c r="CY31" s="698"/>
      <c r="CZ31" s="681">
        <v>0.6</v>
      </c>
      <c r="DA31" s="699"/>
      <c r="DB31" s="699"/>
      <c r="DC31" s="700"/>
      <c r="DD31" s="684">
        <v>31721</v>
      </c>
      <c r="DE31" s="697"/>
      <c r="DF31" s="697"/>
      <c r="DG31" s="697"/>
      <c r="DH31" s="697"/>
      <c r="DI31" s="697"/>
      <c r="DJ31" s="697"/>
      <c r="DK31" s="698"/>
      <c r="DL31" s="684">
        <v>31721</v>
      </c>
      <c r="DM31" s="697"/>
      <c r="DN31" s="697"/>
      <c r="DO31" s="697"/>
      <c r="DP31" s="697"/>
      <c r="DQ31" s="697"/>
      <c r="DR31" s="697"/>
      <c r="DS31" s="697"/>
      <c r="DT31" s="697"/>
      <c r="DU31" s="697"/>
      <c r="DV31" s="698"/>
      <c r="DW31" s="681">
        <v>1</v>
      </c>
      <c r="DX31" s="699"/>
      <c r="DY31" s="699"/>
      <c r="DZ31" s="699"/>
      <c r="EA31" s="699"/>
      <c r="EB31" s="699"/>
      <c r="EC31" s="714"/>
    </row>
    <row r="32" spans="2:133" ht="11.25" customHeight="1">
      <c r="B32" s="769" t="s">
        <v>310</v>
      </c>
      <c r="C32" s="770"/>
      <c r="D32" s="770"/>
      <c r="E32" s="770"/>
      <c r="F32" s="770"/>
      <c r="G32" s="770"/>
      <c r="H32" s="770"/>
      <c r="I32" s="770"/>
      <c r="J32" s="770"/>
      <c r="K32" s="770"/>
      <c r="L32" s="770"/>
      <c r="M32" s="770"/>
      <c r="N32" s="770"/>
      <c r="O32" s="770"/>
      <c r="P32" s="770"/>
      <c r="Q32" s="771"/>
      <c r="R32" s="678" t="s">
        <v>125</v>
      </c>
      <c r="S32" s="679"/>
      <c r="T32" s="679"/>
      <c r="U32" s="679"/>
      <c r="V32" s="679"/>
      <c r="W32" s="679"/>
      <c r="X32" s="679"/>
      <c r="Y32" s="680"/>
      <c r="Z32" s="715" t="s">
        <v>125</v>
      </c>
      <c r="AA32" s="715"/>
      <c r="AB32" s="715"/>
      <c r="AC32" s="715"/>
      <c r="AD32" s="716" t="s">
        <v>134</v>
      </c>
      <c r="AE32" s="716"/>
      <c r="AF32" s="716"/>
      <c r="AG32" s="716"/>
      <c r="AH32" s="716"/>
      <c r="AI32" s="716"/>
      <c r="AJ32" s="716"/>
      <c r="AK32" s="716"/>
      <c r="AL32" s="681" t="s">
        <v>125</v>
      </c>
      <c r="AM32" s="682"/>
      <c r="AN32" s="682"/>
      <c r="AO32" s="717"/>
      <c r="AP32" s="756"/>
      <c r="AQ32" s="757"/>
      <c r="AR32" s="757"/>
      <c r="AS32" s="757"/>
      <c r="AT32" s="761"/>
      <c r="AU32" s="226" t="s">
        <v>311</v>
      </c>
      <c r="AV32" s="226"/>
      <c r="AW32" s="226"/>
      <c r="AX32" s="675" t="s">
        <v>312</v>
      </c>
      <c r="AY32" s="676"/>
      <c r="AZ32" s="676"/>
      <c r="BA32" s="676"/>
      <c r="BB32" s="676"/>
      <c r="BC32" s="676"/>
      <c r="BD32" s="676"/>
      <c r="BE32" s="676"/>
      <c r="BF32" s="677"/>
      <c r="BG32" s="751">
        <v>99.2</v>
      </c>
      <c r="BH32" s="697"/>
      <c r="BI32" s="697"/>
      <c r="BJ32" s="697"/>
      <c r="BK32" s="697"/>
      <c r="BL32" s="697"/>
      <c r="BM32" s="682">
        <v>96.8</v>
      </c>
      <c r="BN32" s="743"/>
      <c r="BO32" s="743"/>
      <c r="BP32" s="743"/>
      <c r="BQ32" s="721"/>
      <c r="BR32" s="751">
        <v>99.3</v>
      </c>
      <c r="BS32" s="697"/>
      <c r="BT32" s="697"/>
      <c r="BU32" s="697"/>
      <c r="BV32" s="697"/>
      <c r="BW32" s="697"/>
      <c r="BX32" s="682">
        <v>96.6</v>
      </c>
      <c r="BY32" s="743"/>
      <c r="BZ32" s="743"/>
      <c r="CA32" s="743"/>
      <c r="CB32" s="721"/>
      <c r="CD32" s="767"/>
      <c r="CE32" s="768"/>
      <c r="CF32" s="711" t="s">
        <v>313</v>
      </c>
      <c r="CG32" s="712"/>
      <c r="CH32" s="712"/>
      <c r="CI32" s="712"/>
      <c r="CJ32" s="712"/>
      <c r="CK32" s="712"/>
      <c r="CL32" s="712"/>
      <c r="CM32" s="712"/>
      <c r="CN32" s="712"/>
      <c r="CO32" s="712"/>
      <c r="CP32" s="712"/>
      <c r="CQ32" s="713"/>
      <c r="CR32" s="678" t="s">
        <v>134</v>
      </c>
      <c r="CS32" s="679"/>
      <c r="CT32" s="679"/>
      <c r="CU32" s="679"/>
      <c r="CV32" s="679"/>
      <c r="CW32" s="679"/>
      <c r="CX32" s="679"/>
      <c r="CY32" s="680"/>
      <c r="CZ32" s="681" t="s">
        <v>134</v>
      </c>
      <c r="DA32" s="699"/>
      <c r="DB32" s="699"/>
      <c r="DC32" s="700"/>
      <c r="DD32" s="684" t="s">
        <v>125</v>
      </c>
      <c r="DE32" s="679"/>
      <c r="DF32" s="679"/>
      <c r="DG32" s="679"/>
      <c r="DH32" s="679"/>
      <c r="DI32" s="679"/>
      <c r="DJ32" s="679"/>
      <c r="DK32" s="680"/>
      <c r="DL32" s="684" t="s">
        <v>229</v>
      </c>
      <c r="DM32" s="679"/>
      <c r="DN32" s="679"/>
      <c r="DO32" s="679"/>
      <c r="DP32" s="679"/>
      <c r="DQ32" s="679"/>
      <c r="DR32" s="679"/>
      <c r="DS32" s="679"/>
      <c r="DT32" s="679"/>
      <c r="DU32" s="679"/>
      <c r="DV32" s="680"/>
      <c r="DW32" s="681" t="s">
        <v>125</v>
      </c>
      <c r="DX32" s="699"/>
      <c r="DY32" s="699"/>
      <c r="DZ32" s="699"/>
      <c r="EA32" s="699"/>
      <c r="EB32" s="699"/>
      <c r="EC32" s="714"/>
    </row>
    <row r="33" spans="2:133" ht="11.25" customHeight="1">
      <c r="B33" s="675" t="s">
        <v>314</v>
      </c>
      <c r="C33" s="676"/>
      <c r="D33" s="676"/>
      <c r="E33" s="676"/>
      <c r="F33" s="676"/>
      <c r="G33" s="676"/>
      <c r="H33" s="676"/>
      <c r="I33" s="676"/>
      <c r="J33" s="676"/>
      <c r="K33" s="676"/>
      <c r="L33" s="676"/>
      <c r="M33" s="676"/>
      <c r="N33" s="676"/>
      <c r="O33" s="676"/>
      <c r="P33" s="676"/>
      <c r="Q33" s="677"/>
      <c r="R33" s="678">
        <v>247160</v>
      </c>
      <c r="S33" s="679"/>
      <c r="T33" s="679"/>
      <c r="U33" s="679"/>
      <c r="V33" s="679"/>
      <c r="W33" s="679"/>
      <c r="X33" s="679"/>
      <c r="Y33" s="680"/>
      <c r="Z33" s="715">
        <v>4.3</v>
      </c>
      <c r="AA33" s="715"/>
      <c r="AB33" s="715"/>
      <c r="AC33" s="715"/>
      <c r="AD33" s="716" t="s">
        <v>229</v>
      </c>
      <c r="AE33" s="716"/>
      <c r="AF33" s="716"/>
      <c r="AG33" s="716"/>
      <c r="AH33" s="716"/>
      <c r="AI33" s="716"/>
      <c r="AJ33" s="716"/>
      <c r="AK33" s="716"/>
      <c r="AL33" s="681" t="s">
        <v>125</v>
      </c>
      <c r="AM33" s="682"/>
      <c r="AN33" s="682"/>
      <c r="AO33" s="717"/>
      <c r="AP33" s="758"/>
      <c r="AQ33" s="759"/>
      <c r="AR33" s="759"/>
      <c r="AS33" s="759"/>
      <c r="AT33" s="762"/>
      <c r="AU33" s="228"/>
      <c r="AV33" s="228"/>
      <c r="AW33" s="228"/>
      <c r="AX33" s="659" t="s">
        <v>315</v>
      </c>
      <c r="AY33" s="660"/>
      <c r="AZ33" s="660"/>
      <c r="BA33" s="660"/>
      <c r="BB33" s="660"/>
      <c r="BC33" s="660"/>
      <c r="BD33" s="660"/>
      <c r="BE33" s="660"/>
      <c r="BF33" s="661"/>
      <c r="BG33" s="742">
        <v>99</v>
      </c>
      <c r="BH33" s="663"/>
      <c r="BI33" s="663"/>
      <c r="BJ33" s="663"/>
      <c r="BK33" s="663"/>
      <c r="BL33" s="663"/>
      <c r="BM33" s="706">
        <v>94.8</v>
      </c>
      <c r="BN33" s="663"/>
      <c r="BO33" s="663"/>
      <c r="BP33" s="663"/>
      <c r="BQ33" s="727"/>
      <c r="BR33" s="742">
        <v>98.8</v>
      </c>
      <c r="BS33" s="663"/>
      <c r="BT33" s="663"/>
      <c r="BU33" s="663"/>
      <c r="BV33" s="663"/>
      <c r="BW33" s="663"/>
      <c r="BX33" s="706">
        <v>94</v>
      </c>
      <c r="BY33" s="663"/>
      <c r="BZ33" s="663"/>
      <c r="CA33" s="663"/>
      <c r="CB33" s="727"/>
      <c r="CD33" s="711" t="s">
        <v>316</v>
      </c>
      <c r="CE33" s="712"/>
      <c r="CF33" s="712"/>
      <c r="CG33" s="712"/>
      <c r="CH33" s="712"/>
      <c r="CI33" s="712"/>
      <c r="CJ33" s="712"/>
      <c r="CK33" s="712"/>
      <c r="CL33" s="712"/>
      <c r="CM33" s="712"/>
      <c r="CN33" s="712"/>
      <c r="CO33" s="712"/>
      <c r="CP33" s="712"/>
      <c r="CQ33" s="713"/>
      <c r="CR33" s="678">
        <v>2807310</v>
      </c>
      <c r="CS33" s="697"/>
      <c r="CT33" s="697"/>
      <c r="CU33" s="697"/>
      <c r="CV33" s="697"/>
      <c r="CW33" s="697"/>
      <c r="CX33" s="697"/>
      <c r="CY33" s="698"/>
      <c r="CZ33" s="681">
        <v>50.9</v>
      </c>
      <c r="DA33" s="699"/>
      <c r="DB33" s="699"/>
      <c r="DC33" s="700"/>
      <c r="DD33" s="684">
        <v>1707022</v>
      </c>
      <c r="DE33" s="697"/>
      <c r="DF33" s="697"/>
      <c r="DG33" s="697"/>
      <c r="DH33" s="697"/>
      <c r="DI33" s="697"/>
      <c r="DJ33" s="697"/>
      <c r="DK33" s="698"/>
      <c r="DL33" s="684">
        <v>1500357</v>
      </c>
      <c r="DM33" s="697"/>
      <c r="DN33" s="697"/>
      <c r="DO33" s="697"/>
      <c r="DP33" s="697"/>
      <c r="DQ33" s="697"/>
      <c r="DR33" s="697"/>
      <c r="DS33" s="697"/>
      <c r="DT33" s="697"/>
      <c r="DU33" s="697"/>
      <c r="DV33" s="698"/>
      <c r="DW33" s="681">
        <v>48.8</v>
      </c>
      <c r="DX33" s="699"/>
      <c r="DY33" s="699"/>
      <c r="DZ33" s="699"/>
      <c r="EA33" s="699"/>
      <c r="EB33" s="699"/>
      <c r="EC33" s="714"/>
    </row>
    <row r="34" spans="2:133" ht="11.25" customHeight="1">
      <c r="B34" s="675" t="s">
        <v>317</v>
      </c>
      <c r="C34" s="676"/>
      <c r="D34" s="676"/>
      <c r="E34" s="676"/>
      <c r="F34" s="676"/>
      <c r="G34" s="676"/>
      <c r="H34" s="676"/>
      <c r="I34" s="676"/>
      <c r="J34" s="676"/>
      <c r="K34" s="676"/>
      <c r="L34" s="676"/>
      <c r="M34" s="676"/>
      <c r="N34" s="676"/>
      <c r="O34" s="676"/>
      <c r="P34" s="676"/>
      <c r="Q34" s="677"/>
      <c r="R34" s="678">
        <v>2643</v>
      </c>
      <c r="S34" s="679"/>
      <c r="T34" s="679"/>
      <c r="U34" s="679"/>
      <c r="V34" s="679"/>
      <c r="W34" s="679"/>
      <c r="X34" s="679"/>
      <c r="Y34" s="680"/>
      <c r="Z34" s="715">
        <v>0</v>
      </c>
      <c r="AA34" s="715"/>
      <c r="AB34" s="715"/>
      <c r="AC34" s="715"/>
      <c r="AD34" s="716" t="s">
        <v>125</v>
      </c>
      <c r="AE34" s="716"/>
      <c r="AF34" s="716"/>
      <c r="AG34" s="716"/>
      <c r="AH34" s="716"/>
      <c r="AI34" s="716"/>
      <c r="AJ34" s="716"/>
      <c r="AK34" s="716"/>
      <c r="AL34" s="681" t="s">
        <v>125</v>
      </c>
      <c r="AM34" s="682"/>
      <c r="AN34" s="682"/>
      <c r="AO34" s="717"/>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1" t="s">
        <v>318</v>
      </c>
      <c r="CE34" s="712"/>
      <c r="CF34" s="712"/>
      <c r="CG34" s="712"/>
      <c r="CH34" s="712"/>
      <c r="CI34" s="712"/>
      <c r="CJ34" s="712"/>
      <c r="CK34" s="712"/>
      <c r="CL34" s="712"/>
      <c r="CM34" s="712"/>
      <c r="CN34" s="712"/>
      <c r="CO34" s="712"/>
      <c r="CP34" s="712"/>
      <c r="CQ34" s="713"/>
      <c r="CR34" s="678">
        <v>774053</v>
      </c>
      <c r="CS34" s="679"/>
      <c r="CT34" s="679"/>
      <c r="CU34" s="679"/>
      <c r="CV34" s="679"/>
      <c r="CW34" s="679"/>
      <c r="CX34" s="679"/>
      <c r="CY34" s="680"/>
      <c r="CZ34" s="681">
        <v>14</v>
      </c>
      <c r="DA34" s="699"/>
      <c r="DB34" s="699"/>
      <c r="DC34" s="700"/>
      <c r="DD34" s="684">
        <v>533964</v>
      </c>
      <c r="DE34" s="679"/>
      <c r="DF34" s="679"/>
      <c r="DG34" s="679"/>
      <c r="DH34" s="679"/>
      <c r="DI34" s="679"/>
      <c r="DJ34" s="679"/>
      <c r="DK34" s="680"/>
      <c r="DL34" s="684">
        <v>462999</v>
      </c>
      <c r="DM34" s="679"/>
      <c r="DN34" s="679"/>
      <c r="DO34" s="679"/>
      <c r="DP34" s="679"/>
      <c r="DQ34" s="679"/>
      <c r="DR34" s="679"/>
      <c r="DS34" s="679"/>
      <c r="DT34" s="679"/>
      <c r="DU34" s="679"/>
      <c r="DV34" s="680"/>
      <c r="DW34" s="681">
        <v>15.1</v>
      </c>
      <c r="DX34" s="699"/>
      <c r="DY34" s="699"/>
      <c r="DZ34" s="699"/>
      <c r="EA34" s="699"/>
      <c r="EB34" s="699"/>
      <c r="EC34" s="714"/>
    </row>
    <row r="35" spans="2:133" ht="11.25" customHeight="1">
      <c r="B35" s="675" t="s">
        <v>319</v>
      </c>
      <c r="C35" s="676"/>
      <c r="D35" s="676"/>
      <c r="E35" s="676"/>
      <c r="F35" s="676"/>
      <c r="G35" s="676"/>
      <c r="H35" s="676"/>
      <c r="I35" s="676"/>
      <c r="J35" s="676"/>
      <c r="K35" s="676"/>
      <c r="L35" s="676"/>
      <c r="M35" s="676"/>
      <c r="N35" s="676"/>
      <c r="O35" s="676"/>
      <c r="P35" s="676"/>
      <c r="Q35" s="677"/>
      <c r="R35" s="678">
        <v>176424</v>
      </c>
      <c r="S35" s="679"/>
      <c r="T35" s="679"/>
      <c r="U35" s="679"/>
      <c r="V35" s="679"/>
      <c r="W35" s="679"/>
      <c r="X35" s="679"/>
      <c r="Y35" s="680"/>
      <c r="Z35" s="715">
        <v>3</v>
      </c>
      <c r="AA35" s="715"/>
      <c r="AB35" s="715"/>
      <c r="AC35" s="715"/>
      <c r="AD35" s="716" t="s">
        <v>125</v>
      </c>
      <c r="AE35" s="716"/>
      <c r="AF35" s="716"/>
      <c r="AG35" s="716"/>
      <c r="AH35" s="716"/>
      <c r="AI35" s="716"/>
      <c r="AJ35" s="716"/>
      <c r="AK35" s="716"/>
      <c r="AL35" s="681" t="s">
        <v>229</v>
      </c>
      <c r="AM35" s="682"/>
      <c r="AN35" s="682"/>
      <c r="AO35" s="717"/>
      <c r="AP35" s="231"/>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88432</v>
      </c>
      <c r="CS35" s="697"/>
      <c r="CT35" s="697"/>
      <c r="CU35" s="697"/>
      <c r="CV35" s="697"/>
      <c r="CW35" s="697"/>
      <c r="CX35" s="697"/>
      <c r="CY35" s="698"/>
      <c r="CZ35" s="681">
        <v>1.6</v>
      </c>
      <c r="DA35" s="699"/>
      <c r="DB35" s="699"/>
      <c r="DC35" s="700"/>
      <c r="DD35" s="684">
        <v>85752</v>
      </c>
      <c r="DE35" s="697"/>
      <c r="DF35" s="697"/>
      <c r="DG35" s="697"/>
      <c r="DH35" s="697"/>
      <c r="DI35" s="697"/>
      <c r="DJ35" s="697"/>
      <c r="DK35" s="698"/>
      <c r="DL35" s="684">
        <v>80559</v>
      </c>
      <c r="DM35" s="697"/>
      <c r="DN35" s="697"/>
      <c r="DO35" s="697"/>
      <c r="DP35" s="697"/>
      <c r="DQ35" s="697"/>
      <c r="DR35" s="697"/>
      <c r="DS35" s="697"/>
      <c r="DT35" s="697"/>
      <c r="DU35" s="697"/>
      <c r="DV35" s="698"/>
      <c r="DW35" s="681">
        <v>2.6</v>
      </c>
      <c r="DX35" s="699"/>
      <c r="DY35" s="699"/>
      <c r="DZ35" s="699"/>
      <c r="EA35" s="699"/>
      <c r="EB35" s="699"/>
      <c r="EC35" s="714"/>
    </row>
    <row r="36" spans="2:133" ht="11.25" customHeight="1">
      <c r="B36" s="675" t="s">
        <v>323</v>
      </c>
      <c r="C36" s="676"/>
      <c r="D36" s="676"/>
      <c r="E36" s="676"/>
      <c r="F36" s="676"/>
      <c r="G36" s="676"/>
      <c r="H36" s="676"/>
      <c r="I36" s="676"/>
      <c r="J36" s="676"/>
      <c r="K36" s="676"/>
      <c r="L36" s="676"/>
      <c r="M36" s="676"/>
      <c r="N36" s="676"/>
      <c r="O36" s="676"/>
      <c r="P36" s="676"/>
      <c r="Q36" s="677"/>
      <c r="R36" s="678">
        <v>196802</v>
      </c>
      <c r="S36" s="679"/>
      <c r="T36" s="679"/>
      <c r="U36" s="679"/>
      <c r="V36" s="679"/>
      <c r="W36" s="679"/>
      <c r="X36" s="679"/>
      <c r="Y36" s="680"/>
      <c r="Z36" s="715">
        <v>3.4</v>
      </c>
      <c r="AA36" s="715"/>
      <c r="AB36" s="715"/>
      <c r="AC36" s="715"/>
      <c r="AD36" s="716" t="s">
        <v>134</v>
      </c>
      <c r="AE36" s="716"/>
      <c r="AF36" s="716"/>
      <c r="AG36" s="716"/>
      <c r="AH36" s="716"/>
      <c r="AI36" s="716"/>
      <c r="AJ36" s="716"/>
      <c r="AK36" s="716"/>
      <c r="AL36" s="681" t="s">
        <v>125</v>
      </c>
      <c r="AM36" s="682"/>
      <c r="AN36" s="682"/>
      <c r="AO36" s="717"/>
      <c r="AP36" s="231"/>
      <c r="AQ36" s="730" t="s">
        <v>324</v>
      </c>
      <c r="AR36" s="731"/>
      <c r="AS36" s="731"/>
      <c r="AT36" s="731"/>
      <c r="AU36" s="731"/>
      <c r="AV36" s="731"/>
      <c r="AW36" s="731"/>
      <c r="AX36" s="731"/>
      <c r="AY36" s="732"/>
      <c r="AZ36" s="733">
        <v>698340</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30686</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552141</v>
      </c>
      <c r="CS36" s="679"/>
      <c r="CT36" s="679"/>
      <c r="CU36" s="679"/>
      <c r="CV36" s="679"/>
      <c r="CW36" s="679"/>
      <c r="CX36" s="679"/>
      <c r="CY36" s="680"/>
      <c r="CZ36" s="681">
        <v>10</v>
      </c>
      <c r="DA36" s="699"/>
      <c r="DB36" s="699"/>
      <c r="DC36" s="700"/>
      <c r="DD36" s="684">
        <v>439818</v>
      </c>
      <c r="DE36" s="679"/>
      <c r="DF36" s="679"/>
      <c r="DG36" s="679"/>
      <c r="DH36" s="679"/>
      <c r="DI36" s="679"/>
      <c r="DJ36" s="679"/>
      <c r="DK36" s="680"/>
      <c r="DL36" s="684">
        <v>334475</v>
      </c>
      <c r="DM36" s="679"/>
      <c r="DN36" s="679"/>
      <c r="DO36" s="679"/>
      <c r="DP36" s="679"/>
      <c r="DQ36" s="679"/>
      <c r="DR36" s="679"/>
      <c r="DS36" s="679"/>
      <c r="DT36" s="679"/>
      <c r="DU36" s="679"/>
      <c r="DV36" s="680"/>
      <c r="DW36" s="681">
        <v>10.9</v>
      </c>
      <c r="DX36" s="699"/>
      <c r="DY36" s="699"/>
      <c r="DZ36" s="699"/>
      <c r="EA36" s="699"/>
      <c r="EB36" s="699"/>
      <c r="EC36" s="714"/>
    </row>
    <row r="37" spans="2:133" ht="11.25" customHeight="1">
      <c r="B37" s="675" t="s">
        <v>327</v>
      </c>
      <c r="C37" s="676"/>
      <c r="D37" s="676"/>
      <c r="E37" s="676"/>
      <c r="F37" s="676"/>
      <c r="G37" s="676"/>
      <c r="H37" s="676"/>
      <c r="I37" s="676"/>
      <c r="J37" s="676"/>
      <c r="K37" s="676"/>
      <c r="L37" s="676"/>
      <c r="M37" s="676"/>
      <c r="N37" s="676"/>
      <c r="O37" s="676"/>
      <c r="P37" s="676"/>
      <c r="Q37" s="677"/>
      <c r="R37" s="678">
        <v>278762</v>
      </c>
      <c r="S37" s="679"/>
      <c r="T37" s="679"/>
      <c r="U37" s="679"/>
      <c r="V37" s="679"/>
      <c r="W37" s="679"/>
      <c r="X37" s="679"/>
      <c r="Y37" s="680"/>
      <c r="Z37" s="715">
        <v>4.8</v>
      </c>
      <c r="AA37" s="715"/>
      <c r="AB37" s="715"/>
      <c r="AC37" s="715"/>
      <c r="AD37" s="716" t="s">
        <v>125</v>
      </c>
      <c r="AE37" s="716"/>
      <c r="AF37" s="716"/>
      <c r="AG37" s="716"/>
      <c r="AH37" s="716"/>
      <c r="AI37" s="716"/>
      <c r="AJ37" s="716"/>
      <c r="AK37" s="716"/>
      <c r="AL37" s="681" t="s">
        <v>134</v>
      </c>
      <c r="AM37" s="682"/>
      <c r="AN37" s="682"/>
      <c r="AO37" s="717"/>
      <c r="AQ37" s="718" t="s">
        <v>328</v>
      </c>
      <c r="AR37" s="719"/>
      <c r="AS37" s="719"/>
      <c r="AT37" s="719"/>
      <c r="AU37" s="719"/>
      <c r="AV37" s="719"/>
      <c r="AW37" s="719"/>
      <c r="AX37" s="719"/>
      <c r="AY37" s="720"/>
      <c r="AZ37" s="678">
        <v>249041</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26006</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87348</v>
      </c>
      <c r="CS37" s="697"/>
      <c r="CT37" s="697"/>
      <c r="CU37" s="697"/>
      <c r="CV37" s="697"/>
      <c r="CW37" s="697"/>
      <c r="CX37" s="697"/>
      <c r="CY37" s="698"/>
      <c r="CZ37" s="681">
        <v>1.6</v>
      </c>
      <c r="DA37" s="699"/>
      <c r="DB37" s="699"/>
      <c r="DC37" s="700"/>
      <c r="DD37" s="684">
        <v>87348</v>
      </c>
      <c r="DE37" s="697"/>
      <c r="DF37" s="697"/>
      <c r="DG37" s="697"/>
      <c r="DH37" s="697"/>
      <c r="DI37" s="697"/>
      <c r="DJ37" s="697"/>
      <c r="DK37" s="698"/>
      <c r="DL37" s="684">
        <v>79311</v>
      </c>
      <c r="DM37" s="697"/>
      <c r="DN37" s="697"/>
      <c r="DO37" s="697"/>
      <c r="DP37" s="697"/>
      <c r="DQ37" s="697"/>
      <c r="DR37" s="697"/>
      <c r="DS37" s="697"/>
      <c r="DT37" s="697"/>
      <c r="DU37" s="697"/>
      <c r="DV37" s="698"/>
      <c r="DW37" s="681">
        <v>2.6</v>
      </c>
      <c r="DX37" s="699"/>
      <c r="DY37" s="699"/>
      <c r="DZ37" s="699"/>
      <c r="EA37" s="699"/>
      <c r="EB37" s="699"/>
      <c r="EC37" s="714"/>
    </row>
    <row r="38" spans="2:133" ht="11.25" customHeight="1">
      <c r="B38" s="675" t="s">
        <v>331</v>
      </c>
      <c r="C38" s="676"/>
      <c r="D38" s="676"/>
      <c r="E38" s="676"/>
      <c r="F38" s="676"/>
      <c r="G38" s="676"/>
      <c r="H38" s="676"/>
      <c r="I38" s="676"/>
      <c r="J38" s="676"/>
      <c r="K38" s="676"/>
      <c r="L38" s="676"/>
      <c r="M38" s="676"/>
      <c r="N38" s="676"/>
      <c r="O38" s="676"/>
      <c r="P38" s="676"/>
      <c r="Q38" s="677"/>
      <c r="R38" s="678">
        <v>625940</v>
      </c>
      <c r="S38" s="679"/>
      <c r="T38" s="679"/>
      <c r="U38" s="679"/>
      <c r="V38" s="679"/>
      <c r="W38" s="679"/>
      <c r="X38" s="679"/>
      <c r="Y38" s="680"/>
      <c r="Z38" s="715">
        <v>10.8</v>
      </c>
      <c r="AA38" s="715"/>
      <c r="AB38" s="715"/>
      <c r="AC38" s="715"/>
      <c r="AD38" s="716">
        <v>7230</v>
      </c>
      <c r="AE38" s="716"/>
      <c r="AF38" s="716"/>
      <c r="AG38" s="716"/>
      <c r="AH38" s="716"/>
      <c r="AI38" s="716"/>
      <c r="AJ38" s="716"/>
      <c r="AK38" s="716"/>
      <c r="AL38" s="681">
        <v>0.2</v>
      </c>
      <c r="AM38" s="682"/>
      <c r="AN38" s="682"/>
      <c r="AO38" s="717"/>
      <c r="AQ38" s="718" t="s">
        <v>332</v>
      </c>
      <c r="AR38" s="719"/>
      <c r="AS38" s="719"/>
      <c r="AT38" s="719"/>
      <c r="AU38" s="719"/>
      <c r="AV38" s="719"/>
      <c r="AW38" s="719"/>
      <c r="AX38" s="719"/>
      <c r="AY38" s="720"/>
      <c r="AZ38" s="678">
        <v>2119</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1537</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696221</v>
      </c>
      <c r="CS38" s="679"/>
      <c r="CT38" s="679"/>
      <c r="CU38" s="679"/>
      <c r="CV38" s="679"/>
      <c r="CW38" s="679"/>
      <c r="CX38" s="679"/>
      <c r="CY38" s="680"/>
      <c r="CZ38" s="681">
        <v>12.6</v>
      </c>
      <c r="DA38" s="699"/>
      <c r="DB38" s="699"/>
      <c r="DC38" s="700"/>
      <c r="DD38" s="684">
        <v>628124</v>
      </c>
      <c r="DE38" s="679"/>
      <c r="DF38" s="679"/>
      <c r="DG38" s="679"/>
      <c r="DH38" s="679"/>
      <c r="DI38" s="679"/>
      <c r="DJ38" s="679"/>
      <c r="DK38" s="680"/>
      <c r="DL38" s="684">
        <v>622324</v>
      </c>
      <c r="DM38" s="679"/>
      <c r="DN38" s="679"/>
      <c r="DO38" s="679"/>
      <c r="DP38" s="679"/>
      <c r="DQ38" s="679"/>
      <c r="DR38" s="679"/>
      <c r="DS38" s="679"/>
      <c r="DT38" s="679"/>
      <c r="DU38" s="679"/>
      <c r="DV38" s="680"/>
      <c r="DW38" s="681">
        <v>20.2</v>
      </c>
      <c r="DX38" s="699"/>
      <c r="DY38" s="699"/>
      <c r="DZ38" s="699"/>
      <c r="EA38" s="699"/>
      <c r="EB38" s="699"/>
      <c r="EC38" s="714"/>
    </row>
    <row r="39" spans="2:133" ht="11.25" customHeight="1">
      <c r="B39" s="675" t="s">
        <v>335</v>
      </c>
      <c r="C39" s="676"/>
      <c r="D39" s="676"/>
      <c r="E39" s="676"/>
      <c r="F39" s="676"/>
      <c r="G39" s="676"/>
      <c r="H39" s="676"/>
      <c r="I39" s="676"/>
      <c r="J39" s="676"/>
      <c r="K39" s="676"/>
      <c r="L39" s="676"/>
      <c r="M39" s="676"/>
      <c r="N39" s="676"/>
      <c r="O39" s="676"/>
      <c r="P39" s="676"/>
      <c r="Q39" s="677"/>
      <c r="R39" s="678">
        <v>601700</v>
      </c>
      <c r="S39" s="679"/>
      <c r="T39" s="679"/>
      <c r="U39" s="679"/>
      <c r="V39" s="679"/>
      <c r="W39" s="679"/>
      <c r="X39" s="679"/>
      <c r="Y39" s="680"/>
      <c r="Z39" s="715">
        <v>10.4</v>
      </c>
      <c r="AA39" s="715"/>
      <c r="AB39" s="715"/>
      <c r="AC39" s="715"/>
      <c r="AD39" s="716" t="s">
        <v>125</v>
      </c>
      <c r="AE39" s="716"/>
      <c r="AF39" s="716"/>
      <c r="AG39" s="716"/>
      <c r="AH39" s="716"/>
      <c r="AI39" s="716"/>
      <c r="AJ39" s="716"/>
      <c r="AK39" s="716"/>
      <c r="AL39" s="681" t="s">
        <v>229</v>
      </c>
      <c r="AM39" s="682"/>
      <c r="AN39" s="682"/>
      <c r="AO39" s="717"/>
      <c r="AQ39" s="718" t="s">
        <v>336</v>
      </c>
      <c r="AR39" s="719"/>
      <c r="AS39" s="719"/>
      <c r="AT39" s="719"/>
      <c r="AU39" s="719"/>
      <c r="AV39" s="719"/>
      <c r="AW39" s="719"/>
      <c r="AX39" s="719"/>
      <c r="AY39" s="720"/>
      <c r="AZ39" s="678" t="s">
        <v>134</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2249</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113241</v>
      </c>
      <c r="CS39" s="697"/>
      <c r="CT39" s="697"/>
      <c r="CU39" s="697"/>
      <c r="CV39" s="697"/>
      <c r="CW39" s="697"/>
      <c r="CX39" s="697"/>
      <c r="CY39" s="698"/>
      <c r="CZ39" s="681">
        <v>2.1</v>
      </c>
      <c r="DA39" s="699"/>
      <c r="DB39" s="699"/>
      <c r="DC39" s="700"/>
      <c r="DD39" s="684">
        <v>19364</v>
      </c>
      <c r="DE39" s="697"/>
      <c r="DF39" s="697"/>
      <c r="DG39" s="697"/>
      <c r="DH39" s="697"/>
      <c r="DI39" s="697"/>
      <c r="DJ39" s="697"/>
      <c r="DK39" s="698"/>
      <c r="DL39" s="684" t="s">
        <v>229</v>
      </c>
      <c r="DM39" s="697"/>
      <c r="DN39" s="697"/>
      <c r="DO39" s="697"/>
      <c r="DP39" s="697"/>
      <c r="DQ39" s="697"/>
      <c r="DR39" s="697"/>
      <c r="DS39" s="697"/>
      <c r="DT39" s="697"/>
      <c r="DU39" s="697"/>
      <c r="DV39" s="698"/>
      <c r="DW39" s="681" t="s">
        <v>125</v>
      </c>
      <c r="DX39" s="699"/>
      <c r="DY39" s="699"/>
      <c r="DZ39" s="699"/>
      <c r="EA39" s="699"/>
      <c r="EB39" s="699"/>
      <c r="EC39" s="714"/>
    </row>
    <row r="40" spans="2:133" ht="11.25" customHeight="1">
      <c r="B40" s="675" t="s">
        <v>339</v>
      </c>
      <c r="C40" s="676"/>
      <c r="D40" s="676"/>
      <c r="E40" s="676"/>
      <c r="F40" s="676"/>
      <c r="G40" s="676"/>
      <c r="H40" s="676"/>
      <c r="I40" s="676"/>
      <c r="J40" s="676"/>
      <c r="K40" s="676"/>
      <c r="L40" s="676"/>
      <c r="M40" s="676"/>
      <c r="N40" s="676"/>
      <c r="O40" s="676"/>
      <c r="P40" s="676"/>
      <c r="Q40" s="677"/>
      <c r="R40" s="678" t="s">
        <v>265</v>
      </c>
      <c r="S40" s="679"/>
      <c r="T40" s="679"/>
      <c r="U40" s="679"/>
      <c r="V40" s="679"/>
      <c r="W40" s="679"/>
      <c r="X40" s="679"/>
      <c r="Y40" s="680"/>
      <c r="Z40" s="715" t="s">
        <v>134</v>
      </c>
      <c r="AA40" s="715"/>
      <c r="AB40" s="715"/>
      <c r="AC40" s="715"/>
      <c r="AD40" s="716" t="s">
        <v>125</v>
      </c>
      <c r="AE40" s="716"/>
      <c r="AF40" s="716"/>
      <c r="AG40" s="716"/>
      <c r="AH40" s="716"/>
      <c r="AI40" s="716"/>
      <c r="AJ40" s="716"/>
      <c r="AK40" s="716"/>
      <c r="AL40" s="681" t="s">
        <v>229</v>
      </c>
      <c r="AM40" s="682"/>
      <c r="AN40" s="682"/>
      <c r="AO40" s="717"/>
      <c r="AQ40" s="718" t="s">
        <v>340</v>
      </c>
      <c r="AR40" s="719"/>
      <c r="AS40" s="719"/>
      <c r="AT40" s="719"/>
      <c r="AU40" s="719"/>
      <c r="AV40" s="719"/>
      <c r="AW40" s="719"/>
      <c r="AX40" s="719"/>
      <c r="AY40" s="720"/>
      <c r="AZ40" s="678" t="s">
        <v>229</v>
      </c>
      <c r="BA40" s="679"/>
      <c r="BB40" s="679"/>
      <c r="BC40" s="679"/>
      <c r="BD40" s="697"/>
      <c r="BE40" s="697"/>
      <c r="BF40" s="721"/>
      <c r="BG40" s="723" t="s">
        <v>341</v>
      </c>
      <c r="BH40" s="724"/>
      <c r="BI40" s="724"/>
      <c r="BJ40" s="724"/>
      <c r="BK40" s="724"/>
      <c r="BL40" s="232"/>
      <c r="BM40" s="712" t="s">
        <v>342</v>
      </c>
      <c r="BN40" s="712"/>
      <c r="BO40" s="712"/>
      <c r="BP40" s="712"/>
      <c r="BQ40" s="712"/>
      <c r="BR40" s="712"/>
      <c r="BS40" s="712"/>
      <c r="BT40" s="712"/>
      <c r="BU40" s="713"/>
      <c r="BV40" s="678">
        <v>92</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583222</v>
      </c>
      <c r="CS40" s="679"/>
      <c r="CT40" s="679"/>
      <c r="CU40" s="679"/>
      <c r="CV40" s="679"/>
      <c r="CW40" s="679"/>
      <c r="CX40" s="679"/>
      <c r="CY40" s="680"/>
      <c r="CZ40" s="681">
        <v>10.6</v>
      </c>
      <c r="DA40" s="699"/>
      <c r="DB40" s="699"/>
      <c r="DC40" s="700"/>
      <c r="DD40" s="684" t="s">
        <v>125</v>
      </c>
      <c r="DE40" s="679"/>
      <c r="DF40" s="679"/>
      <c r="DG40" s="679"/>
      <c r="DH40" s="679"/>
      <c r="DI40" s="679"/>
      <c r="DJ40" s="679"/>
      <c r="DK40" s="680"/>
      <c r="DL40" s="684" t="s">
        <v>125</v>
      </c>
      <c r="DM40" s="679"/>
      <c r="DN40" s="679"/>
      <c r="DO40" s="679"/>
      <c r="DP40" s="679"/>
      <c r="DQ40" s="679"/>
      <c r="DR40" s="679"/>
      <c r="DS40" s="679"/>
      <c r="DT40" s="679"/>
      <c r="DU40" s="679"/>
      <c r="DV40" s="680"/>
      <c r="DW40" s="681" t="s">
        <v>229</v>
      </c>
      <c r="DX40" s="699"/>
      <c r="DY40" s="699"/>
      <c r="DZ40" s="699"/>
      <c r="EA40" s="699"/>
      <c r="EB40" s="699"/>
      <c r="EC40" s="714"/>
    </row>
    <row r="41" spans="2:133" ht="11.25" customHeight="1">
      <c r="B41" s="675" t="s">
        <v>344</v>
      </c>
      <c r="C41" s="676"/>
      <c r="D41" s="676"/>
      <c r="E41" s="676"/>
      <c r="F41" s="676"/>
      <c r="G41" s="676"/>
      <c r="H41" s="676"/>
      <c r="I41" s="676"/>
      <c r="J41" s="676"/>
      <c r="K41" s="676"/>
      <c r="L41" s="676"/>
      <c r="M41" s="676"/>
      <c r="N41" s="676"/>
      <c r="O41" s="676"/>
      <c r="P41" s="676"/>
      <c r="Q41" s="677"/>
      <c r="R41" s="678">
        <v>115100</v>
      </c>
      <c r="S41" s="679"/>
      <c r="T41" s="679"/>
      <c r="U41" s="679"/>
      <c r="V41" s="679"/>
      <c r="W41" s="679"/>
      <c r="X41" s="679"/>
      <c r="Y41" s="680"/>
      <c r="Z41" s="715">
        <v>2</v>
      </c>
      <c r="AA41" s="715"/>
      <c r="AB41" s="715"/>
      <c r="AC41" s="715"/>
      <c r="AD41" s="716" t="s">
        <v>229</v>
      </c>
      <c r="AE41" s="716"/>
      <c r="AF41" s="716"/>
      <c r="AG41" s="716"/>
      <c r="AH41" s="716"/>
      <c r="AI41" s="716"/>
      <c r="AJ41" s="716"/>
      <c r="AK41" s="716"/>
      <c r="AL41" s="681" t="s">
        <v>125</v>
      </c>
      <c r="AM41" s="682"/>
      <c r="AN41" s="682"/>
      <c r="AO41" s="717"/>
      <c r="AQ41" s="718" t="s">
        <v>345</v>
      </c>
      <c r="AR41" s="719"/>
      <c r="AS41" s="719"/>
      <c r="AT41" s="719"/>
      <c r="AU41" s="719"/>
      <c r="AV41" s="719"/>
      <c r="AW41" s="719"/>
      <c r="AX41" s="719"/>
      <c r="AY41" s="720"/>
      <c r="AZ41" s="678">
        <v>91487</v>
      </c>
      <c r="BA41" s="679"/>
      <c r="BB41" s="679"/>
      <c r="BC41" s="679"/>
      <c r="BD41" s="697"/>
      <c r="BE41" s="697"/>
      <c r="BF41" s="721"/>
      <c r="BG41" s="723"/>
      <c r="BH41" s="724"/>
      <c r="BI41" s="724"/>
      <c r="BJ41" s="724"/>
      <c r="BK41" s="724"/>
      <c r="BL41" s="232"/>
      <c r="BM41" s="712" t="s">
        <v>346</v>
      </c>
      <c r="BN41" s="712"/>
      <c r="BO41" s="712"/>
      <c r="BP41" s="712"/>
      <c r="BQ41" s="712"/>
      <c r="BR41" s="712"/>
      <c r="BS41" s="712"/>
      <c r="BT41" s="712"/>
      <c r="BU41" s="713"/>
      <c r="BV41" s="678" t="s">
        <v>134</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125</v>
      </c>
      <c r="CS41" s="697"/>
      <c r="CT41" s="697"/>
      <c r="CU41" s="697"/>
      <c r="CV41" s="697"/>
      <c r="CW41" s="697"/>
      <c r="CX41" s="697"/>
      <c r="CY41" s="698"/>
      <c r="CZ41" s="681" t="s">
        <v>229</v>
      </c>
      <c r="DA41" s="699"/>
      <c r="DB41" s="699"/>
      <c r="DC41" s="700"/>
      <c r="DD41" s="684" t="s">
        <v>125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348</v>
      </c>
      <c r="C42" s="660"/>
      <c r="D42" s="660"/>
      <c r="E42" s="660"/>
      <c r="F42" s="660"/>
      <c r="G42" s="660"/>
      <c r="H42" s="660"/>
      <c r="I42" s="660"/>
      <c r="J42" s="660"/>
      <c r="K42" s="660"/>
      <c r="L42" s="660"/>
      <c r="M42" s="660"/>
      <c r="N42" s="660"/>
      <c r="O42" s="660"/>
      <c r="P42" s="660"/>
      <c r="Q42" s="661"/>
      <c r="R42" s="662">
        <v>5785913</v>
      </c>
      <c r="S42" s="701"/>
      <c r="T42" s="701"/>
      <c r="U42" s="701"/>
      <c r="V42" s="701"/>
      <c r="W42" s="701"/>
      <c r="X42" s="701"/>
      <c r="Y42" s="703"/>
      <c r="Z42" s="704">
        <v>100</v>
      </c>
      <c r="AA42" s="704"/>
      <c r="AB42" s="704"/>
      <c r="AC42" s="704"/>
      <c r="AD42" s="705">
        <v>2960583</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355693</v>
      </c>
      <c r="BA42" s="701"/>
      <c r="BB42" s="701"/>
      <c r="BC42" s="701"/>
      <c r="BD42" s="663"/>
      <c r="BE42" s="663"/>
      <c r="BF42" s="727"/>
      <c r="BG42" s="725"/>
      <c r="BH42" s="726"/>
      <c r="BI42" s="726"/>
      <c r="BJ42" s="726"/>
      <c r="BK42" s="726"/>
      <c r="BL42" s="233"/>
      <c r="BM42" s="728" t="s">
        <v>350</v>
      </c>
      <c r="BN42" s="728"/>
      <c r="BO42" s="728"/>
      <c r="BP42" s="728"/>
      <c r="BQ42" s="728"/>
      <c r="BR42" s="728"/>
      <c r="BS42" s="728"/>
      <c r="BT42" s="728"/>
      <c r="BU42" s="729"/>
      <c r="BV42" s="662">
        <v>377</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874401</v>
      </c>
      <c r="CS42" s="679"/>
      <c r="CT42" s="679"/>
      <c r="CU42" s="679"/>
      <c r="CV42" s="679"/>
      <c r="CW42" s="679"/>
      <c r="CX42" s="679"/>
      <c r="CY42" s="680"/>
      <c r="CZ42" s="681">
        <v>15.9</v>
      </c>
      <c r="DA42" s="682"/>
      <c r="DB42" s="682"/>
      <c r="DC42" s="683"/>
      <c r="DD42" s="684">
        <v>151631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4"/>
      <c r="BW43" s="234"/>
      <c r="BX43" s="234"/>
      <c r="BY43" s="234"/>
      <c r="BZ43" s="234"/>
      <c r="CA43" s="234"/>
      <c r="CB43" s="234"/>
      <c r="CD43" s="675" t="s">
        <v>352</v>
      </c>
      <c r="CE43" s="676"/>
      <c r="CF43" s="676"/>
      <c r="CG43" s="676"/>
      <c r="CH43" s="676"/>
      <c r="CI43" s="676"/>
      <c r="CJ43" s="676"/>
      <c r="CK43" s="676"/>
      <c r="CL43" s="676"/>
      <c r="CM43" s="676"/>
      <c r="CN43" s="676"/>
      <c r="CO43" s="676"/>
      <c r="CP43" s="676"/>
      <c r="CQ43" s="677"/>
      <c r="CR43" s="678">
        <v>9286</v>
      </c>
      <c r="CS43" s="697"/>
      <c r="CT43" s="697"/>
      <c r="CU43" s="697"/>
      <c r="CV43" s="697"/>
      <c r="CW43" s="697"/>
      <c r="CX43" s="697"/>
      <c r="CY43" s="698"/>
      <c r="CZ43" s="681">
        <v>0.2</v>
      </c>
      <c r="DA43" s="699"/>
      <c r="DB43" s="699"/>
      <c r="DC43" s="700"/>
      <c r="DD43" s="684">
        <v>9286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300</v>
      </c>
      <c r="CE44" s="692"/>
      <c r="CF44" s="675" t="s">
        <v>353</v>
      </c>
      <c r="CG44" s="676"/>
      <c r="CH44" s="676"/>
      <c r="CI44" s="676"/>
      <c r="CJ44" s="676"/>
      <c r="CK44" s="676"/>
      <c r="CL44" s="676"/>
      <c r="CM44" s="676"/>
      <c r="CN44" s="676"/>
      <c r="CO44" s="676"/>
      <c r="CP44" s="676"/>
      <c r="CQ44" s="677"/>
      <c r="CR44" s="678">
        <v>867511</v>
      </c>
      <c r="CS44" s="679"/>
      <c r="CT44" s="679"/>
      <c r="CU44" s="679"/>
      <c r="CV44" s="679"/>
      <c r="CW44" s="679"/>
      <c r="CX44" s="679"/>
      <c r="CY44" s="680"/>
      <c r="CZ44" s="681">
        <v>15.7</v>
      </c>
      <c r="DA44" s="682"/>
      <c r="DB44" s="682"/>
      <c r="DC44" s="683"/>
      <c r="DD44" s="684">
        <v>144741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354</v>
      </c>
      <c r="CG45" s="676"/>
      <c r="CH45" s="676"/>
      <c r="CI45" s="676"/>
      <c r="CJ45" s="676"/>
      <c r="CK45" s="676"/>
      <c r="CL45" s="676"/>
      <c r="CM45" s="676"/>
      <c r="CN45" s="676"/>
      <c r="CO45" s="676"/>
      <c r="CP45" s="676"/>
      <c r="CQ45" s="677"/>
      <c r="CR45" s="678">
        <v>362371</v>
      </c>
      <c r="CS45" s="697"/>
      <c r="CT45" s="697"/>
      <c r="CU45" s="697"/>
      <c r="CV45" s="697"/>
      <c r="CW45" s="697"/>
      <c r="CX45" s="697"/>
      <c r="CY45" s="698"/>
      <c r="CZ45" s="681">
        <v>6.6</v>
      </c>
      <c r="DA45" s="699"/>
      <c r="DB45" s="699"/>
      <c r="DC45" s="700"/>
      <c r="DD45" s="684">
        <v>24634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26" t="s">
        <v>355</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93"/>
      <c r="CE46" s="694"/>
      <c r="CF46" s="675" t="s">
        <v>356</v>
      </c>
      <c r="CG46" s="676"/>
      <c r="CH46" s="676"/>
      <c r="CI46" s="676"/>
      <c r="CJ46" s="676"/>
      <c r="CK46" s="676"/>
      <c r="CL46" s="676"/>
      <c r="CM46" s="676"/>
      <c r="CN46" s="676"/>
      <c r="CO46" s="676"/>
      <c r="CP46" s="676"/>
      <c r="CQ46" s="677"/>
      <c r="CR46" s="678">
        <v>503984</v>
      </c>
      <c r="CS46" s="679"/>
      <c r="CT46" s="679"/>
      <c r="CU46" s="679"/>
      <c r="CV46" s="679"/>
      <c r="CW46" s="679"/>
      <c r="CX46" s="679"/>
      <c r="CY46" s="680"/>
      <c r="CZ46" s="681">
        <v>9.1</v>
      </c>
      <c r="DA46" s="682"/>
      <c r="DB46" s="682"/>
      <c r="DC46" s="683"/>
      <c r="DD46" s="684">
        <v>118951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36" t="s">
        <v>357</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3"/>
      <c r="CE47" s="694"/>
      <c r="CF47" s="675" t="s">
        <v>358</v>
      </c>
      <c r="CG47" s="676"/>
      <c r="CH47" s="676"/>
      <c r="CI47" s="676"/>
      <c r="CJ47" s="676"/>
      <c r="CK47" s="676"/>
      <c r="CL47" s="676"/>
      <c r="CM47" s="676"/>
      <c r="CN47" s="676"/>
      <c r="CO47" s="676"/>
      <c r="CP47" s="676"/>
      <c r="CQ47" s="677"/>
      <c r="CR47" s="678">
        <v>6890</v>
      </c>
      <c r="CS47" s="697"/>
      <c r="CT47" s="697"/>
      <c r="CU47" s="697"/>
      <c r="CV47" s="697"/>
      <c r="CW47" s="697"/>
      <c r="CX47" s="697"/>
      <c r="CY47" s="698"/>
      <c r="CZ47" s="681">
        <v>0.1</v>
      </c>
      <c r="DA47" s="699"/>
      <c r="DB47" s="699"/>
      <c r="DC47" s="700"/>
      <c r="DD47" s="684">
        <v>6890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37" t="s">
        <v>359</v>
      </c>
      <c r="CD48" s="695"/>
      <c r="CE48" s="696"/>
      <c r="CF48" s="675" t="s">
        <v>360</v>
      </c>
      <c r="CG48" s="676"/>
      <c r="CH48" s="676"/>
      <c r="CI48" s="676"/>
      <c r="CJ48" s="676"/>
      <c r="CK48" s="676"/>
      <c r="CL48" s="676"/>
      <c r="CM48" s="676"/>
      <c r="CN48" s="676"/>
      <c r="CO48" s="676"/>
      <c r="CP48" s="676"/>
      <c r="CQ48" s="677"/>
      <c r="CR48" s="678" t="s">
        <v>125</v>
      </c>
      <c r="CS48" s="679"/>
      <c r="CT48" s="679"/>
      <c r="CU48" s="679"/>
      <c r="CV48" s="679"/>
      <c r="CW48" s="679"/>
      <c r="CX48" s="679"/>
      <c r="CY48" s="680"/>
      <c r="CZ48" s="681" t="s">
        <v>125</v>
      </c>
      <c r="DA48" s="682"/>
      <c r="DB48" s="682"/>
      <c r="DC48" s="683"/>
      <c r="DD48" s="684" t="s">
        <v>125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361</v>
      </c>
      <c r="CE49" s="660"/>
      <c r="CF49" s="660"/>
      <c r="CG49" s="660"/>
      <c r="CH49" s="660"/>
      <c r="CI49" s="660"/>
      <c r="CJ49" s="660"/>
      <c r="CK49" s="660"/>
      <c r="CL49" s="660"/>
      <c r="CM49" s="660"/>
      <c r="CN49" s="660"/>
      <c r="CO49" s="660"/>
      <c r="CP49" s="660"/>
      <c r="CQ49" s="661"/>
      <c r="CR49" s="662">
        <v>5512918</v>
      </c>
      <c r="CS49" s="663"/>
      <c r="CT49" s="663"/>
      <c r="CU49" s="663"/>
      <c r="CV49" s="663"/>
      <c r="CW49" s="663"/>
      <c r="CX49" s="663"/>
      <c r="CY49" s="664"/>
      <c r="CZ49" s="665">
        <v>100</v>
      </c>
      <c r="DA49" s="666"/>
      <c r="DB49" s="666"/>
      <c r="DC49" s="667"/>
      <c r="DD49" s="668">
        <v>3326266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JCpt1Je9s8HIoPTSYigFnHPdxOh1FXSi+nmRLxBOiGWeHR4lfOCOowB2FkArl5N0ZgvFZbaV30VN+kxSpXl+w==" saltValue="yFztBsPh7yvG0VGxArVCA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8" zoomScale="85" zoomScaleNormal="85" zoomScaleSheetLayoutView="70" workbookViewId="0">
      <selection activeCell="A109" sqref="A109:Z109"/>
    </sheetView>
  </sheetViews>
  <sheetFormatPr defaultColWidth="0" defaultRowHeight="13.5" zeroHeight="1"/>
  <cols>
    <col min="1" max="130" width="2.75" style="286" customWidth="1"/>
    <col min="131" max="131" width="1.625" style="286" customWidth="1"/>
    <col min="132" max="16384" width="9" style="286" hidden="1"/>
  </cols>
  <sheetData>
    <row r="1" spans="1:131" s="244" customFormat="1" ht="11.25" customHeight="1" thickBot="1">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c r="A2" s="245" t="s">
        <v>362</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204" t="s">
        <v>363</v>
      </c>
      <c r="DK2" s="1205"/>
      <c r="DL2" s="1205"/>
      <c r="DM2" s="1205"/>
      <c r="DN2" s="1205"/>
      <c r="DO2" s="1206"/>
      <c r="DP2" s="246"/>
      <c r="DQ2" s="1204" t="s">
        <v>364</v>
      </c>
      <c r="DR2" s="1205"/>
      <c r="DS2" s="1205"/>
      <c r="DT2" s="1205"/>
      <c r="DU2" s="1205"/>
      <c r="DV2" s="1205"/>
      <c r="DW2" s="1205"/>
      <c r="DX2" s="1205"/>
      <c r="DY2" s="1205"/>
      <c r="DZ2" s="1206"/>
      <c r="EA2" s="247"/>
    </row>
    <row r="3" spans="1:131" s="244" customFormat="1" ht="11.2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49"/>
      <c r="BA4" s="249"/>
      <c r="BB4" s="249"/>
      <c r="BC4" s="249"/>
      <c r="BD4" s="249"/>
      <c r="BE4" s="250"/>
      <c r="BF4" s="250"/>
      <c r="BG4" s="250"/>
      <c r="BH4" s="250"/>
      <c r="BI4" s="250"/>
      <c r="BJ4" s="250"/>
      <c r="BK4" s="250"/>
      <c r="BL4" s="250"/>
      <c r="BM4" s="250"/>
      <c r="BN4" s="250"/>
      <c r="BO4" s="250"/>
      <c r="BP4" s="250"/>
      <c r="BQ4" s="249" t="s">
        <v>366</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7"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3"/>
      <c r="BA5" s="253"/>
      <c r="BB5" s="253"/>
      <c r="BC5" s="253"/>
      <c r="BD5" s="253"/>
      <c r="BE5" s="254"/>
      <c r="BF5" s="254"/>
      <c r="BG5" s="254"/>
      <c r="BH5" s="254"/>
      <c r="BI5" s="254"/>
      <c r="BJ5" s="254"/>
      <c r="BK5" s="254"/>
      <c r="BL5" s="254"/>
      <c r="BM5" s="254"/>
      <c r="BN5" s="254"/>
      <c r="BO5" s="254"/>
      <c r="BP5" s="254"/>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2" t="s">
        <v>381</v>
      </c>
      <c r="DH5" s="1193"/>
      <c r="DI5" s="1193"/>
      <c r="DJ5" s="1193"/>
      <c r="DK5" s="1194"/>
      <c r="DL5" s="1192" t="s">
        <v>382</v>
      </c>
      <c r="DM5" s="1193"/>
      <c r="DN5" s="1193"/>
      <c r="DO5" s="1193"/>
      <c r="DP5" s="1194"/>
      <c r="DQ5" s="1096" t="s">
        <v>383</v>
      </c>
      <c r="DR5" s="1097"/>
      <c r="DS5" s="1097"/>
      <c r="DT5" s="1097"/>
      <c r="DU5" s="1098"/>
      <c r="DV5" s="1096" t="s">
        <v>374</v>
      </c>
      <c r="DW5" s="1097"/>
      <c r="DX5" s="1097"/>
      <c r="DY5" s="1097"/>
      <c r="DZ5" s="1112"/>
      <c r="EA5" s="251"/>
    </row>
    <row r="6" spans="1:131" s="252"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49"/>
      <c r="BA6" s="249"/>
      <c r="BB6" s="249"/>
      <c r="BC6" s="249"/>
      <c r="BD6" s="249"/>
      <c r="BE6" s="250"/>
      <c r="BF6" s="250"/>
      <c r="BG6" s="250"/>
      <c r="BH6" s="250"/>
      <c r="BI6" s="250"/>
      <c r="BJ6" s="250"/>
      <c r="BK6" s="250"/>
      <c r="BL6" s="250"/>
      <c r="BM6" s="250"/>
      <c r="BN6" s="250"/>
      <c r="BO6" s="250"/>
      <c r="BP6" s="250"/>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1"/>
    </row>
    <row r="7" spans="1:131" s="252" customFormat="1" ht="26.25" customHeight="1" thickTop="1">
      <c r="A7" s="255">
        <v>1</v>
      </c>
      <c r="B7" s="1143" t="s">
        <v>384</v>
      </c>
      <c r="C7" s="1144"/>
      <c r="D7" s="1144"/>
      <c r="E7" s="1144"/>
      <c r="F7" s="1144"/>
      <c r="G7" s="1144"/>
      <c r="H7" s="1144"/>
      <c r="I7" s="1144"/>
      <c r="J7" s="1144"/>
      <c r="K7" s="1144"/>
      <c r="L7" s="1144"/>
      <c r="M7" s="1144"/>
      <c r="N7" s="1144"/>
      <c r="O7" s="1144"/>
      <c r="P7" s="1145"/>
      <c r="Q7" s="1198">
        <v>5786</v>
      </c>
      <c r="R7" s="1199"/>
      <c r="S7" s="1199"/>
      <c r="T7" s="1199"/>
      <c r="U7" s="1199"/>
      <c r="V7" s="1199">
        <v>5513</v>
      </c>
      <c r="W7" s="1199"/>
      <c r="X7" s="1199"/>
      <c r="Y7" s="1199"/>
      <c r="Z7" s="1199"/>
      <c r="AA7" s="1199">
        <v>273</v>
      </c>
      <c r="AB7" s="1199"/>
      <c r="AC7" s="1199"/>
      <c r="AD7" s="1199"/>
      <c r="AE7" s="1200"/>
      <c r="AF7" s="1201">
        <v>271</v>
      </c>
      <c r="AG7" s="1202"/>
      <c r="AH7" s="1202"/>
      <c r="AI7" s="1202"/>
      <c r="AJ7" s="1203"/>
      <c r="AK7" s="1185">
        <v>236</v>
      </c>
      <c r="AL7" s="1186"/>
      <c r="AM7" s="1186"/>
      <c r="AN7" s="1186"/>
      <c r="AO7" s="1186"/>
      <c r="AP7" s="1186">
        <v>5773</v>
      </c>
      <c r="AQ7" s="1186"/>
      <c r="AR7" s="1186"/>
      <c r="AS7" s="1186"/>
      <c r="AT7" s="1186"/>
      <c r="AU7" s="1187"/>
      <c r="AV7" s="1187"/>
      <c r="AW7" s="1187"/>
      <c r="AX7" s="1187"/>
      <c r="AY7" s="1188"/>
      <c r="AZ7" s="249"/>
      <c r="BA7" s="249"/>
      <c r="BB7" s="249"/>
      <c r="BC7" s="249"/>
      <c r="BD7" s="249"/>
      <c r="BE7" s="250"/>
      <c r="BF7" s="250"/>
      <c r="BG7" s="250"/>
      <c r="BH7" s="250"/>
      <c r="BI7" s="250"/>
      <c r="BJ7" s="250"/>
      <c r="BK7" s="250"/>
      <c r="BL7" s="250"/>
      <c r="BM7" s="250"/>
      <c r="BN7" s="250"/>
      <c r="BO7" s="250"/>
      <c r="BP7" s="250"/>
      <c r="BQ7" s="256">
        <v>1</v>
      </c>
      <c r="BR7" s="257"/>
      <c r="BS7" s="1189" t="s">
        <v>578</v>
      </c>
      <c r="BT7" s="1190"/>
      <c r="BU7" s="1190"/>
      <c r="BV7" s="1190"/>
      <c r="BW7" s="1190"/>
      <c r="BX7" s="1190"/>
      <c r="BY7" s="1190"/>
      <c r="BZ7" s="1190"/>
      <c r="CA7" s="1190"/>
      <c r="CB7" s="1190"/>
      <c r="CC7" s="1190"/>
      <c r="CD7" s="1190"/>
      <c r="CE7" s="1190"/>
      <c r="CF7" s="1190"/>
      <c r="CG7" s="1191"/>
      <c r="CH7" s="1182">
        <v>-12</v>
      </c>
      <c r="CI7" s="1183"/>
      <c r="CJ7" s="1183"/>
      <c r="CK7" s="1183"/>
      <c r="CL7" s="1184"/>
      <c r="CM7" s="1182">
        <v>-12</v>
      </c>
      <c r="CN7" s="1183"/>
      <c r="CO7" s="1183"/>
      <c r="CP7" s="1183"/>
      <c r="CQ7" s="1184"/>
      <c r="CR7" s="1182">
        <v>32</v>
      </c>
      <c r="CS7" s="1183"/>
      <c r="CT7" s="1183"/>
      <c r="CU7" s="1183"/>
      <c r="CV7" s="1184"/>
      <c r="CW7" s="1182" t="s">
        <v>125</v>
      </c>
      <c r="CX7" s="1183"/>
      <c r="CY7" s="1183"/>
      <c r="CZ7" s="1183"/>
      <c r="DA7" s="1184"/>
      <c r="DB7" s="1182" t="s">
        <v>125</v>
      </c>
      <c r="DC7" s="1183"/>
      <c r="DD7" s="1183"/>
      <c r="DE7" s="1183"/>
      <c r="DF7" s="1184"/>
      <c r="DG7" s="1182" t="s">
        <v>125</v>
      </c>
      <c r="DH7" s="1183"/>
      <c r="DI7" s="1183"/>
      <c r="DJ7" s="1183"/>
      <c r="DK7" s="1184"/>
      <c r="DL7" s="1182" t="s">
        <v>125</v>
      </c>
      <c r="DM7" s="1183"/>
      <c r="DN7" s="1183"/>
      <c r="DO7" s="1183"/>
      <c r="DP7" s="1184"/>
      <c r="DQ7" s="1182" t="s">
        <v>125</v>
      </c>
      <c r="DR7" s="1183"/>
      <c r="DS7" s="1183"/>
      <c r="DT7" s="1183"/>
      <c r="DU7" s="1184"/>
      <c r="DV7" s="1189"/>
      <c r="DW7" s="1190"/>
      <c r="DX7" s="1190"/>
      <c r="DY7" s="1190"/>
      <c r="DZ7" s="1209"/>
      <c r="EA7" s="251"/>
    </row>
    <row r="8" spans="1:131" s="252" customFormat="1" ht="26.25" customHeight="1">
      <c r="A8" s="258">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4"/>
      <c r="AG8" s="1115"/>
      <c r="AH8" s="1115"/>
      <c r="AI8" s="1115"/>
      <c r="AJ8" s="1116"/>
      <c r="AK8" s="1179"/>
      <c r="AL8" s="1180"/>
      <c r="AM8" s="1180"/>
      <c r="AN8" s="1180"/>
      <c r="AO8" s="1180"/>
      <c r="AP8" s="1180"/>
      <c r="AQ8" s="1180"/>
      <c r="AR8" s="1180"/>
      <c r="AS8" s="1180"/>
      <c r="AT8" s="1180"/>
      <c r="AU8" s="1177"/>
      <c r="AV8" s="1177"/>
      <c r="AW8" s="1177"/>
      <c r="AX8" s="1177"/>
      <c r="AY8" s="1178"/>
      <c r="AZ8" s="249"/>
      <c r="BA8" s="249"/>
      <c r="BB8" s="249"/>
      <c r="BC8" s="249"/>
      <c r="BD8" s="249"/>
      <c r="BE8" s="250"/>
      <c r="BF8" s="250"/>
      <c r="BG8" s="250"/>
      <c r="BH8" s="250"/>
      <c r="BI8" s="250"/>
      <c r="BJ8" s="250"/>
      <c r="BK8" s="250"/>
      <c r="BL8" s="250"/>
      <c r="BM8" s="250"/>
      <c r="BN8" s="250"/>
      <c r="BO8" s="250"/>
      <c r="BP8" s="250"/>
      <c r="BQ8" s="259">
        <v>2</v>
      </c>
      <c r="BR8" s="260"/>
      <c r="BS8" s="1109" t="s">
        <v>579</v>
      </c>
      <c r="BT8" s="1110"/>
      <c r="BU8" s="1110"/>
      <c r="BV8" s="1110"/>
      <c r="BW8" s="1110"/>
      <c r="BX8" s="1110"/>
      <c r="BY8" s="1110"/>
      <c r="BZ8" s="1110"/>
      <c r="CA8" s="1110"/>
      <c r="CB8" s="1110"/>
      <c r="CC8" s="1110"/>
      <c r="CD8" s="1110"/>
      <c r="CE8" s="1110"/>
      <c r="CF8" s="1110"/>
      <c r="CG8" s="1111"/>
      <c r="CH8" s="1084">
        <v>1</v>
      </c>
      <c r="CI8" s="1085"/>
      <c r="CJ8" s="1085"/>
      <c r="CK8" s="1085"/>
      <c r="CL8" s="1086"/>
      <c r="CM8" s="1084">
        <v>66</v>
      </c>
      <c r="CN8" s="1085"/>
      <c r="CO8" s="1085"/>
      <c r="CP8" s="1085"/>
      <c r="CQ8" s="1086"/>
      <c r="CR8" s="1084">
        <v>10</v>
      </c>
      <c r="CS8" s="1085"/>
      <c r="CT8" s="1085"/>
      <c r="CU8" s="1085"/>
      <c r="CV8" s="1086"/>
      <c r="CW8" s="1084" t="s">
        <v>125</v>
      </c>
      <c r="CX8" s="1085"/>
      <c r="CY8" s="1085"/>
      <c r="CZ8" s="1085"/>
      <c r="DA8" s="1086"/>
      <c r="DB8" s="1084" t="s">
        <v>125</v>
      </c>
      <c r="DC8" s="1085"/>
      <c r="DD8" s="1085"/>
      <c r="DE8" s="1085"/>
      <c r="DF8" s="1086"/>
      <c r="DG8" s="1084" t="s">
        <v>125</v>
      </c>
      <c r="DH8" s="1085"/>
      <c r="DI8" s="1085"/>
      <c r="DJ8" s="1085"/>
      <c r="DK8" s="1086"/>
      <c r="DL8" s="1084" t="s">
        <v>125</v>
      </c>
      <c r="DM8" s="1085"/>
      <c r="DN8" s="1085"/>
      <c r="DO8" s="1085"/>
      <c r="DP8" s="1086"/>
      <c r="DQ8" s="1084" t="s">
        <v>125</v>
      </c>
      <c r="DR8" s="1085"/>
      <c r="DS8" s="1085"/>
      <c r="DT8" s="1085"/>
      <c r="DU8" s="1086"/>
      <c r="DV8" s="1109"/>
      <c r="DW8" s="1110"/>
      <c r="DX8" s="1110"/>
      <c r="DY8" s="1110"/>
      <c r="DZ8" s="1181"/>
      <c r="EA8" s="251"/>
    </row>
    <row r="9" spans="1:131" s="252" customFormat="1" ht="26.25" customHeight="1">
      <c r="A9" s="258">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4"/>
      <c r="AG9" s="1115"/>
      <c r="AH9" s="1115"/>
      <c r="AI9" s="1115"/>
      <c r="AJ9" s="1116"/>
      <c r="AK9" s="1179"/>
      <c r="AL9" s="1180"/>
      <c r="AM9" s="1180"/>
      <c r="AN9" s="1180"/>
      <c r="AO9" s="1180"/>
      <c r="AP9" s="1180"/>
      <c r="AQ9" s="1180"/>
      <c r="AR9" s="1180"/>
      <c r="AS9" s="1180"/>
      <c r="AT9" s="1180"/>
      <c r="AU9" s="1177"/>
      <c r="AV9" s="1177"/>
      <c r="AW9" s="1177"/>
      <c r="AX9" s="1177"/>
      <c r="AY9" s="1178"/>
      <c r="AZ9" s="249"/>
      <c r="BA9" s="249"/>
      <c r="BB9" s="249"/>
      <c r="BC9" s="249"/>
      <c r="BD9" s="249"/>
      <c r="BE9" s="250"/>
      <c r="BF9" s="250"/>
      <c r="BG9" s="250"/>
      <c r="BH9" s="250"/>
      <c r="BI9" s="250"/>
      <c r="BJ9" s="250"/>
      <c r="BK9" s="250"/>
      <c r="BL9" s="250"/>
      <c r="BM9" s="250"/>
      <c r="BN9" s="250"/>
      <c r="BO9" s="250"/>
      <c r="BP9" s="250"/>
      <c r="BQ9" s="259">
        <v>3</v>
      </c>
      <c r="BR9" s="260" t="s">
        <v>131</v>
      </c>
      <c r="BS9" s="1109" t="s">
        <v>580</v>
      </c>
      <c r="BT9" s="1110"/>
      <c r="BU9" s="1110"/>
      <c r="BV9" s="1110"/>
      <c r="BW9" s="1110"/>
      <c r="BX9" s="1110"/>
      <c r="BY9" s="1110"/>
      <c r="BZ9" s="1110"/>
      <c r="CA9" s="1110"/>
      <c r="CB9" s="1110"/>
      <c r="CC9" s="1110"/>
      <c r="CD9" s="1110"/>
      <c r="CE9" s="1110"/>
      <c r="CF9" s="1110"/>
      <c r="CG9" s="1111"/>
      <c r="CH9" s="1084">
        <v>22</v>
      </c>
      <c r="CI9" s="1085"/>
      <c r="CJ9" s="1085"/>
      <c r="CK9" s="1085"/>
      <c r="CL9" s="1086"/>
      <c r="CM9" s="1084">
        <v>200</v>
      </c>
      <c r="CN9" s="1085"/>
      <c r="CO9" s="1085"/>
      <c r="CP9" s="1085"/>
      <c r="CQ9" s="1086"/>
      <c r="CR9" s="1084">
        <v>10</v>
      </c>
      <c r="CS9" s="1085"/>
      <c r="CT9" s="1085"/>
      <c r="CU9" s="1085"/>
      <c r="CV9" s="1086"/>
      <c r="CW9" s="1084" t="s">
        <v>125</v>
      </c>
      <c r="CX9" s="1085"/>
      <c r="CY9" s="1085"/>
      <c r="CZ9" s="1085"/>
      <c r="DA9" s="1086"/>
      <c r="DB9" s="1084" t="s">
        <v>125</v>
      </c>
      <c r="DC9" s="1085"/>
      <c r="DD9" s="1085"/>
      <c r="DE9" s="1085"/>
      <c r="DF9" s="1086"/>
      <c r="DG9" s="1084">
        <v>366</v>
      </c>
      <c r="DH9" s="1085"/>
      <c r="DI9" s="1085"/>
      <c r="DJ9" s="1085"/>
      <c r="DK9" s="1086"/>
      <c r="DL9" s="1084" t="s">
        <v>125</v>
      </c>
      <c r="DM9" s="1085"/>
      <c r="DN9" s="1085"/>
      <c r="DO9" s="1085"/>
      <c r="DP9" s="1086"/>
      <c r="DQ9" s="1084">
        <v>39</v>
      </c>
      <c r="DR9" s="1085"/>
      <c r="DS9" s="1085"/>
      <c r="DT9" s="1085"/>
      <c r="DU9" s="1086"/>
      <c r="DV9" s="1109"/>
      <c r="DW9" s="1110"/>
      <c r="DX9" s="1110"/>
      <c r="DY9" s="1110"/>
      <c r="DZ9" s="1181"/>
      <c r="EA9" s="251"/>
    </row>
    <row r="10" spans="1:131" s="252" customFormat="1" ht="26.25" customHeight="1">
      <c r="A10" s="258">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49"/>
      <c r="BA10" s="249"/>
      <c r="BB10" s="249"/>
      <c r="BC10" s="249"/>
      <c r="BD10" s="249"/>
      <c r="BE10" s="250"/>
      <c r="BF10" s="250"/>
      <c r="BG10" s="250"/>
      <c r="BH10" s="250"/>
      <c r="BI10" s="250"/>
      <c r="BJ10" s="250"/>
      <c r="BK10" s="250"/>
      <c r="BL10" s="250"/>
      <c r="BM10" s="250"/>
      <c r="BN10" s="250"/>
      <c r="BO10" s="250"/>
      <c r="BP10" s="250"/>
      <c r="BQ10" s="259">
        <v>4</v>
      </c>
      <c r="BR10" s="260"/>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1"/>
    </row>
    <row r="11" spans="1:131" s="252" customFormat="1" ht="26.25" customHeight="1">
      <c r="A11" s="258">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49"/>
      <c r="BA11" s="249"/>
      <c r="BB11" s="249"/>
      <c r="BC11" s="249"/>
      <c r="BD11" s="249"/>
      <c r="BE11" s="250"/>
      <c r="BF11" s="250"/>
      <c r="BG11" s="250"/>
      <c r="BH11" s="250"/>
      <c r="BI11" s="250"/>
      <c r="BJ11" s="250"/>
      <c r="BK11" s="250"/>
      <c r="BL11" s="250"/>
      <c r="BM11" s="250"/>
      <c r="BN11" s="250"/>
      <c r="BO11" s="250"/>
      <c r="BP11" s="250"/>
      <c r="BQ11" s="259">
        <v>5</v>
      </c>
      <c r="BR11" s="260"/>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1"/>
    </row>
    <row r="12" spans="1:131" s="252" customFormat="1" ht="26.25" customHeight="1">
      <c r="A12" s="258">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49"/>
      <c r="BA12" s="249"/>
      <c r="BB12" s="249"/>
      <c r="BC12" s="249"/>
      <c r="BD12" s="249"/>
      <c r="BE12" s="250"/>
      <c r="BF12" s="250"/>
      <c r="BG12" s="250"/>
      <c r="BH12" s="250"/>
      <c r="BI12" s="250"/>
      <c r="BJ12" s="250"/>
      <c r="BK12" s="250"/>
      <c r="BL12" s="250"/>
      <c r="BM12" s="250"/>
      <c r="BN12" s="250"/>
      <c r="BO12" s="250"/>
      <c r="BP12" s="250"/>
      <c r="BQ12" s="259">
        <v>6</v>
      </c>
      <c r="BR12" s="260"/>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1"/>
    </row>
    <row r="13" spans="1:131" s="252" customFormat="1" ht="26.25" customHeight="1">
      <c r="A13" s="258">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49"/>
      <c r="BA13" s="249"/>
      <c r="BB13" s="249"/>
      <c r="BC13" s="249"/>
      <c r="BD13" s="249"/>
      <c r="BE13" s="250"/>
      <c r="BF13" s="250"/>
      <c r="BG13" s="250"/>
      <c r="BH13" s="250"/>
      <c r="BI13" s="250"/>
      <c r="BJ13" s="250"/>
      <c r="BK13" s="250"/>
      <c r="BL13" s="250"/>
      <c r="BM13" s="250"/>
      <c r="BN13" s="250"/>
      <c r="BO13" s="250"/>
      <c r="BP13" s="250"/>
      <c r="BQ13" s="259">
        <v>7</v>
      </c>
      <c r="BR13" s="260"/>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1"/>
    </row>
    <row r="14" spans="1:131" s="252" customFormat="1" ht="26.25" customHeight="1">
      <c r="A14" s="258">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49"/>
      <c r="BA14" s="249"/>
      <c r="BB14" s="249"/>
      <c r="BC14" s="249"/>
      <c r="BD14" s="249"/>
      <c r="BE14" s="250"/>
      <c r="BF14" s="250"/>
      <c r="BG14" s="250"/>
      <c r="BH14" s="250"/>
      <c r="BI14" s="250"/>
      <c r="BJ14" s="250"/>
      <c r="BK14" s="250"/>
      <c r="BL14" s="250"/>
      <c r="BM14" s="250"/>
      <c r="BN14" s="250"/>
      <c r="BO14" s="250"/>
      <c r="BP14" s="250"/>
      <c r="BQ14" s="259">
        <v>8</v>
      </c>
      <c r="BR14" s="260"/>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1"/>
    </row>
    <row r="15" spans="1:131" s="252" customFormat="1" ht="26.25" customHeight="1">
      <c r="A15" s="258">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49"/>
      <c r="BA15" s="249"/>
      <c r="BB15" s="249"/>
      <c r="BC15" s="249"/>
      <c r="BD15" s="249"/>
      <c r="BE15" s="250"/>
      <c r="BF15" s="250"/>
      <c r="BG15" s="250"/>
      <c r="BH15" s="250"/>
      <c r="BI15" s="250"/>
      <c r="BJ15" s="250"/>
      <c r="BK15" s="250"/>
      <c r="BL15" s="250"/>
      <c r="BM15" s="250"/>
      <c r="BN15" s="250"/>
      <c r="BO15" s="250"/>
      <c r="BP15" s="250"/>
      <c r="BQ15" s="259">
        <v>9</v>
      </c>
      <c r="BR15" s="260"/>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1"/>
    </row>
    <row r="16" spans="1:131" s="252" customFormat="1" ht="26.25" customHeight="1">
      <c r="A16" s="258">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49"/>
      <c r="BA16" s="249"/>
      <c r="BB16" s="249"/>
      <c r="BC16" s="249"/>
      <c r="BD16" s="249"/>
      <c r="BE16" s="250"/>
      <c r="BF16" s="250"/>
      <c r="BG16" s="250"/>
      <c r="BH16" s="250"/>
      <c r="BI16" s="250"/>
      <c r="BJ16" s="250"/>
      <c r="BK16" s="250"/>
      <c r="BL16" s="250"/>
      <c r="BM16" s="250"/>
      <c r="BN16" s="250"/>
      <c r="BO16" s="250"/>
      <c r="BP16" s="250"/>
      <c r="BQ16" s="259">
        <v>10</v>
      </c>
      <c r="BR16" s="260"/>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1"/>
    </row>
    <row r="17" spans="1:131" s="252" customFormat="1" ht="26.25" customHeight="1">
      <c r="A17" s="258">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49"/>
      <c r="BA17" s="249"/>
      <c r="BB17" s="249"/>
      <c r="BC17" s="249"/>
      <c r="BD17" s="249"/>
      <c r="BE17" s="250"/>
      <c r="BF17" s="250"/>
      <c r="BG17" s="250"/>
      <c r="BH17" s="250"/>
      <c r="BI17" s="250"/>
      <c r="BJ17" s="250"/>
      <c r="BK17" s="250"/>
      <c r="BL17" s="250"/>
      <c r="BM17" s="250"/>
      <c r="BN17" s="250"/>
      <c r="BO17" s="250"/>
      <c r="BP17" s="250"/>
      <c r="BQ17" s="259">
        <v>11</v>
      </c>
      <c r="BR17" s="260"/>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1"/>
    </row>
    <row r="18" spans="1:131" s="252" customFormat="1" ht="26.25" customHeight="1">
      <c r="A18" s="258">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49"/>
      <c r="BA18" s="249"/>
      <c r="BB18" s="249"/>
      <c r="BC18" s="249"/>
      <c r="BD18" s="249"/>
      <c r="BE18" s="250"/>
      <c r="BF18" s="250"/>
      <c r="BG18" s="250"/>
      <c r="BH18" s="250"/>
      <c r="BI18" s="250"/>
      <c r="BJ18" s="250"/>
      <c r="BK18" s="250"/>
      <c r="BL18" s="250"/>
      <c r="BM18" s="250"/>
      <c r="BN18" s="250"/>
      <c r="BO18" s="250"/>
      <c r="BP18" s="250"/>
      <c r="BQ18" s="259">
        <v>12</v>
      </c>
      <c r="BR18" s="260"/>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1"/>
    </row>
    <row r="19" spans="1:131" s="252" customFormat="1" ht="26.25" customHeight="1">
      <c r="A19" s="258">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49"/>
      <c r="BA19" s="249"/>
      <c r="BB19" s="249"/>
      <c r="BC19" s="249"/>
      <c r="BD19" s="249"/>
      <c r="BE19" s="250"/>
      <c r="BF19" s="250"/>
      <c r="BG19" s="250"/>
      <c r="BH19" s="250"/>
      <c r="BI19" s="250"/>
      <c r="BJ19" s="250"/>
      <c r="BK19" s="250"/>
      <c r="BL19" s="250"/>
      <c r="BM19" s="250"/>
      <c r="BN19" s="250"/>
      <c r="BO19" s="250"/>
      <c r="BP19" s="250"/>
      <c r="BQ19" s="259">
        <v>13</v>
      </c>
      <c r="BR19" s="260"/>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1"/>
    </row>
    <row r="20" spans="1:131" s="252" customFormat="1" ht="26.25" customHeight="1">
      <c r="A20" s="258">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49"/>
      <c r="BA20" s="249"/>
      <c r="BB20" s="249"/>
      <c r="BC20" s="249"/>
      <c r="BD20" s="249"/>
      <c r="BE20" s="250"/>
      <c r="BF20" s="250"/>
      <c r="BG20" s="250"/>
      <c r="BH20" s="250"/>
      <c r="BI20" s="250"/>
      <c r="BJ20" s="250"/>
      <c r="BK20" s="250"/>
      <c r="BL20" s="250"/>
      <c r="BM20" s="250"/>
      <c r="BN20" s="250"/>
      <c r="BO20" s="250"/>
      <c r="BP20" s="250"/>
      <c r="BQ20" s="259">
        <v>14</v>
      </c>
      <c r="BR20" s="260"/>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1"/>
    </row>
    <row r="21" spans="1:131" s="252" customFormat="1" ht="26.25" customHeight="1" thickBot="1">
      <c r="A21" s="258">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49"/>
      <c r="BA21" s="249"/>
      <c r="BB21" s="249"/>
      <c r="BC21" s="249"/>
      <c r="BD21" s="249"/>
      <c r="BE21" s="250"/>
      <c r="BF21" s="250"/>
      <c r="BG21" s="250"/>
      <c r="BH21" s="250"/>
      <c r="BI21" s="250"/>
      <c r="BJ21" s="250"/>
      <c r="BK21" s="250"/>
      <c r="BL21" s="250"/>
      <c r="BM21" s="250"/>
      <c r="BN21" s="250"/>
      <c r="BO21" s="250"/>
      <c r="BP21" s="250"/>
      <c r="BQ21" s="259">
        <v>15</v>
      </c>
      <c r="BR21" s="260"/>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1"/>
    </row>
    <row r="22" spans="1:131" s="252" customFormat="1" ht="26.25" customHeight="1">
      <c r="A22" s="258">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0"/>
      <c r="BF22" s="250"/>
      <c r="BG22" s="250"/>
      <c r="BH22" s="250"/>
      <c r="BI22" s="250"/>
      <c r="BJ22" s="250"/>
      <c r="BK22" s="250"/>
      <c r="BL22" s="250"/>
      <c r="BM22" s="250"/>
      <c r="BN22" s="250"/>
      <c r="BO22" s="250"/>
      <c r="BP22" s="250"/>
      <c r="BQ22" s="259">
        <v>16</v>
      </c>
      <c r="BR22" s="260"/>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1"/>
    </row>
    <row r="23" spans="1:131" s="252" customFormat="1" ht="26.25" customHeight="1" thickBot="1">
      <c r="A23" s="261" t="s">
        <v>386</v>
      </c>
      <c r="B23" s="1037" t="s">
        <v>387</v>
      </c>
      <c r="C23" s="1038"/>
      <c r="D23" s="1038"/>
      <c r="E23" s="1038"/>
      <c r="F23" s="1038"/>
      <c r="G23" s="1038"/>
      <c r="H23" s="1038"/>
      <c r="I23" s="1038"/>
      <c r="J23" s="1038"/>
      <c r="K23" s="1038"/>
      <c r="L23" s="1038"/>
      <c r="M23" s="1038"/>
      <c r="N23" s="1038"/>
      <c r="O23" s="1038"/>
      <c r="P23" s="1039"/>
      <c r="Q23" s="1161">
        <v>5786</v>
      </c>
      <c r="R23" s="1162"/>
      <c r="S23" s="1162"/>
      <c r="T23" s="1162"/>
      <c r="U23" s="1162"/>
      <c r="V23" s="1162">
        <v>5513</v>
      </c>
      <c r="W23" s="1162"/>
      <c r="X23" s="1162"/>
      <c r="Y23" s="1162"/>
      <c r="Z23" s="1162"/>
      <c r="AA23" s="1162">
        <v>273</v>
      </c>
      <c r="AB23" s="1162"/>
      <c r="AC23" s="1162"/>
      <c r="AD23" s="1162"/>
      <c r="AE23" s="1163"/>
      <c r="AF23" s="1164">
        <v>271</v>
      </c>
      <c r="AG23" s="1162"/>
      <c r="AH23" s="1162"/>
      <c r="AI23" s="1162"/>
      <c r="AJ23" s="1165"/>
      <c r="AK23" s="1166"/>
      <c r="AL23" s="1167"/>
      <c r="AM23" s="1167"/>
      <c r="AN23" s="1167"/>
      <c r="AO23" s="1167"/>
      <c r="AP23" s="1162">
        <v>5773</v>
      </c>
      <c r="AQ23" s="1162"/>
      <c r="AR23" s="1162"/>
      <c r="AS23" s="1162"/>
      <c r="AT23" s="1162"/>
      <c r="AU23" s="1168"/>
      <c r="AV23" s="1168"/>
      <c r="AW23" s="1168"/>
      <c r="AX23" s="1168"/>
      <c r="AY23" s="1169"/>
      <c r="AZ23" s="1158" t="s">
        <v>125</v>
      </c>
      <c r="BA23" s="1159"/>
      <c r="BB23" s="1159"/>
      <c r="BC23" s="1159"/>
      <c r="BD23" s="1160"/>
      <c r="BE23" s="250"/>
      <c r="BF23" s="250"/>
      <c r="BG23" s="250"/>
      <c r="BH23" s="250"/>
      <c r="BI23" s="250"/>
      <c r="BJ23" s="250"/>
      <c r="BK23" s="250"/>
      <c r="BL23" s="250"/>
      <c r="BM23" s="250"/>
      <c r="BN23" s="250"/>
      <c r="BO23" s="250"/>
      <c r="BP23" s="250"/>
      <c r="BQ23" s="259">
        <v>17</v>
      </c>
      <c r="BR23" s="260"/>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1"/>
    </row>
    <row r="24" spans="1:131" s="252" customFormat="1" ht="26.25" customHeight="1">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49"/>
      <c r="BA24" s="249"/>
      <c r="BB24" s="249"/>
      <c r="BC24" s="249"/>
      <c r="BD24" s="249"/>
      <c r="BE24" s="250"/>
      <c r="BF24" s="250"/>
      <c r="BG24" s="250"/>
      <c r="BH24" s="250"/>
      <c r="BI24" s="250"/>
      <c r="BJ24" s="250"/>
      <c r="BK24" s="250"/>
      <c r="BL24" s="250"/>
      <c r="BM24" s="250"/>
      <c r="BN24" s="250"/>
      <c r="BO24" s="250"/>
      <c r="BP24" s="250"/>
      <c r="BQ24" s="259">
        <v>18</v>
      </c>
      <c r="BR24" s="260"/>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1"/>
    </row>
    <row r="25" spans="1:131" s="244" customFormat="1" ht="26.25" customHeight="1" thickBot="1">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49"/>
      <c r="BK25" s="249"/>
      <c r="BL25" s="249"/>
      <c r="BM25" s="249"/>
      <c r="BN25" s="249"/>
      <c r="BO25" s="262"/>
      <c r="BP25" s="262"/>
      <c r="BQ25" s="259">
        <v>19</v>
      </c>
      <c r="BR25" s="260"/>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3"/>
    </row>
    <row r="26" spans="1:131" s="244" customFormat="1" ht="26.25" customHeight="1">
      <c r="A26" s="1090" t="s">
        <v>367</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2" t="s">
        <v>393</v>
      </c>
      <c r="AG26" s="1103"/>
      <c r="AH26" s="1103"/>
      <c r="AI26" s="1103"/>
      <c r="AJ26" s="1153"/>
      <c r="AK26" s="1097" t="s">
        <v>394</v>
      </c>
      <c r="AL26" s="1097"/>
      <c r="AM26" s="1097"/>
      <c r="AN26" s="1097"/>
      <c r="AO26" s="1098"/>
      <c r="AP26" s="1096" t="s">
        <v>395</v>
      </c>
      <c r="AQ26" s="1097"/>
      <c r="AR26" s="1097"/>
      <c r="AS26" s="1097"/>
      <c r="AT26" s="1098"/>
      <c r="AU26" s="1096" t="s">
        <v>396</v>
      </c>
      <c r="AV26" s="1097"/>
      <c r="AW26" s="1097"/>
      <c r="AX26" s="1097"/>
      <c r="AY26" s="1098"/>
      <c r="AZ26" s="1096" t="s">
        <v>397</v>
      </c>
      <c r="BA26" s="1097"/>
      <c r="BB26" s="1097"/>
      <c r="BC26" s="1097"/>
      <c r="BD26" s="1098"/>
      <c r="BE26" s="1096" t="s">
        <v>374</v>
      </c>
      <c r="BF26" s="1097"/>
      <c r="BG26" s="1097"/>
      <c r="BH26" s="1097"/>
      <c r="BI26" s="1112"/>
      <c r="BJ26" s="249"/>
      <c r="BK26" s="249"/>
      <c r="BL26" s="249"/>
      <c r="BM26" s="249"/>
      <c r="BN26" s="249"/>
      <c r="BO26" s="262"/>
      <c r="BP26" s="262"/>
      <c r="BQ26" s="259">
        <v>20</v>
      </c>
      <c r="BR26" s="260"/>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3"/>
    </row>
    <row r="27" spans="1:131" s="244"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49"/>
      <c r="BK27" s="249"/>
      <c r="BL27" s="249"/>
      <c r="BM27" s="249"/>
      <c r="BN27" s="249"/>
      <c r="BO27" s="262"/>
      <c r="BP27" s="262"/>
      <c r="BQ27" s="259">
        <v>21</v>
      </c>
      <c r="BR27" s="260"/>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3"/>
    </row>
    <row r="28" spans="1:131" s="244" customFormat="1" ht="26.25" customHeight="1" thickTop="1">
      <c r="A28" s="263">
        <v>1</v>
      </c>
      <c r="B28" s="1143" t="s">
        <v>398</v>
      </c>
      <c r="C28" s="1144"/>
      <c r="D28" s="1144"/>
      <c r="E28" s="1144"/>
      <c r="F28" s="1144"/>
      <c r="G28" s="1144"/>
      <c r="H28" s="1144"/>
      <c r="I28" s="1144"/>
      <c r="J28" s="1144"/>
      <c r="K28" s="1144"/>
      <c r="L28" s="1144"/>
      <c r="M28" s="1144"/>
      <c r="N28" s="1144"/>
      <c r="O28" s="1144"/>
      <c r="P28" s="1145"/>
      <c r="Q28" s="1146">
        <v>1203</v>
      </c>
      <c r="R28" s="1147"/>
      <c r="S28" s="1147"/>
      <c r="T28" s="1147"/>
      <c r="U28" s="1147"/>
      <c r="V28" s="1147">
        <v>1179</v>
      </c>
      <c r="W28" s="1147"/>
      <c r="X28" s="1147"/>
      <c r="Y28" s="1147"/>
      <c r="Z28" s="1147"/>
      <c r="AA28" s="1147">
        <v>24</v>
      </c>
      <c r="AB28" s="1147"/>
      <c r="AC28" s="1147"/>
      <c r="AD28" s="1147"/>
      <c r="AE28" s="1148"/>
      <c r="AF28" s="1149">
        <v>24</v>
      </c>
      <c r="AG28" s="1147"/>
      <c r="AH28" s="1147"/>
      <c r="AI28" s="1147"/>
      <c r="AJ28" s="1150"/>
      <c r="AK28" s="1151">
        <v>124</v>
      </c>
      <c r="AL28" s="1139"/>
      <c r="AM28" s="1139"/>
      <c r="AN28" s="1139"/>
      <c r="AO28" s="1139"/>
      <c r="AP28" s="1139" t="s">
        <v>568</v>
      </c>
      <c r="AQ28" s="1139"/>
      <c r="AR28" s="1139"/>
      <c r="AS28" s="1139"/>
      <c r="AT28" s="1139"/>
      <c r="AU28" s="1139" t="s">
        <v>568</v>
      </c>
      <c r="AV28" s="1139"/>
      <c r="AW28" s="1139"/>
      <c r="AX28" s="1139"/>
      <c r="AY28" s="1139"/>
      <c r="AZ28" s="1140" t="s">
        <v>568</v>
      </c>
      <c r="BA28" s="1140"/>
      <c r="BB28" s="1140"/>
      <c r="BC28" s="1140"/>
      <c r="BD28" s="1140"/>
      <c r="BE28" s="1141"/>
      <c r="BF28" s="1141"/>
      <c r="BG28" s="1141"/>
      <c r="BH28" s="1141"/>
      <c r="BI28" s="1142"/>
      <c r="BJ28" s="249"/>
      <c r="BK28" s="249"/>
      <c r="BL28" s="249"/>
      <c r="BM28" s="249"/>
      <c r="BN28" s="249"/>
      <c r="BO28" s="262"/>
      <c r="BP28" s="262"/>
      <c r="BQ28" s="259">
        <v>22</v>
      </c>
      <c r="BR28" s="260"/>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3"/>
    </row>
    <row r="29" spans="1:131" s="244" customFormat="1" ht="26.25" customHeight="1">
      <c r="A29" s="263">
        <v>2</v>
      </c>
      <c r="B29" s="1130" t="s">
        <v>399</v>
      </c>
      <c r="C29" s="1131"/>
      <c r="D29" s="1131"/>
      <c r="E29" s="1131"/>
      <c r="F29" s="1131"/>
      <c r="G29" s="1131"/>
      <c r="H29" s="1131"/>
      <c r="I29" s="1131"/>
      <c r="J29" s="1131"/>
      <c r="K29" s="1131"/>
      <c r="L29" s="1131"/>
      <c r="M29" s="1131"/>
      <c r="N29" s="1131"/>
      <c r="O29" s="1131"/>
      <c r="P29" s="1132"/>
      <c r="Q29" s="1136">
        <v>1206</v>
      </c>
      <c r="R29" s="1137"/>
      <c r="S29" s="1137"/>
      <c r="T29" s="1137"/>
      <c r="U29" s="1137"/>
      <c r="V29" s="1137">
        <v>1188</v>
      </c>
      <c r="W29" s="1137"/>
      <c r="X29" s="1137"/>
      <c r="Y29" s="1137"/>
      <c r="Z29" s="1137"/>
      <c r="AA29" s="1137">
        <v>18</v>
      </c>
      <c r="AB29" s="1137"/>
      <c r="AC29" s="1137"/>
      <c r="AD29" s="1137"/>
      <c r="AE29" s="1138"/>
      <c r="AF29" s="1114">
        <v>18</v>
      </c>
      <c r="AG29" s="1115"/>
      <c r="AH29" s="1115"/>
      <c r="AI29" s="1115"/>
      <c r="AJ29" s="1116"/>
      <c r="AK29" s="1073">
        <v>203</v>
      </c>
      <c r="AL29" s="1064"/>
      <c r="AM29" s="1064"/>
      <c r="AN29" s="1064"/>
      <c r="AO29" s="1064"/>
      <c r="AP29" s="1064" t="s">
        <v>568</v>
      </c>
      <c r="AQ29" s="1064"/>
      <c r="AR29" s="1064"/>
      <c r="AS29" s="1064"/>
      <c r="AT29" s="1064"/>
      <c r="AU29" s="1064" t="s">
        <v>568</v>
      </c>
      <c r="AV29" s="1064"/>
      <c r="AW29" s="1064"/>
      <c r="AX29" s="1064"/>
      <c r="AY29" s="1064"/>
      <c r="AZ29" s="1135" t="s">
        <v>568</v>
      </c>
      <c r="BA29" s="1135"/>
      <c r="BB29" s="1135"/>
      <c r="BC29" s="1135"/>
      <c r="BD29" s="1135"/>
      <c r="BE29" s="1075"/>
      <c r="BF29" s="1075"/>
      <c r="BG29" s="1075"/>
      <c r="BH29" s="1075"/>
      <c r="BI29" s="1076"/>
      <c r="BJ29" s="249"/>
      <c r="BK29" s="249"/>
      <c r="BL29" s="249"/>
      <c r="BM29" s="249"/>
      <c r="BN29" s="249"/>
      <c r="BO29" s="262"/>
      <c r="BP29" s="262"/>
      <c r="BQ29" s="259">
        <v>23</v>
      </c>
      <c r="BR29" s="260"/>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3"/>
    </row>
    <row r="30" spans="1:131" s="244" customFormat="1" ht="26.25" customHeight="1">
      <c r="A30" s="263">
        <v>3</v>
      </c>
      <c r="B30" s="1130" t="s">
        <v>400</v>
      </c>
      <c r="C30" s="1131"/>
      <c r="D30" s="1131"/>
      <c r="E30" s="1131"/>
      <c r="F30" s="1131"/>
      <c r="G30" s="1131"/>
      <c r="H30" s="1131"/>
      <c r="I30" s="1131"/>
      <c r="J30" s="1131"/>
      <c r="K30" s="1131"/>
      <c r="L30" s="1131"/>
      <c r="M30" s="1131"/>
      <c r="N30" s="1131"/>
      <c r="O30" s="1131"/>
      <c r="P30" s="1132"/>
      <c r="Q30" s="1136">
        <v>136</v>
      </c>
      <c r="R30" s="1137"/>
      <c r="S30" s="1137"/>
      <c r="T30" s="1137"/>
      <c r="U30" s="1137"/>
      <c r="V30" s="1137">
        <v>135</v>
      </c>
      <c r="W30" s="1137"/>
      <c r="X30" s="1137"/>
      <c r="Y30" s="1137"/>
      <c r="Z30" s="1137"/>
      <c r="AA30" s="1137">
        <v>1</v>
      </c>
      <c r="AB30" s="1137"/>
      <c r="AC30" s="1137"/>
      <c r="AD30" s="1137"/>
      <c r="AE30" s="1138"/>
      <c r="AF30" s="1114">
        <v>1</v>
      </c>
      <c r="AG30" s="1115"/>
      <c r="AH30" s="1115"/>
      <c r="AI30" s="1115"/>
      <c r="AJ30" s="1116"/>
      <c r="AK30" s="1073">
        <v>40</v>
      </c>
      <c r="AL30" s="1064"/>
      <c r="AM30" s="1064"/>
      <c r="AN30" s="1064"/>
      <c r="AO30" s="1064"/>
      <c r="AP30" s="1064" t="s">
        <v>568</v>
      </c>
      <c r="AQ30" s="1064"/>
      <c r="AR30" s="1064"/>
      <c r="AS30" s="1064"/>
      <c r="AT30" s="1064"/>
      <c r="AU30" s="1064" t="s">
        <v>568</v>
      </c>
      <c r="AV30" s="1064"/>
      <c r="AW30" s="1064"/>
      <c r="AX30" s="1064"/>
      <c r="AY30" s="1064"/>
      <c r="AZ30" s="1135" t="s">
        <v>568</v>
      </c>
      <c r="BA30" s="1135"/>
      <c r="BB30" s="1135"/>
      <c r="BC30" s="1135"/>
      <c r="BD30" s="1135"/>
      <c r="BE30" s="1075"/>
      <c r="BF30" s="1075"/>
      <c r="BG30" s="1075"/>
      <c r="BH30" s="1075"/>
      <c r="BI30" s="1076"/>
      <c r="BJ30" s="249"/>
      <c r="BK30" s="249"/>
      <c r="BL30" s="249"/>
      <c r="BM30" s="249"/>
      <c r="BN30" s="249"/>
      <c r="BO30" s="262"/>
      <c r="BP30" s="262"/>
      <c r="BQ30" s="259">
        <v>24</v>
      </c>
      <c r="BR30" s="260"/>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3"/>
    </row>
    <row r="31" spans="1:131" s="244" customFormat="1" ht="26.25" customHeight="1">
      <c r="A31" s="263">
        <v>4</v>
      </c>
      <c r="B31" s="1130" t="s">
        <v>401</v>
      </c>
      <c r="C31" s="1131"/>
      <c r="D31" s="1131"/>
      <c r="E31" s="1131"/>
      <c r="F31" s="1131"/>
      <c r="G31" s="1131"/>
      <c r="H31" s="1131"/>
      <c r="I31" s="1131"/>
      <c r="J31" s="1131"/>
      <c r="K31" s="1131"/>
      <c r="L31" s="1131"/>
      <c r="M31" s="1131"/>
      <c r="N31" s="1131"/>
      <c r="O31" s="1131"/>
      <c r="P31" s="1132"/>
      <c r="Q31" s="1136">
        <v>60</v>
      </c>
      <c r="R31" s="1137"/>
      <c r="S31" s="1137"/>
      <c r="T31" s="1137"/>
      <c r="U31" s="1137"/>
      <c r="V31" s="1137">
        <v>59</v>
      </c>
      <c r="W31" s="1137"/>
      <c r="X31" s="1137"/>
      <c r="Y31" s="1137"/>
      <c r="Z31" s="1137"/>
      <c r="AA31" s="1137">
        <v>1</v>
      </c>
      <c r="AB31" s="1137"/>
      <c r="AC31" s="1137"/>
      <c r="AD31" s="1137"/>
      <c r="AE31" s="1138"/>
      <c r="AF31" s="1114">
        <v>1</v>
      </c>
      <c r="AG31" s="1115"/>
      <c r="AH31" s="1115"/>
      <c r="AI31" s="1115"/>
      <c r="AJ31" s="1116"/>
      <c r="AK31" s="1073">
        <v>22</v>
      </c>
      <c r="AL31" s="1064"/>
      <c r="AM31" s="1064"/>
      <c r="AN31" s="1064"/>
      <c r="AO31" s="1064"/>
      <c r="AP31" s="1064">
        <v>215</v>
      </c>
      <c r="AQ31" s="1064"/>
      <c r="AR31" s="1064"/>
      <c r="AS31" s="1064"/>
      <c r="AT31" s="1064"/>
      <c r="AU31" s="1064">
        <v>205</v>
      </c>
      <c r="AV31" s="1064"/>
      <c r="AW31" s="1064"/>
      <c r="AX31" s="1064"/>
      <c r="AY31" s="1064"/>
      <c r="AZ31" s="1135" t="s">
        <v>568</v>
      </c>
      <c r="BA31" s="1135"/>
      <c r="BB31" s="1135"/>
      <c r="BC31" s="1135"/>
      <c r="BD31" s="1135"/>
      <c r="BE31" s="1075" t="s">
        <v>402</v>
      </c>
      <c r="BF31" s="1075"/>
      <c r="BG31" s="1075"/>
      <c r="BH31" s="1075"/>
      <c r="BI31" s="1076"/>
      <c r="BJ31" s="249"/>
      <c r="BK31" s="249"/>
      <c r="BL31" s="249"/>
      <c r="BM31" s="249"/>
      <c r="BN31" s="249"/>
      <c r="BO31" s="262"/>
      <c r="BP31" s="262"/>
      <c r="BQ31" s="259">
        <v>25</v>
      </c>
      <c r="BR31" s="260"/>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3"/>
    </row>
    <row r="32" spans="1:131" s="244" customFormat="1" ht="26.25" customHeight="1">
      <c r="A32" s="263">
        <v>5</v>
      </c>
      <c r="B32" s="1130" t="s">
        <v>403</v>
      </c>
      <c r="C32" s="1131"/>
      <c r="D32" s="1131"/>
      <c r="E32" s="1131"/>
      <c r="F32" s="1131"/>
      <c r="G32" s="1131"/>
      <c r="H32" s="1131"/>
      <c r="I32" s="1131"/>
      <c r="J32" s="1131"/>
      <c r="K32" s="1131"/>
      <c r="L32" s="1131"/>
      <c r="M32" s="1131"/>
      <c r="N32" s="1131"/>
      <c r="O32" s="1131"/>
      <c r="P32" s="1132"/>
      <c r="Q32" s="1136">
        <v>507</v>
      </c>
      <c r="R32" s="1137"/>
      <c r="S32" s="1137"/>
      <c r="T32" s="1137"/>
      <c r="U32" s="1137"/>
      <c r="V32" s="1137">
        <v>496</v>
      </c>
      <c r="W32" s="1137"/>
      <c r="X32" s="1137"/>
      <c r="Y32" s="1137"/>
      <c r="Z32" s="1137"/>
      <c r="AA32" s="1137">
        <v>11</v>
      </c>
      <c r="AB32" s="1137"/>
      <c r="AC32" s="1137"/>
      <c r="AD32" s="1137"/>
      <c r="AE32" s="1138"/>
      <c r="AF32" s="1114">
        <v>11</v>
      </c>
      <c r="AG32" s="1115"/>
      <c r="AH32" s="1115"/>
      <c r="AI32" s="1115"/>
      <c r="AJ32" s="1116"/>
      <c r="AK32" s="1073">
        <v>227</v>
      </c>
      <c r="AL32" s="1064"/>
      <c r="AM32" s="1064"/>
      <c r="AN32" s="1064"/>
      <c r="AO32" s="1064"/>
      <c r="AP32" s="1064">
        <v>3295</v>
      </c>
      <c r="AQ32" s="1064"/>
      <c r="AR32" s="1064"/>
      <c r="AS32" s="1064"/>
      <c r="AT32" s="1064"/>
      <c r="AU32" s="1064">
        <v>2933</v>
      </c>
      <c r="AV32" s="1064"/>
      <c r="AW32" s="1064"/>
      <c r="AX32" s="1064"/>
      <c r="AY32" s="1064"/>
      <c r="AZ32" s="1135" t="s">
        <v>568</v>
      </c>
      <c r="BA32" s="1135"/>
      <c r="BB32" s="1135"/>
      <c r="BC32" s="1135"/>
      <c r="BD32" s="1135"/>
      <c r="BE32" s="1075" t="s">
        <v>402</v>
      </c>
      <c r="BF32" s="1075"/>
      <c r="BG32" s="1075"/>
      <c r="BH32" s="1075"/>
      <c r="BI32" s="1076"/>
      <c r="BJ32" s="249"/>
      <c r="BK32" s="249"/>
      <c r="BL32" s="249"/>
      <c r="BM32" s="249"/>
      <c r="BN32" s="249"/>
      <c r="BO32" s="262"/>
      <c r="BP32" s="262"/>
      <c r="BQ32" s="259">
        <v>26</v>
      </c>
      <c r="BR32" s="260"/>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3"/>
    </row>
    <row r="33" spans="1:131" s="244" customFormat="1" ht="26.25" customHeight="1">
      <c r="A33" s="263">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4"/>
      <c r="AG33" s="1115"/>
      <c r="AH33" s="1115"/>
      <c r="AI33" s="1115"/>
      <c r="AJ33" s="1116"/>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075"/>
      <c r="BF33" s="1075"/>
      <c r="BG33" s="1075"/>
      <c r="BH33" s="1075"/>
      <c r="BI33" s="1076"/>
      <c r="BJ33" s="249"/>
      <c r="BK33" s="249"/>
      <c r="BL33" s="249"/>
      <c r="BM33" s="249"/>
      <c r="BN33" s="249"/>
      <c r="BO33" s="262"/>
      <c r="BP33" s="262"/>
      <c r="BQ33" s="259">
        <v>27</v>
      </c>
      <c r="BR33" s="260"/>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3"/>
    </row>
    <row r="34" spans="1:131" s="244" customFormat="1" ht="26.25" customHeight="1">
      <c r="A34" s="263">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4"/>
      <c r="AG34" s="1115"/>
      <c r="AH34" s="1115"/>
      <c r="AI34" s="1115"/>
      <c r="AJ34" s="1116"/>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075"/>
      <c r="BF34" s="1075"/>
      <c r="BG34" s="1075"/>
      <c r="BH34" s="1075"/>
      <c r="BI34" s="1076"/>
      <c r="BJ34" s="249"/>
      <c r="BK34" s="249"/>
      <c r="BL34" s="249"/>
      <c r="BM34" s="249"/>
      <c r="BN34" s="249"/>
      <c r="BO34" s="262"/>
      <c r="BP34" s="262"/>
      <c r="BQ34" s="259">
        <v>28</v>
      </c>
      <c r="BR34" s="260"/>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3"/>
    </row>
    <row r="35" spans="1:131" s="244" customFormat="1" ht="26.25" customHeight="1">
      <c r="A35" s="263">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4"/>
      <c r="AG35" s="1115"/>
      <c r="AH35" s="1115"/>
      <c r="AI35" s="1115"/>
      <c r="AJ35" s="1116"/>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075"/>
      <c r="BF35" s="1075"/>
      <c r="BG35" s="1075"/>
      <c r="BH35" s="1075"/>
      <c r="BI35" s="1076"/>
      <c r="BJ35" s="249"/>
      <c r="BK35" s="249"/>
      <c r="BL35" s="249"/>
      <c r="BM35" s="249"/>
      <c r="BN35" s="249"/>
      <c r="BO35" s="262"/>
      <c r="BP35" s="262"/>
      <c r="BQ35" s="259">
        <v>29</v>
      </c>
      <c r="BR35" s="260"/>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3"/>
    </row>
    <row r="36" spans="1:131" s="244" customFormat="1" ht="26.25" customHeight="1">
      <c r="A36" s="263">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4"/>
      <c r="AG36" s="1115"/>
      <c r="AH36" s="1115"/>
      <c r="AI36" s="1115"/>
      <c r="AJ36" s="1116"/>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075"/>
      <c r="BF36" s="1075"/>
      <c r="BG36" s="1075"/>
      <c r="BH36" s="1075"/>
      <c r="BI36" s="1076"/>
      <c r="BJ36" s="249"/>
      <c r="BK36" s="249"/>
      <c r="BL36" s="249"/>
      <c r="BM36" s="249"/>
      <c r="BN36" s="249"/>
      <c r="BO36" s="262"/>
      <c r="BP36" s="262"/>
      <c r="BQ36" s="259">
        <v>30</v>
      </c>
      <c r="BR36" s="260"/>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3"/>
    </row>
    <row r="37" spans="1:131" s="244" customFormat="1" ht="26.25" customHeight="1">
      <c r="A37" s="263">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075"/>
      <c r="BF37" s="1075"/>
      <c r="BG37" s="1075"/>
      <c r="BH37" s="1075"/>
      <c r="BI37" s="1076"/>
      <c r="BJ37" s="249"/>
      <c r="BK37" s="249"/>
      <c r="BL37" s="249"/>
      <c r="BM37" s="249"/>
      <c r="BN37" s="249"/>
      <c r="BO37" s="262"/>
      <c r="BP37" s="262"/>
      <c r="BQ37" s="259">
        <v>31</v>
      </c>
      <c r="BR37" s="260"/>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3"/>
    </row>
    <row r="38" spans="1:131" s="244" customFormat="1" ht="26.25" customHeight="1">
      <c r="A38" s="263">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075"/>
      <c r="BF38" s="1075"/>
      <c r="BG38" s="1075"/>
      <c r="BH38" s="1075"/>
      <c r="BI38" s="1076"/>
      <c r="BJ38" s="249"/>
      <c r="BK38" s="249"/>
      <c r="BL38" s="249"/>
      <c r="BM38" s="249"/>
      <c r="BN38" s="249"/>
      <c r="BO38" s="262"/>
      <c r="BP38" s="262"/>
      <c r="BQ38" s="259">
        <v>32</v>
      </c>
      <c r="BR38" s="260"/>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3"/>
    </row>
    <row r="39" spans="1:131" s="244" customFormat="1" ht="26.25" customHeight="1">
      <c r="A39" s="263">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075"/>
      <c r="BF39" s="1075"/>
      <c r="BG39" s="1075"/>
      <c r="BH39" s="1075"/>
      <c r="BI39" s="1076"/>
      <c r="BJ39" s="249"/>
      <c r="BK39" s="249"/>
      <c r="BL39" s="249"/>
      <c r="BM39" s="249"/>
      <c r="BN39" s="249"/>
      <c r="BO39" s="262"/>
      <c r="BP39" s="262"/>
      <c r="BQ39" s="259">
        <v>33</v>
      </c>
      <c r="BR39" s="260"/>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3"/>
    </row>
    <row r="40" spans="1:131" s="244" customFormat="1" ht="26.25" customHeight="1">
      <c r="A40" s="258">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075"/>
      <c r="BF40" s="1075"/>
      <c r="BG40" s="1075"/>
      <c r="BH40" s="1075"/>
      <c r="BI40" s="1076"/>
      <c r="BJ40" s="249"/>
      <c r="BK40" s="249"/>
      <c r="BL40" s="249"/>
      <c r="BM40" s="249"/>
      <c r="BN40" s="249"/>
      <c r="BO40" s="262"/>
      <c r="BP40" s="262"/>
      <c r="BQ40" s="259">
        <v>34</v>
      </c>
      <c r="BR40" s="260"/>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3"/>
    </row>
    <row r="41" spans="1:131" s="244" customFormat="1" ht="26.25" customHeight="1">
      <c r="A41" s="258">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075"/>
      <c r="BF41" s="1075"/>
      <c r="BG41" s="1075"/>
      <c r="BH41" s="1075"/>
      <c r="BI41" s="1076"/>
      <c r="BJ41" s="249"/>
      <c r="BK41" s="249"/>
      <c r="BL41" s="249"/>
      <c r="BM41" s="249"/>
      <c r="BN41" s="249"/>
      <c r="BO41" s="262"/>
      <c r="BP41" s="262"/>
      <c r="BQ41" s="259">
        <v>35</v>
      </c>
      <c r="BR41" s="260"/>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3"/>
    </row>
    <row r="42" spans="1:131" s="244" customFormat="1" ht="26.25" customHeight="1">
      <c r="A42" s="258">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075"/>
      <c r="BF42" s="1075"/>
      <c r="BG42" s="1075"/>
      <c r="BH42" s="1075"/>
      <c r="BI42" s="1076"/>
      <c r="BJ42" s="249"/>
      <c r="BK42" s="249"/>
      <c r="BL42" s="249"/>
      <c r="BM42" s="249"/>
      <c r="BN42" s="249"/>
      <c r="BO42" s="262"/>
      <c r="BP42" s="262"/>
      <c r="BQ42" s="259">
        <v>36</v>
      </c>
      <c r="BR42" s="260"/>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3"/>
    </row>
    <row r="43" spans="1:131" s="244" customFormat="1" ht="26.25" customHeight="1">
      <c r="A43" s="258">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075"/>
      <c r="BF43" s="1075"/>
      <c r="BG43" s="1075"/>
      <c r="BH43" s="1075"/>
      <c r="BI43" s="1076"/>
      <c r="BJ43" s="249"/>
      <c r="BK43" s="249"/>
      <c r="BL43" s="249"/>
      <c r="BM43" s="249"/>
      <c r="BN43" s="249"/>
      <c r="BO43" s="262"/>
      <c r="BP43" s="262"/>
      <c r="BQ43" s="259">
        <v>37</v>
      </c>
      <c r="BR43" s="260"/>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3"/>
    </row>
    <row r="44" spans="1:131" s="244" customFormat="1" ht="26.25" customHeight="1">
      <c r="A44" s="258">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075"/>
      <c r="BF44" s="1075"/>
      <c r="BG44" s="1075"/>
      <c r="BH44" s="1075"/>
      <c r="BI44" s="1076"/>
      <c r="BJ44" s="249"/>
      <c r="BK44" s="249"/>
      <c r="BL44" s="249"/>
      <c r="BM44" s="249"/>
      <c r="BN44" s="249"/>
      <c r="BO44" s="262"/>
      <c r="BP44" s="262"/>
      <c r="BQ44" s="259">
        <v>38</v>
      </c>
      <c r="BR44" s="260"/>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3"/>
    </row>
    <row r="45" spans="1:131" s="244" customFormat="1" ht="26.25" customHeight="1">
      <c r="A45" s="258">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075"/>
      <c r="BF45" s="1075"/>
      <c r="BG45" s="1075"/>
      <c r="BH45" s="1075"/>
      <c r="BI45" s="1076"/>
      <c r="BJ45" s="249"/>
      <c r="BK45" s="249"/>
      <c r="BL45" s="249"/>
      <c r="BM45" s="249"/>
      <c r="BN45" s="249"/>
      <c r="BO45" s="262"/>
      <c r="BP45" s="262"/>
      <c r="BQ45" s="259">
        <v>39</v>
      </c>
      <c r="BR45" s="260"/>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3"/>
    </row>
    <row r="46" spans="1:131" s="244" customFormat="1" ht="26.25" customHeight="1">
      <c r="A46" s="258">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075"/>
      <c r="BF46" s="1075"/>
      <c r="BG46" s="1075"/>
      <c r="BH46" s="1075"/>
      <c r="BI46" s="1076"/>
      <c r="BJ46" s="249"/>
      <c r="BK46" s="249"/>
      <c r="BL46" s="249"/>
      <c r="BM46" s="249"/>
      <c r="BN46" s="249"/>
      <c r="BO46" s="262"/>
      <c r="BP46" s="262"/>
      <c r="BQ46" s="259">
        <v>40</v>
      </c>
      <c r="BR46" s="260"/>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3"/>
    </row>
    <row r="47" spans="1:131" s="244" customFormat="1" ht="26.25" customHeight="1">
      <c r="A47" s="258">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075"/>
      <c r="BF47" s="1075"/>
      <c r="BG47" s="1075"/>
      <c r="BH47" s="1075"/>
      <c r="BI47" s="1076"/>
      <c r="BJ47" s="249"/>
      <c r="BK47" s="249"/>
      <c r="BL47" s="249"/>
      <c r="BM47" s="249"/>
      <c r="BN47" s="249"/>
      <c r="BO47" s="262"/>
      <c r="BP47" s="262"/>
      <c r="BQ47" s="259">
        <v>41</v>
      </c>
      <c r="BR47" s="260"/>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3"/>
    </row>
    <row r="48" spans="1:131" s="244" customFormat="1" ht="26.25" customHeight="1">
      <c r="A48" s="258">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075"/>
      <c r="BF48" s="1075"/>
      <c r="BG48" s="1075"/>
      <c r="BH48" s="1075"/>
      <c r="BI48" s="1076"/>
      <c r="BJ48" s="249"/>
      <c r="BK48" s="249"/>
      <c r="BL48" s="249"/>
      <c r="BM48" s="249"/>
      <c r="BN48" s="249"/>
      <c r="BO48" s="262"/>
      <c r="BP48" s="262"/>
      <c r="BQ48" s="259">
        <v>42</v>
      </c>
      <c r="BR48" s="260"/>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3"/>
    </row>
    <row r="49" spans="1:131" s="244" customFormat="1" ht="26.25" customHeight="1">
      <c r="A49" s="258">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075"/>
      <c r="BF49" s="1075"/>
      <c r="BG49" s="1075"/>
      <c r="BH49" s="1075"/>
      <c r="BI49" s="1076"/>
      <c r="BJ49" s="249"/>
      <c r="BK49" s="249"/>
      <c r="BL49" s="249"/>
      <c r="BM49" s="249"/>
      <c r="BN49" s="249"/>
      <c r="BO49" s="262"/>
      <c r="BP49" s="262"/>
      <c r="BQ49" s="259">
        <v>43</v>
      </c>
      <c r="BR49" s="260"/>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3"/>
    </row>
    <row r="50" spans="1:131" s="244" customFormat="1" ht="26.25" customHeight="1">
      <c r="A50" s="258">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49"/>
      <c r="BK50" s="249"/>
      <c r="BL50" s="249"/>
      <c r="BM50" s="249"/>
      <c r="BN50" s="249"/>
      <c r="BO50" s="262"/>
      <c r="BP50" s="262"/>
      <c r="BQ50" s="259">
        <v>44</v>
      </c>
      <c r="BR50" s="260"/>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3"/>
    </row>
    <row r="51" spans="1:131" s="244" customFormat="1" ht="26.25" customHeight="1">
      <c r="A51" s="258">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49"/>
      <c r="BK51" s="249"/>
      <c r="BL51" s="249"/>
      <c r="BM51" s="249"/>
      <c r="BN51" s="249"/>
      <c r="BO51" s="262"/>
      <c r="BP51" s="262"/>
      <c r="BQ51" s="259">
        <v>45</v>
      </c>
      <c r="BR51" s="260"/>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3"/>
    </row>
    <row r="52" spans="1:131" s="244" customFormat="1" ht="26.25" customHeight="1">
      <c r="A52" s="258">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49"/>
      <c r="BK52" s="249"/>
      <c r="BL52" s="249"/>
      <c r="BM52" s="249"/>
      <c r="BN52" s="249"/>
      <c r="BO52" s="262"/>
      <c r="BP52" s="262"/>
      <c r="BQ52" s="259">
        <v>46</v>
      </c>
      <c r="BR52" s="260"/>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3"/>
    </row>
    <row r="53" spans="1:131" s="244" customFormat="1" ht="26.25" customHeight="1">
      <c r="A53" s="258">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49"/>
      <c r="BK53" s="249"/>
      <c r="BL53" s="249"/>
      <c r="BM53" s="249"/>
      <c r="BN53" s="249"/>
      <c r="BO53" s="262"/>
      <c r="BP53" s="262"/>
      <c r="BQ53" s="259">
        <v>47</v>
      </c>
      <c r="BR53" s="260"/>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3"/>
    </row>
    <row r="54" spans="1:131" s="244" customFormat="1" ht="26.25" customHeight="1">
      <c r="A54" s="258">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49"/>
      <c r="BK54" s="249"/>
      <c r="BL54" s="249"/>
      <c r="BM54" s="249"/>
      <c r="BN54" s="249"/>
      <c r="BO54" s="262"/>
      <c r="BP54" s="262"/>
      <c r="BQ54" s="259">
        <v>48</v>
      </c>
      <c r="BR54" s="260"/>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3"/>
    </row>
    <row r="55" spans="1:131" s="244" customFormat="1" ht="26.25" customHeight="1">
      <c r="A55" s="258">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49"/>
      <c r="BK55" s="249"/>
      <c r="BL55" s="249"/>
      <c r="BM55" s="249"/>
      <c r="BN55" s="249"/>
      <c r="BO55" s="262"/>
      <c r="BP55" s="262"/>
      <c r="BQ55" s="259">
        <v>49</v>
      </c>
      <c r="BR55" s="260"/>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3"/>
    </row>
    <row r="56" spans="1:131" s="244" customFormat="1" ht="26.25" customHeight="1">
      <c r="A56" s="258">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49"/>
      <c r="BK56" s="249"/>
      <c r="BL56" s="249"/>
      <c r="BM56" s="249"/>
      <c r="BN56" s="249"/>
      <c r="BO56" s="262"/>
      <c r="BP56" s="262"/>
      <c r="BQ56" s="259">
        <v>50</v>
      </c>
      <c r="BR56" s="260"/>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3"/>
    </row>
    <row r="57" spans="1:131" s="244" customFormat="1" ht="26.25" customHeight="1">
      <c r="A57" s="258">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49"/>
      <c r="BK57" s="249"/>
      <c r="BL57" s="249"/>
      <c r="BM57" s="249"/>
      <c r="BN57" s="249"/>
      <c r="BO57" s="262"/>
      <c r="BP57" s="262"/>
      <c r="BQ57" s="259">
        <v>51</v>
      </c>
      <c r="BR57" s="260"/>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3"/>
    </row>
    <row r="58" spans="1:131" s="244" customFormat="1" ht="26.25" customHeight="1">
      <c r="A58" s="258">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49"/>
      <c r="BK58" s="249"/>
      <c r="BL58" s="249"/>
      <c r="BM58" s="249"/>
      <c r="BN58" s="249"/>
      <c r="BO58" s="262"/>
      <c r="BP58" s="262"/>
      <c r="BQ58" s="259">
        <v>52</v>
      </c>
      <c r="BR58" s="260"/>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3"/>
    </row>
    <row r="59" spans="1:131" s="244" customFormat="1" ht="26.25" customHeight="1">
      <c r="A59" s="258">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49"/>
      <c r="BK59" s="249"/>
      <c r="BL59" s="249"/>
      <c r="BM59" s="249"/>
      <c r="BN59" s="249"/>
      <c r="BO59" s="262"/>
      <c r="BP59" s="262"/>
      <c r="BQ59" s="259">
        <v>53</v>
      </c>
      <c r="BR59" s="260"/>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3"/>
    </row>
    <row r="60" spans="1:131" s="244" customFormat="1" ht="26.25" customHeight="1">
      <c r="A60" s="258">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49"/>
      <c r="BK60" s="249"/>
      <c r="BL60" s="249"/>
      <c r="BM60" s="249"/>
      <c r="BN60" s="249"/>
      <c r="BO60" s="262"/>
      <c r="BP60" s="262"/>
      <c r="BQ60" s="259">
        <v>54</v>
      </c>
      <c r="BR60" s="260"/>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3"/>
    </row>
    <row r="61" spans="1:131" s="244" customFormat="1" ht="26.25" customHeight="1" thickBot="1">
      <c r="A61" s="258">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49"/>
      <c r="BK61" s="249"/>
      <c r="BL61" s="249"/>
      <c r="BM61" s="249"/>
      <c r="BN61" s="249"/>
      <c r="BO61" s="262"/>
      <c r="BP61" s="262"/>
      <c r="BQ61" s="259">
        <v>55</v>
      </c>
      <c r="BR61" s="260"/>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3"/>
    </row>
    <row r="62" spans="1:131" s="244" customFormat="1" ht="26.25" customHeight="1">
      <c r="A62" s="258">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404</v>
      </c>
      <c r="BK62" s="1128"/>
      <c r="BL62" s="1128"/>
      <c r="BM62" s="1128"/>
      <c r="BN62" s="1129"/>
      <c r="BO62" s="262"/>
      <c r="BP62" s="262"/>
      <c r="BQ62" s="259">
        <v>56</v>
      </c>
      <c r="BR62" s="260"/>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3"/>
    </row>
    <row r="63" spans="1:131" s="244" customFormat="1" ht="26.25" customHeight="1" thickBot="1">
      <c r="A63" s="261" t="s">
        <v>386</v>
      </c>
      <c r="B63" s="1037" t="s">
        <v>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55</v>
      </c>
      <c r="AG63" s="1052"/>
      <c r="AH63" s="1052"/>
      <c r="AI63" s="1052"/>
      <c r="AJ63" s="1125"/>
      <c r="AK63" s="1126"/>
      <c r="AL63" s="1056"/>
      <c r="AM63" s="1056"/>
      <c r="AN63" s="1056"/>
      <c r="AO63" s="1056"/>
      <c r="AP63" s="1052">
        <v>3510</v>
      </c>
      <c r="AQ63" s="1052"/>
      <c r="AR63" s="1052"/>
      <c r="AS63" s="1052"/>
      <c r="AT63" s="1052"/>
      <c r="AU63" s="1052">
        <v>3138</v>
      </c>
      <c r="AV63" s="1052"/>
      <c r="AW63" s="1052"/>
      <c r="AX63" s="1052"/>
      <c r="AY63" s="1052"/>
      <c r="AZ63" s="1120"/>
      <c r="BA63" s="1120"/>
      <c r="BB63" s="1120"/>
      <c r="BC63" s="1120"/>
      <c r="BD63" s="1120"/>
      <c r="BE63" s="1053"/>
      <c r="BF63" s="1053"/>
      <c r="BG63" s="1053"/>
      <c r="BH63" s="1053"/>
      <c r="BI63" s="1054"/>
      <c r="BJ63" s="1121" t="s">
        <v>406</v>
      </c>
      <c r="BK63" s="1044"/>
      <c r="BL63" s="1044"/>
      <c r="BM63" s="1044"/>
      <c r="BN63" s="1122"/>
      <c r="BO63" s="262"/>
      <c r="BP63" s="262"/>
      <c r="BQ63" s="259">
        <v>57</v>
      </c>
      <c r="BR63" s="260"/>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3"/>
    </row>
    <row r="64" spans="1:131" s="244" customFormat="1" ht="26.2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3"/>
    </row>
    <row r="65" spans="1:131" s="244" customFormat="1" ht="26.25" customHeight="1" thickBot="1">
      <c r="A65" s="249" t="s">
        <v>407</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3"/>
    </row>
    <row r="66" spans="1:131" s="244" customFormat="1" ht="26.25" customHeight="1">
      <c r="A66" s="1090" t="s">
        <v>408</v>
      </c>
      <c r="B66" s="1091"/>
      <c r="C66" s="1091"/>
      <c r="D66" s="1091"/>
      <c r="E66" s="1091"/>
      <c r="F66" s="1091"/>
      <c r="G66" s="1091"/>
      <c r="H66" s="1091"/>
      <c r="I66" s="1091"/>
      <c r="J66" s="1091"/>
      <c r="K66" s="1091"/>
      <c r="L66" s="1091"/>
      <c r="M66" s="1091"/>
      <c r="N66" s="1091"/>
      <c r="O66" s="1091"/>
      <c r="P66" s="1092"/>
      <c r="Q66" s="1096" t="s">
        <v>390</v>
      </c>
      <c r="R66" s="1097"/>
      <c r="S66" s="1097"/>
      <c r="T66" s="1097"/>
      <c r="U66" s="1098"/>
      <c r="V66" s="1096" t="s">
        <v>409</v>
      </c>
      <c r="W66" s="1097"/>
      <c r="X66" s="1097"/>
      <c r="Y66" s="1097"/>
      <c r="Z66" s="1098"/>
      <c r="AA66" s="1096" t="s">
        <v>410</v>
      </c>
      <c r="AB66" s="1097"/>
      <c r="AC66" s="1097"/>
      <c r="AD66" s="1097"/>
      <c r="AE66" s="1098"/>
      <c r="AF66" s="1102" t="s">
        <v>411</v>
      </c>
      <c r="AG66" s="1103"/>
      <c r="AH66" s="1103"/>
      <c r="AI66" s="1103"/>
      <c r="AJ66" s="1104"/>
      <c r="AK66" s="1096" t="s">
        <v>412</v>
      </c>
      <c r="AL66" s="1091"/>
      <c r="AM66" s="1091"/>
      <c r="AN66" s="1091"/>
      <c r="AO66" s="1092"/>
      <c r="AP66" s="1096" t="s">
        <v>395</v>
      </c>
      <c r="AQ66" s="1097"/>
      <c r="AR66" s="1097"/>
      <c r="AS66" s="1097"/>
      <c r="AT66" s="1098"/>
      <c r="AU66" s="1096" t="s">
        <v>413</v>
      </c>
      <c r="AV66" s="1097"/>
      <c r="AW66" s="1097"/>
      <c r="AX66" s="1097"/>
      <c r="AY66" s="1098"/>
      <c r="AZ66" s="1096" t="s">
        <v>374</v>
      </c>
      <c r="BA66" s="1097"/>
      <c r="BB66" s="1097"/>
      <c r="BC66" s="1097"/>
      <c r="BD66" s="1112"/>
      <c r="BE66" s="262"/>
      <c r="BF66" s="262"/>
      <c r="BG66" s="262"/>
      <c r="BH66" s="262"/>
      <c r="BI66" s="262"/>
      <c r="BJ66" s="262"/>
      <c r="BK66" s="262"/>
      <c r="BL66" s="262"/>
      <c r="BM66" s="262"/>
      <c r="BN66" s="262"/>
      <c r="BO66" s="262"/>
      <c r="BP66" s="262"/>
      <c r="BQ66" s="259">
        <v>60</v>
      </c>
      <c r="BR66" s="264"/>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3"/>
    </row>
    <row r="67" spans="1:131" s="244"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2"/>
      <c r="BF67" s="262"/>
      <c r="BG67" s="262"/>
      <c r="BH67" s="262"/>
      <c r="BI67" s="262"/>
      <c r="BJ67" s="262"/>
      <c r="BK67" s="262"/>
      <c r="BL67" s="262"/>
      <c r="BM67" s="262"/>
      <c r="BN67" s="262"/>
      <c r="BO67" s="262"/>
      <c r="BP67" s="262"/>
      <c r="BQ67" s="259">
        <v>61</v>
      </c>
      <c r="BR67" s="264"/>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3"/>
    </row>
    <row r="68" spans="1:131" s="244" customFormat="1" ht="26.25" customHeight="1" thickTop="1">
      <c r="A68" s="255">
        <v>1</v>
      </c>
      <c r="B68" s="1080" t="s">
        <v>569</v>
      </c>
      <c r="C68" s="1081"/>
      <c r="D68" s="1081"/>
      <c r="E68" s="1081"/>
      <c r="F68" s="1081"/>
      <c r="G68" s="1081"/>
      <c r="H68" s="1081"/>
      <c r="I68" s="1081"/>
      <c r="J68" s="1081"/>
      <c r="K68" s="1081"/>
      <c r="L68" s="1081"/>
      <c r="M68" s="1081"/>
      <c r="N68" s="1081"/>
      <c r="O68" s="1081"/>
      <c r="P68" s="1082"/>
      <c r="Q68" s="1083">
        <v>1094</v>
      </c>
      <c r="R68" s="1077"/>
      <c r="S68" s="1077"/>
      <c r="T68" s="1077"/>
      <c r="U68" s="1077"/>
      <c r="V68" s="1077">
        <v>1090</v>
      </c>
      <c r="W68" s="1077"/>
      <c r="X68" s="1077"/>
      <c r="Y68" s="1077"/>
      <c r="Z68" s="1077"/>
      <c r="AA68" s="1077">
        <v>4</v>
      </c>
      <c r="AB68" s="1077"/>
      <c r="AC68" s="1077"/>
      <c r="AD68" s="1077"/>
      <c r="AE68" s="1077"/>
      <c r="AF68" s="1077">
        <v>4</v>
      </c>
      <c r="AG68" s="1077"/>
      <c r="AH68" s="1077"/>
      <c r="AI68" s="1077"/>
      <c r="AJ68" s="1077"/>
      <c r="AK68" s="1077" t="s">
        <v>570</v>
      </c>
      <c r="AL68" s="1077"/>
      <c r="AM68" s="1077"/>
      <c r="AN68" s="1077"/>
      <c r="AO68" s="1077"/>
      <c r="AP68" s="1077" t="s">
        <v>570</v>
      </c>
      <c r="AQ68" s="1077"/>
      <c r="AR68" s="1077"/>
      <c r="AS68" s="1077"/>
      <c r="AT68" s="1077"/>
      <c r="AU68" s="1077" t="s">
        <v>570</v>
      </c>
      <c r="AV68" s="1077"/>
      <c r="AW68" s="1077"/>
      <c r="AX68" s="1077"/>
      <c r="AY68" s="1077"/>
      <c r="AZ68" s="1078"/>
      <c r="BA68" s="1078"/>
      <c r="BB68" s="1078"/>
      <c r="BC68" s="1078"/>
      <c r="BD68" s="1079"/>
      <c r="BE68" s="262"/>
      <c r="BF68" s="262"/>
      <c r="BG68" s="262"/>
      <c r="BH68" s="262"/>
      <c r="BI68" s="262"/>
      <c r="BJ68" s="262"/>
      <c r="BK68" s="262"/>
      <c r="BL68" s="262"/>
      <c r="BM68" s="262"/>
      <c r="BN68" s="262"/>
      <c r="BO68" s="262"/>
      <c r="BP68" s="262"/>
      <c r="BQ68" s="259">
        <v>62</v>
      </c>
      <c r="BR68" s="264"/>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3"/>
    </row>
    <row r="69" spans="1:131" s="244" customFormat="1" ht="26.25" customHeight="1">
      <c r="A69" s="258">
        <v>2</v>
      </c>
      <c r="B69" s="1067" t="s">
        <v>571</v>
      </c>
      <c r="C69" s="1068"/>
      <c r="D69" s="1068"/>
      <c r="E69" s="1068"/>
      <c r="F69" s="1068"/>
      <c r="G69" s="1068"/>
      <c r="H69" s="1068"/>
      <c r="I69" s="1068"/>
      <c r="J69" s="1068"/>
      <c r="K69" s="1068"/>
      <c r="L69" s="1068"/>
      <c r="M69" s="1068"/>
      <c r="N69" s="1068"/>
      <c r="O69" s="1068"/>
      <c r="P69" s="1069"/>
      <c r="Q69" s="1070">
        <v>89</v>
      </c>
      <c r="R69" s="1064"/>
      <c r="S69" s="1064"/>
      <c r="T69" s="1064"/>
      <c r="U69" s="1064"/>
      <c r="V69" s="1064">
        <v>73</v>
      </c>
      <c r="W69" s="1064"/>
      <c r="X69" s="1064"/>
      <c r="Y69" s="1064"/>
      <c r="Z69" s="1064"/>
      <c r="AA69" s="1064">
        <v>15</v>
      </c>
      <c r="AB69" s="1064"/>
      <c r="AC69" s="1064"/>
      <c r="AD69" s="1064"/>
      <c r="AE69" s="1064"/>
      <c r="AF69" s="1064">
        <v>15</v>
      </c>
      <c r="AG69" s="1064"/>
      <c r="AH69" s="1064"/>
      <c r="AI69" s="1064"/>
      <c r="AJ69" s="1064"/>
      <c r="AK69" s="1064">
        <v>5</v>
      </c>
      <c r="AL69" s="1064"/>
      <c r="AM69" s="1064"/>
      <c r="AN69" s="1064"/>
      <c r="AO69" s="1064"/>
      <c r="AP69" s="1064" t="s">
        <v>570</v>
      </c>
      <c r="AQ69" s="1064"/>
      <c r="AR69" s="1064"/>
      <c r="AS69" s="1064"/>
      <c r="AT69" s="1064"/>
      <c r="AU69" s="1064" t="s">
        <v>570</v>
      </c>
      <c r="AV69" s="1064"/>
      <c r="AW69" s="1064"/>
      <c r="AX69" s="1064"/>
      <c r="AY69" s="1064"/>
      <c r="AZ69" s="1075"/>
      <c r="BA69" s="1075"/>
      <c r="BB69" s="1075"/>
      <c r="BC69" s="1075"/>
      <c r="BD69" s="1076"/>
      <c r="BE69" s="262"/>
      <c r="BF69" s="262"/>
      <c r="BG69" s="262"/>
      <c r="BH69" s="262"/>
      <c r="BI69" s="262"/>
      <c r="BJ69" s="262"/>
      <c r="BK69" s="262"/>
      <c r="BL69" s="262"/>
      <c r="BM69" s="262"/>
      <c r="BN69" s="262"/>
      <c r="BO69" s="262"/>
      <c r="BP69" s="262"/>
      <c r="BQ69" s="259">
        <v>63</v>
      </c>
      <c r="BR69" s="264"/>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3"/>
    </row>
    <row r="70" spans="1:131" s="244" customFormat="1" ht="26.25" customHeight="1">
      <c r="A70" s="258">
        <v>3</v>
      </c>
      <c r="B70" s="1067" t="s">
        <v>572</v>
      </c>
      <c r="C70" s="1068"/>
      <c r="D70" s="1068"/>
      <c r="E70" s="1068"/>
      <c r="F70" s="1068"/>
      <c r="G70" s="1068"/>
      <c r="H70" s="1068"/>
      <c r="I70" s="1068"/>
      <c r="J70" s="1068"/>
      <c r="K70" s="1068"/>
      <c r="L70" s="1068"/>
      <c r="M70" s="1068"/>
      <c r="N70" s="1068"/>
      <c r="O70" s="1068"/>
      <c r="P70" s="1069"/>
      <c r="Q70" s="1070">
        <v>7112</v>
      </c>
      <c r="R70" s="1064"/>
      <c r="S70" s="1064"/>
      <c r="T70" s="1064"/>
      <c r="U70" s="1064"/>
      <c r="V70" s="1064">
        <v>6945</v>
      </c>
      <c r="W70" s="1064"/>
      <c r="X70" s="1064"/>
      <c r="Y70" s="1064"/>
      <c r="Z70" s="1064"/>
      <c r="AA70" s="1064">
        <v>167</v>
      </c>
      <c r="AB70" s="1064"/>
      <c r="AC70" s="1064"/>
      <c r="AD70" s="1064"/>
      <c r="AE70" s="1064"/>
      <c r="AF70" s="1064">
        <v>167</v>
      </c>
      <c r="AG70" s="1064"/>
      <c r="AH70" s="1064"/>
      <c r="AI70" s="1064"/>
      <c r="AJ70" s="1064"/>
      <c r="AK70" s="1064" t="s">
        <v>570</v>
      </c>
      <c r="AL70" s="1064"/>
      <c r="AM70" s="1064"/>
      <c r="AN70" s="1064"/>
      <c r="AO70" s="1064"/>
      <c r="AP70" s="1064" t="s">
        <v>570</v>
      </c>
      <c r="AQ70" s="1064"/>
      <c r="AR70" s="1064"/>
      <c r="AS70" s="1064"/>
      <c r="AT70" s="1064"/>
      <c r="AU70" s="1064" t="s">
        <v>570</v>
      </c>
      <c r="AV70" s="1064"/>
      <c r="AW70" s="1064"/>
      <c r="AX70" s="1064"/>
      <c r="AY70" s="1064"/>
      <c r="AZ70" s="1075"/>
      <c r="BA70" s="1075"/>
      <c r="BB70" s="1075"/>
      <c r="BC70" s="1075"/>
      <c r="BD70" s="1076"/>
      <c r="BE70" s="262"/>
      <c r="BF70" s="262"/>
      <c r="BG70" s="262"/>
      <c r="BH70" s="262"/>
      <c r="BI70" s="262"/>
      <c r="BJ70" s="262"/>
      <c r="BK70" s="262"/>
      <c r="BL70" s="262"/>
      <c r="BM70" s="262"/>
      <c r="BN70" s="262"/>
      <c r="BO70" s="262"/>
      <c r="BP70" s="262"/>
      <c r="BQ70" s="259">
        <v>64</v>
      </c>
      <c r="BR70" s="264"/>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3"/>
    </row>
    <row r="71" spans="1:131" s="244" customFormat="1" ht="26.25" customHeight="1">
      <c r="A71" s="258">
        <v>4</v>
      </c>
      <c r="B71" s="1067" t="s">
        <v>573</v>
      </c>
      <c r="C71" s="1068"/>
      <c r="D71" s="1068"/>
      <c r="E71" s="1068"/>
      <c r="F71" s="1068"/>
      <c r="G71" s="1068"/>
      <c r="H71" s="1068"/>
      <c r="I71" s="1068"/>
      <c r="J71" s="1068"/>
      <c r="K71" s="1068"/>
      <c r="L71" s="1068"/>
      <c r="M71" s="1068"/>
      <c r="N71" s="1068"/>
      <c r="O71" s="1068"/>
      <c r="P71" s="1069"/>
      <c r="Q71" s="1070">
        <v>2905</v>
      </c>
      <c r="R71" s="1064"/>
      <c r="S71" s="1064"/>
      <c r="T71" s="1064"/>
      <c r="U71" s="1064"/>
      <c r="V71" s="1064">
        <v>2720</v>
      </c>
      <c r="W71" s="1064"/>
      <c r="X71" s="1064"/>
      <c r="Y71" s="1064"/>
      <c r="Z71" s="1064"/>
      <c r="AA71" s="1064">
        <v>185</v>
      </c>
      <c r="AB71" s="1064"/>
      <c r="AC71" s="1064"/>
      <c r="AD71" s="1064"/>
      <c r="AE71" s="1064"/>
      <c r="AF71" s="1064">
        <v>185</v>
      </c>
      <c r="AG71" s="1064"/>
      <c r="AH71" s="1064"/>
      <c r="AI71" s="1064"/>
      <c r="AJ71" s="1064"/>
      <c r="AK71" s="1064" t="s">
        <v>570</v>
      </c>
      <c r="AL71" s="1064"/>
      <c r="AM71" s="1064"/>
      <c r="AN71" s="1064"/>
      <c r="AO71" s="1064"/>
      <c r="AP71" s="1064">
        <v>13568</v>
      </c>
      <c r="AQ71" s="1064"/>
      <c r="AR71" s="1064"/>
      <c r="AS71" s="1064"/>
      <c r="AT71" s="1064"/>
      <c r="AU71" s="1064">
        <v>461</v>
      </c>
      <c r="AV71" s="1064"/>
      <c r="AW71" s="1064"/>
      <c r="AX71" s="1064"/>
      <c r="AY71" s="1064"/>
      <c r="AZ71" s="1075"/>
      <c r="BA71" s="1075"/>
      <c r="BB71" s="1075"/>
      <c r="BC71" s="1075"/>
      <c r="BD71" s="1076"/>
      <c r="BE71" s="262"/>
      <c r="BF71" s="262"/>
      <c r="BG71" s="262"/>
      <c r="BH71" s="262"/>
      <c r="BI71" s="262"/>
      <c r="BJ71" s="262"/>
      <c r="BK71" s="262"/>
      <c r="BL71" s="262"/>
      <c r="BM71" s="262"/>
      <c r="BN71" s="262"/>
      <c r="BO71" s="262"/>
      <c r="BP71" s="262"/>
      <c r="BQ71" s="259">
        <v>65</v>
      </c>
      <c r="BR71" s="264"/>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3"/>
    </row>
    <row r="72" spans="1:131" s="244" customFormat="1" ht="26.25" customHeight="1">
      <c r="A72" s="258">
        <v>5</v>
      </c>
      <c r="B72" s="1067" t="s">
        <v>574</v>
      </c>
      <c r="C72" s="1068"/>
      <c r="D72" s="1068"/>
      <c r="E72" s="1068"/>
      <c r="F72" s="1068"/>
      <c r="G72" s="1068"/>
      <c r="H72" s="1068"/>
      <c r="I72" s="1068"/>
      <c r="J72" s="1068"/>
      <c r="K72" s="1068"/>
      <c r="L72" s="1068"/>
      <c r="M72" s="1068"/>
      <c r="N72" s="1068"/>
      <c r="O72" s="1068"/>
      <c r="P72" s="1069"/>
      <c r="Q72" s="1070">
        <v>591</v>
      </c>
      <c r="R72" s="1064"/>
      <c r="S72" s="1064"/>
      <c r="T72" s="1064"/>
      <c r="U72" s="1064"/>
      <c r="V72" s="1064">
        <v>542</v>
      </c>
      <c r="W72" s="1064"/>
      <c r="X72" s="1064"/>
      <c r="Y72" s="1064"/>
      <c r="Z72" s="1064"/>
      <c r="AA72" s="1064">
        <v>49</v>
      </c>
      <c r="AB72" s="1064"/>
      <c r="AC72" s="1064"/>
      <c r="AD72" s="1064"/>
      <c r="AE72" s="1064"/>
      <c r="AF72" s="1064">
        <v>49</v>
      </c>
      <c r="AG72" s="1064"/>
      <c r="AH72" s="1064"/>
      <c r="AI72" s="1064"/>
      <c r="AJ72" s="1064"/>
      <c r="AK72" s="1064" t="s">
        <v>570</v>
      </c>
      <c r="AL72" s="1064"/>
      <c r="AM72" s="1064"/>
      <c r="AN72" s="1064"/>
      <c r="AO72" s="1064"/>
      <c r="AP72" s="1064" t="s">
        <v>570</v>
      </c>
      <c r="AQ72" s="1064"/>
      <c r="AR72" s="1064"/>
      <c r="AS72" s="1064"/>
      <c r="AT72" s="1064"/>
      <c r="AU72" s="1064" t="s">
        <v>570</v>
      </c>
      <c r="AV72" s="1064"/>
      <c r="AW72" s="1064"/>
      <c r="AX72" s="1064"/>
      <c r="AY72" s="1064"/>
      <c r="AZ72" s="1075"/>
      <c r="BA72" s="1075"/>
      <c r="BB72" s="1075"/>
      <c r="BC72" s="1075"/>
      <c r="BD72" s="1076"/>
      <c r="BE72" s="262"/>
      <c r="BF72" s="262"/>
      <c r="BG72" s="262"/>
      <c r="BH72" s="262"/>
      <c r="BI72" s="262"/>
      <c r="BJ72" s="262"/>
      <c r="BK72" s="262"/>
      <c r="BL72" s="262"/>
      <c r="BM72" s="262"/>
      <c r="BN72" s="262"/>
      <c r="BO72" s="262"/>
      <c r="BP72" s="262"/>
      <c r="BQ72" s="259">
        <v>66</v>
      </c>
      <c r="BR72" s="264"/>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3"/>
    </row>
    <row r="73" spans="1:131" s="244" customFormat="1" ht="26.25" customHeight="1">
      <c r="A73" s="258">
        <v>6</v>
      </c>
      <c r="B73" s="1067" t="s">
        <v>575</v>
      </c>
      <c r="C73" s="1068"/>
      <c r="D73" s="1068"/>
      <c r="E73" s="1068"/>
      <c r="F73" s="1068"/>
      <c r="G73" s="1068"/>
      <c r="H73" s="1068"/>
      <c r="I73" s="1068"/>
      <c r="J73" s="1068"/>
      <c r="K73" s="1068"/>
      <c r="L73" s="1068"/>
      <c r="M73" s="1068"/>
      <c r="N73" s="1068"/>
      <c r="O73" s="1068"/>
      <c r="P73" s="1069"/>
      <c r="Q73" s="1070">
        <v>159720</v>
      </c>
      <c r="R73" s="1064"/>
      <c r="S73" s="1064"/>
      <c r="T73" s="1064"/>
      <c r="U73" s="1064"/>
      <c r="V73" s="1064">
        <v>156204</v>
      </c>
      <c r="W73" s="1064"/>
      <c r="X73" s="1064"/>
      <c r="Y73" s="1064"/>
      <c r="Z73" s="1064"/>
      <c r="AA73" s="1064">
        <v>3516</v>
      </c>
      <c r="AB73" s="1064"/>
      <c r="AC73" s="1064"/>
      <c r="AD73" s="1064"/>
      <c r="AE73" s="1064"/>
      <c r="AF73" s="1064">
        <v>3516</v>
      </c>
      <c r="AG73" s="1064"/>
      <c r="AH73" s="1064"/>
      <c r="AI73" s="1064"/>
      <c r="AJ73" s="1064"/>
      <c r="AK73" s="1064">
        <v>2022</v>
      </c>
      <c r="AL73" s="1064"/>
      <c r="AM73" s="1064"/>
      <c r="AN73" s="1064"/>
      <c r="AO73" s="1064"/>
      <c r="AP73" s="1064" t="s">
        <v>570</v>
      </c>
      <c r="AQ73" s="1064"/>
      <c r="AR73" s="1064"/>
      <c r="AS73" s="1064"/>
      <c r="AT73" s="1064"/>
      <c r="AU73" s="1064" t="s">
        <v>570</v>
      </c>
      <c r="AV73" s="1064"/>
      <c r="AW73" s="1064"/>
      <c r="AX73" s="1064"/>
      <c r="AY73" s="1064"/>
      <c r="AZ73" s="1075"/>
      <c r="BA73" s="1075"/>
      <c r="BB73" s="1075"/>
      <c r="BC73" s="1075"/>
      <c r="BD73" s="1076"/>
      <c r="BE73" s="262"/>
      <c r="BF73" s="262"/>
      <c r="BG73" s="262"/>
      <c r="BH73" s="262"/>
      <c r="BI73" s="262"/>
      <c r="BJ73" s="262"/>
      <c r="BK73" s="262"/>
      <c r="BL73" s="262"/>
      <c r="BM73" s="262"/>
      <c r="BN73" s="262"/>
      <c r="BO73" s="262"/>
      <c r="BP73" s="262"/>
      <c r="BQ73" s="259">
        <v>67</v>
      </c>
      <c r="BR73" s="264"/>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3"/>
    </row>
    <row r="74" spans="1:131" s="244" customFormat="1" ht="26.25" customHeight="1">
      <c r="A74" s="258">
        <v>7</v>
      </c>
      <c r="B74" s="1067" t="s">
        <v>576</v>
      </c>
      <c r="C74" s="1068"/>
      <c r="D74" s="1068"/>
      <c r="E74" s="1068"/>
      <c r="F74" s="1068"/>
      <c r="G74" s="1068"/>
      <c r="H74" s="1068"/>
      <c r="I74" s="1068"/>
      <c r="J74" s="1068"/>
      <c r="K74" s="1068"/>
      <c r="L74" s="1068"/>
      <c r="M74" s="1068"/>
      <c r="N74" s="1068"/>
      <c r="O74" s="1068"/>
      <c r="P74" s="1069"/>
      <c r="Q74" s="1070">
        <v>617</v>
      </c>
      <c r="R74" s="1064"/>
      <c r="S74" s="1064"/>
      <c r="T74" s="1064"/>
      <c r="U74" s="1064"/>
      <c r="V74" s="1064">
        <v>492</v>
      </c>
      <c r="W74" s="1064"/>
      <c r="X74" s="1064"/>
      <c r="Y74" s="1064"/>
      <c r="Z74" s="1064"/>
      <c r="AA74" s="1064">
        <v>125</v>
      </c>
      <c r="AB74" s="1064"/>
      <c r="AC74" s="1064"/>
      <c r="AD74" s="1064"/>
      <c r="AE74" s="1064"/>
      <c r="AF74" s="1064">
        <v>1234</v>
      </c>
      <c r="AG74" s="1064"/>
      <c r="AH74" s="1064"/>
      <c r="AI74" s="1064"/>
      <c r="AJ74" s="1064"/>
      <c r="AK74" s="1064">
        <v>5</v>
      </c>
      <c r="AL74" s="1064"/>
      <c r="AM74" s="1064"/>
      <c r="AN74" s="1064"/>
      <c r="AO74" s="1064"/>
      <c r="AP74" s="1064">
        <v>543</v>
      </c>
      <c r="AQ74" s="1064"/>
      <c r="AR74" s="1064"/>
      <c r="AS74" s="1064"/>
      <c r="AT74" s="1064"/>
      <c r="AU74" s="1064" t="s">
        <v>570</v>
      </c>
      <c r="AV74" s="1064"/>
      <c r="AW74" s="1064"/>
      <c r="AX74" s="1064"/>
      <c r="AY74" s="1064"/>
      <c r="AZ74" s="1075" t="s">
        <v>577</v>
      </c>
      <c r="BA74" s="1075"/>
      <c r="BB74" s="1075"/>
      <c r="BC74" s="1075"/>
      <c r="BD74" s="1076"/>
      <c r="BE74" s="262"/>
      <c r="BF74" s="262"/>
      <c r="BG74" s="262"/>
      <c r="BH74" s="262"/>
      <c r="BI74" s="262"/>
      <c r="BJ74" s="262"/>
      <c r="BK74" s="262"/>
      <c r="BL74" s="262"/>
      <c r="BM74" s="262"/>
      <c r="BN74" s="262"/>
      <c r="BO74" s="262"/>
      <c r="BP74" s="262"/>
      <c r="BQ74" s="259">
        <v>68</v>
      </c>
      <c r="BR74" s="264"/>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3"/>
    </row>
    <row r="75" spans="1:131" s="244" customFormat="1" ht="26.25" customHeight="1">
      <c r="A75" s="258">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2"/>
      <c r="BF75" s="262"/>
      <c r="BG75" s="262"/>
      <c r="BH75" s="262"/>
      <c r="BI75" s="262"/>
      <c r="BJ75" s="262"/>
      <c r="BK75" s="262"/>
      <c r="BL75" s="262"/>
      <c r="BM75" s="262"/>
      <c r="BN75" s="262"/>
      <c r="BO75" s="262"/>
      <c r="BP75" s="262"/>
      <c r="BQ75" s="259">
        <v>69</v>
      </c>
      <c r="BR75" s="264"/>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3"/>
    </row>
    <row r="76" spans="1:131" s="244" customFormat="1" ht="26.25" customHeight="1">
      <c r="A76" s="258">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2"/>
      <c r="BF76" s="262"/>
      <c r="BG76" s="262"/>
      <c r="BH76" s="262"/>
      <c r="BI76" s="262"/>
      <c r="BJ76" s="262"/>
      <c r="BK76" s="262"/>
      <c r="BL76" s="262"/>
      <c r="BM76" s="262"/>
      <c r="BN76" s="262"/>
      <c r="BO76" s="262"/>
      <c r="BP76" s="262"/>
      <c r="BQ76" s="259">
        <v>70</v>
      </c>
      <c r="BR76" s="264"/>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3"/>
    </row>
    <row r="77" spans="1:131" s="244" customFormat="1" ht="26.25" customHeight="1">
      <c r="A77" s="258">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2"/>
      <c r="BF77" s="262"/>
      <c r="BG77" s="262"/>
      <c r="BH77" s="262"/>
      <c r="BI77" s="262"/>
      <c r="BJ77" s="262"/>
      <c r="BK77" s="262"/>
      <c r="BL77" s="262"/>
      <c r="BM77" s="262"/>
      <c r="BN77" s="262"/>
      <c r="BO77" s="262"/>
      <c r="BP77" s="262"/>
      <c r="BQ77" s="259">
        <v>71</v>
      </c>
      <c r="BR77" s="264"/>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3"/>
    </row>
    <row r="78" spans="1:131" s="244" customFormat="1" ht="26.25" customHeight="1">
      <c r="A78" s="258">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2"/>
      <c r="BF78" s="262"/>
      <c r="BG78" s="262"/>
      <c r="BH78" s="262"/>
      <c r="BI78" s="262"/>
      <c r="BJ78" s="265"/>
      <c r="BK78" s="265"/>
      <c r="BL78" s="265"/>
      <c r="BM78" s="265"/>
      <c r="BN78" s="265"/>
      <c r="BO78" s="262"/>
      <c r="BP78" s="262"/>
      <c r="BQ78" s="259">
        <v>72</v>
      </c>
      <c r="BR78" s="264"/>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3"/>
    </row>
    <row r="79" spans="1:131" s="244" customFormat="1" ht="26.25" customHeight="1">
      <c r="A79" s="258">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2"/>
      <c r="BF79" s="262"/>
      <c r="BG79" s="262"/>
      <c r="BH79" s="262"/>
      <c r="BI79" s="262"/>
      <c r="BJ79" s="265"/>
      <c r="BK79" s="265"/>
      <c r="BL79" s="265"/>
      <c r="BM79" s="265"/>
      <c r="BN79" s="265"/>
      <c r="BO79" s="262"/>
      <c r="BP79" s="262"/>
      <c r="BQ79" s="259">
        <v>73</v>
      </c>
      <c r="BR79" s="264"/>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3"/>
    </row>
    <row r="80" spans="1:131" s="244" customFormat="1" ht="26.25" customHeight="1">
      <c r="A80" s="258">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2"/>
      <c r="BF80" s="262"/>
      <c r="BG80" s="262"/>
      <c r="BH80" s="262"/>
      <c r="BI80" s="262"/>
      <c r="BJ80" s="262"/>
      <c r="BK80" s="262"/>
      <c r="BL80" s="262"/>
      <c r="BM80" s="262"/>
      <c r="BN80" s="262"/>
      <c r="BO80" s="262"/>
      <c r="BP80" s="262"/>
      <c r="BQ80" s="259">
        <v>74</v>
      </c>
      <c r="BR80" s="264"/>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3"/>
    </row>
    <row r="81" spans="1:131" s="244" customFormat="1" ht="26.25" customHeight="1">
      <c r="A81" s="258">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2"/>
      <c r="BF81" s="262"/>
      <c r="BG81" s="262"/>
      <c r="BH81" s="262"/>
      <c r="BI81" s="262"/>
      <c r="BJ81" s="262"/>
      <c r="BK81" s="262"/>
      <c r="BL81" s="262"/>
      <c r="BM81" s="262"/>
      <c r="BN81" s="262"/>
      <c r="BO81" s="262"/>
      <c r="BP81" s="262"/>
      <c r="BQ81" s="259">
        <v>75</v>
      </c>
      <c r="BR81" s="264"/>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3"/>
    </row>
    <row r="82" spans="1:131" s="244" customFormat="1" ht="26.25" customHeight="1">
      <c r="A82" s="258">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2"/>
      <c r="BF82" s="262"/>
      <c r="BG82" s="262"/>
      <c r="BH82" s="262"/>
      <c r="BI82" s="262"/>
      <c r="BJ82" s="262"/>
      <c r="BK82" s="262"/>
      <c r="BL82" s="262"/>
      <c r="BM82" s="262"/>
      <c r="BN82" s="262"/>
      <c r="BO82" s="262"/>
      <c r="BP82" s="262"/>
      <c r="BQ82" s="259">
        <v>76</v>
      </c>
      <c r="BR82" s="264"/>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3"/>
    </row>
    <row r="83" spans="1:131" s="244" customFormat="1" ht="26.25" customHeight="1">
      <c r="A83" s="258">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2"/>
      <c r="BF83" s="262"/>
      <c r="BG83" s="262"/>
      <c r="BH83" s="262"/>
      <c r="BI83" s="262"/>
      <c r="BJ83" s="262"/>
      <c r="BK83" s="262"/>
      <c r="BL83" s="262"/>
      <c r="BM83" s="262"/>
      <c r="BN83" s="262"/>
      <c r="BO83" s="262"/>
      <c r="BP83" s="262"/>
      <c r="BQ83" s="259">
        <v>77</v>
      </c>
      <c r="BR83" s="264"/>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3"/>
    </row>
    <row r="84" spans="1:131" s="244" customFormat="1" ht="26.25" customHeight="1">
      <c r="A84" s="258">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2"/>
      <c r="BF84" s="262"/>
      <c r="BG84" s="262"/>
      <c r="BH84" s="262"/>
      <c r="BI84" s="262"/>
      <c r="BJ84" s="262"/>
      <c r="BK84" s="262"/>
      <c r="BL84" s="262"/>
      <c r="BM84" s="262"/>
      <c r="BN84" s="262"/>
      <c r="BO84" s="262"/>
      <c r="BP84" s="262"/>
      <c r="BQ84" s="259">
        <v>78</v>
      </c>
      <c r="BR84" s="264"/>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3"/>
    </row>
    <row r="85" spans="1:131" s="244" customFormat="1" ht="26.25" customHeight="1">
      <c r="A85" s="258">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2"/>
      <c r="BF85" s="262"/>
      <c r="BG85" s="262"/>
      <c r="BH85" s="262"/>
      <c r="BI85" s="262"/>
      <c r="BJ85" s="262"/>
      <c r="BK85" s="262"/>
      <c r="BL85" s="262"/>
      <c r="BM85" s="262"/>
      <c r="BN85" s="262"/>
      <c r="BO85" s="262"/>
      <c r="BP85" s="262"/>
      <c r="BQ85" s="259">
        <v>79</v>
      </c>
      <c r="BR85" s="264"/>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3"/>
    </row>
    <row r="86" spans="1:131" s="244" customFormat="1" ht="26.25" customHeight="1">
      <c r="A86" s="258">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2"/>
      <c r="BF86" s="262"/>
      <c r="BG86" s="262"/>
      <c r="BH86" s="262"/>
      <c r="BI86" s="262"/>
      <c r="BJ86" s="262"/>
      <c r="BK86" s="262"/>
      <c r="BL86" s="262"/>
      <c r="BM86" s="262"/>
      <c r="BN86" s="262"/>
      <c r="BO86" s="262"/>
      <c r="BP86" s="262"/>
      <c r="BQ86" s="259">
        <v>80</v>
      </c>
      <c r="BR86" s="264"/>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3"/>
    </row>
    <row r="87" spans="1:131" s="244" customFormat="1" ht="26.25" customHeight="1">
      <c r="A87" s="266">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2"/>
      <c r="BF87" s="262"/>
      <c r="BG87" s="262"/>
      <c r="BH87" s="262"/>
      <c r="BI87" s="262"/>
      <c r="BJ87" s="262"/>
      <c r="BK87" s="262"/>
      <c r="BL87" s="262"/>
      <c r="BM87" s="262"/>
      <c r="BN87" s="262"/>
      <c r="BO87" s="262"/>
      <c r="BP87" s="262"/>
      <c r="BQ87" s="259">
        <v>81</v>
      </c>
      <c r="BR87" s="264"/>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3"/>
    </row>
    <row r="88" spans="1:131" s="244" customFormat="1" ht="26.25" customHeight="1" thickBot="1">
      <c r="A88" s="261" t="s">
        <v>386</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5170</v>
      </c>
      <c r="AG88" s="1052"/>
      <c r="AH88" s="1052"/>
      <c r="AI88" s="1052"/>
      <c r="AJ88" s="1052"/>
      <c r="AK88" s="1056"/>
      <c r="AL88" s="1056"/>
      <c r="AM88" s="1056"/>
      <c r="AN88" s="1056"/>
      <c r="AO88" s="1056"/>
      <c r="AP88" s="1052">
        <v>14111</v>
      </c>
      <c r="AQ88" s="1052"/>
      <c r="AR88" s="1052"/>
      <c r="AS88" s="1052"/>
      <c r="AT88" s="1052"/>
      <c r="AU88" s="1052">
        <v>461</v>
      </c>
      <c r="AV88" s="1052"/>
      <c r="AW88" s="1052"/>
      <c r="AX88" s="1052"/>
      <c r="AY88" s="1052"/>
      <c r="AZ88" s="1053"/>
      <c r="BA88" s="1053"/>
      <c r="BB88" s="1053"/>
      <c r="BC88" s="1053"/>
      <c r="BD88" s="1054"/>
      <c r="BE88" s="262"/>
      <c r="BF88" s="262"/>
      <c r="BG88" s="262"/>
      <c r="BH88" s="262"/>
      <c r="BI88" s="262"/>
      <c r="BJ88" s="262"/>
      <c r="BK88" s="262"/>
      <c r="BL88" s="262"/>
      <c r="BM88" s="262"/>
      <c r="BN88" s="262"/>
      <c r="BO88" s="262"/>
      <c r="BP88" s="262"/>
      <c r="BQ88" s="259">
        <v>82</v>
      </c>
      <c r="BR88" s="264"/>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3"/>
    </row>
    <row r="89" spans="1:131" s="244" customFormat="1" ht="26.25" hidden="1" customHeight="1">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3"/>
    </row>
    <row r="90" spans="1:131" s="244" customFormat="1" ht="26.25" hidden="1" customHeight="1">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3"/>
    </row>
    <row r="91" spans="1:131" s="244" customFormat="1" ht="26.25" hidden="1" customHeight="1">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3"/>
    </row>
    <row r="92" spans="1:131" s="244" customFormat="1" ht="26.25" hidden="1" customHeight="1">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3"/>
    </row>
    <row r="93" spans="1:131" s="244" customFormat="1" ht="26.25" hidden="1" customHeight="1">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3"/>
    </row>
    <row r="94" spans="1:131" s="244" customFormat="1" ht="26.25" hidden="1" customHeight="1">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3"/>
    </row>
    <row r="95" spans="1:131" s="244" customFormat="1" ht="26.25" hidden="1" customHeight="1">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3"/>
    </row>
    <row r="96" spans="1:131" s="244" customFormat="1" ht="26.25" hidden="1" customHeight="1">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3"/>
    </row>
    <row r="97" spans="1:131" s="244" customFormat="1" ht="26.25" hidden="1" customHeight="1">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3"/>
    </row>
    <row r="98" spans="1:131" s="244" customFormat="1" ht="26.25" hidden="1" customHeight="1">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3"/>
    </row>
    <row r="99" spans="1:131" s="244" customFormat="1" ht="26.25" hidden="1" customHeight="1">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3"/>
    </row>
    <row r="100" spans="1:131" s="244" customFormat="1" ht="26.25" hidden="1" customHeight="1">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3"/>
    </row>
    <row r="101" spans="1:131" s="244" customFormat="1" ht="26.25" hidden="1" customHeight="1">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3"/>
    </row>
    <row r="102" spans="1:131" s="244" customFormat="1" ht="26.25" customHeight="1" thickBot="1">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386</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52</v>
      </c>
      <c r="CS102" s="1044"/>
      <c r="CT102" s="1044"/>
      <c r="CU102" s="1044"/>
      <c r="CV102" s="1045"/>
      <c r="CW102" s="1043" t="s">
        <v>581</v>
      </c>
      <c r="CX102" s="1044"/>
      <c r="CY102" s="1044"/>
      <c r="CZ102" s="1044"/>
      <c r="DA102" s="1045"/>
      <c r="DB102" s="1043" t="s">
        <v>581</v>
      </c>
      <c r="DC102" s="1044"/>
      <c r="DD102" s="1044"/>
      <c r="DE102" s="1044"/>
      <c r="DF102" s="1045"/>
      <c r="DG102" s="1043">
        <v>366</v>
      </c>
      <c r="DH102" s="1044"/>
      <c r="DI102" s="1044"/>
      <c r="DJ102" s="1044"/>
      <c r="DK102" s="1045"/>
      <c r="DL102" s="1043" t="s">
        <v>581</v>
      </c>
      <c r="DM102" s="1044"/>
      <c r="DN102" s="1044"/>
      <c r="DO102" s="1044"/>
      <c r="DP102" s="1045"/>
      <c r="DQ102" s="1043">
        <v>39</v>
      </c>
      <c r="DR102" s="1044"/>
      <c r="DS102" s="1044"/>
      <c r="DT102" s="1044"/>
      <c r="DU102" s="1045"/>
      <c r="DV102" s="1026"/>
      <c r="DW102" s="1027"/>
      <c r="DX102" s="1027"/>
      <c r="DY102" s="1027"/>
      <c r="DZ102" s="1028"/>
      <c r="EA102" s="243"/>
    </row>
    <row r="103" spans="1:131" s="244" customFormat="1" ht="26.25" customHeight="1">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3"/>
    </row>
    <row r="104" spans="1:131" s="244" customFormat="1" ht="26.25" customHeight="1">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3"/>
    </row>
    <row r="105" spans="1:131" s="244" customFormat="1" ht="11.2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c r="A107" s="272" t="s">
        <v>418</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419</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3" customFormat="1" ht="26.25" customHeight="1">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304</v>
      </c>
      <c r="AG109" s="987"/>
      <c r="AH109" s="987"/>
      <c r="AI109" s="987"/>
      <c r="AJ109" s="988"/>
      <c r="AK109" s="989" t="s">
        <v>303</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304</v>
      </c>
      <c r="BW109" s="987"/>
      <c r="BX109" s="987"/>
      <c r="BY109" s="987"/>
      <c r="BZ109" s="988"/>
      <c r="CA109" s="989" t="s">
        <v>303</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304</v>
      </c>
      <c r="DM109" s="987"/>
      <c r="DN109" s="987"/>
      <c r="DO109" s="987"/>
      <c r="DP109" s="988"/>
      <c r="DQ109" s="989" t="s">
        <v>303</v>
      </c>
      <c r="DR109" s="987"/>
      <c r="DS109" s="987"/>
      <c r="DT109" s="987"/>
      <c r="DU109" s="988"/>
      <c r="DV109" s="989" t="s">
        <v>424</v>
      </c>
      <c r="DW109" s="987"/>
      <c r="DX109" s="987"/>
      <c r="DY109" s="987"/>
      <c r="DZ109" s="1018"/>
    </row>
    <row r="110" spans="1:131" s="243" customFormat="1" ht="26.25" customHeight="1">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422969</v>
      </c>
      <c r="AB110" s="980"/>
      <c r="AC110" s="980"/>
      <c r="AD110" s="980"/>
      <c r="AE110" s="981"/>
      <c r="AF110" s="982">
        <v>476947</v>
      </c>
      <c r="AG110" s="980"/>
      <c r="AH110" s="980"/>
      <c r="AI110" s="980"/>
      <c r="AJ110" s="981"/>
      <c r="AK110" s="982">
        <v>498408</v>
      </c>
      <c r="AL110" s="980"/>
      <c r="AM110" s="980"/>
      <c r="AN110" s="980"/>
      <c r="AO110" s="981"/>
      <c r="AP110" s="983">
        <v>19.2</v>
      </c>
      <c r="AQ110" s="984"/>
      <c r="AR110" s="984"/>
      <c r="AS110" s="984"/>
      <c r="AT110" s="985"/>
      <c r="AU110" s="1019" t="s">
        <v>72</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5904977</v>
      </c>
      <c r="BR110" s="927"/>
      <c r="BS110" s="927"/>
      <c r="BT110" s="927"/>
      <c r="BU110" s="927"/>
      <c r="BV110" s="927">
        <v>5638304</v>
      </c>
      <c r="BW110" s="927"/>
      <c r="BX110" s="927"/>
      <c r="BY110" s="927"/>
      <c r="BZ110" s="927"/>
      <c r="CA110" s="927">
        <v>5773317</v>
      </c>
      <c r="CB110" s="927"/>
      <c r="CC110" s="927"/>
      <c r="CD110" s="927"/>
      <c r="CE110" s="927"/>
      <c r="CF110" s="951">
        <v>222</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v>372523</v>
      </c>
      <c r="DM110" s="927"/>
      <c r="DN110" s="927"/>
      <c r="DO110" s="927"/>
      <c r="DP110" s="927"/>
      <c r="DQ110" s="927" t="s">
        <v>125</v>
      </c>
      <c r="DR110" s="927"/>
      <c r="DS110" s="927"/>
      <c r="DT110" s="927"/>
      <c r="DU110" s="927"/>
      <c r="DV110" s="928" t="s">
        <v>431</v>
      </c>
      <c r="DW110" s="928"/>
      <c r="DX110" s="928"/>
      <c r="DY110" s="928"/>
      <c r="DZ110" s="929"/>
    </row>
    <row r="111" spans="1:131" s="243" customFormat="1" ht="26.25" customHeight="1">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430</v>
      </c>
      <c r="AB111" s="1008"/>
      <c r="AC111" s="1008"/>
      <c r="AD111" s="1008"/>
      <c r="AE111" s="1009"/>
      <c r="AF111" s="1010" t="s">
        <v>125</v>
      </c>
      <c r="AG111" s="1008"/>
      <c r="AH111" s="1008"/>
      <c r="AI111" s="1008"/>
      <c r="AJ111" s="1009"/>
      <c r="AK111" s="1010" t="s">
        <v>125</v>
      </c>
      <c r="AL111" s="1008"/>
      <c r="AM111" s="1008"/>
      <c r="AN111" s="1008"/>
      <c r="AO111" s="1009"/>
      <c r="AP111" s="1011" t="s">
        <v>125</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127407</v>
      </c>
      <c r="BR111" s="899"/>
      <c r="BS111" s="899"/>
      <c r="BT111" s="899"/>
      <c r="BU111" s="899"/>
      <c r="BV111" s="899">
        <v>474144</v>
      </c>
      <c r="BW111" s="899"/>
      <c r="BX111" s="899"/>
      <c r="BY111" s="899"/>
      <c r="BZ111" s="899"/>
      <c r="CA111" s="899">
        <v>76392</v>
      </c>
      <c r="CB111" s="899"/>
      <c r="CC111" s="899"/>
      <c r="CD111" s="899"/>
      <c r="CE111" s="899"/>
      <c r="CF111" s="960">
        <v>2.9</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125</v>
      </c>
      <c r="DH111" s="899"/>
      <c r="DI111" s="899"/>
      <c r="DJ111" s="899"/>
      <c r="DK111" s="899"/>
      <c r="DL111" s="899" t="s">
        <v>430</v>
      </c>
      <c r="DM111" s="899"/>
      <c r="DN111" s="899"/>
      <c r="DO111" s="899"/>
      <c r="DP111" s="899"/>
      <c r="DQ111" s="899" t="s">
        <v>125</v>
      </c>
      <c r="DR111" s="899"/>
      <c r="DS111" s="899"/>
      <c r="DT111" s="899"/>
      <c r="DU111" s="899"/>
      <c r="DV111" s="876" t="s">
        <v>125</v>
      </c>
      <c r="DW111" s="876"/>
      <c r="DX111" s="876"/>
      <c r="DY111" s="876"/>
      <c r="DZ111" s="877"/>
    </row>
    <row r="112" spans="1:131" s="243" customFormat="1" ht="26.25" customHeight="1">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125</v>
      </c>
      <c r="AB112" s="862"/>
      <c r="AC112" s="862"/>
      <c r="AD112" s="862"/>
      <c r="AE112" s="863"/>
      <c r="AF112" s="864" t="s">
        <v>125</v>
      </c>
      <c r="AG112" s="862"/>
      <c r="AH112" s="862"/>
      <c r="AI112" s="862"/>
      <c r="AJ112" s="863"/>
      <c r="AK112" s="864" t="s">
        <v>125</v>
      </c>
      <c r="AL112" s="862"/>
      <c r="AM112" s="862"/>
      <c r="AN112" s="862"/>
      <c r="AO112" s="863"/>
      <c r="AP112" s="909" t="s">
        <v>125</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3440319</v>
      </c>
      <c r="BR112" s="899"/>
      <c r="BS112" s="899"/>
      <c r="BT112" s="899"/>
      <c r="BU112" s="899"/>
      <c r="BV112" s="899">
        <v>3283574</v>
      </c>
      <c r="BW112" s="899"/>
      <c r="BX112" s="899"/>
      <c r="BY112" s="899"/>
      <c r="BZ112" s="899"/>
      <c r="CA112" s="899">
        <v>3137390</v>
      </c>
      <c r="CB112" s="899"/>
      <c r="CC112" s="899"/>
      <c r="CD112" s="899"/>
      <c r="CE112" s="899"/>
      <c r="CF112" s="960">
        <v>120.6</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431</v>
      </c>
      <c r="DH112" s="899"/>
      <c r="DI112" s="899"/>
      <c r="DJ112" s="899"/>
      <c r="DK112" s="899"/>
      <c r="DL112" s="899" t="s">
        <v>125</v>
      </c>
      <c r="DM112" s="899"/>
      <c r="DN112" s="899"/>
      <c r="DO112" s="899"/>
      <c r="DP112" s="899"/>
      <c r="DQ112" s="899" t="s">
        <v>430</v>
      </c>
      <c r="DR112" s="899"/>
      <c r="DS112" s="899"/>
      <c r="DT112" s="899"/>
      <c r="DU112" s="899"/>
      <c r="DV112" s="876" t="s">
        <v>125</v>
      </c>
      <c r="DW112" s="876"/>
      <c r="DX112" s="876"/>
      <c r="DY112" s="876"/>
      <c r="DZ112" s="877"/>
    </row>
    <row r="113" spans="1:130" s="243" customFormat="1" ht="26.25" customHeight="1">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241730</v>
      </c>
      <c r="AB113" s="1008"/>
      <c r="AC113" s="1008"/>
      <c r="AD113" s="1008"/>
      <c r="AE113" s="1009"/>
      <c r="AF113" s="1010">
        <v>252578</v>
      </c>
      <c r="AG113" s="1008"/>
      <c r="AH113" s="1008"/>
      <c r="AI113" s="1008"/>
      <c r="AJ113" s="1009"/>
      <c r="AK113" s="1010">
        <v>248311</v>
      </c>
      <c r="AL113" s="1008"/>
      <c r="AM113" s="1008"/>
      <c r="AN113" s="1008"/>
      <c r="AO113" s="1009"/>
      <c r="AP113" s="1011">
        <v>9.5</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360485</v>
      </c>
      <c r="BR113" s="899"/>
      <c r="BS113" s="899"/>
      <c r="BT113" s="899"/>
      <c r="BU113" s="899"/>
      <c r="BV113" s="899">
        <v>450008</v>
      </c>
      <c r="BW113" s="899"/>
      <c r="BX113" s="899"/>
      <c r="BY113" s="899"/>
      <c r="BZ113" s="899"/>
      <c r="CA113" s="899">
        <v>461306</v>
      </c>
      <c r="CB113" s="899"/>
      <c r="CC113" s="899"/>
      <c r="CD113" s="899"/>
      <c r="CE113" s="899"/>
      <c r="CF113" s="960">
        <v>17.7</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125</v>
      </c>
      <c r="DH113" s="862"/>
      <c r="DI113" s="862"/>
      <c r="DJ113" s="862"/>
      <c r="DK113" s="863"/>
      <c r="DL113" s="864" t="s">
        <v>125</v>
      </c>
      <c r="DM113" s="862"/>
      <c r="DN113" s="862"/>
      <c r="DO113" s="862"/>
      <c r="DP113" s="863"/>
      <c r="DQ113" s="864" t="s">
        <v>430</v>
      </c>
      <c r="DR113" s="862"/>
      <c r="DS113" s="862"/>
      <c r="DT113" s="862"/>
      <c r="DU113" s="863"/>
      <c r="DV113" s="909" t="s">
        <v>125</v>
      </c>
      <c r="DW113" s="910"/>
      <c r="DX113" s="910"/>
      <c r="DY113" s="910"/>
      <c r="DZ113" s="911"/>
    </row>
    <row r="114" spans="1:130" s="243" customFormat="1" ht="26.25" customHeight="1">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845</v>
      </c>
      <c r="AB114" s="862"/>
      <c r="AC114" s="862"/>
      <c r="AD114" s="862"/>
      <c r="AE114" s="863"/>
      <c r="AF114" s="864">
        <v>1608</v>
      </c>
      <c r="AG114" s="862"/>
      <c r="AH114" s="862"/>
      <c r="AI114" s="862"/>
      <c r="AJ114" s="863"/>
      <c r="AK114" s="864">
        <v>3808</v>
      </c>
      <c r="AL114" s="862"/>
      <c r="AM114" s="862"/>
      <c r="AN114" s="862"/>
      <c r="AO114" s="863"/>
      <c r="AP114" s="909">
        <v>0.1</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626533</v>
      </c>
      <c r="BR114" s="899"/>
      <c r="BS114" s="899"/>
      <c r="BT114" s="899"/>
      <c r="BU114" s="899"/>
      <c r="BV114" s="899">
        <v>594377</v>
      </c>
      <c r="BW114" s="899"/>
      <c r="BX114" s="899"/>
      <c r="BY114" s="899"/>
      <c r="BZ114" s="899"/>
      <c r="CA114" s="899">
        <v>563845</v>
      </c>
      <c r="CB114" s="899"/>
      <c r="CC114" s="899"/>
      <c r="CD114" s="899"/>
      <c r="CE114" s="899"/>
      <c r="CF114" s="960">
        <v>21.7</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125</v>
      </c>
      <c r="DH114" s="862"/>
      <c r="DI114" s="862"/>
      <c r="DJ114" s="862"/>
      <c r="DK114" s="863"/>
      <c r="DL114" s="864" t="s">
        <v>125</v>
      </c>
      <c r="DM114" s="862"/>
      <c r="DN114" s="862"/>
      <c r="DO114" s="862"/>
      <c r="DP114" s="863"/>
      <c r="DQ114" s="864" t="s">
        <v>125</v>
      </c>
      <c r="DR114" s="862"/>
      <c r="DS114" s="862"/>
      <c r="DT114" s="862"/>
      <c r="DU114" s="863"/>
      <c r="DV114" s="909" t="s">
        <v>125</v>
      </c>
      <c r="DW114" s="910"/>
      <c r="DX114" s="910"/>
      <c r="DY114" s="910"/>
      <c r="DZ114" s="911"/>
    </row>
    <row r="115" spans="1:130" s="243" customFormat="1" ht="26.25" customHeight="1">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125</v>
      </c>
      <c r="AB115" s="1008"/>
      <c r="AC115" s="1008"/>
      <c r="AD115" s="1008"/>
      <c r="AE115" s="1009"/>
      <c r="AF115" s="1010" t="s">
        <v>125</v>
      </c>
      <c r="AG115" s="1008"/>
      <c r="AH115" s="1008"/>
      <c r="AI115" s="1008"/>
      <c r="AJ115" s="1009"/>
      <c r="AK115" s="1010" t="s">
        <v>125</v>
      </c>
      <c r="AL115" s="1008"/>
      <c r="AM115" s="1008"/>
      <c r="AN115" s="1008"/>
      <c r="AO115" s="1009"/>
      <c r="AP115" s="1011" t="s">
        <v>430</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v>123333</v>
      </c>
      <c r="BR115" s="899"/>
      <c r="BS115" s="899"/>
      <c r="BT115" s="899"/>
      <c r="BU115" s="899"/>
      <c r="BV115" s="899">
        <v>85334</v>
      </c>
      <c r="BW115" s="899"/>
      <c r="BX115" s="899"/>
      <c r="BY115" s="899"/>
      <c r="BZ115" s="899"/>
      <c r="CA115" s="899">
        <v>38527</v>
      </c>
      <c r="CB115" s="899"/>
      <c r="CC115" s="899"/>
      <c r="CD115" s="899"/>
      <c r="CE115" s="899"/>
      <c r="CF115" s="960">
        <v>1.5</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125</v>
      </c>
      <c r="DH115" s="862"/>
      <c r="DI115" s="862"/>
      <c r="DJ115" s="862"/>
      <c r="DK115" s="863"/>
      <c r="DL115" s="864" t="s">
        <v>125</v>
      </c>
      <c r="DM115" s="862"/>
      <c r="DN115" s="862"/>
      <c r="DO115" s="862"/>
      <c r="DP115" s="863"/>
      <c r="DQ115" s="864" t="s">
        <v>430</v>
      </c>
      <c r="DR115" s="862"/>
      <c r="DS115" s="862"/>
      <c r="DT115" s="862"/>
      <c r="DU115" s="863"/>
      <c r="DV115" s="909" t="s">
        <v>125</v>
      </c>
      <c r="DW115" s="910"/>
      <c r="DX115" s="910"/>
      <c r="DY115" s="910"/>
      <c r="DZ115" s="911"/>
    </row>
    <row r="116" spans="1:130" s="243" customFormat="1" ht="26.25" customHeight="1">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125</v>
      </c>
      <c r="AB116" s="862"/>
      <c r="AC116" s="862"/>
      <c r="AD116" s="862"/>
      <c r="AE116" s="863"/>
      <c r="AF116" s="864" t="s">
        <v>125</v>
      </c>
      <c r="AG116" s="862"/>
      <c r="AH116" s="862"/>
      <c r="AI116" s="862"/>
      <c r="AJ116" s="863"/>
      <c r="AK116" s="864" t="s">
        <v>125</v>
      </c>
      <c r="AL116" s="862"/>
      <c r="AM116" s="862"/>
      <c r="AN116" s="862"/>
      <c r="AO116" s="863"/>
      <c r="AP116" s="909" t="s">
        <v>430</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125</v>
      </c>
      <c r="BR116" s="899"/>
      <c r="BS116" s="899"/>
      <c r="BT116" s="899"/>
      <c r="BU116" s="899"/>
      <c r="BV116" s="899" t="s">
        <v>125</v>
      </c>
      <c r="BW116" s="899"/>
      <c r="BX116" s="899"/>
      <c r="BY116" s="899"/>
      <c r="BZ116" s="899"/>
      <c r="CA116" s="899" t="s">
        <v>125</v>
      </c>
      <c r="CB116" s="899"/>
      <c r="CC116" s="899"/>
      <c r="CD116" s="899"/>
      <c r="CE116" s="899"/>
      <c r="CF116" s="960" t="s">
        <v>430</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127407</v>
      </c>
      <c r="DH116" s="862"/>
      <c r="DI116" s="862"/>
      <c r="DJ116" s="862"/>
      <c r="DK116" s="863"/>
      <c r="DL116" s="864">
        <v>101621</v>
      </c>
      <c r="DM116" s="862"/>
      <c r="DN116" s="862"/>
      <c r="DO116" s="862"/>
      <c r="DP116" s="863"/>
      <c r="DQ116" s="864">
        <v>76392</v>
      </c>
      <c r="DR116" s="862"/>
      <c r="DS116" s="862"/>
      <c r="DT116" s="862"/>
      <c r="DU116" s="863"/>
      <c r="DV116" s="909">
        <v>2.9</v>
      </c>
      <c r="DW116" s="910"/>
      <c r="DX116" s="910"/>
      <c r="DY116" s="910"/>
      <c r="DZ116" s="911"/>
    </row>
    <row r="117" spans="1:130" s="243" customFormat="1" ht="26.25" customHeight="1">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665544</v>
      </c>
      <c r="AB117" s="994"/>
      <c r="AC117" s="994"/>
      <c r="AD117" s="994"/>
      <c r="AE117" s="995"/>
      <c r="AF117" s="996">
        <v>731133</v>
      </c>
      <c r="AG117" s="994"/>
      <c r="AH117" s="994"/>
      <c r="AI117" s="994"/>
      <c r="AJ117" s="995"/>
      <c r="AK117" s="996">
        <v>750527</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125</v>
      </c>
      <c r="BR117" s="899"/>
      <c r="BS117" s="899"/>
      <c r="BT117" s="899"/>
      <c r="BU117" s="899"/>
      <c r="BV117" s="899" t="s">
        <v>430</v>
      </c>
      <c r="BW117" s="899"/>
      <c r="BX117" s="899"/>
      <c r="BY117" s="899"/>
      <c r="BZ117" s="899"/>
      <c r="CA117" s="899" t="s">
        <v>125</v>
      </c>
      <c r="CB117" s="899"/>
      <c r="CC117" s="899"/>
      <c r="CD117" s="899"/>
      <c r="CE117" s="899"/>
      <c r="CF117" s="960" t="s">
        <v>430</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125</v>
      </c>
      <c r="DH117" s="862"/>
      <c r="DI117" s="862"/>
      <c r="DJ117" s="862"/>
      <c r="DK117" s="863"/>
      <c r="DL117" s="864" t="s">
        <v>125</v>
      </c>
      <c r="DM117" s="862"/>
      <c r="DN117" s="862"/>
      <c r="DO117" s="862"/>
      <c r="DP117" s="863"/>
      <c r="DQ117" s="864" t="s">
        <v>430</v>
      </c>
      <c r="DR117" s="862"/>
      <c r="DS117" s="862"/>
      <c r="DT117" s="862"/>
      <c r="DU117" s="863"/>
      <c r="DV117" s="909" t="s">
        <v>125</v>
      </c>
      <c r="DW117" s="910"/>
      <c r="DX117" s="910"/>
      <c r="DY117" s="910"/>
      <c r="DZ117" s="911"/>
    </row>
    <row r="118" spans="1:130" s="243" customFormat="1" ht="26.25" customHeight="1">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304</v>
      </c>
      <c r="AG118" s="987"/>
      <c r="AH118" s="987"/>
      <c r="AI118" s="987"/>
      <c r="AJ118" s="988"/>
      <c r="AK118" s="989" t="s">
        <v>303</v>
      </c>
      <c r="AL118" s="987"/>
      <c r="AM118" s="987"/>
      <c r="AN118" s="987"/>
      <c r="AO118" s="988"/>
      <c r="AP118" s="990" t="s">
        <v>424</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125</v>
      </c>
      <c r="BR118" s="930"/>
      <c r="BS118" s="930"/>
      <c r="BT118" s="930"/>
      <c r="BU118" s="930"/>
      <c r="BV118" s="930" t="s">
        <v>125</v>
      </c>
      <c r="BW118" s="930"/>
      <c r="BX118" s="930"/>
      <c r="BY118" s="930"/>
      <c r="BZ118" s="930"/>
      <c r="CA118" s="930" t="s">
        <v>125</v>
      </c>
      <c r="CB118" s="930"/>
      <c r="CC118" s="930"/>
      <c r="CD118" s="930"/>
      <c r="CE118" s="930"/>
      <c r="CF118" s="960" t="s">
        <v>430</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125</v>
      </c>
      <c r="DH118" s="862"/>
      <c r="DI118" s="862"/>
      <c r="DJ118" s="862"/>
      <c r="DK118" s="863"/>
      <c r="DL118" s="864" t="s">
        <v>125</v>
      </c>
      <c r="DM118" s="862"/>
      <c r="DN118" s="862"/>
      <c r="DO118" s="862"/>
      <c r="DP118" s="863"/>
      <c r="DQ118" s="864" t="s">
        <v>125</v>
      </c>
      <c r="DR118" s="862"/>
      <c r="DS118" s="862"/>
      <c r="DT118" s="862"/>
      <c r="DU118" s="863"/>
      <c r="DV118" s="909" t="s">
        <v>125</v>
      </c>
      <c r="DW118" s="910"/>
      <c r="DX118" s="910"/>
      <c r="DY118" s="910"/>
      <c r="DZ118" s="911"/>
    </row>
    <row r="119" spans="1:130" s="243" customFormat="1" ht="26.25" customHeight="1">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125</v>
      </c>
      <c r="AB119" s="980"/>
      <c r="AC119" s="980"/>
      <c r="AD119" s="980"/>
      <c r="AE119" s="981"/>
      <c r="AF119" s="982" t="s">
        <v>125</v>
      </c>
      <c r="AG119" s="980"/>
      <c r="AH119" s="980"/>
      <c r="AI119" s="980"/>
      <c r="AJ119" s="981"/>
      <c r="AK119" s="982" t="s">
        <v>125</v>
      </c>
      <c r="AL119" s="980"/>
      <c r="AM119" s="980"/>
      <c r="AN119" s="980"/>
      <c r="AO119" s="981"/>
      <c r="AP119" s="983" t="s">
        <v>125</v>
      </c>
      <c r="AQ119" s="984"/>
      <c r="AR119" s="984"/>
      <c r="AS119" s="984"/>
      <c r="AT119" s="985"/>
      <c r="AU119" s="1023"/>
      <c r="AV119" s="1024"/>
      <c r="AW119" s="1024"/>
      <c r="AX119" s="1024"/>
      <c r="AY119" s="1024"/>
      <c r="AZ119" s="274" t="s">
        <v>183</v>
      </c>
      <c r="BA119" s="274"/>
      <c r="BB119" s="274"/>
      <c r="BC119" s="274"/>
      <c r="BD119" s="274"/>
      <c r="BE119" s="274"/>
      <c r="BF119" s="274"/>
      <c r="BG119" s="274"/>
      <c r="BH119" s="274"/>
      <c r="BI119" s="274"/>
      <c r="BJ119" s="274"/>
      <c r="BK119" s="274"/>
      <c r="BL119" s="274"/>
      <c r="BM119" s="274"/>
      <c r="BN119" s="274"/>
      <c r="BO119" s="962" t="s">
        <v>456</v>
      </c>
      <c r="BP119" s="963"/>
      <c r="BQ119" s="967">
        <v>10583054</v>
      </c>
      <c r="BR119" s="930"/>
      <c r="BS119" s="930"/>
      <c r="BT119" s="930"/>
      <c r="BU119" s="930"/>
      <c r="BV119" s="930">
        <v>10525741</v>
      </c>
      <c r="BW119" s="930"/>
      <c r="BX119" s="930"/>
      <c r="BY119" s="930"/>
      <c r="BZ119" s="930"/>
      <c r="CA119" s="930">
        <v>10050777</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430</v>
      </c>
      <c r="DH119" s="845"/>
      <c r="DI119" s="845"/>
      <c r="DJ119" s="845"/>
      <c r="DK119" s="846"/>
      <c r="DL119" s="847" t="s">
        <v>125</v>
      </c>
      <c r="DM119" s="845"/>
      <c r="DN119" s="845"/>
      <c r="DO119" s="845"/>
      <c r="DP119" s="846"/>
      <c r="DQ119" s="847" t="s">
        <v>125</v>
      </c>
      <c r="DR119" s="845"/>
      <c r="DS119" s="845"/>
      <c r="DT119" s="845"/>
      <c r="DU119" s="846"/>
      <c r="DV119" s="933" t="s">
        <v>125</v>
      </c>
      <c r="DW119" s="934"/>
      <c r="DX119" s="934"/>
      <c r="DY119" s="934"/>
      <c r="DZ119" s="935"/>
    </row>
    <row r="120" spans="1:130" s="243" customFormat="1" ht="26.25" customHeight="1">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125</v>
      </c>
      <c r="AB120" s="862"/>
      <c r="AC120" s="862"/>
      <c r="AD120" s="862"/>
      <c r="AE120" s="863"/>
      <c r="AF120" s="864" t="s">
        <v>430</v>
      </c>
      <c r="AG120" s="862"/>
      <c r="AH120" s="862"/>
      <c r="AI120" s="862"/>
      <c r="AJ120" s="863"/>
      <c r="AK120" s="864" t="s">
        <v>125</v>
      </c>
      <c r="AL120" s="862"/>
      <c r="AM120" s="862"/>
      <c r="AN120" s="862"/>
      <c r="AO120" s="863"/>
      <c r="AP120" s="909" t="s">
        <v>125</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1869384</v>
      </c>
      <c r="BR120" s="927"/>
      <c r="BS120" s="927"/>
      <c r="BT120" s="927"/>
      <c r="BU120" s="927"/>
      <c r="BV120" s="927">
        <v>1995612</v>
      </c>
      <c r="BW120" s="927"/>
      <c r="BX120" s="927"/>
      <c r="BY120" s="927"/>
      <c r="BZ120" s="927"/>
      <c r="CA120" s="927">
        <v>1934112</v>
      </c>
      <c r="CB120" s="927"/>
      <c r="CC120" s="927"/>
      <c r="CD120" s="927"/>
      <c r="CE120" s="927"/>
      <c r="CF120" s="951">
        <v>74.400000000000006</v>
      </c>
      <c r="CG120" s="952"/>
      <c r="CH120" s="952"/>
      <c r="CI120" s="952"/>
      <c r="CJ120" s="952"/>
      <c r="CK120" s="953" t="s">
        <v>460</v>
      </c>
      <c r="CL120" s="937"/>
      <c r="CM120" s="937"/>
      <c r="CN120" s="937"/>
      <c r="CO120" s="938"/>
      <c r="CP120" s="957" t="s">
        <v>461</v>
      </c>
      <c r="CQ120" s="958"/>
      <c r="CR120" s="958"/>
      <c r="CS120" s="958"/>
      <c r="CT120" s="958"/>
      <c r="CU120" s="958"/>
      <c r="CV120" s="958"/>
      <c r="CW120" s="958"/>
      <c r="CX120" s="958"/>
      <c r="CY120" s="958"/>
      <c r="CZ120" s="958"/>
      <c r="DA120" s="958"/>
      <c r="DB120" s="958"/>
      <c r="DC120" s="958"/>
      <c r="DD120" s="958"/>
      <c r="DE120" s="958"/>
      <c r="DF120" s="959"/>
      <c r="DG120" s="946">
        <v>3200287</v>
      </c>
      <c r="DH120" s="927"/>
      <c r="DI120" s="927"/>
      <c r="DJ120" s="927"/>
      <c r="DK120" s="927"/>
      <c r="DL120" s="927">
        <v>3060729</v>
      </c>
      <c r="DM120" s="927"/>
      <c r="DN120" s="927"/>
      <c r="DO120" s="927"/>
      <c r="DP120" s="927"/>
      <c r="DQ120" s="927">
        <v>2932686</v>
      </c>
      <c r="DR120" s="927"/>
      <c r="DS120" s="927"/>
      <c r="DT120" s="927"/>
      <c r="DU120" s="927"/>
      <c r="DV120" s="928">
        <v>112.8</v>
      </c>
      <c r="DW120" s="928"/>
      <c r="DX120" s="928"/>
      <c r="DY120" s="928"/>
      <c r="DZ120" s="929"/>
    </row>
    <row r="121" spans="1:130" s="243" customFormat="1" ht="26.25" customHeight="1">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125</v>
      </c>
      <c r="AB121" s="862"/>
      <c r="AC121" s="862"/>
      <c r="AD121" s="862"/>
      <c r="AE121" s="863"/>
      <c r="AF121" s="864" t="s">
        <v>125</v>
      </c>
      <c r="AG121" s="862"/>
      <c r="AH121" s="862"/>
      <c r="AI121" s="862"/>
      <c r="AJ121" s="863"/>
      <c r="AK121" s="864" t="s">
        <v>430</v>
      </c>
      <c r="AL121" s="862"/>
      <c r="AM121" s="862"/>
      <c r="AN121" s="862"/>
      <c r="AO121" s="863"/>
      <c r="AP121" s="909" t="s">
        <v>125</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26707</v>
      </c>
      <c r="BR121" s="899"/>
      <c r="BS121" s="899"/>
      <c r="BT121" s="899"/>
      <c r="BU121" s="899"/>
      <c r="BV121" s="899">
        <v>16670</v>
      </c>
      <c r="BW121" s="899"/>
      <c r="BX121" s="899"/>
      <c r="BY121" s="899"/>
      <c r="BZ121" s="899"/>
      <c r="CA121" s="899">
        <v>60488</v>
      </c>
      <c r="CB121" s="899"/>
      <c r="CC121" s="899"/>
      <c r="CD121" s="899"/>
      <c r="CE121" s="899"/>
      <c r="CF121" s="960">
        <v>2.2999999999999998</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v>240032</v>
      </c>
      <c r="DH121" s="899"/>
      <c r="DI121" s="899"/>
      <c r="DJ121" s="899"/>
      <c r="DK121" s="899"/>
      <c r="DL121" s="899">
        <v>222845</v>
      </c>
      <c r="DM121" s="899"/>
      <c r="DN121" s="899"/>
      <c r="DO121" s="899"/>
      <c r="DP121" s="899"/>
      <c r="DQ121" s="899">
        <v>204704</v>
      </c>
      <c r="DR121" s="899"/>
      <c r="DS121" s="899"/>
      <c r="DT121" s="899"/>
      <c r="DU121" s="899"/>
      <c r="DV121" s="876">
        <v>7.9</v>
      </c>
      <c r="DW121" s="876"/>
      <c r="DX121" s="876"/>
      <c r="DY121" s="876"/>
      <c r="DZ121" s="877"/>
    </row>
    <row r="122" spans="1:130" s="243" customFormat="1" ht="26.25" customHeight="1">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430</v>
      </c>
      <c r="AB122" s="862"/>
      <c r="AC122" s="862"/>
      <c r="AD122" s="862"/>
      <c r="AE122" s="863"/>
      <c r="AF122" s="864" t="s">
        <v>125</v>
      </c>
      <c r="AG122" s="862"/>
      <c r="AH122" s="862"/>
      <c r="AI122" s="862"/>
      <c r="AJ122" s="863"/>
      <c r="AK122" s="864" t="s">
        <v>125</v>
      </c>
      <c r="AL122" s="862"/>
      <c r="AM122" s="862"/>
      <c r="AN122" s="862"/>
      <c r="AO122" s="863"/>
      <c r="AP122" s="909" t="s">
        <v>125</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5472743</v>
      </c>
      <c r="BR122" s="930"/>
      <c r="BS122" s="930"/>
      <c r="BT122" s="930"/>
      <c r="BU122" s="930"/>
      <c r="BV122" s="930">
        <v>5275293</v>
      </c>
      <c r="BW122" s="930"/>
      <c r="BX122" s="930"/>
      <c r="BY122" s="930"/>
      <c r="BZ122" s="930"/>
      <c r="CA122" s="930">
        <v>5237782</v>
      </c>
      <c r="CB122" s="930"/>
      <c r="CC122" s="930"/>
      <c r="CD122" s="930"/>
      <c r="CE122" s="930"/>
      <c r="CF122" s="931">
        <v>201.4</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3" customFormat="1" ht="26.25" customHeight="1">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125</v>
      </c>
      <c r="AB123" s="862"/>
      <c r="AC123" s="862"/>
      <c r="AD123" s="862"/>
      <c r="AE123" s="863"/>
      <c r="AF123" s="864" t="s">
        <v>125</v>
      </c>
      <c r="AG123" s="862"/>
      <c r="AH123" s="862"/>
      <c r="AI123" s="862"/>
      <c r="AJ123" s="863"/>
      <c r="AK123" s="864" t="s">
        <v>430</v>
      </c>
      <c r="AL123" s="862"/>
      <c r="AM123" s="862"/>
      <c r="AN123" s="862"/>
      <c r="AO123" s="863"/>
      <c r="AP123" s="909" t="s">
        <v>125</v>
      </c>
      <c r="AQ123" s="910"/>
      <c r="AR123" s="910"/>
      <c r="AS123" s="910"/>
      <c r="AT123" s="911"/>
      <c r="AU123" s="974"/>
      <c r="AV123" s="975"/>
      <c r="AW123" s="975"/>
      <c r="AX123" s="975"/>
      <c r="AY123" s="975"/>
      <c r="AZ123" s="274" t="s">
        <v>183</v>
      </c>
      <c r="BA123" s="274"/>
      <c r="BB123" s="274"/>
      <c r="BC123" s="274"/>
      <c r="BD123" s="274"/>
      <c r="BE123" s="274"/>
      <c r="BF123" s="274"/>
      <c r="BG123" s="274"/>
      <c r="BH123" s="274"/>
      <c r="BI123" s="274"/>
      <c r="BJ123" s="274"/>
      <c r="BK123" s="274"/>
      <c r="BL123" s="274"/>
      <c r="BM123" s="274"/>
      <c r="BN123" s="274"/>
      <c r="BO123" s="962" t="s">
        <v>466</v>
      </c>
      <c r="BP123" s="963"/>
      <c r="BQ123" s="917">
        <v>7368834</v>
      </c>
      <c r="BR123" s="918"/>
      <c r="BS123" s="918"/>
      <c r="BT123" s="918"/>
      <c r="BU123" s="918"/>
      <c r="BV123" s="918">
        <v>7287575</v>
      </c>
      <c r="BW123" s="918"/>
      <c r="BX123" s="918"/>
      <c r="BY123" s="918"/>
      <c r="BZ123" s="918"/>
      <c r="CA123" s="918">
        <v>7232382</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3" customFormat="1" ht="26.25" customHeight="1" thickBot="1">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125</v>
      </c>
      <c r="AB124" s="862"/>
      <c r="AC124" s="862"/>
      <c r="AD124" s="862"/>
      <c r="AE124" s="863"/>
      <c r="AF124" s="864" t="s">
        <v>430</v>
      </c>
      <c r="AG124" s="862"/>
      <c r="AH124" s="862"/>
      <c r="AI124" s="862"/>
      <c r="AJ124" s="863"/>
      <c r="AK124" s="864" t="s">
        <v>430</v>
      </c>
      <c r="AL124" s="862"/>
      <c r="AM124" s="862"/>
      <c r="AN124" s="862"/>
      <c r="AO124" s="863"/>
      <c r="AP124" s="909" t="s">
        <v>125</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123.6</v>
      </c>
      <c r="BR124" s="916"/>
      <c r="BS124" s="916"/>
      <c r="BT124" s="916"/>
      <c r="BU124" s="916"/>
      <c r="BV124" s="916">
        <v>125.5</v>
      </c>
      <c r="BW124" s="916"/>
      <c r="BX124" s="916"/>
      <c r="BY124" s="916"/>
      <c r="BZ124" s="916"/>
      <c r="CA124" s="916">
        <v>108.3</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125</v>
      </c>
      <c r="DH124" s="845"/>
      <c r="DI124" s="845"/>
      <c r="DJ124" s="845"/>
      <c r="DK124" s="846"/>
      <c r="DL124" s="847" t="s">
        <v>125</v>
      </c>
      <c r="DM124" s="845"/>
      <c r="DN124" s="845"/>
      <c r="DO124" s="845"/>
      <c r="DP124" s="846"/>
      <c r="DQ124" s="847" t="s">
        <v>125</v>
      </c>
      <c r="DR124" s="845"/>
      <c r="DS124" s="845"/>
      <c r="DT124" s="845"/>
      <c r="DU124" s="846"/>
      <c r="DV124" s="933" t="s">
        <v>125</v>
      </c>
      <c r="DW124" s="934"/>
      <c r="DX124" s="934"/>
      <c r="DY124" s="934"/>
      <c r="DZ124" s="935"/>
    </row>
    <row r="125" spans="1:130" s="243" customFormat="1" ht="26.25" customHeight="1">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125</v>
      </c>
      <c r="AB125" s="862"/>
      <c r="AC125" s="862"/>
      <c r="AD125" s="862"/>
      <c r="AE125" s="863"/>
      <c r="AF125" s="864" t="s">
        <v>125</v>
      </c>
      <c r="AG125" s="862"/>
      <c r="AH125" s="862"/>
      <c r="AI125" s="862"/>
      <c r="AJ125" s="863"/>
      <c r="AK125" s="864" t="s">
        <v>125</v>
      </c>
      <c r="AL125" s="862"/>
      <c r="AM125" s="862"/>
      <c r="AN125" s="862"/>
      <c r="AO125" s="863"/>
      <c r="AP125" s="909" t="s">
        <v>125</v>
      </c>
      <c r="AQ125" s="910"/>
      <c r="AR125" s="910"/>
      <c r="AS125" s="910"/>
      <c r="AT125" s="911"/>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125</v>
      </c>
      <c r="DH125" s="927"/>
      <c r="DI125" s="927"/>
      <c r="DJ125" s="927"/>
      <c r="DK125" s="927"/>
      <c r="DL125" s="927" t="s">
        <v>125</v>
      </c>
      <c r="DM125" s="927"/>
      <c r="DN125" s="927"/>
      <c r="DO125" s="927"/>
      <c r="DP125" s="927"/>
      <c r="DQ125" s="927" t="s">
        <v>125</v>
      </c>
      <c r="DR125" s="927"/>
      <c r="DS125" s="927"/>
      <c r="DT125" s="927"/>
      <c r="DU125" s="927"/>
      <c r="DV125" s="928" t="s">
        <v>125</v>
      </c>
      <c r="DW125" s="928"/>
      <c r="DX125" s="928"/>
      <c r="DY125" s="928"/>
      <c r="DZ125" s="929"/>
    </row>
    <row r="126" spans="1:130" s="243" customFormat="1" ht="26.25" customHeight="1" thickBot="1">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125</v>
      </c>
      <c r="AB126" s="862"/>
      <c r="AC126" s="862"/>
      <c r="AD126" s="862"/>
      <c r="AE126" s="863"/>
      <c r="AF126" s="864" t="s">
        <v>125</v>
      </c>
      <c r="AG126" s="862"/>
      <c r="AH126" s="862"/>
      <c r="AI126" s="862"/>
      <c r="AJ126" s="863"/>
      <c r="AK126" s="864" t="s">
        <v>125</v>
      </c>
      <c r="AL126" s="862"/>
      <c r="AM126" s="862"/>
      <c r="AN126" s="862"/>
      <c r="AO126" s="863"/>
      <c r="AP126" s="909" t="s">
        <v>125</v>
      </c>
      <c r="AQ126" s="910"/>
      <c r="AR126" s="910"/>
      <c r="AS126" s="910"/>
      <c r="AT126" s="911"/>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v>123333</v>
      </c>
      <c r="DH126" s="899"/>
      <c r="DI126" s="899"/>
      <c r="DJ126" s="899"/>
      <c r="DK126" s="899"/>
      <c r="DL126" s="899">
        <v>85334</v>
      </c>
      <c r="DM126" s="899"/>
      <c r="DN126" s="899"/>
      <c r="DO126" s="899"/>
      <c r="DP126" s="899"/>
      <c r="DQ126" s="899">
        <v>38527</v>
      </c>
      <c r="DR126" s="899"/>
      <c r="DS126" s="899"/>
      <c r="DT126" s="899"/>
      <c r="DU126" s="899"/>
      <c r="DV126" s="876">
        <v>1.5</v>
      </c>
      <c r="DW126" s="876"/>
      <c r="DX126" s="876"/>
      <c r="DY126" s="876"/>
      <c r="DZ126" s="877"/>
    </row>
    <row r="127" spans="1:130" s="243" customFormat="1" ht="26.25" customHeight="1">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125</v>
      </c>
      <c r="AB127" s="862"/>
      <c r="AC127" s="862"/>
      <c r="AD127" s="862"/>
      <c r="AE127" s="863"/>
      <c r="AF127" s="864" t="s">
        <v>125</v>
      </c>
      <c r="AG127" s="862"/>
      <c r="AH127" s="862"/>
      <c r="AI127" s="862"/>
      <c r="AJ127" s="863"/>
      <c r="AK127" s="864" t="s">
        <v>125</v>
      </c>
      <c r="AL127" s="862"/>
      <c r="AM127" s="862"/>
      <c r="AN127" s="862"/>
      <c r="AO127" s="863"/>
      <c r="AP127" s="909" t="s">
        <v>125</v>
      </c>
      <c r="AQ127" s="910"/>
      <c r="AR127" s="910"/>
      <c r="AS127" s="910"/>
      <c r="AT127" s="911"/>
      <c r="AU127" s="279"/>
      <c r="AV127" s="279"/>
      <c r="AW127" s="279"/>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79"/>
      <c r="CB127" s="279"/>
      <c r="CC127" s="279"/>
      <c r="CD127" s="280"/>
      <c r="CE127" s="280"/>
      <c r="CF127" s="280"/>
      <c r="CG127" s="277"/>
      <c r="CH127" s="277"/>
      <c r="CI127" s="277"/>
      <c r="CJ127" s="278"/>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125</v>
      </c>
      <c r="DH127" s="899"/>
      <c r="DI127" s="899"/>
      <c r="DJ127" s="899"/>
      <c r="DK127" s="899"/>
      <c r="DL127" s="899" t="s">
        <v>125</v>
      </c>
      <c r="DM127" s="899"/>
      <c r="DN127" s="899"/>
      <c r="DO127" s="899"/>
      <c r="DP127" s="899"/>
      <c r="DQ127" s="899" t="s">
        <v>125</v>
      </c>
      <c r="DR127" s="899"/>
      <c r="DS127" s="899"/>
      <c r="DT127" s="899"/>
      <c r="DU127" s="899"/>
      <c r="DV127" s="876" t="s">
        <v>125</v>
      </c>
      <c r="DW127" s="876"/>
      <c r="DX127" s="876"/>
      <c r="DY127" s="876"/>
      <c r="DZ127" s="877"/>
    </row>
    <row r="128" spans="1:130" s="243" customFormat="1" ht="26.25" customHeight="1" thickBot="1">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3703</v>
      </c>
      <c r="AB128" s="883"/>
      <c r="AC128" s="883"/>
      <c r="AD128" s="883"/>
      <c r="AE128" s="884"/>
      <c r="AF128" s="885">
        <v>4126</v>
      </c>
      <c r="AG128" s="883"/>
      <c r="AH128" s="883"/>
      <c r="AI128" s="883"/>
      <c r="AJ128" s="884"/>
      <c r="AK128" s="885">
        <v>3224</v>
      </c>
      <c r="AL128" s="883"/>
      <c r="AM128" s="883"/>
      <c r="AN128" s="883"/>
      <c r="AO128" s="884"/>
      <c r="AP128" s="886"/>
      <c r="AQ128" s="887"/>
      <c r="AR128" s="887"/>
      <c r="AS128" s="887"/>
      <c r="AT128" s="888"/>
      <c r="AU128" s="279"/>
      <c r="AV128" s="279"/>
      <c r="AW128" s="279"/>
      <c r="AX128" s="889" t="s">
        <v>480</v>
      </c>
      <c r="AY128" s="890"/>
      <c r="AZ128" s="890"/>
      <c r="BA128" s="890"/>
      <c r="BB128" s="890"/>
      <c r="BC128" s="890"/>
      <c r="BD128" s="890"/>
      <c r="BE128" s="891"/>
      <c r="BF128" s="868" t="s">
        <v>125</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0"/>
      <c r="CB128" s="280"/>
      <c r="CC128" s="280"/>
      <c r="CD128" s="280"/>
      <c r="CE128" s="280"/>
      <c r="CF128" s="280"/>
      <c r="CG128" s="277"/>
      <c r="CH128" s="277"/>
      <c r="CI128" s="277"/>
      <c r="CJ128" s="278"/>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125</v>
      </c>
      <c r="DH128" s="873"/>
      <c r="DI128" s="873"/>
      <c r="DJ128" s="873"/>
      <c r="DK128" s="873"/>
      <c r="DL128" s="873" t="s">
        <v>125</v>
      </c>
      <c r="DM128" s="873"/>
      <c r="DN128" s="873"/>
      <c r="DO128" s="873"/>
      <c r="DP128" s="873"/>
      <c r="DQ128" s="873" t="s">
        <v>125</v>
      </c>
      <c r="DR128" s="873"/>
      <c r="DS128" s="873"/>
      <c r="DT128" s="873"/>
      <c r="DU128" s="873"/>
      <c r="DV128" s="874" t="s">
        <v>125</v>
      </c>
      <c r="DW128" s="874"/>
      <c r="DX128" s="874"/>
      <c r="DY128" s="874"/>
      <c r="DZ128" s="875"/>
    </row>
    <row r="129" spans="1:131" s="243"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3005031</v>
      </c>
      <c r="AB129" s="862"/>
      <c r="AC129" s="862"/>
      <c r="AD129" s="862"/>
      <c r="AE129" s="863"/>
      <c r="AF129" s="864">
        <v>2991629</v>
      </c>
      <c r="AG129" s="862"/>
      <c r="AH129" s="862"/>
      <c r="AI129" s="862"/>
      <c r="AJ129" s="863"/>
      <c r="AK129" s="864">
        <v>3028209</v>
      </c>
      <c r="AL129" s="862"/>
      <c r="AM129" s="862"/>
      <c r="AN129" s="862"/>
      <c r="AO129" s="863"/>
      <c r="AP129" s="865"/>
      <c r="AQ129" s="866"/>
      <c r="AR129" s="866"/>
      <c r="AS129" s="866"/>
      <c r="AT129" s="867"/>
      <c r="AU129" s="281"/>
      <c r="AV129" s="281"/>
      <c r="AW129" s="281"/>
      <c r="AX129" s="831" t="s">
        <v>483</v>
      </c>
      <c r="AY129" s="832"/>
      <c r="AZ129" s="832"/>
      <c r="BA129" s="832"/>
      <c r="BB129" s="832"/>
      <c r="BC129" s="832"/>
      <c r="BD129" s="832"/>
      <c r="BE129" s="833"/>
      <c r="BF129" s="851" t="s">
        <v>125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405688</v>
      </c>
      <c r="AB130" s="862"/>
      <c r="AC130" s="862"/>
      <c r="AD130" s="862"/>
      <c r="AE130" s="863"/>
      <c r="AF130" s="864">
        <v>412725</v>
      </c>
      <c r="AG130" s="862"/>
      <c r="AH130" s="862"/>
      <c r="AI130" s="862"/>
      <c r="AJ130" s="863"/>
      <c r="AK130" s="864">
        <v>427500</v>
      </c>
      <c r="AL130" s="862"/>
      <c r="AM130" s="862"/>
      <c r="AN130" s="862"/>
      <c r="AO130" s="863"/>
      <c r="AP130" s="865"/>
      <c r="AQ130" s="866"/>
      <c r="AR130" s="866"/>
      <c r="AS130" s="866"/>
      <c r="AT130" s="867"/>
      <c r="AU130" s="281"/>
      <c r="AV130" s="281"/>
      <c r="AW130" s="281"/>
      <c r="AX130" s="831" t="s">
        <v>486</v>
      </c>
      <c r="AY130" s="832"/>
      <c r="AZ130" s="832"/>
      <c r="BA130" s="832"/>
      <c r="BB130" s="832"/>
      <c r="BC130" s="832"/>
      <c r="BD130" s="832"/>
      <c r="BE130" s="833"/>
      <c r="BF130" s="834">
        <v>11.4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2599343</v>
      </c>
      <c r="AB131" s="845"/>
      <c r="AC131" s="845"/>
      <c r="AD131" s="845"/>
      <c r="AE131" s="846"/>
      <c r="AF131" s="847">
        <v>2578904</v>
      </c>
      <c r="AG131" s="845"/>
      <c r="AH131" s="845"/>
      <c r="AI131" s="845"/>
      <c r="AJ131" s="846"/>
      <c r="AK131" s="847">
        <v>2600709</v>
      </c>
      <c r="AL131" s="845"/>
      <c r="AM131" s="845"/>
      <c r="AN131" s="845"/>
      <c r="AO131" s="846"/>
      <c r="AP131" s="848"/>
      <c r="AQ131" s="849"/>
      <c r="AR131" s="849"/>
      <c r="AS131" s="849"/>
      <c r="AT131" s="850"/>
      <c r="AU131" s="281"/>
      <c r="AV131" s="281"/>
      <c r="AW131" s="281"/>
      <c r="AX131" s="809" t="s">
        <v>488</v>
      </c>
      <c r="AY131" s="810"/>
      <c r="AZ131" s="810"/>
      <c r="BA131" s="810"/>
      <c r="BB131" s="810"/>
      <c r="BC131" s="810"/>
      <c r="BD131" s="810"/>
      <c r="BE131" s="811"/>
      <c r="BF131" s="812">
        <v>108.3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9.8545286250000004</v>
      </c>
      <c r="AB132" s="825"/>
      <c r="AC132" s="825"/>
      <c r="AD132" s="825"/>
      <c r="AE132" s="826"/>
      <c r="AF132" s="827">
        <v>12.18664983</v>
      </c>
      <c r="AG132" s="825"/>
      <c r="AH132" s="825"/>
      <c r="AI132" s="825"/>
      <c r="AJ132" s="826"/>
      <c r="AK132" s="827">
        <v>12.296762149999999</v>
      </c>
      <c r="AL132" s="825"/>
      <c r="AM132" s="825"/>
      <c r="AN132" s="825"/>
      <c r="AO132" s="826"/>
      <c r="AP132" s="828"/>
      <c r="AQ132" s="829"/>
      <c r="AR132" s="829"/>
      <c r="AS132" s="829"/>
      <c r="AT132" s="830"/>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9.6</v>
      </c>
      <c r="AB133" s="804"/>
      <c r="AC133" s="804"/>
      <c r="AD133" s="804"/>
      <c r="AE133" s="805"/>
      <c r="AF133" s="803">
        <v>10.5</v>
      </c>
      <c r="AG133" s="804"/>
      <c r="AH133" s="804"/>
      <c r="AI133" s="804"/>
      <c r="AJ133" s="805"/>
      <c r="AK133" s="803">
        <v>11.4</v>
      </c>
      <c r="AL133" s="804"/>
      <c r="AM133" s="804"/>
      <c r="AN133" s="804"/>
      <c r="AO133" s="805"/>
      <c r="AP133" s="806"/>
      <c r="AQ133" s="807"/>
      <c r="AR133" s="807"/>
      <c r="AS133" s="807"/>
      <c r="AT133" s="808"/>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sheetData>
  <sheetProtection algorithmName="SHA-512" hashValue="uGNzWFGGjl9ACgUm+IzGBIvPmmid0fV2mbDwbR4Y7aaljYxhNJIupieYV7TQ2OJDBuB366Yri5HbJVPJQTxVNw==" saltValue="WoXZ0XwYvPmE07R33r6d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88" customWidth="1"/>
    <col min="121" max="121" width="0" style="287" hidden="1" customWidth="1"/>
    <col min="122" max="16384" width="9" style="287" hidden="1"/>
  </cols>
  <sheetData>
    <row r="1" spans="1:120">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row r="3" spans="1:120"/>
    <row r="4" spans="1:120"/>
    <row r="5" spans="1:120"/>
    <row r="6" spans="1:120"/>
    <row r="7" spans="1:120"/>
    <row r="8" spans="1:120"/>
    <row r="9" spans="1:120"/>
    <row r="10" spans="1:120"/>
    <row r="11" spans="1:120"/>
    <row r="12" spans="1:120"/>
    <row r="13" spans="1:120"/>
    <row r="14" spans="1:120"/>
    <row r="15" spans="1:120"/>
    <row r="16" spans="1:120">
      <c r="DP16" s="287"/>
    </row>
    <row r="17" spans="119:120">
      <c r="DP17" s="287"/>
    </row>
    <row r="18" spans="119:120"/>
    <row r="19" spans="119:120"/>
    <row r="20" spans="119:120">
      <c r="DO20" s="287"/>
      <c r="DP20" s="287"/>
    </row>
    <row r="21" spans="119:120">
      <c r="DP21" s="287"/>
    </row>
    <row r="22" spans="119:120"/>
    <row r="23" spans="119:120">
      <c r="DO23" s="287"/>
      <c r="DP23" s="287"/>
    </row>
    <row r="24" spans="119:120">
      <c r="DP24" s="287"/>
    </row>
    <row r="25" spans="119:120">
      <c r="DP25" s="287"/>
    </row>
    <row r="26" spans="119:120">
      <c r="DO26" s="287"/>
      <c r="DP26" s="287"/>
    </row>
    <row r="27" spans="119:120"/>
    <row r="28" spans="119:120">
      <c r="DO28" s="287"/>
      <c r="DP28" s="287"/>
    </row>
    <row r="29" spans="119:120">
      <c r="DP29" s="287"/>
    </row>
    <row r="30" spans="119:120"/>
    <row r="31" spans="119:120">
      <c r="DO31" s="287"/>
      <c r="DP31" s="287"/>
    </row>
    <row r="32" spans="119:120"/>
    <row r="33" spans="98:120">
      <c r="DO33" s="287"/>
      <c r="DP33" s="287"/>
    </row>
    <row r="34" spans="98:120">
      <c r="DM34" s="287"/>
    </row>
    <row r="35" spans="98:120">
      <c r="CT35" s="287"/>
      <c r="CU35" s="287"/>
      <c r="CV35" s="287"/>
      <c r="CY35" s="287"/>
      <c r="CZ35" s="287"/>
      <c r="DA35" s="287"/>
      <c r="DD35" s="287"/>
      <c r="DE35" s="287"/>
      <c r="DF35" s="287"/>
      <c r="DI35" s="287"/>
      <c r="DJ35" s="287"/>
      <c r="DK35" s="287"/>
      <c r="DM35" s="287"/>
      <c r="DN35" s="287"/>
      <c r="DO35" s="287"/>
      <c r="DP35" s="287"/>
    </row>
    <row r="36" spans="98:120"/>
    <row r="37" spans="98:120">
      <c r="CW37" s="287"/>
      <c r="DB37" s="287"/>
      <c r="DG37" s="287"/>
      <c r="DL37" s="287"/>
      <c r="DP37" s="287"/>
    </row>
    <row r="38" spans="98:120">
      <c r="CT38" s="287"/>
      <c r="CU38" s="287"/>
      <c r="CV38" s="287"/>
      <c r="CW38" s="287"/>
      <c r="CY38" s="287"/>
      <c r="CZ38" s="287"/>
      <c r="DA38" s="287"/>
      <c r="DB38" s="287"/>
      <c r="DD38" s="287"/>
      <c r="DE38" s="287"/>
      <c r="DF38" s="287"/>
      <c r="DG38" s="287"/>
      <c r="DI38" s="287"/>
      <c r="DJ38" s="287"/>
      <c r="DK38" s="287"/>
      <c r="DL38" s="287"/>
      <c r="DN38" s="287"/>
      <c r="DO38" s="287"/>
      <c r="DP38" s="287"/>
    </row>
    <row r="39" spans="98:120"/>
    <row r="40" spans="98:120"/>
    <row r="41" spans="98:120"/>
    <row r="42" spans="98:120"/>
    <row r="43" spans="98:120"/>
    <row r="44" spans="98:120"/>
    <row r="45" spans="98:120"/>
    <row r="46" spans="98:120"/>
    <row r="47" spans="98:120"/>
    <row r="48" spans="98:120"/>
    <row r="49" spans="22:120">
      <c r="DN49" s="287"/>
      <c r="DO49" s="287"/>
      <c r="DP49" s="28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7"/>
      <c r="CS63" s="287"/>
      <c r="CX63" s="287"/>
      <c r="DC63" s="287"/>
      <c r="DH63" s="287"/>
    </row>
    <row r="64" spans="22:120">
      <c r="V64" s="287"/>
    </row>
    <row r="65" spans="15:120">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c r="Q66" s="287"/>
      <c r="S66" s="287"/>
      <c r="U66" s="287"/>
      <c r="DM66" s="287"/>
    </row>
    <row r="67" spans="15:120">
      <c r="O67" s="287"/>
      <c r="P67" s="287"/>
      <c r="R67" s="287"/>
      <c r="T67" s="287"/>
      <c r="Y67" s="287"/>
      <c r="CT67" s="287"/>
      <c r="CV67" s="287"/>
      <c r="CW67" s="287"/>
      <c r="CY67" s="287"/>
      <c r="DA67" s="287"/>
      <c r="DB67" s="287"/>
      <c r="DD67" s="287"/>
      <c r="DF67" s="287"/>
      <c r="DG67" s="287"/>
      <c r="DI67" s="287"/>
      <c r="DK67" s="287"/>
      <c r="DL67" s="287"/>
      <c r="DN67" s="287"/>
      <c r="DO67" s="287"/>
      <c r="DP67" s="287"/>
    </row>
    <row r="68" spans="15:120"/>
    <row r="69" spans="15:120"/>
    <row r="70" spans="15:120"/>
    <row r="71" spans="15:120"/>
    <row r="72" spans="15:120">
      <c r="DP72" s="287"/>
    </row>
    <row r="73" spans="15:120">
      <c r="DP73" s="28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7"/>
      <c r="CX96" s="287"/>
      <c r="DC96" s="287"/>
      <c r="DH96" s="287"/>
    </row>
    <row r="97" spans="24:120">
      <c r="CS97" s="287"/>
      <c r="CX97" s="287"/>
      <c r="DC97" s="287"/>
      <c r="DH97" s="287"/>
      <c r="DP97" s="288" t="s">
        <v>492</v>
      </c>
    </row>
    <row r="98" spans="24:120" hidden="1">
      <c r="CS98" s="287"/>
      <c r="CX98" s="287"/>
      <c r="DC98" s="287"/>
      <c r="DH98" s="287"/>
    </row>
    <row r="99" spans="24:120" hidden="1">
      <c r="CS99" s="287"/>
      <c r="CX99" s="287"/>
      <c r="DC99" s="287"/>
      <c r="DH99" s="287"/>
    </row>
    <row r="101" spans="24:120" ht="12" hidden="1" customHeight="1">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c r="CU102" s="287"/>
      <c r="CZ102" s="287"/>
      <c r="DE102" s="287"/>
      <c r="DJ102" s="287"/>
      <c r="DM102" s="287"/>
    </row>
    <row r="103" spans="24:120" hidden="1">
      <c r="CT103" s="287"/>
      <c r="CV103" s="287"/>
      <c r="CW103" s="287"/>
      <c r="CY103" s="287"/>
      <c r="DA103" s="287"/>
      <c r="DB103" s="287"/>
      <c r="DD103" s="287"/>
      <c r="DF103" s="287"/>
      <c r="DG103" s="287"/>
      <c r="DI103" s="287"/>
      <c r="DK103" s="287"/>
      <c r="DL103" s="287"/>
      <c r="DM103" s="287"/>
      <c r="DN103" s="287"/>
      <c r="DO103" s="287"/>
      <c r="DP103" s="287"/>
    </row>
    <row r="104" spans="24:120" hidden="1">
      <c r="CV104" s="287"/>
      <c r="CW104" s="287"/>
      <c r="DA104" s="287"/>
      <c r="DB104" s="287"/>
      <c r="DF104" s="287"/>
      <c r="DG104" s="287"/>
      <c r="DK104" s="287"/>
      <c r="DL104" s="287"/>
      <c r="DN104" s="287"/>
      <c r="DO104" s="287"/>
      <c r="DP104" s="287"/>
    </row>
    <row r="105" spans="24:120" ht="12.75" hidden="1" customHeight="1"/>
  </sheetData>
  <sheetProtection algorithmName="SHA-512" hashValue="nJlgtxzrZax/LYGFNnS8GxUUE+o0a2TSczYfBfJHeC98sAhy/GhY0tXGaR0FJFff/NePQa6WZLQtmIMrNCaRdA==" saltValue="AjCdZzi0dIYy2JbeFXcn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88" customWidth="1"/>
    <col min="117" max="16384" width="9" style="287" hidden="1"/>
  </cols>
  <sheetData>
    <row r="1" spans="2:11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row r="3" spans="2:116"/>
    <row r="4" spans="2:116">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row r="7" spans="2:116"/>
    <row r="8" spans="2:116"/>
    <row r="9" spans="2:116"/>
    <row r="10" spans="2:116"/>
    <row r="11" spans="2:116"/>
    <row r="12" spans="2:116"/>
    <row r="13" spans="2:116"/>
    <row r="14" spans="2:116"/>
    <row r="15" spans="2:116"/>
    <row r="16" spans="2:116"/>
    <row r="17" spans="9:116"/>
    <row r="18" spans="9:11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row r="20" spans="9:116"/>
    <row r="21" spans="9:116">
      <c r="DL21" s="287"/>
    </row>
    <row r="22" spans="9:116">
      <c r="DI22" s="287"/>
      <c r="DJ22" s="287"/>
      <c r="DK22" s="287"/>
      <c r="DL22" s="287"/>
    </row>
    <row r="23" spans="9:116">
      <c r="CY23" s="287"/>
      <c r="CZ23" s="287"/>
      <c r="DA23" s="287"/>
      <c r="DB23" s="287"/>
      <c r="DC23" s="287"/>
      <c r="DD23" s="287"/>
      <c r="DE23" s="287"/>
      <c r="DF23" s="287"/>
      <c r="DG23" s="287"/>
      <c r="DH23" s="287"/>
      <c r="DI23" s="287"/>
      <c r="DJ23" s="287"/>
      <c r="DK23" s="287"/>
      <c r="DL23" s="287"/>
    </row>
    <row r="24" spans="9:116"/>
    <row r="25" spans="9:116"/>
    <row r="26" spans="9:116"/>
    <row r="27" spans="9:116"/>
    <row r="28" spans="9:116"/>
    <row r="29" spans="9:116"/>
    <row r="30" spans="9:116"/>
    <row r="31" spans="9:116"/>
    <row r="32" spans="9:116"/>
    <row r="33" spans="15:116"/>
    <row r="34" spans="15:116"/>
    <row r="35" spans="15:116">
      <c r="CZ35" s="287"/>
      <c r="DA35" s="287"/>
      <c r="DB35" s="287"/>
      <c r="DC35" s="287"/>
      <c r="DD35" s="287"/>
      <c r="DE35" s="287"/>
      <c r="DF35" s="287"/>
      <c r="DG35" s="287"/>
      <c r="DH35" s="287"/>
      <c r="DI35" s="287"/>
      <c r="DJ35" s="287"/>
      <c r="DK35" s="287"/>
      <c r="DL35" s="287"/>
    </row>
    <row r="36" spans="15:116"/>
    <row r="37" spans="15:116">
      <c r="DL37" s="287"/>
    </row>
    <row r="38" spans="15:116">
      <c r="DI38" s="287"/>
      <c r="DJ38" s="287"/>
      <c r="DK38" s="287"/>
      <c r="DL38" s="287"/>
    </row>
    <row r="39" spans="15:116"/>
    <row r="40" spans="15:116"/>
    <row r="41" spans="15:116"/>
    <row r="42" spans="15:116"/>
    <row r="43" spans="15:11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c r="DL44" s="287"/>
    </row>
    <row r="45" spans="15:116"/>
    <row r="46" spans="15:116">
      <c r="DA46" s="287"/>
      <c r="DB46" s="287"/>
      <c r="DC46" s="287"/>
      <c r="DD46" s="287"/>
      <c r="DE46" s="287"/>
      <c r="DF46" s="287"/>
      <c r="DG46" s="287"/>
      <c r="DH46" s="287"/>
      <c r="DI46" s="287"/>
      <c r="DJ46" s="287"/>
      <c r="DK46" s="287"/>
      <c r="DL46" s="287"/>
    </row>
    <row r="47" spans="15:116"/>
    <row r="48" spans="15:116"/>
    <row r="49" spans="104:116"/>
    <row r="50" spans="104:116">
      <c r="CZ50" s="287"/>
      <c r="DA50" s="287"/>
      <c r="DB50" s="287"/>
      <c r="DC50" s="287"/>
      <c r="DD50" s="287"/>
      <c r="DE50" s="287"/>
      <c r="DF50" s="287"/>
      <c r="DG50" s="287"/>
      <c r="DH50" s="287"/>
      <c r="DI50" s="287"/>
      <c r="DJ50" s="287"/>
      <c r="DK50" s="287"/>
      <c r="DL50" s="287"/>
    </row>
    <row r="51" spans="104:116"/>
    <row r="52" spans="104:116"/>
    <row r="53" spans="104:116">
      <c r="DL53" s="28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7"/>
      <c r="DD67" s="287"/>
      <c r="DE67" s="287"/>
      <c r="DF67" s="287"/>
      <c r="DG67" s="287"/>
      <c r="DH67" s="287"/>
      <c r="DI67" s="287"/>
      <c r="DJ67" s="287"/>
      <c r="DK67" s="287"/>
      <c r="DL67" s="28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bZWWKWWJkHzFql7s0GChyNo1RqcqqM9gUr4x86Sv8x7dVpfXU/QkmTrXaE8VPs45uyOnHb2JUqjlYqFevFSYg==" saltValue="E/JsrmJuilBXKXsLldA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c r="AS1" s="290"/>
      <c r="AT1" s="290"/>
    </row>
    <row r="2" spans="1:46">
      <c r="AS2" s="290"/>
      <c r="AT2" s="290"/>
    </row>
    <row r="3" spans="1:46">
      <c r="AS3" s="290"/>
      <c r="AT3" s="290"/>
    </row>
    <row r="4" spans="1:46">
      <c r="AS4" s="290"/>
      <c r="AT4" s="290"/>
    </row>
    <row r="5" spans="1:46" ht="17.25">
      <c r="A5" s="291" t="s">
        <v>493</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494</v>
      </c>
      <c r="AL6" s="295"/>
      <c r="AM6" s="295"/>
      <c r="AN6" s="295"/>
      <c r="AO6" s="290"/>
      <c r="AP6" s="290"/>
      <c r="AQ6" s="290"/>
      <c r="AR6" s="290"/>
    </row>
    <row r="7" spans="1:46">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5" t="s">
        <v>495</v>
      </c>
      <c r="AP7" s="300"/>
      <c r="AQ7" s="301" t="s">
        <v>496</v>
      </c>
      <c r="AR7" s="302"/>
    </row>
    <row r="8" spans="1:46">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6"/>
      <c r="AP8" s="306" t="s">
        <v>497</v>
      </c>
      <c r="AQ8" s="307" t="s">
        <v>498</v>
      </c>
      <c r="AR8" s="308" t="s">
        <v>499</v>
      </c>
    </row>
    <row r="9" spans="1:46">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29" t="s">
        <v>500</v>
      </c>
      <c r="AL9" s="1230"/>
      <c r="AM9" s="1230"/>
      <c r="AN9" s="1231"/>
      <c r="AO9" s="309">
        <v>794388</v>
      </c>
      <c r="AP9" s="309">
        <v>71073</v>
      </c>
      <c r="AQ9" s="310">
        <v>89061</v>
      </c>
      <c r="AR9" s="311">
        <v>-20.2</v>
      </c>
    </row>
    <row r="10" spans="1:46">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29" t="s">
        <v>501</v>
      </c>
      <c r="AL10" s="1230"/>
      <c r="AM10" s="1230"/>
      <c r="AN10" s="1231"/>
      <c r="AO10" s="312">
        <v>36193</v>
      </c>
      <c r="AP10" s="312">
        <v>3238</v>
      </c>
      <c r="AQ10" s="313">
        <v>10104</v>
      </c>
      <c r="AR10" s="314">
        <v>-68</v>
      </c>
    </row>
    <row r="11" spans="1:46" ht="13.5" customHeight="1">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29" t="s">
        <v>502</v>
      </c>
      <c r="AL11" s="1230"/>
      <c r="AM11" s="1230"/>
      <c r="AN11" s="1231"/>
      <c r="AO11" s="312">
        <v>7982</v>
      </c>
      <c r="AP11" s="312">
        <v>714</v>
      </c>
      <c r="AQ11" s="313">
        <v>14957</v>
      </c>
      <c r="AR11" s="314">
        <v>-95.2</v>
      </c>
    </row>
    <row r="12" spans="1:46" ht="13.5" customHeight="1">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29" t="s">
        <v>503</v>
      </c>
      <c r="AL12" s="1230"/>
      <c r="AM12" s="1230"/>
      <c r="AN12" s="1231"/>
      <c r="AO12" s="312" t="s">
        <v>504</v>
      </c>
      <c r="AP12" s="312" t="s">
        <v>504</v>
      </c>
      <c r="AQ12" s="313">
        <v>435</v>
      </c>
      <c r="AR12" s="314" t="s">
        <v>504</v>
      </c>
    </row>
    <row r="13" spans="1:46" ht="13.5" customHeight="1">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29" t="s">
        <v>505</v>
      </c>
      <c r="AL13" s="1230"/>
      <c r="AM13" s="1230"/>
      <c r="AN13" s="1231"/>
      <c r="AO13" s="312" t="s">
        <v>504</v>
      </c>
      <c r="AP13" s="312" t="s">
        <v>504</v>
      </c>
      <c r="AQ13" s="313" t="s">
        <v>504</v>
      </c>
      <c r="AR13" s="314" t="s">
        <v>504</v>
      </c>
    </row>
    <row r="14" spans="1:46" ht="13.5" customHeight="1">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29" t="s">
        <v>506</v>
      </c>
      <c r="AL14" s="1230"/>
      <c r="AM14" s="1230"/>
      <c r="AN14" s="1231"/>
      <c r="AO14" s="312">
        <v>54677</v>
      </c>
      <c r="AP14" s="312">
        <v>4892</v>
      </c>
      <c r="AQ14" s="313">
        <v>4008</v>
      </c>
      <c r="AR14" s="314">
        <v>22.1</v>
      </c>
    </row>
    <row r="15" spans="1:46" ht="13.5" customHeight="1">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29" t="s">
        <v>507</v>
      </c>
      <c r="AL15" s="1230"/>
      <c r="AM15" s="1230"/>
      <c r="AN15" s="1231"/>
      <c r="AO15" s="312">
        <v>9286</v>
      </c>
      <c r="AP15" s="312">
        <v>831</v>
      </c>
      <c r="AQ15" s="313">
        <v>2366</v>
      </c>
      <c r="AR15" s="314">
        <v>-64.900000000000006</v>
      </c>
    </row>
    <row r="16" spans="1:46">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32" t="s">
        <v>508</v>
      </c>
      <c r="AL16" s="1233"/>
      <c r="AM16" s="1233"/>
      <c r="AN16" s="1234"/>
      <c r="AO16" s="312">
        <v>-71673</v>
      </c>
      <c r="AP16" s="312">
        <v>-6413</v>
      </c>
      <c r="AQ16" s="313">
        <v>-7825</v>
      </c>
      <c r="AR16" s="314">
        <v>-18</v>
      </c>
    </row>
    <row r="17" spans="1:46">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32" t="s">
        <v>183</v>
      </c>
      <c r="AL17" s="1233"/>
      <c r="AM17" s="1233"/>
      <c r="AN17" s="1234"/>
      <c r="AO17" s="312">
        <v>830853</v>
      </c>
      <c r="AP17" s="312">
        <v>74336</v>
      </c>
      <c r="AQ17" s="313">
        <v>113106</v>
      </c>
      <c r="AR17" s="314">
        <v>-34.299999999999997</v>
      </c>
    </row>
    <row r="18" spans="1:46">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509</v>
      </c>
      <c r="AL19" s="290"/>
      <c r="AM19" s="290"/>
      <c r="AN19" s="290"/>
      <c r="AO19" s="290"/>
      <c r="AP19" s="290"/>
      <c r="AQ19" s="290"/>
      <c r="AR19" s="290"/>
    </row>
    <row r="20" spans="1:46">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510</v>
      </c>
      <c r="AP20" s="320" t="s">
        <v>511</v>
      </c>
      <c r="AQ20" s="321" t="s">
        <v>512</v>
      </c>
      <c r="AR20" s="322"/>
    </row>
    <row r="21" spans="1:46" s="328" customFormat="1">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26" t="s">
        <v>513</v>
      </c>
      <c r="AL21" s="1227"/>
      <c r="AM21" s="1227"/>
      <c r="AN21" s="1228"/>
      <c r="AO21" s="324">
        <v>8.41</v>
      </c>
      <c r="AP21" s="325">
        <v>10.59</v>
      </c>
      <c r="AQ21" s="326">
        <v>-2.1800000000000002</v>
      </c>
      <c r="AR21" s="295"/>
      <c r="AS21" s="327"/>
      <c r="AT21" s="323"/>
    </row>
    <row r="22" spans="1:46" s="328" customFormat="1">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26" t="s">
        <v>514</v>
      </c>
      <c r="AL22" s="1227"/>
      <c r="AM22" s="1227"/>
      <c r="AN22" s="1228"/>
      <c r="AO22" s="329">
        <v>99.2</v>
      </c>
      <c r="AP22" s="330">
        <v>96.5</v>
      </c>
      <c r="AQ22" s="331">
        <v>2.7</v>
      </c>
      <c r="AR22" s="315"/>
      <c r="AS22" s="327"/>
      <c r="AT22" s="323"/>
    </row>
    <row r="23" spans="1:46" s="328" customFormat="1">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c r="A26" s="295" t="s">
        <v>515</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c r="A27" s="336"/>
      <c r="AO27" s="290"/>
      <c r="AP27" s="290"/>
      <c r="AQ27" s="290"/>
      <c r="AR27" s="290"/>
      <c r="AS27" s="290"/>
      <c r="AT27" s="290"/>
    </row>
    <row r="28" spans="1:46" ht="17.25">
      <c r="A28" s="291" t="s">
        <v>516</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517</v>
      </c>
      <c r="AL29" s="295"/>
      <c r="AM29" s="295"/>
      <c r="AN29" s="295"/>
      <c r="AO29" s="290"/>
      <c r="AP29" s="290"/>
      <c r="AQ29" s="290"/>
      <c r="AR29" s="290"/>
      <c r="AS29" s="338"/>
    </row>
    <row r="30" spans="1:46">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5" t="s">
        <v>495</v>
      </c>
      <c r="AP30" s="300"/>
      <c r="AQ30" s="301" t="s">
        <v>496</v>
      </c>
      <c r="AR30" s="302"/>
    </row>
    <row r="31" spans="1:46">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6"/>
      <c r="AP31" s="306" t="s">
        <v>497</v>
      </c>
      <c r="AQ31" s="307" t="s">
        <v>498</v>
      </c>
      <c r="AR31" s="308" t="s">
        <v>499</v>
      </c>
    </row>
    <row r="32" spans="1:46" ht="27" customHeight="1">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17" t="s">
        <v>518</v>
      </c>
      <c r="AL32" s="1218"/>
      <c r="AM32" s="1218"/>
      <c r="AN32" s="1219"/>
      <c r="AO32" s="339">
        <v>498408</v>
      </c>
      <c r="AP32" s="339">
        <v>44592</v>
      </c>
      <c r="AQ32" s="340">
        <v>58419</v>
      </c>
      <c r="AR32" s="341">
        <v>-23.7</v>
      </c>
    </row>
    <row r="33" spans="1:46" ht="13.5" customHeight="1">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17" t="s">
        <v>519</v>
      </c>
      <c r="AL33" s="1218"/>
      <c r="AM33" s="1218"/>
      <c r="AN33" s="1219"/>
      <c r="AO33" s="339" t="s">
        <v>504</v>
      </c>
      <c r="AP33" s="339" t="s">
        <v>504</v>
      </c>
      <c r="AQ33" s="340" t="s">
        <v>504</v>
      </c>
      <c r="AR33" s="341" t="s">
        <v>504</v>
      </c>
    </row>
    <row r="34" spans="1:46" ht="27" customHeight="1">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17" t="s">
        <v>520</v>
      </c>
      <c r="AL34" s="1218"/>
      <c r="AM34" s="1218"/>
      <c r="AN34" s="1219"/>
      <c r="AO34" s="339" t="s">
        <v>504</v>
      </c>
      <c r="AP34" s="339" t="s">
        <v>504</v>
      </c>
      <c r="AQ34" s="340" t="s">
        <v>504</v>
      </c>
      <c r="AR34" s="341" t="s">
        <v>504</v>
      </c>
    </row>
    <row r="35" spans="1:46" ht="27" customHeight="1">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17" t="s">
        <v>521</v>
      </c>
      <c r="AL35" s="1218"/>
      <c r="AM35" s="1218"/>
      <c r="AN35" s="1219"/>
      <c r="AO35" s="339">
        <v>248311</v>
      </c>
      <c r="AP35" s="339">
        <v>22216</v>
      </c>
      <c r="AQ35" s="340">
        <v>22315</v>
      </c>
      <c r="AR35" s="341">
        <v>-0.4</v>
      </c>
    </row>
    <row r="36" spans="1:46" ht="27" customHeight="1">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17" t="s">
        <v>522</v>
      </c>
      <c r="AL36" s="1218"/>
      <c r="AM36" s="1218"/>
      <c r="AN36" s="1219"/>
      <c r="AO36" s="339">
        <v>3808</v>
      </c>
      <c r="AP36" s="339">
        <v>341</v>
      </c>
      <c r="AQ36" s="340">
        <v>3809</v>
      </c>
      <c r="AR36" s="341">
        <v>-91</v>
      </c>
    </row>
    <row r="37" spans="1:46" ht="13.5" customHeight="1">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17" t="s">
        <v>523</v>
      </c>
      <c r="AL37" s="1218"/>
      <c r="AM37" s="1218"/>
      <c r="AN37" s="1219"/>
      <c r="AO37" s="339" t="s">
        <v>504</v>
      </c>
      <c r="AP37" s="339" t="s">
        <v>504</v>
      </c>
      <c r="AQ37" s="340">
        <v>857</v>
      </c>
      <c r="AR37" s="341" t="s">
        <v>504</v>
      </c>
    </row>
    <row r="38" spans="1:46" ht="27" customHeight="1">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0" t="s">
        <v>524</v>
      </c>
      <c r="AL38" s="1221"/>
      <c r="AM38" s="1221"/>
      <c r="AN38" s="1222"/>
      <c r="AO38" s="342" t="s">
        <v>504</v>
      </c>
      <c r="AP38" s="342" t="s">
        <v>504</v>
      </c>
      <c r="AQ38" s="343">
        <v>5</v>
      </c>
      <c r="AR38" s="331" t="s">
        <v>504</v>
      </c>
      <c r="AS38" s="338"/>
    </row>
    <row r="39" spans="1:46">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0" t="s">
        <v>525</v>
      </c>
      <c r="AL39" s="1221"/>
      <c r="AM39" s="1221"/>
      <c r="AN39" s="1222"/>
      <c r="AO39" s="339">
        <v>-3224</v>
      </c>
      <c r="AP39" s="339">
        <v>-288</v>
      </c>
      <c r="AQ39" s="340">
        <v>-1465</v>
      </c>
      <c r="AR39" s="341">
        <v>-80.3</v>
      </c>
      <c r="AS39" s="338"/>
    </row>
    <row r="40" spans="1:46" ht="27" customHeight="1">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17" t="s">
        <v>526</v>
      </c>
      <c r="AL40" s="1218"/>
      <c r="AM40" s="1218"/>
      <c r="AN40" s="1219"/>
      <c r="AO40" s="339">
        <v>-427500</v>
      </c>
      <c r="AP40" s="339">
        <v>-38248</v>
      </c>
      <c r="AQ40" s="340">
        <v>-56668</v>
      </c>
      <c r="AR40" s="341">
        <v>-32.5</v>
      </c>
      <c r="AS40" s="338"/>
    </row>
    <row r="41" spans="1:46">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3" t="s">
        <v>295</v>
      </c>
      <c r="AL41" s="1224"/>
      <c r="AM41" s="1224"/>
      <c r="AN41" s="1225"/>
      <c r="AO41" s="339">
        <v>319803</v>
      </c>
      <c r="AP41" s="339">
        <v>28613</v>
      </c>
      <c r="AQ41" s="340">
        <v>27273</v>
      </c>
      <c r="AR41" s="341">
        <v>4.9000000000000004</v>
      </c>
      <c r="AS41" s="338"/>
    </row>
    <row r="42" spans="1:46">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527</v>
      </c>
      <c r="AL42" s="290"/>
      <c r="AM42" s="290"/>
      <c r="AN42" s="290"/>
      <c r="AO42" s="290"/>
      <c r="AP42" s="290"/>
      <c r="AQ42" s="315"/>
      <c r="AR42" s="315"/>
      <c r="AS42" s="338"/>
    </row>
    <row r="43" spans="1:46">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c r="A47" s="348" t="s">
        <v>528</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529</v>
      </c>
      <c r="AL48" s="349"/>
      <c r="AM48" s="349"/>
      <c r="AN48" s="349"/>
      <c r="AO48" s="349"/>
      <c r="AP48" s="349"/>
      <c r="AQ48" s="350"/>
      <c r="AR48" s="349"/>
    </row>
    <row r="49" spans="1:44" ht="13.5" customHeight="1">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0" t="s">
        <v>495</v>
      </c>
      <c r="AN49" s="1212" t="s">
        <v>530</v>
      </c>
      <c r="AO49" s="1213"/>
      <c r="AP49" s="1213"/>
      <c r="AQ49" s="1213"/>
      <c r="AR49" s="1214"/>
    </row>
    <row r="50" spans="1:44">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1"/>
      <c r="AN50" s="355" t="s">
        <v>531</v>
      </c>
      <c r="AO50" s="356" t="s">
        <v>532</v>
      </c>
      <c r="AP50" s="357" t="s">
        <v>533</v>
      </c>
      <c r="AQ50" s="358" t="s">
        <v>534</v>
      </c>
      <c r="AR50" s="359" t="s">
        <v>535</v>
      </c>
    </row>
    <row r="51" spans="1:44">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536</v>
      </c>
      <c r="AL51" s="352"/>
      <c r="AM51" s="360">
        <v>2299519</v>
      </c>
      <c r="AN51" s="361">
        <v>195887</v>
      </c>
      <c r="AO51" s="362">
        <v>29.6</v>
      </c>
      <c r="AP51" s="363">
        <v>106092</v>
      </c>
      <c r="AQ51" s="364">
        <v>15.5</v>
      </c>
      <c r="AR51" s="365">
        <v>14.1</v>
      </c>
    </row>
    <row r="52" spans="1:44">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537</v>
      </c>
      <c r="AM52" s="368">
        <v>1263609</v>
      </c>
      <c r="AN52" s="369">
        <v>107642</v>
      </c>
      <c r="AO52" s="370">
        <v>23.7</v>
      </c>
      <c r="AP52" s="371">
        <v>44299</v>
      </c>
      <c r="AQ52" s="372">
        <v>-18.600000000000001</v>
      </c>
      <c r="AR52" s="373">
        <v>42.3</v>
      </c>
    </row>
    <row r="53" spans="1:44">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538</v>
      </c>
      <c r="AL53" s="352"/>
      <c r="AM53" s="360">
        <v>735629</v>
      </c>
      <c r="AN53" s="361">
        <v>63373</v>
      </c>
      <c r="AO53" s="362">
        <v>-67.599999999999994</v>
      </c>
      <c r="AP53" s="363">
        <v>78903</v>
      </c>
      <c r="AQ53" s="364">
        <v>-25.6</v>
      </c>
      <c r="AR53" s="365">
        <v>-42</v>
      </c>
    </row>
    <row r="54" spans="1:44">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537</v>
      </c>
      <c r="AM54" s="368">
        <v>463614</v>
      </c>
      <c r="AN54" s="369">
        <v>39939</v>
      </c>
      <c r="AO54" s="370">
        <v>-62.9</v>
      </c>
      <c r="AP54" s="371">
        <v>49201</v>
      </c>
      <c r="AQ54" s="372">
        <v>11.1</v>
      </c>
      <c r="AR54" s="373">
        <v>-74</v>
      </c>
    </row>
    <row r="55" spans="1:44">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539</v>
      </c>
      <c r="AL55" s="352"/>
      <c r="AM55" s="360">
        <v>495981</v>
      </c>
      <c r="AN55" s="361">
        <v>43427</v>
      </c>
      <c r="AO55" s="362">
        <v>-31.5</v>
      </c>
      <c r="AP55" s="363">
        <v>82993</v>
      </c>
      <c r="AQ55" s="364">
        <v>5.2</v>
      </c>
      <c r="AR55" s="365">
        <v>-36.700000000000003</v>
      </c>
    </row>
    <row r="56" spans="1:44">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537</v>
      </c>
      <c r="AM56" s="368">
        <v>167302</v>
      </c>
      <c r="AN56" s="369">
        <v>14649</v>
      </c>
      <c r="AO56" s="370">
        <v>-63.3</v>
      </c>
      <c r="AP56" s="371">
        <v>46787</v>
      </c>
      <c r="AQ56" s="372">
        <v>-4.9000000000000004</v>
      </c>
      <c r="AR56" s="373">
        <v>-58.4</v>
      </c>
    </row>
    <row r="57" spans="1:44">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540</v>
      </c>
      <c r="AL57" s="352"/>
      <c r="AM57" s="360">
        <v>171102</v>
      </c>
      <c r="AN57" s="361">
        <v>15181</v>
      </c>
      <c r="AO57" s="362">
        <v>-65</v>
      </c>
      <c r="AP57" s="363">
        <v>108252</v>
      </c>
      <c r="AQ57" s="364">
        <v>30.4</v>
      </c>
      <c r="AR57" s="365">
        <v>-95.4</v>
      </c>
    </row>
    <row r="58" spans="1:44">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537</v>
      </c>
      <c r="AM58" s="368">
        <v>117369</v>
      </c>
      <c r="AN58" s="369">
        <v>10413</v>
      </c>
      <c r="AO58" s="370">
        <v>-28.9</v>
      </c>
      <c r="AP58" s="371">
        <v>50321</v>
      </c>
      <c r="AQ58" s="372">
        <v>7.6</v>
      </c>
      <c r="AR58" s="373">
        <v>-36.5</v>
      </c>
    </row>
    <row r="59" spans="1:44">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541</v>
      </c>
      <c r="AL59" s="352"/>
      <c r="AM59" s="360">
        <v>867511</v>
      </c>
      <c r="AN59" s="361">
        <v>77616</v>
      </c>
      <c r="AO59" s="362">
        <v>411.3</v>
      </c>
      <c r="AP59" s="363">
        <v>93492</v>
      </c>
      <c r="AQ59" s="364">
        <v>-13.6</v>
      </c>
      <c r="AR59" s="365">
        <v>424.9</v>
      </c>
    </row>
    <row r="60" spans="1:44">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537</v>
      </c>
      <c r="AM60" s="368">
        <v>503984</v>
      </c>
      <c r="AN60" s="369">
        <v>45091</v>
      </c>
      <c r="AO60" s="370">
        <v>333</v>
      </c>
      <c r="AP60" s="371">
        <v>53316</v>
      </c>
      <c r="AQ60" s="372">
        <v>6</v>
      </c>
      <c r="AR60" s="373">
        <v>327</v>
      </c>
    </row>
    <row r="61" spans="1:44">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542</v>
      </c>
      <c r="AL61" s="374"/>
      <c r="AM61" s="375">
        <v>913948</v>
      </c>
      <c r="AN61" s="376">
        <v>79097</v>
      </c>
      <c r="AO61" s="377">
        <v>55.4</v>
      </c>
      <c r="AP61" s="378">
        <v>93946</v>
      </c>
      <c r="AQ61" s="379">
        <v>2.4</v>
      </c>
      <c r="AR61" s="365">
        <v>53</v>
      </c>
    </row>
    <row r="62" spans="1:44">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537</v>
      </c>
      <c r="AM62" s="368">
        <v>503176</v>
      </c>
      <c r="AN62" s="369">
        <v>43547</v>
      </c>
      <c r="AO62" s="370">
        <v>40.299999999999997</v>
      </c>
      <c r="AP62" s="371">
        <v>48785</v>
      </c>
      <c r="AQ62" s="372">
        <v>0.2</v>
      </c>
      <c r="AR62" s="373">
        <v>40.1</v>
      </c>
    </row>
    <row r="63" spans="1:44">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c r="AK67" s="290"/>
      <c r="AL67" s="290"/>
      <c r="AM67" s="290"/>
      <c r="AN67" s="290"/>
      <c r="AO67" s="290"/>
      <c r="AP67" s="290"/>
      <c r="AQ67" s="290"/>
      <c r="AR67" s="290"/>
      <c r="AS67" s="290"/>
      <c r="AT67" s="290"/>
    </row>
    <row r="68" spans="1:46" ht="13.5" hidden="1" customHeight="1">
      <c r="AK68" s="290"/>
      <c r="AL68" s="290"/>
      <c r="AM68" s="290"/>
      <c r="AN68" s="290"/>
      <c r="AO68" s="290"/>
      <c r="AP68" s="290"/>
      <c r="AQ68" s="290"/>
      <c r="AR68" s="290"/>
    </row>
    <row r="69" spans="1:46" ht="13.5" hidden="1" customHeight="1">
      <c r="AK69" s="290"/>
      <c r="AL69" s="290"/>
      <c r="AM69" s="290"/>
      <c r="AN69" s="290"/>
      <c r="AO69" s="290"/>
      <c r="AP69" s="290"/>
      <c r="AQ69" s="290"/>
      <c r="AR69" s="290"/>
    </row>
    <row r="70" spans="1:46" hidden="1">
      <c r="AK70" s="290"/>
      <c r="AL70" s="290"/>
      <c r="AM70" s="290"/>
      <c r="AN70" s="290"/>
      <c r="AO70" s="290"/>
      <c r="AP70" s="290"/>
      <c r="AQ70" s="290"/>
      <c r="AR70" s="290"/>
    </row>
    <row r="71" spans="1:46" hidden="1">
      <c r="AK71" s="290"/>
      <c r="AL71" s="290"/>
      <c r="AM71" s="290"/>
      <c r="AN71" s="290"/>
      <c r="AO71" s="290"/>
      <c r="AP71" s="290"/>
      <c r="AQ71" s="290"/>
      <c r="AR71" s="290"/>
    </row>
    <row r="72" spans="1:46" hidden="1">
      <c r="AK72" s="290"/>
      <c r="AL72" s="290"/>
      <c r="AM72" s="290"/>
      <c r="AN72" s="290"/>
      <c r="AO72" s="290"/>
      <c r="AP72" s="290"/>
      <c r="AQ72" s="290"/>
      <c r="AR72" s="290"/>
    </row>
    <row r="73" spans="1:46" hidden="1">
      <c r="AK73" s="290"/>
      <c r="AL73" s="290"/>
      <c r="AM73" s="290"/>
      <c r="AN73" s="290"/>
      <c r="AO73" s="290"/>
      <c r="AP73" s="290"/>
      <c r="AQ73" s="290"/>
      <c r="AR73" s="290"/>
    </row>
    <row r="74" spans="1:46" hidden="1"/>
  </sheetData>
  <sheetProtection algorithmName="SHA-512" hashValue="6qrOoIEpZj0w0cdQxuDfV4wuJMEN5ilkkbjBftAmIaXy9HmXxJxwk65altxiFB+2pHCKWeiJFwhyai2l1dR6bw==" saltValue="VKGA42D7QiQjcrzR89rR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4" zoomScale="85" zoomScaleNormal="85" zoomScaleSheetLayoutView="55" workbookViewId="0">
      <selection activeCell="A53" sqref="A53"/>
    </sheetView>
  </sheetViews>
  <sheetFormatPr defaultColWidth="0" defaultRowHeight="13.5" customHeight="1" zeroHeight="1"/>
  <cols>
    <col min="1" max="125" width="2.5" style="288" customWidth="1"/>
    <col min="126" max="16384" width="9" style="287" hidden="1"/>
  </cols>
  <sheetData>
    <row r="1" spans="2:125"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c r="B2" s="287"/>
      <c r="DG2" s="287"/>
    </row>
    <row r="3" spans="2:12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row r="5" spans="2:125"/>
    <row r="6" spans="2:125"/>
    <row r="7" spans="2:125"/>
    <row r="8" spans="2:125"/>
    <row r="9" spans="2:125">
      <c r="DU9" s="287"/>
    </row>
    <row r="10" spans="2:125"/>
    <row r="11" spans="2:125"/>
    <row r="12" spans="2:125"/>
    <row r="13" spans="2:125"/>
    <row r="14" spans="2:125"/>
    <row r="15" spans="2:125"/>
    <row r="16" spans="2:125"/>
    <row r="17" spans="125:125">
      <c r="DU17" s="287"/>
    </row>
    <row r="18" spans="125:125"/>
    <row r="19" spans="125:125"/>
    <row r="20" spans="125:125">
      <c r="DU20" s="287"/>
    </row>
    <row r="21" spans="125:125">
      <c r="DU21" s="287"/>
    </row>
    <row r="22" spans="125:125"/>
    <row r="23" spans="125:125"/>
    <row r="24" spans="125:125"/>
    <row r="25" spans="125:125"/>
    <row r="26" spans="125:125"/>
    <row r="27" spans="125:125"/>
    <row r="28" spans="125:125">
      <c r="DU28" s="287"/>
    </row>
    <row r="29" spans="125:125"/>
    <row r="30" spans="125:125"/>
    <row r="31" spans="125:125"/>
    <row r="32" spans="125:125"/>
    <row r="33" spans="2:125">
      <c r="B33" s="287"/>
      <c r="G33" s="287"/>
      <c r="I33" s="287"/>
    </row>
    <row r="34" spans="2:125">
      <c r="C34" s="287"/>
      <c r="P34" s="287"/>
      <c r="DE34" s="287"/>
      <c r="DH34" s="287"/>
    </row>
    <row r="35" spans="2:125">
      <c r="D35" s="287"/>
      <c r="E35" s="287"/>
      <c r="DG35" s="287"/>
      <c r="DJ35" s="287"/>
      <c r="DP35" s="287"/>
      <c r="DQ35" s="287"/>
      <c r="DR35" s="287"/>
      <c r="DS35" s="287"/>
      <c r="DT35" s="287"/>
      <c r="DU35" s="287"/>
    </row>
    <row r="36" spans="2:12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c r="DU37" s="287"/>
    </row>
    <row r="38" spans="2:125">
      <c r="DT38" s="287"/>
      <c r="DU38" s="287"/>
    </row>
    <row r="39" spans="2:125"/>
    <row r="40" spans="2:125">
      <c r="DH40" s="287"/>
    </row>
    <row r="41" spans="2:125">
      <c r="DE41" s="287"/>
    </row>
    <row r="42" spans="2:125">
      <c r="DG42" s="287"/>
      <c r="DJ42" s="287"/>
    </row>
    <row r="43" spans="2:12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c r="DU44" s="287"/>
    </row>
    <row r="45" spans="2:125"/>
    <row r="46" spans="2:125"/>
    <row r="47" spans="2:125"/>
    <row r="48" spans="2:125">
      <c r="DT48" s="287"/>
      <c r="DU48" s="287"/>
    </row>
    <row r="49" spans="120:125">
      <c r="DU49" s="287"/>
    </row>
    <row r="50" spans="120:125">
      <c r="DU50" s="287"/>
    </row>
    <row r="51" spans="120:125">
      <c r="DP51" s="287"/>
      <c r="DQ51" s="287"/>
      <c r="DR51" s="287"/>
      <c r="DS51" s="287"/>
      <c r="DT51" s="287"/>
      <c r="DU51" s="287"/>
    </row>
    <row r="52" spans="120:125"/>
    <row r="53" spans="120:125"/>
    <row r="54" spans="120:125">
      <c r="DU54" s="287"/>
    </row>
    <row r="55" spans="120:125"/>
    <row r="56" spans="120:125"/>
    <row r="57" spans="120:125"/>
    <row r="58" spans="120:125">
      <c r="DU58" s="287"/>
    </row>
    <row r="59" spans="120:125"/>
    <row r="60" spans="120:125"/>
    <row r="61" spans="120:125"/>
    <row r="62" spans="120:125"/>
    <row r="63" spans="120:125">
      <c r="DU63" s="287"/>
    </row>
    <row r="64" spans="120:125">
      <c r="DT64" s="287"/>
      <c r="DU64" s="287"/>
    </row>
    <row r="65" spans="123:125"/>
    <row r="66" spans="123:125"/>
    <row r="67" spans="123:125"/>
    <row r="68" spans="123:125"/>
    <row r="69" spans="123:125">
      <c r="DS69" s="287"/>
      <c r="DT69" s="287"/>
      <c r="DU69" s="287"/>
    </row>
    <row r="70" spans="123:125"/>
    <row r="71" spans="123:125"/>
    <row r="72" spans="123:125"/>
    <row r="73" spans="123:125"/>
    <row r="74" spans="123:125"/>
    <row r="75" spans="123:125"/>
    <row r="76" spans="123:125"/>
    <row r="77" spans="123:125"/>
    <row r="78" spans="123:125"/>
    <row r="79" spans="123:125"/>
    <row r="80" spans="123:125"/>
    <row r="81" spans="116:125"/>
    <row r="82" spans="116:125">
      <c r="DL82" s="287"/>
    </row>
    <row r="83" spans="116:125">
      <c r="DM83" s="287"/>
      <c r="DN83" s="287"/>
      <c r="DO83" s="287"/>
      <c r="DP83" s="287"/>
      <c r="DQ83" s="287"/>
      <c r="DR83" s="287"/>
      <c r="DS83" s="287"/>
      <c r="DT83" s="287"/>
      <c r="DU83" s="287"/>
    </row>
    <row r="84" spans="116:125"/>
    <row r="85" spans="116:125"/>
    <row r="86" spans="116:125"/>
    <row r="87" spans="116:125"/>
    <row r="88" spans="116:125">
      <c r="DU88" s="287"/>
    </row>
    <row r="89" spans="116:125"/>
    <row r="90" spans="116:125"/>
    <row r="91" spans="116:125"/>
    <row r="92" spans="116:125" ht="13.5" customHeight="1"/>
    <row r="93" spans="116:125" ht="13.5" customHeight="1"/>
    <row r="94" spans="116:125" ht="13.5" customHeight="1">
      <c r="DS94" s="287"/>
      <c r="DT94" s="287"/>
      <c r="DU94" s="287"/>
    </row>
    <row r="95" spans="116:125" ht="13.5" customHeight="1">
      <c r="DU95" s="287"/>
    </row>
    <row r="96" spans="116:125" ht="13.5" customHeight="1"/>
    <row r="97" spans="124:125" ht="13.5" customHeight="1"/>
    <row r="98" spans="124:125" ht="13.5" customHeight="1"/>
    <row r="99" spans="124:125" ht="13.5" customHeight="1"/>
    <row r="100" spans="124:125" ht="13.5" customHeight="1"/>
    <row r="101" spans="124:125" ht="13.5" customHeight="1">
      <c r="DU101" s="287"/>
    </row>
    <row r="102" spans="124:125" ht="13.5" customHeight="1"/>
    <row r="103" spans="124:125" ht="13.5" customHeight="1"/>
    <row r="104" spans="124:125" ht="13.5" customHeight="1">
      <c r="DT104" s="287"/>
      <c r="DU104" s="28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7" t="s">
        <v>544</v>
      </c>
    </row>
    <row r="120" spans="125:125" ht="13.5" hidden="1" customHeight="1"/>
    <row r="121" spans="125:125" ht="13.5" hidden="1" customHeight="1">
      <c r="DU121" s="287"/>
    </row>
  </sheetData>
  <sheetProtection algorithmName="SHA-512" hashValue="Ie1RipxqpG5ilZT85DyhB8AMj+Rs47Yaw52+HOruLC1HiGZxp69S4xGwKB+ZV4qL2kNXuRs940TtCF856do7iw==" saltValue="mDxODQ8h7wyrlyhMnZyP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88" customWidth="1"/>
    <col min="126" max="142" width="0" style="287" hidden="1" customWidth="1"/>
    <col min="143" max="16384" width="9" style="287" hidden="1"/>
  </cols>
  <sheetData>
    <row r="1" spans="1:125"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c r="B2" s="287"/>
      <c r="T2" s="287"/>
    </row>
    <row r="3" spans="1:12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7"/>
      <c r="G33" s="287"/>
      <c r="I33" s="287"/>
    </row>
    <row r="34" spans="2:125">
      <c r="C34" s="287"/>
      <c r="P34" s="287"/>
      <c r="R34" s="287"/>
      <c r="U34" s="287"/>
    </row>
    <row r="35" spans="2:12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c r="F36" s="287"/>
      <c r="H36" s="287"/>
      <c r="J36" s="287"/>
      <c r="K36" s="287"/>
      <c r="L36" s="287"/>
      <c r="M36" s="287"/>
      <c r="N36" s="287"/>
      <c r="O36" s="287"/>
      <c r="Q36" s="287"/>
      <c r="S36" s="287"/>
      <c r="V36" s="287"/>
    </row>
    <row r="37" spans="2:125"/>
    <row r="38" spans="2:125"/>
    <row r="39" spans="2:125"/>
    <row r="40" spans="2:125">
      <c r="U40" s="287"/>
    </row>
    <row r="41" spans="2:125">
      <c r="R41" s="287"/>
    </row>
    <row r="42" spans="2:12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c r="Q43" s="287"/>
      <c r="S43" s="287"/>
      <c r="V43" s="28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8" t="s">
        <v>545</v>
      </c>
    </row>
  </sheetData>
  <sheetProtection algorithmName="SHA-512" hashValue="0WptFrAtApC3YSZaLkghrbdK0gdW6ktsmMZ5plUYKmJG71evzk3DUjQHgd5oFtT2NjXB4dYVkN5G2eUC5duukg==" saltValue="UNBEJDNutZSEXVXZR89w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5" t="s">
        <v>3</v>
      </c>
      <c r="D47" s="1235"/>
      <c r="E47" s="1236"/>
      <c r="F47" s="11">
        <v>29.56</v>
      </c>
      <c r="G47" s="12">
        <v>31.32</v>
      </c>
      <c r="H47" s="12">
        <v>28.53</v>
      </c>
      <c r="I47" s="12">
        <v>29.6</v>
      </c>
      <c r="J47" s="13">
        <v>28.15</v>
      </c>
    </row>
    <row r="48" spans="2:10" ht="57.75" customHeight="1">
      <c r="B48" s="14"/>
      <c r="C48" s="1237" t="s">
        <v>4</v>
      </c>
      <c r="D48" s="1237"/>
      <c r="E48" s="1238"/>
      <c r="F48" s="15">
        <v>8.5299999999999994</v>
      </c>
      <c r="G48" s="16">
        <v>7.43</v>
      </c>
      <c r="H48" s="16">
        <v>8.7799999999999994</v>
      </c>
      <c r="I48" s="16">
        <v>9.15</v>
      </c>
      <c r="J48" s="17">
        <v>8.9600000000000009</v>
      </c>
    </row>
    <row r="49" spans="2:10" ht="57.75" customHeight="1" thickBot="1">
      <c r="B49" s="18"/>
      <c r="C49" s="1239" t="s">
        <v>5</v>
      </c>
      <c r="D49" s="1239"/>
      <c r="E49" s="1240"/>
      <c r="F49" s="19">
        <v>7.47</v>
      </c>
      <c r="G49" s="20" t="s">
        <v>551</v>
      </c>
      <c r="H49" s="20" t="s">
        <v>552</v>
      </c>
      <c r="I49" s="20">
        <v>1.27</v>
      </c>
      <c r="J49" s="21" t="s">
        <v>553</v>
      </c>
    </row>
    <row r="50" spans="2:10" ht="13.5" customHeight="1"/>
  </sheetData>
  <sheetProtection algorithmName="SHA-512" hashValue="6yDeucT4uuYZ8A1ruU9VbYgKNsfQhWAZjb7mumG037+b+ZbJTftPdI4m02vaOvwxE+9fkWKqGtjVZglsTSbYnA==" saltValue="tqB7u9Hbw1wWPuznaYd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2021-10-06T02:33:04Z</cp:lastPrinted>
  <dcterms:created xsi:type="dcterms:W3CDTF">2021-02-05T01:13:16Z</dcterms:created>
  <dcterms:modified xsi:type="dcterms:W3CDTF">2021-10-15T05:32:06Z</dcterms:modified>
  <cp:category/>
</cp:coreProperties>
</file>