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605" yWindow="7965" windowWidth="15360" windowHeight="7620" tabRatio="88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CW102" i="12"/>
  <c r="CR102" i="12"/>
  <c r="AU88" i="12"/>
  <c r="AP88" i="12"/>
  <c r="AP23" i="12"/>
  <c r="AA23" i="12"/>
  <c r="AF70" i="12" l="1"/>
  <c r="AA71" i="12"/>
  <c r="AF71" i="12" s="1"/>
  <c r="AA72" i="12"/>
  <c r="AF72" i="12" s="1"/>
  <c r="AA69" i="12"/>
  <c r="AF69" i="12" s="1"/>
  <c r="AA68" i="12"/>
  <c r="AF68" i="12" s="1"/>
  <c r="AF88" i="12" s="1"/>
  <c r="AA34" i="12" l="1"/>
  <c r="AA32" i="12"/>
  <c r="AA31" i="12"/>
  <c r="AA30" i="12"/>
  <c r="AA29" i="12"/>
  <c r="AA28" i="12"/>
  <c r="AU63" i="12"/>
  <c r="AP63" i="12"/>
  <c r="AA9" i="12"/>
  <c r="AA8" i="12"/>
  <c r="AA7" i="12"/>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l="1"/>
  <c r="U36" i="10" l="1"/>
  <c r="AM34" i="10" l="1"/>
  <c r="AM35" i="10" l="1"/>
  <c r="AM36" i="10" s="1"/>
  <c r="BE34" i="10" s="1"/>
  <c r="BW34" i="10"/>
  <c r="BW35" i="10" s="1"/>
  <c r="BW36" i="10" s="1"/>
  <c r="BW37" i="10" s="1"/>
  <c r="BW38" i="10" s="1"/>
  <c r="CO34" i="10" l="1"/>
  <c r="CO35" i="10" s="1"/>
  <c r="CO36" i="10" s="1"/>
  <c r="CO37" i="10" s="1"/>
</calcChain>
</file>

<file path=xl/sharedStrings.xml><?xml version="1.0" encoding="utf-8"?>
<sst xmlns="http://schemas.openxmlformats.org/spreadsheetml/2006/main" count="1099" uniqueCount="622">
  <si>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</si>
  <si>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</si>
  <si>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</si>
  <si>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</si>
  <si>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</si>
  <si>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</si>
  <si>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</si>
  <si>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</si>
  <si>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</si>
  <si>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</si>
  <si>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</si>
  <si>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</si>
  <si>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</si>
  <si>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</si>
  <si>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</si>
  <si>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</si>
  <si>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</si>
  <si>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</si>
  <si>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</si>
  <si>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</si>
  <si>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</si>
  <si>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</si>
  <si>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</si>
  <si>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</si>
  <si>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</si>
  <si>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</si>
  <si>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</si>
  <si>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</si>
  <si>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</si>
  <si>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</si>
  <si>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</si>
  <si>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</si>
  <si>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</si>
  <si>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</si>
  <si>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</si>
  <si>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</si>
  <si>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</si>
  <si>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</si>
  <si>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</si>
  <si>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</si>
  <si>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</si>
  <si>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</si>
  <si>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</si>
  <si>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</si>
  <si>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</si>
  <si>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</si>
  <si>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</si>
  <si>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</si>
  <si>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</si>
  <si>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</si>
  <si>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</si>
  <si>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</si>
  <si>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</si>
  <si>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</si>
  <si>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</si>
  <si>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</si>
  <si>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</si>
  <si>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</si>
  <si>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</si>
  <si>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</si>
  <si>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</si>
  <si>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</si>
  <si>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</si>
  <si>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</si>
  <si>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</si>
  <si>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</si>
  <si>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</si>
  <si>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</si>
  <si>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</si>
  <si>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</si>
  <si>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</si>
  <si>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</si>
  <si>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</si>
  <si>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</si>
  <si>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</si>
  <si>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</si>
  <si>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</si>
  <si>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</si>
  <si>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</si>
  <si>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</si>
  <si>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</si>
  <si>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</si>
  <si>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</si>
  <si>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</si>
  <si>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</si>
  <si>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</si>
  <si>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</si>
  <si>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</si>
  <si>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</si>
  <si>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</si>
  <si>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</si>
  <si>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</si>
  <si>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</si>
  <si>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</si>
  <si>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</si>
  <si>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</si>
  <si>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</si>
  <si>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</si>
  <si>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天童市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</si>
  <si>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</si>
  <si>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</si>
  <si>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</si>
  <si>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</si>
  <si>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</si>
  <si>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</si>
  <si>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</si>
  <si>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</si>
  <si>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</si>
  <si>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</si>
  <si>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</si>
  <si>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</si>
  <si>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</si>
  <si>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</si>
  <si>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</si>
  <si>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</si>
  <si>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</si>
  <si>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</si>
  <si>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</si>
  <si>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</si>
  <si>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</si>
  <si>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</si>
  <si>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</si>
  <si>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</si>
  <si>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</si>
  <si>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</si>
  <si>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</si>
  <si>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</si>
  <si>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</si>
  <si>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</si>
  <si>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</si>
  <si>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</si>
  <si>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</si>
  <si>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</si>
  <si>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</si>
  <si>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</si>
  <si>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</si>
  <si>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</si>
  <si>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</si>
  <si>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</si>
  <si>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</si>
  <si>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</si>
  <si>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</si>
  <si>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</si>
  <si>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</si>
  <si>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</si>
  <si>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</si>
  <si>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</si>
  <si>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</si>
  <si>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</si>
  <si>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</si>
  <si>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</si>
  <si>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</si>
  <si>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</si>
  <si>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</si>
  <si>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</si>
  <si>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</si>
  <si>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</si>
  <si>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</si>
  <si>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</si>
  <si>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</si>
  <si>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</si>
  <si>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</si>
  <si>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</si>
  <si>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</si>
  <si>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</si>
  <si>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</si>
  <si>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</si>
  <si>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</si>
  <si>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</si>
  <si>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</si>
  <si>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</si>
  <si>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</si>
  <si>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</si>
  <si>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</si>
  <si>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</si>
  <si>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</si>
  <si>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</si>
  <si>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</si>
  <si>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</si>
  <si>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</si>
  <si>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</si>
  <si>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</si>
  <si>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</si>
  <si>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</si>
  <si>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</si>
  <si>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</si>
  <si>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</si>
  <si>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</si>
  <si>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</si>
  <si>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</si>
  <si>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</si>
  <si>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</si>
  <si>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</si>
  <si>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</si>
  <si>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</si>
  <si>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</si>
  <si>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</si>
  <si>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</si>
  <si>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</si>
  <si>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</si>
  <si>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</si>
  <si>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</si>
  <si>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</si>
  <si>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</si>
  <si>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</si>
  <si>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</si>
  <si>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</si>
  <si>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</si>
  <si>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</si>
  <si>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山形県天童市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</si>
  <si>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</si>
  <si>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</si>
  <si>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</si>
  <si>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</si>
  <si>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</si>
  <si>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</si>
  <si>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</si>
  <si>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</si>
  <si>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</si>
  <si>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</si>
  <si>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</si>
  <si>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</si>
  <si>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</si>
  <si>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</si>
  <si>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</si>
  <si>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</si>
  <si>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</si>
  <si>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</si>
  <si>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</si>
  <si>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</si>
  <si>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</si>
  <si>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</si>
  <si>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</si>
  <si>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</si>
  <si>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</si>
  <si>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</si>
  <si>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</si>
  <si>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</si>
  <si>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</si>
  <si>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</si>
  <si>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</si>
  <si>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</si>
  <si>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</si>
  <si>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</si>
  <si>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</si>
  <si>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</si>
  <si>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</si>
  <si>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</si>
  <si>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</si>
  <si>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</si>
  <si>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</si>
  <si>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</si>
  <si>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</si>
  <si>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</si>
  <si>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</si>
  <si>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</si>
  <si>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</si>
  <si>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</si>
  <si>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</si>
  <si>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</si>
  <si>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</si>
  <si>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</si>
  <si>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</si>
  <si>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</si>
  <si>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</si>
  <si>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</si>
  <si>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</si>
  <si>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</si>
  <si>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</si>
  <si>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</si>
  <si>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</si>
  <si>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</si>
  <si>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</si>
  <si>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</si>
  <si>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</si>
  <si>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</si>
  <si>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</si>
  <si>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</si>
  <si>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</si>
  <si>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</si>
  <si>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</si>
  <si>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</si>
  <si>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</si>
  <si>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</si>
  <si>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</si>
  <si>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</si>
  <si>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</si>
  <si>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</si>
  <si>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</si>
  <si>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</si>
  <si>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</si>
  <si>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</si>
  <si>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</si>
  <si>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</si>
  <si>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</si>
  <si>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</si>
  <si>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</si>
  <si>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</si>
  <si>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</si>
  <si>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</si>
  <si>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</si>
  <si>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</si>
  <si>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</si>
  <si>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</si>
  <si>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</si>
  <si>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</si>
  <si>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</si>
  <si>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</si>
  <si>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</si>
  <si>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</si>
  <si>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</si>
  <si>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</si>
  <si>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</si>
  <si>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</si>
  <si>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</si>
  <si>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</si>
  <si>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</si>
  <si>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</si>
  <si>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</si>
  <si>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</si>
  <si>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</si>
  <si>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</si>
  <si>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</si>
  <si>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</si>
  <si>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</si>
  <si>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</si>
  <si>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</si>
  <si>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</si>
  <si>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</si>
  <si>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</si>
  <si>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</si>
  <si>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</si>
  <si>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</si>
  <si>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</si>
  <si>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</si>
  <si>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</si>
  <si>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</si>
  <si>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</si>
  <si>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</si>
  <si>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</si>
  <si>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</si>
  <si>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</si>
  <si>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</si>
  <si>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</si>
  <si>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</si>
  <si>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</si>
  <si>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</si>
  <si>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</si>
  <si>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</si>
  <si>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</si>
  <si>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</si>
  <si>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</si>
  <si>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</si>
  <si>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</si>
  <si>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</si>
  <si>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</si>
  <si>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</si>
  <si>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</si>
  <si>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</si>
  <si>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</si>
  <si>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</si>
  <si>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</si>
  <si>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山形県天童市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</si>
  <si>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</si>
  <si>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</si>
  <si>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</si>
  <si>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</si>
  <si>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</si>
  <si>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</si>
  <si>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</si>
  <si>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</si>
  <si>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</si>
  <si>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</si>
  <si>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</si>
  <si>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</si>
  <si>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</si>
  <si>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</si>
  <si>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</si>
  <si>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</si>
  <si>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</si>
  <si>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</si>
  <si>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</si>
  <si>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</si>
  <si>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用地買収特別会計</t>
    <phoneticPr fontId="5"/>
  </si>
  <si>
    <t>市民墓地特別会計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</si>
  <si>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</si>
  <si>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</si>
  <si>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</si>
  <si>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</si>
  <si>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</si>
  <si>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</si>
  <si>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</si>
  <si>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</si>
  <si>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</si>
  <si>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</si>
  <si>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</si>
  <si>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</si>
  <si>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</si>
  <si>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</si>
  <si>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</si>
  <si>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</si>
  <si>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天童市民病院事業会計</t>
    <phoneticPr fontId="5"/>
  </si>
  <si>
    <t>法適用企業</t>
    <phoneticPr fontId="5"/>
  </si>
  <si>
    <t>天童市水道事業会計</t>
    <phoneticPr fontId="5"/>
  </si>
  <si>
    <t>法適用企業</t>
    <phoneticPr fontId="5"/>
  </si>
  <si>
    <t>天童市公共下水道事業会計</t>
    <phoneticPr fontId="5"/>
  </si>
  <si>
    <t>法適用企業</t>
    <phoneticPr fontId="5"/>
  </si>
  <si>
    <t>工業団地整備事業特別会計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</si>
  <si>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</si>
  <si>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</si>
  <si>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</si>
  <si>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</si>
  <si>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</si>
  <si>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</si>
  <si>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</si>
  <si>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</si>
  <si>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</si>
  <si>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</si>
  <si>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</si>
  <si>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</si>
  <si>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</si>
  <si>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</si>
  <si>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</si>
  <si>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</si>
  <si>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</si>
  <si>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</si>
  <si>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</si>
  <si>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</si>
  <si>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</si>
  <si>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</si>
  <si>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</si>
  <si>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</si>
  <si>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</si>
  <si>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</si>
  <si>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</si>
  <si>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</si>
  <si>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</si>
  <si>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</si>
  <si>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</si>
  <si>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</si>
  <si>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</si>
  <si>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</si>
  <si>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</si>
  <si>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</si>
  <si>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</si>
  <si>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</si>
  <si>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</si>
  <si>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</si>
  <si>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</si>
  <si>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</si>
  <si>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</si>
  <si>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</si>
  <si>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</si>
  <si>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</si>
  <si>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</si>
  <si>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</si>
  <si>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</si>
  <si>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</si>
  <si>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</si>
  <si>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</si>
  <si>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</si>
  <si>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</si>
  <si>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</si>
  <si>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</si>
  <si>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</si>
  <si>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</si>
  <si>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</si>
  <si>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</si>
  <si>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</si>
  <si>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</si>
  <si>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</si>
  <si>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</si>
  <si>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</si>
  <si>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</si>
  <si>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</si>
  <si>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</si>
  <si>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天童市公共下水道事業会計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</si>
  <si>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</si>
  <si>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</si>
  <si>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天童市民病院事業会計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</si>
  <si>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</si>
  <si>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天童市水道事業会計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</si>
  <si>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</si>
  <si>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</si>
  <si>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</si>
  <si>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</si>
  <si>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</si>
  <si>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</si>
  <si>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</si>
  <si>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</si>
  <si>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</si>
  <si>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</si>
  <si>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</si>
  <si>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</si>
  <si>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</si>
  <si>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</si>
  <si>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</si>
  <si>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</si>
  <si>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</si>
  <si>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</si>
  <si>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</si>
  <si>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</si>
  <si>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</si>
  <si>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</si>
  <si>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</si>
  <si>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</si>
  <si>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</si>
  <si>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</si>
  <si>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</si>
  <si>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</si>
  <si>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</si>
  <si>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</si>
  <si>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</si>
  <si>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</si>
  <si>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</si>
  <si>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</si>
  <si>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</si>
  <si>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</si>
  <si>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</si>
  <si>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</si>
  <si>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</si>
  <si>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</si>
  <si>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</si>
  <si>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</si>
  <si>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</si>
  <si>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</si>
  <si>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</si>
  <si>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</si>
  <si>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</si>
  <si>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</si>
  <si>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</si>
  <si>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</si>
  <si>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</si>
  <si>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</si>
  <si>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</si>
  <si>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</si>
  <si>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</si>
  <si>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</si>
  <si>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</si>
  <si>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</si>
  <si>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</si>
  <si>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</si>
  <si>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</si>
  <si>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</si>
  <si>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</si>
  <si>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</si>
  <si>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</si>
  <si>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</si>
  <si>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</si>
  <si>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</si>
  <si>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</si>
  <si>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</si>
  <si>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</si>
  <si>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</si>
  <si>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</si>
  <si>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</si>
  <si>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</si>
  <si>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</si>
  <si>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</si>
  <si>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</si>
  <si>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</si>
  <si>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</si>
  <si>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</si>
  <si>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</si>
  <si>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</si>
  <si>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</si>
  <si>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</si>
  <si>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</si>
  <si>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</si>
  <si>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0.86</t>
  </si>
  <si>
    <t>▲ 2.42</t>
  </si>
  <si>
    <t>天童市水道事業会計</t>
  </si>
  <si>
    <t>一般会計</t>
  </si>
  <si>
    <t>天童市公共下水道事業会計</t>
  </si>
  <si>
    <t>天童市民病院事業会計</t>
  </si>
  <si>
    <t>介護保険特別会計</t>
  </si>
  <si>
    <t>国民健康保険特別会計</t>
  </si>
  <si>
    <t>後期高齢者医療特別会計</t>
  </si>
  <si>
    <t>市民墓地特別会計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</si>
  <si>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</si>
  <si>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</si>
  <si>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</si>
  <si>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</si>
  <si>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</si>
  <si>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</si>
  <si>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</si>
  <si>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</si>
  <si>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スポーツクラブ天童</t>
    <rPh sb="7" eb="9">
      <t>テンドウ</t>
    </rPh>
    <phoneticPr fontId="2"/>
  </si>
  <si>
    <t>天童ターミナルビル</t>
    <rPh sb="0" eb="2">
      <t>テンドウ</t>
    </rPh>
    <phoneticPr fontId="2"/>
  </si>
  <si>
    <t>天童文化・スポーツ事業団</t>
    <rPh sb="0" eb="2">
      <t>テンドウ</t>
    </rPh>
    <rPh sb="2" eb="4">
      <t>ブンカ</t>
    </rPh>
    <rPh sb="9" eb="12">
      <t>ジギョウダン</t>
    </rPh>
    <phoneticPr fontId="2"/>
  </si>
  <si>
    <t>天童市土地開発公社</t>
    <rPh sb="0" eb="3">
      <t>テンドウシ</t>
    </rPh>
    <rPh sb="3" eb="5">
      <t>トチ</t>
    </rPh>
    <rPh sb="5" eb="7">
      <t>カイハツ</t>
    </rPh>
    <rPh sb="7" eb="9">
      <t>コウシャ</t>
    </rPh>
    <phoneticPr fontId="2"/>
  </si>
  <si>
    <t>東根市外二市一町共立衛生処理組合</t>
    <rPh sb="0" eb="3">
      <t>ヒガシネシ</t>
    </rPh>
    <rPh sb="3" eb="4">
      <t>ホカ</t>
    </rPh>
    <rPh sb="4" eb="6">
      <t>ニシ</t>
    </rPh>
    <rPh sb="6" eb="8">
      <t>イッチョウ</t>
    </rPh>
    <rPh sb="8" eb="10">
      <t>キョウリツ</t>
    </rPh>
    <rPh sb="10" eb="12">
      <t>エイセイ</t>
    </rPh>
    <rPh sb="12" eb="14">
      <t>ショリ</t>
    </rPh>
    <rPh sb="14" eb="16">
      <t>クミアイ</t>
    </rPh>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</si>
  <si>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</si>
  <si>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6">
      <t>ジチカイ</t>
    </rPh>
    <rPh sb="6" eb="7">
      <t>カン</t>
    </rPh>
    <rPh sb="7" eb="9">
      <t>カンリ</t>
    </rPh>
    <rPh sb="9" eb="11">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</si>
  <si>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</si>
  <si>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</si>
  <si>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t>
    <phoneticPr fontId="2"/>
  </si>
  <si>
    <t>-</t>
    <phoneticPr fontId="2"/>
  </si>
  <si>
    <t>-</t>
    <phoneticPr fontId="2"/>
  </si>
  <si>
    <t>-</t>
    <phoneticPr fontId="2"/>
  </si>
  <si>
    <t>-</t>
    <phoneticPr fontId="2"/>
  </si>
  <si>
    <t>-</t>
    <phoneticPr fontId="2"/>
  </si>
  <si>
    <t>-</t>
    <phoneticPr fontId="2"/>
  </si>
  <si>
    <t>市有施設整備基金</t>
    <phoneticPr fontId="5"/>
  </si>
  <si>
    <t>スポーツ施設整備基金</t>
    <phoneticPr fontId="5"/>
  </si>
  <si>
    <t>福祉振興基金</t>
    <phoneticPr fontId="5"/>
  </si>
  <si>
    <t>教育振興基金</t>
    <phoneticPr fontId="5"/>
  </si>
  <si>
    <t>スポーツ振興基金</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</si>
  <si>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</si>
  <si>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</si>
  <si>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</si>
  <si>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</si>
  <si>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及び有形固定資産減価償却率は類似団体内平均値を下回っている。将来負担比率は地方債の抑制により下降しているが有形固定資産減価償却率は上昇しており施設の老朽化に伴う今後の維持管理費増加は必至であるだけでなく、緊急的な修繕費の支出も予期される。将来負担への影響を加味しつつ、個別施設計画に基づき優先度付けを行い計画的な維持補修及び更新を行う。</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</si>
  <si>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</si>
  <si>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</si>
  <si>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</si>
  <si>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</si>
  <si>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</si>
  <si>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</si>
  <si>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</si>
  <si>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</si>
  <si>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及び実質公債費比率は類似団体内平均値を下回っている。将来負担比率は地方債の元金償還額を基準に借入額を抑制しているため地方債残高及び公営企業債等繰入見込額の減少により下降している。実質公債費比率は令和元年度単年の実質公債費比率が平成２８年度単年の実質公債費比率を下回ったため０．５ポイント減少した。大規模な投資的事業に係る起債の元金償還が終了し、借入を抑制していることにより、年度中の償還額の増額が償還完了による減額を下回るようになり減少基調へ転じた。引き続き基礎的財政収支の黒字を堅持しつつ適正な地方債発行により持続可能な財政運営を進める。</t>
    <rPh sb="104" eb="106">
      <t>レイワ</t>
    </rPh>
    <rPh sb="106" eb="107">
      <t>ガン</t>
    </rPh>
    <rPh sb="137" eb="138">
      <t>シタ</t>
    </rPh>
    <rPh sb="150" eb="152">
      <t>ゲンショウ</t>
    </rPh>
    <rPh sb="175" eb="177">
      <t>シュウリョウ</t>
    </rPh>
    <rPh sb="179" eb="181">
      <t>カリイレ</t>
    </rPh>
    <rPh sb="182" eb="184">
      <t>ヨクセイ</t>
    </rPh>
    <rPh sb="215" eb="216">
      <t>シタ</t>
    </rPh>
    <rPh sb="223" eb="225">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</si>
</sst>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xmlns:c16r2="http://schemas.microsoft.com/office/drawing/2015/06/chart">
            <c:ext xmlns:c16="http://schemas.microsoft.com/office/drawing/2014/chart" uri="{C3380CC4-5D6E-409C-BE32-E72D297353CC}">
              <c16:uniqueId val="{00000000-9D69-487E-8F9A-0A3FCFF1E4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79717</c:v>
                </c:pt>
                <c:pt idx="1">
                  <c:v>75233</c:v>
                </c:pt>
                <c:pt idx="2">
                  <c:v>64218</c:v>
                </c:pt>
                <c:pt idx="3">
                  <c:v>51426</c:v>
                </c:pt>
                <c:pt idx="4">
                  <c:v>63733</c:v>
                </c:pt>
              </c:numCache>
            </c:numRef>
          </c:val>
          <c:smooth val="0"/>
          <c:extLst xmlns:c16r2="http://schemas.microsoft.com/office/drawing/2015/06/chart">
            <c:ext xmlns:c16="http://schemas.microsoft.com/office/drawing/2014/chart" uri="{C3380CC4-5D6E-409C-BE32-E72D297353CC}">
              <c16:uniqueId val="{00000001-9D69-487E-8F9A-0A3FCFF1E40B}"/>
            </c:ext>
          </c:extLst>
        </c:ser>
        <c:dLbls>
          <c:showLegendKey val="0"/>
          <c:showVal val="0"/>
          <c:showCatName val="0"/>
          <c:showSerName val="0"/>
          <c:showPercent val="0"/>
          <c:showBubbleSize val="0"/>
        </c:dLbls>
        <c:marker val="1"/>
        <c:smooth val="0"/>
        <c:axId val="103552512"/>
        <c:axId val="103554432"/>
      </c:lineChart>
      <c:catAx>
        <c:axId val="103552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554432"/>
        <c:crosses val="autoZero"/>
        <c:auto val="1"/>
        <c:lblAlgn val="ctr"/>
        <c:lblOffset val="100"/>
        <c:tickLblSkip val="1"/>
        <c:tickMarkSkip val="1"/>
        <c:noMultiLvlLbl val="0"/>
      </c:catAx>
      <c:valAx>
        <c:axId val="10355443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552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12.79</c:v>
                </c:pt>
                <c:pt idx="1">
                  <c:v>12.77</c:v>
                </c:pt>
                <c:pt idx="2">
                  <c:v>9.6300000000000008</c:v>
                </c:pt>
                <c:pt idx="3">
                  <c:v>10.45</c:v>
                </c:pt>
                <c:pt idx="4">
                  <c:v>10.16</c:v>
                </c:pt>
              </c:numCache>
            </c:numRef>
          </c:val>
          <c:extLst xmlns:c16r2="http://schemas.microsoft.com/office/drawing/2015/06/chart">
            <c:ext xmlns:c16="http://schemas.microsoft.com/office/drawing/2014/chart" uri="{C3380CC4-5D6E-409C-BE32-E72D297353CC}">
              <c16:uniqueId val="{00000000-99CB-4744-82B0-F03B9F5C36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27.56</c:v>
                </c:pt>
                <c:pt idx="1">
                  <c:v>30.2</c:v>
                </c:pt>
                <c:pt idx="2">
                  <c:v>32.07</c:v>
                </c:pt>
                <c:pt idx="3">
                  <c:v>28.41</c:v>
                </c:pt>
                <c:pt idx="4">
                  <c:v>33.340000000000003</c:v>
                </c:pt>
              </c:numCache>
            </c:numRef>
          </c:val>
          <c:extLst xmlns:c16r2="http://schemas.microsoft.com/office/drawing/2015/06/chart">
            <c:ext xmlns:c16="http://schemas.microsoft.com/office/drawing/2014/chart" uri="{C3380CC4-5D6E-409C-BE32-E72D297353CC}">
              <c16:uniqueId val="{00000001-99CB-4744-82B0-F03B9F5C367C}"/>
            </c:ext>
          </c:extLst>
        </c:ser>
        <c:dLbls>
          <c:showLegendKey val="0"/>
          <c:showVal val="0"/>
          <c:showCatName val="0"/>
          <c:showSerName val="0"/>
          <c:showPercent val="0"/>
          <c:showBubbleSize val="0"/>
        </c:dLbls>
        <c:gapWidth val="250"/>
        <c:overlap val="100"/>
        <c:axId val="139155328"/>
        <c:axId val="139165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15.73</c:v>
                </c:pt>
                <c:pt idx="1">
                  <c:v>2.56</c:v>
                </c:pt>
                <c:pt idx="2">
                  <c:v>-0.86</c:v>
                </c:pt>
                <c:pt idx="3">
                  <c:v>-2.42</c:v>
                </c:pt>
                <c:pt idx="4">
                  <c:v>5.31</c:v>
                </c:pt>
              </c:numCache>
            </c:numRef>
          </c:val>
          <c:smooth val="0"/>
          <c:extLst xmlns:c16r2="http://schemas.microsoft.com/office/drawing/2015/06/chart">
            <c:ext xmlns:c16="http://schemas.microsoft.com/office/drawing/2014/chart" uri="{C3380CC4-5D6E-409C-BE32-E72D297353CC}">
              <c16:uniqueId val="{00000002-99CB-4744-82B0-F03B9F5C367C}"/>
            </c:ext>
          </c:extLst>
        </c:ser>
        <c:dLbls>
          <c:showLegendKey val="0"/>
          <c:showVal val="0"/>
          <c:showCatName val="0"/>
          <c:showSerName val="0"/>
          <c:showPercent val="0"/>
          <c:showBubbleSize val="0"/>
        </c:dLbls>
        <c:marker val="1"/>
        <c:smooth val="0"/>
        <c:axId val="139155328"/>
        <c:axId val="139165696"/>
      </c:lineChart>
      <c:catAx>
        <c:axId val="13915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165696"/>
        <c:crosses val="autoZero"/>
        <c:auto val="1"/>
        <c:lblAlgn val="ctr"/>
        <c:lblOffset val="100"/>
        <c:tickLblSkip val="1"/>
        <c:tickMarkSkip val="1"/>
        <c:noMultiLvlLbl val="0"/>
      </c:catAx>
      <c:valAx>
        <c:axId val="139165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155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0.39</c:v>
                </c:pt>
                <c:pt idx="4">
                  <c:v>#N/A</c:v>
                </c:pt>
                <c:pt idx="5">
                  <c:v>0.59</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8224-42F9-8E4C-EF121545A4C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224-42F9-8E4C-EF121545A4CA}"/>
            </c:ext>
          </c:extLst>
        </c:ser>
        <c:ser>
          <c:idx val="2"/>
          <c:order val="2"/>
          <c:tx>
            <c:strRef>
              <c:f>データシート!$A$29</c:f>
              <c:strCache>
                <c:ptCount val="1"/>
                <c:pt idx="0">
                  <c:v>市民墓地特別会計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2-8224-42F9-8E4C-EF121545A4C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0.12</c:v>
                </c:pt>
                <c:pt idx="2">
                  <c:v>#N/A</c:v>
                </c:pt>
                <c:pt idx="3">
                  <c:v>0.2</c:v>
                </c:pt>
                <c:pt idx="4">
                  <c:v>#N/A</c:v>
                </c:pt>
                <c:pt idx="5">
                  <c:v>0.14000000000000001</c:v>
                </c:pt>
                <c:pt idx="6">
                  <c:v>#N/A</c:v>
                </c:pt>
                <c:pt idx="7">
                  <c:v>0.13</c:v>
                </c:pt>
                <c:pt idx="8">
                  <c:v>#N/A</c:v>
                </c:pt>
                <c:pt idx="9">
                  <c:v>0.14000000000000001</c:v>
                </c:pt>
              </c:numCache>
            </c:numRef>
          </c:val>
          <c:extLst xmlns:c16r2="http://schemas.microsoft.com/office/drawing/2015/06/chart">
            <c:ext xmlns:c16="http://schemas.microsoft.com/office/drawing/2014/chart" uri="{C3380CC4-5D6E-409C-BE32-E72D297353CC}">
              <c16:uniqueId val="{00000003-8224-42F9-8E4C-EF121545A4CA}"/>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1.21</c:v>
                </c:pt>
                <c:pt idx="2">
                  <c:v>#N/A</c:v>
                </c:pt>
                <c:pt idx="3">
                  <c:v>2.02</c:v>
                </c:pt>
                <c:pt idx="4">
                  <c:v>#N/A</c:v>
                </c:pt>
                <c:pt idx="5">
                  <c:v>4.2</c:v>
                </c:pt>
                <c:pt idx="6">
                  <c:v>#N/A</c:v>
                </c:pt>
                <c:pt idx="7">
                  <c:v>1.02</c:v>
                </c:pt>
                <c:pt idx="8">
                  <c:v>#N/A</c:v>
                </c:pt>
                <c:pt idx="9">
                  <c:v>1.2</c:v>
                </c:pt>
              </c:numCache>
            </c:numRef>
          </c:val>
          <c:extLst xmlns:c16r2="http://schemas.microsoft.com/office/drawing/2015/06/chart">
            <c:ext xmlns:c16="http://schemas.microsoft.com/office/drawing/2014/chart" uri="{C3380CC4-5D6E-409C-BE32-E72D297353CC}">
              <c16:uniqueId val="{00000004-8224-42F9-8E4C-EF121545A4C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1.67</c:v>
                </c:pt>
                <c:pt idx="2">
                  <c:v>#N/A</c:v>
                </c:pt>
                <c:pt idx="3">
                  <c:v>2.2599999999999998</c:v>
                </c:pt>
                <c:pt idx="4">
                  <c:v>#N/A</c:v>
                </c:pt>
                <c:pt idx="5">
                  <c:v>1.54</c:v>
                </c:pt>
                <c:pt idx="6">
                  <c:v>#N/A</c:v>
                </c:pt>
                <c:pt idx="7">
                  <c:v>1.59</c:v>
                </c:pt>
                <c:pt idx="8">
                  <c:v>#N/A</c:v>
                </c:pt>
                <c:pt idx="9">
                  <c:v>2.09</c:v>
                </c:pt>
              </c:numCache>
            </c:numRef>
          </c:val>
          <c:extLst xmlns:c16r2="http://schemas.microsoft.com/office/drawing/2015/06/chart">
            <c:ext xmlns:c16="http://schemas.microsoft.com/office/drawing/2014/chart" uri="{C3380CC4-5D6E-409C-BE32-E72D297353CC}">
              <c16:uniqueId val="{00000005-8224-42F9-8E4C-EF121545A4CA}"/>
            </c:ext>
          </c:extLst>
        </c:ser>
        <c:ser>
          <c:idx val="6"/>
          <c:order val="6"/>
          <c:tx>
            <c:strRef>
              <c:f>データシート!$A$33</c:f>
              <c:strCache>
                <c:ptCount val="1"/>
                <c:pt idx="0">
                  <c:v>天童市民病院事業会計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2.15</c:v>
                </c:pt>
                <c:pt idx="2">
                  <c:v>#N/A</c:v>
                </c:pt>
                <c:pt idx="3">
                  <c:v>2.23</c:v>
                </c:pt>
                <c:pt idx="4">
                  <c:v>#N/A</c:v>
                </c:pt>
                <c:pt idx="5">
                  <c:v>2.0099999999999998</c:v>
                </c:pt>
                <c:pt idx="6">
                  <c:v>#N/A</c:v>
                </c:pt>
                <c:pt idx="7">
                  <c:v>2.0299999999999998</c:v>
                </c:pt>
                <c:pt idx="8">
                  <c:v>#N/A</c:v>
                </c:pt>
                <c:pt idx="9">
                  <c:v>2.85</c:v>
                </c:pt>
              </c:numCache>
            </c:numRef>
          </c:val>
          <c:extLst xmlns:c16r2="http://schemas.microsoft.com/office/drawing/2015/06/chart">
            <c:ext xmlns:c16="http://schemas.microsoft.com/office/drawing/2014/chart" uri="{C3380CC4-5D6E-409C-BE32-E72D297353CC}">
              <c16:uniqueId val="{00000006-8224-42F9-8E4C-EF121545A4CA}"/>
            </c:ext>
          </c:extLst>
        </c:ser>
        <c:ser>
          <c:idx val="7"/>
          <c:order val="7"/>
          <c:tx>
            <c:strRef>
              <c:f>データシート!$A$34</c:f>
              <c:strCache>
                <c:ptCount val="1"/>
                <c:pt idx="0">
                  <c:v>天童市公共下水道事業会計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2.5099999999999998</c:v>
                </c:pt>
                <c:pt idx="2">
                  <c:v>#N/A</c:v>
                </c:pt>
                <c:pt idx="3">
                  <c:v>3.71</c:v>
                </c:pt>
                <c:pt idx="4">
                  <c:v>#N/A</c:v>
                </c:pt>
                <c:pt idx="5">
                  <c:v>6</c:v>
                </c:pt>
                <c:pt idx="6">
                  <c:v>#N/A</c:v>
                </c:pt>
                <c:pt idx="7">
                  <c:v>6.44</c:v>
                </c:pt>
                <c:pt idx="8">
                  <c:v>#N/A</c:v>
                </c:pt>
                <c:pt idx="9">
                  <c:v>5.95</c:v>
                </c:pt>
              </c:numCache>
            </c:numRef>
          </c:val>
          <c:extLst xmlns:c16r2="http://schemas.microsoft.com/office/drawing/2015/06/chart">
            <c:ext xmlns:c16="http://schemas.microsoft.com/office/drawing/2014/chart" uri="{C3380CC4-5D6E-409C-BE32-E72D297353CC}">
              <c16:uniqueId val="{00000007-8224-42F9-8E4C-EF121545A4C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12.72</c:v>
                </c:pt>
                <c:pt idx="2">
                  <c:v>#N/A</c:v>
                </c:pt>
                <c:pt idx="3">
                  <c:v>12.72</c:v>
                </c:pt>
                <c:pt idx="4">
                  <c:v>#N/A</c:v>
                </c:pt>
                <c:pt idx="5">
                  <c:v>9.57</c:v>
                </c:pt>
                <c:pt idx="6">
                  <c:v>#N/A</c:v>
                </c:pt>
                <c:pt idx="7">
                  <c:v>10.39</c:v>
                </c:pt>
                <c:pt idx="8">
                  <c:v>#N/A</c:v>
                </c:pt>
                <c:pt idx="9">
                  <c:v>10.09</c:v>
                </c:pt>
              </c:numCache>
            </c:numRef>
          </c:val>
          <c:extLst xmlns:c16r2="http://schemas.microsoft.com/office/drawing/2015/06/chart">
            <c:ext xmlns:c16="http://schemas.microsoft.com/office/drawing/2014/chart" uri="{C3380CC4-5D6E-409C-BE32-E72D297353CC}">
              <c16:uniqueId val="{00000008-8224-42F9-8E4C-EF121545A4CA}"/>
            </c:ext>
          </c:extLst>
        </c:ser>
        <c:ser>
          <c:idx val="9"/>
          <c:order val="9"/>
          <c:tx>
            <c:strRef>
              <c:f>データシート!$A$36</c:f>
              <c:strCache>
                <c:ptCount val="1"/>
                <c:pt idx="0">
                  <c:v>天童市水道事業会計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10.55</c:v>
                </c:pt>
                <c:pt idx="2">
                  <c:v>#N/A</c:v>
                </c:pt>
                <c:pt idx="3">
                  <c:v>11.13</c:v>
                </c:pt>
                <c:pt idx="4">
                  <c:v>#N/A</c:v>
                </c:pt>
                <c:pt idx="5">
                  <c:v>11.36</c:v>
                </c:pt>
                <c:pt idx="6">
                  <c:v>#N/A</c:v>
                </c:pt>
                <c:pt idx="7">
                  <c:v>10.72</c:v>
                </c:pt>
                <c:pt idx="8">
                  <c:v>#N/A</c:v>
                </c:pt>
                <c:pt idx="9">
                  <c:v>12.56</c:v>
                </c:pt>
              </c:numCache>
            </c:numRef>
          </c:val>
          <c:extLst xmlns:c16r2="http://schemas.microsoft.com/office/drawing/2015/06/chart">
            <c:ext xmlns:c16="http://schemas.microsoft.com/office/drawing/2014/chart" uri="{C3380CC4-5D6E-409C-BE32-E72D297353CC}">
              <c16:uniqueId val="{00000009-8224-42F9-8E4C-EF121545A4CA}"/>
            </c:ext>
          </c:extLst>
        </c:ser>
        <c:dLbls>
          <c:showLegendKey val="0"/>
          <c:showVal val="0"/>
          <c:showCatName val="0"/>
          <c:showSerName val="0"/>
          <c:showPercent val="0"/>
          <c:showBubbleSize val="0"/>
        </c:dLbls>
        <c:gapWidth val="150"/>
        <c:overlap val="100"/>
        <c:axId val="139206656"/>
        <c:axId val="139208192"/>
      </c:barChart>
      <c:catAx>
        <c:axId val="13920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208192"/>
        <c:crosses val="autoZero"/>
        <c:auto val="1"/>
        <c:lblAlgn val="ctr"/>
        <c:lblOffset val="100"/>
        <c:tickLblSkip val="1"/>
        <c:tickMarkSkip val="1"/>
        <c:noMultiLvlLbl val="0"/>
      </c:catAx>
      <c:valAx>
        <c:axId val="139208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206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2375</c:v>
                </c:pt>
                <c:pt idx="5">
                  <c:v>2325</c:v>
                </c:pt>
                <c:pt idx="8">
                  <c:v>2288</c:v>
                </c:pt>
                <c:pt idx="11">
                  <c:v>2284</c:v>
                </c:pt>
                <c:pt idx="14">
                  <c:v>2229</c:v>
                </c:pt>
              </c:numCache>
            </c:numRef>
          </c:val>
          <c:extLst xmlns:c16r2="http://schemas.microsoft.com/office/drawing/2015/06/chart">
            <c:ext xmlns:c16="http://schemas.microsoft.com/office/drawing/2014/chart" uri="{C3380CC4-5D6E-409C-BE32-E72D297353CC}">
              <c16:uniqueId val="{00000000-58A7-4DA6-B999-E3D5058B3F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8A7-4DA6-B999-E3D5058B3F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40</c:v>
                </c:pt>
                <c:pt idx="3">
                  <c:v>60</c:v>
                </c:pt>
                <c:pt idx="6">
                  <c:v>55</c:v>
                </c:pt>
                <c:pt idx="9">
                  <c:v>31</c:v>
                </c:pt>
                <c:pt idx="12">
                  <c:v>31</c:v>
                </c:pt>
              </c:numCache>
            </c:numRef>
          </c:val>
          <c:extLst xmlns:c16r2="http://schemas.microsoft.com/office/drawing/2015/06/chart">
            <c:ext xmlns:c16="http://schemas.microsoft.com/office/drawing/2014/chart" uri="{C3380CC4-5D6E-409C-BE32-E72D297353CC}">
              <c16:uniqueId val="{00000002-58A7-4DA6-B999-E3D5058B3F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59</c:v>
                </c:pt>
                <c:pt idx="3">
                  <c:v>66</c:v>
                </c:pt>
                <c:pt idx="6">
                  <c:v>54</c:v>
                </c:pt>
                <c:pt idx="9">
                  <c:v>59</c:v>
                </c:pt>
                <c:pt idx="12">
                  <c:v>54</c:v>
                </c:pt>
              </c:numCache>
            </c:numRef>
          </c:val>
          <c:extLst xmlns:c16r2="http://schemas.microsoft.com/office/drawing/2015/06/chart">
            <c:ext xmlns:c16="http://schemas.microsoft.com/office/drawing/2014/chart" uri="{C3380CC4-5D6E-409C-BE32-E72D297353CC}">
              <c16:uniqueId val="{00000003-58A7-4DA6-B999-E3D5058B3F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566</c:v>
                </c:pt>
                <c:pt idx="3">
                  <c:v>587</c:v>
                </c:pt>
                <c:pt idx="6">
                  <c:v>610</c:v>
                </c:pt>
                <c:pt idx="9">
                  <c:v>400</c:v>
                </c:pt>
                <c:pt idx="12">
                  <c:v>358</c:v>
                </c:pt>
              </c:numCache>
            </c:numRef>
          </c:val>
          <c:extLst xmlns:c16r2="http://schemas.microsoft.com/office/drawing/2015/06/chart">
            <c:ext xmlns:c16="http://schemas.microsoft.com/office/drawing/2014/chart" uri="{C3380CC4-5D6E-409C-BE32-E72D297353CC}">
              <c16:uniqueId val="{00000004-58A7-4DA6-B999-E3D5058B3F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8A7-4DA6-B999-E3D5058B3F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8A7-4DA6-B999-E3D5058B3F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2043</c:v>
                </c:pt>
                <c:pt idx="3">
                  <c:v>2175</c:v>
                </c:pt>
                <c:pt idx="6">
                  <c:v>2250</c:v>
                </c:pt>
                <c:pt idx="9">
                  <c:v>2347</c:v>
                </c:pt>
                <c:pt idx="12">
                  <c:v>2217</c:v>
                </c:pt>
              </c:numCache>
            </c:numRef>
          </c:val>
          <c:extLst xmlns:c16r2="http://schemas.microsoft.com/office/drawing/2015/06/chart">
            <c:ext xmlns:c16="http://schemas.microsoft.com/office/drawing/2014/chart" uri="{C3380CC4-5D6E-409C-BE32-E72D297353CC}">
              <c16:uniqueId val="{00000007-58A7-4DA6-B999-E3D5058B3F00}"/>
            </c:ext>
          </c:extLst>
        </c:ser>
        <c:dLbls>
          <c:showLegendKey val="0"/>
          <c:showVal val="0"/>
          <c:showCatName val="0"/>
          <c:showSerName val="0"/>
          <c:showPercent val="0"/>
          <c:showBubbleSize val="0"/>
        </c:dLbls>
        <c:gapWidth val="100"/>
        <c:overlap val="100"/>
        <c:axId val="139381760"/>
        <c:axId val="139388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333</c:v>
                </c:pt>
                <c:pt idx="2">
                  <c:v>#N/A</c:v>
                </c:pt>
                <c:pt idx="3">
                  <c:v>#N/A</c:v>
                </c:pt>
                <c:pt idx="4">
                  <c:v>563</c:v>
                </c:pt>
                <c:pt idx="5">
                  <c:v>#N/A</c:v>
                </c:pt>
                <c:pt idx="6">
                  <c:v>#N/A</c:v>
                </c:pt>
                <c:pt idx="7">
                  <c:v>681</c:v>
                </c:pt>
                <c:pt idx="8">
                  <c:v>#N/A</c:v>
                </c:pt>
                <c:pt idx="9">
                  <c:v>#N/A</c:v>
                </c:pt>
                <c:pt idx="10">
                  <c:v>553</c:v>
                </c:pt>
                <c:pt idx="11">
                  <c:v>#N/A</c:v>
                </c:pt>
                <c:pt idx="12">
                  <c:v>#N/A</c:v>
                </c:pt>
                <c:pt idx="13">
                  <c:v>431</c:v>
                </c:pt>
                <c:pt idx="14">
                  <c:v>#N/A</c:v>
                </c:pt>
              </c:numCache>
            </c:numRef>
          </c:val>
          <c:smooth val="0"/>
          <c:extLst xmlns:c16r2="http://schemas.microsoft.com/office/drawing/2015/06/chart">
            <c:ext xmlns:c16="http://schemas.microsoft.com/office/drawing/2014/chart" uri="{C3380CC4-5D6E-409C-BE32-E72D297353CC}">
              <c16:uniqueId val="{00000008-58A7-4DA6-B999-E3D5058B3F00}"/>
            </c:ext>
          </c:extLst>
        </c:ser>
        <c:dLbls>
          <c:showLegendKey val="0"/>
          <c:showVal val="0"/>
          <c:showCatName val="0"/>
          <c:showSerName val="0"/>
          <c:showPercent val="0"/>
          <c:showBubbleSize val="0"/>
        </c:dLbls>
        <c:marker val="1"/>
        <c:smooth val="0"/>
        <c:axId val="139381760"/>
        <c:axId val="139388032"/>
      </c:lineChart>
      <c:catAx>
        <c:axId val="13938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388032"/>
        <c:crosses val="autoZero"/>
        <c:auto val="1"/>
        <c:lblAlgn val="ctr"/>
        <c:lblOffset val="100"/>
        <c:tickLblSkip val="1"/>
        <c:tickMarkSkip val="1"/>
        <c:noMultiLvlLbl val="0"/>
      </c:catAx>
      <c:valAx>
        <c:axId val="139388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381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23490</c:v>
                </c:pt>
                <c:pt idx="5">
                  <c:v>23403</c:v>
                </c:pt>
                <c:pt idx="8">
                  <c:v>22867</c:v>
                </c:pt>
                <c:pt idx="11">
                  <c:v>22201</c:v>
                </c:pt>
                <c:pt idx="14">
                  <c:v>21449</c:v>
                </c:pt>
              </c:numCache>
            </c:numRef>
          </c:val>
          <c:extLst xmlns:c16r2="http://schemas.microsoft.com/office/drawing/2015/06/chart">
            <c:ext xmlns:c16="http://schemas.microsoft.com/office/drawing/2014/chart" uri="{C3380CC4-5D6E-409C-BE32-E72D297353CC}">
              <c16:uniqueId val="{00000000-26B2-4545-BDC2-F3F90E84E3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2349</c:v>
                </c:pt>
                <c:pt idx="5">
                  <c:v>2636</c:v>
                </c:pt>
                <c:pt idx="8">
                  <c:v>2937</c:v>
                </c:pt>
                <c:pt idx="11">
                  <c:v>2979</c:v>
                </c:pt>
                <c:pt idx="14">
                  <c:v>2741</c:v>
                </c:pt>
              </c:numCache>
            </c:numRef>
          </c:val>
          <c:extLst xmlns:c16r2="http://schemas.microsoft.com/office/drawing/2015/06/chart">
            <c:ext xmlns:c16="http://schemas.microsoft.com/office/drawing/2014/chart" uri="{C3380CC4-5D6E-409C-BE32-E72D297353CC}">
              <c16:uniqueId val="{00000001-26B2-4545-BDC2-F3F90E84E3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5742</c:v>
                </c:pt>
                <c:pt idx="5">
                  <c:v>5970</c:v>
                </c:pt>
                <c:pt idx="8">
                  <c:v>6494</c:v>
                </c:pt>
                <c:pt idx="11">
                  <c:v>7348</c:v>
                </c:pt>
                <c:pt idx="14">
                  <c:v>8140</c:v>
                </c:pt>
              </c:numCache>
            </c:numRef>
          </c:val>
          <c:extLst xmlns:c16r2="http://schemas.microsoft.com/office/drawing/2015/06/chart">
            <c:ext xmlns:c16="http://schemas.microsoft.com/office/drawing/2014/chart" uri="{C3380CC4-5D6E-409C-BE32-E72D297353CC}">
              <c16:uniqueId val="{00000002-26B2-4545-BDC2-F3F90E84E3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6B2-4545-BDC2-F3F90E84E3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6B2-4545-BDC2-F3F90E84E3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38</c:v>
                </c:pt>
                <c:pt idx="3">
                  <c:v>34</c:v>
                </c:pt>
                <c:pt idx="6">
                  <c:v>30</c:v>
                </c:pt>
                <c:pt idx="9">
                  <c:v>25</c:v>
                </c:pt>
                <c:pt idx="12">
                  <c:v>20</c:v>
                </c:pt>
              </c:numCache>
            </c:numRef>
          </c:val>
          <c:extLst xmlns:c16r2="http://schemas.microsoft.com/office/drawing/2015/06/chart">
            <c:ext xmlns:c16="http://schemas.microsoft.com/office/drawing/2014/chart" uri="{C3380CC4-5D6E-409C-BE32-E72D297353CC}">
              <c16:uniqueId val="{00000005-26B2-4545-BDC2-F3F90E84E3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3742</c:v>
                </c:pt>
                <c:pt idx="3">
                  <c:v>3650</c:v>
                </c:pt>
                <c:pt idx="6">
                  <c:v>3449</c:v>
                </c:pt>
                <c:pt idx="9">
                  <c:v>3278</c:v>
                </c:pt>
                <c:pt idx="12">
                  <c:v>3240</c:v>
                </c:pt>
              </c:numCache>
            </c:numRef>
          </c:val>
          <c:extLst xmlns:c16r2="http://schemas.microsoft.com/office/drawing/2015/06/chart">
            <c:ext xmlns:c16="http://schemas.microsoft.com/office/drawing/2014/chart" uri="{C3380CC4-5D6E-409C-BE32-E72D297353CC}">
              <c16:uniqueId val="{00000006-26B2-4545-BDC2-F3F90E84E3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345</c:v>
                </c:pt>
                <c:pt idx="3">
                  <c:v>286</c:v>
                </c:pt>
                <c:pt idx="6">
                  <c:v>237</c:v>
                </c:pt>
                <c:pt idx="9">
                  <c:v>287</c:v>
                </c:pt>
                <c:pt idx="12">
                  <c:v>349</c:v>
                </c:pt>
              </c:numCache>
            </c:numRef>
          </c:val>
          <c:extLst xmlns:c16r2="http://schemas.microsoft.com/office/drawing/2015/06/chart">
            <c:ext xmlns:c16="http://schemas.microsoft.com/office/drawing/2014/chart" uri="{C3380CC4-5D6E-409C-BE32-E72D297353CC}">
              <c16:uniqueId val="{00000007-26B2-4545-BDC2-F3F90E84E3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7542</c:v>
                </c:pt>
                <c:pt idx="3">
                  <c:v>7401</c:v>
                </c:pt>
                <c:pt idx="6">
                  <c:v>7162</c:v>
                </c:pt>
                <c:pt idx="9">
                  <c:v>6404</c:v>
                </c:pt>
                <c:pt idx="12">
                  <c:v>5266</c:v>
                </c:pt>
              </c:numCache>
            </c:numRef>
          </c:val>
          <c:extLst xmlns:c16r2="http://schemas.microsoft.com/office/drawing/2015/06/chart">
            <c:ext xmlns:c16="http://schemas.microsoft.com/office/drawing/2014/chart" uri="{C3380CC4-5D6E-409C-BE32-E72D297353CC}">
              <c16:uniqueId val="{00000008-26B2-4545-BDC2-F3F90E84E3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749</c:v>
                </c:pt>
                <c:pt idx="3">
                  <c:v>689</c:v>
                </c:pt>
                <c:pt idx="6">
                  <c:v>625</c:v>
                </c:pt>
                <c:pt idx="9">
                  <c:v>594</c:v>
                </c:pt>
                <c:pt idx="12">
                  <c:v>564</c:v>
                </c:pt>
              </c:numCache>
            </c:numRef>
          </c:val>
          <c:extLst xmlns:c16r2="http://schemas.microsoft.com/office/drawing/2015/06/chart">
            <c:ext xmlns:c16="http://schemas.microsoft.com/office/drawing/2014/chart" uri="{C3380CC4-5D6E-409C-BE32-E72D297353CC}">
              <c16:uniqueId val="{00000009-26B2-4545-BDC2-F3F90E84E3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23713</c:v>
                </c:pt>
                <c:pt idx="3">
                  <c:v>23891</c:v>
                </c:pt>
                <c:pt idx="6">
                  <c:v>23518</c:v>
                </c:pt>
                <c:pt idx="9">
                  <c:v>22622</c:v>
                </c:pt>
                <c:pt idx="12">
                  <c:v>22403</c:v>
                </c:pt>
              </c:numCache>
            </c:numRef>
          </c:val>
          <c:extLst xmlns:c16r2="http://schemas.microsoft.com/office/drawing/2015/06/chart">
            <c:ext xmlns:c16="http://schemas.microsoft.com/office/drawing/2014/chart" uri="{C3380CC4-5D6E-409C-BE32-E72D297353CC}">
              <c16:uniqueId val="{0000000A-26B2-4545-BDC2-F3F90E84E3F6}"/>
            </c:ext>
          </c:extLst>
        </c:ser>
        <c:dLbls>
          <c:showLegendKey val="0"/>
          <c:showVal val="0"/>
          <c:showCatName val="0"/>
          <c:showSerName val="0"/>
          <c:showPercent val="0"/>
          <c:showBubbleSize val="0"/>
        </c:dLbls>
        <c:gapWidth val="100"/>
        <c:overlap val="100"/>
        <c:axId val="147018880"/>
        <c:axId val="147020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4548</c:v>
                </c:pt>
                <c:pt idx="2">
                  <c:v>#N/A</c:v>
                </c:pt>
                <c:pt idx="3">
                  <c:v>#N/A</c:v>
                </c:pt>
                <c:pt idx="4">
                  <c:v>3941</c:v>
                </c:pt>
                <c:pt idx="5">
                  <c:v>#N/A</c:v>
                </c:pt>
                <c:pt idx="6">
                  <c:v>#N/A</c:v>
                </c:pt>
                <c:pt idx="7">
                  <c:v>2722</c:v>
                </c:pt>
                <c:pt idx="8">
                  <c:v>#N/A</c:v>
                </c:pt>
                <c:pt idx="9">
                  <c:v>#N/A</c:v>
                </c:pt>
                <c:pt idx="10">
                  <c:v>683</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6B2-4545-BDC2-F3F90E84E3F6}"/>
            </c:ext>
          </c:extLst>
        </c:ser>
        <c:dLbls>
          <c:showLegendKey val="0"/>
          <c:showVal val="0"/>
          <c:showCatName val="0"/>
          <c:showSerName val="0"/>
          <c:showPercent val="0"/>
          <c:showBubbleSize val="0"/>
        </c:dLbls>
        <c:marker val="1"/>
        <c:smooth val="0"/>
        <c:axId val="147018880"/>
        <c:axId val="147020800"/>
      </c:lineChart>
      <c:catAx>
        <c:axId val="14701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7020800"/>
        <c:crosses val="autoZero"/>
        <c:auto val="1"/>
        <c:lblAlgn val="ctr"/>
        <c:lblOffset val="100"/>
        <c:tickLblSkip val="1"/>
        <c:tickMarkSkip val="1"/>
        <c:noMultiLvlLbl val="0"/>
      </c:catAx>
      <c:valAx>
        <c:axId val="147020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018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4227</c:v>
                </c:pt>
                <c:pt idx="1">
                  <c:v>3784</c:v>
                </c:pt>
                <c:pt idx="2">
                  <c:v>4518</c:v>
                </c:pt>
              </c:numCache>
            </c:numRef>
          </c:val>
          <c:extLst xmlns:c16r2="http://schemas.microsoft.com/office/drawing/2015/06/chart">
            <c:ext xmlns:c16="http://schemas.microsoft.com/office/drawing/2014/chart" uri="{C3380CC4-5D6E-409C-BE32-E72D297353CC}">
              <c16:uniqueId val="{00000000-0B48-485C-BE4D-6AB3E0C22D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615</c:v>
                </c:pt>
                <c:pt idx="1">
                  <c:v>615</c:v>
                </c:pt>
                <c:pt idx="2">
                  <c:v>615</c:v>
                </c:pt>
              </c:numCache>
            </c:numRef>
          </c:val>
          <c:extLst xmlns:c16r2="http://schemas.microsoft.com/office/drawing/2015/06/chart">
            <c:ext xmlns:c16="http://schemas.microsoft.com/office/drawing/2014/chart" uri="{C3380CC4-5D6E-409C-BE32-E72D297353CC}">
              <c16:uniqueId val="{00000001-0B48-485C-BE4D-6AB3E0C22D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1032</c:v>
                </c:pt>
                <c:pt idx="1">
                  <c:v>1626</c:v>
                </c:pt>
                <c:pt idx="2">
                  <c:v>1532</c:v>
                </c:pt>
              </c:numCache>
            </c:numRef>
          </c:val>
          <c:extLst xmlns:c16r2="http://schemas.microsoft.com/office/drawing/2015/06/chart">
            <c:ext xmlns:c16="http://schemas.microsoft.com/office/drawing/2014/chart" uri="{C3380CC4-5D6E-409C-BE32-E72D297353CC}">
              <c16:uniqueId val="{00000002-0B48-485C-BE4D-6AB3E0C22DC4}"/>
            </c:ext>
          </c:extLst>
        </c:ser>
        <c:dLbls>
          <c:showLegendKey val="0"/>
          <c:showVal val="0"/>
          <c:showCatName val="0"/>
          <c:showSerName val="0"/>
          <c:showPercent val="0"/>
          <c:showBubbleSize val="0"/>
        </c:dLbls>
        <c:gapWidth val="120"/>
        <c:overlap val="100"/>
        <c:axId val="146889728"/>
        <c:axId val="146891520"/>
      </c:barChart>
      <c:catAx>
        <c:axId val="14688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6891520"/>
        <c:crosses val="autoZero"/>
        <c:auto val="1"/>
        <c:lblAlgn val="ctr"/>
        <c:lblOffset val="100"/>
        <c:tickLblSkip val="1"/>
        <c:tickMarkSkip val="1"/>
        <c:noMultiLvlLbl val="0"/>
      </c:catAx>
      <c:valAx>
        <c:axId val="1468915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688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{380CB28A-CFB2-4254-919C-EC9426989ABE}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D9B-4AE2-982B-7677660FC04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{E6B73E8E-C2FC-48E6-B9A0-C8317C1A4DD4}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9B-4AE2-982B-7677660FC04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{0923D219-AA11-4ABC-91D5-59A406427364}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9B-4AE2-982B-7677660FC04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{B223DDAD-1DD5-4594-A834-25D1970BC564}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9B-4AE2-982B-7677660FC04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{9B918971-637B-40B2-B702-DED09ED5D5F9}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9B-4AE2-982B-7677660FC049}"/>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{4C81A9EA-711E-40CA-B18A-171A744AD723}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D9B-4AE2-982B-7677660FC049}"/>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{95A3C1EA-C641-48B7-9128-24D5AFE81016}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D9B-4AE2-982B-7677660FC049}"/>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{61BCBFD0-1ACE-4B20-9600-927BE21F1249}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D9B-4AE2-982B-7677660FC04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{0F04DA1E-814C-490E-85EC-3AE36EBC06A6}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D9B-4AE2-982B-7677660FC0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c:v>
                </c:pt>
                <c:pt idx="8">
                  <c:v>50.1</c:v>
                </c:pt>
                <c:pt idx="16">
                  <c:v>51.3</c:v>
                </c:pt>
                <c:pt idx="24">
                  <c:v>52.9</c:v>
                </c:pt>
                <c:pt idx="32">
                  <c:v>54.2</c:v>
                </c:pt>
              </c:numCache>
            </c:numRef>
          </c:xVal>
          <c:yVal>
            <c:numRef>
              <c:f>公会計指標分析・財政指標組合せ分析表!$BP$51:$DC$51</c:f>
              <c:numCache>
                <c:formatCode>#,##0.0;"▲ "#,##0.0</c:formatCode>
                <c:ptCount val="40"/>
                <c:pt idx="0">
                  <c:v>41</c:v>
                </c:pt>
                <c:pt idx="8">
                  <c:v>35.5</c:v>
                </c:pt>
                <c:pt idx="16">
                  <c:v>24.2</c:v>
                </c:pt>
                <c:pt idx="24">
                  <c:v>6</c:v>
                </c:pt>
              </c:numCache>
            </c:numRef>
          </c:yVal>
          <c:smooth val="0"/>
          <c:extLst xmlns:c16r2="http://schemas.microsoft.com/office/drawing/2015/06/chart">
            <c:ext xmlns:c16="http://schemas.microsoft.com/office/drawing/2014/chart" uri="{C3380CC4-5D6E-409C-BE32-E72D297353CC}">
              <c16:uniqueId val="{00000009-ED9B-4AE2-982B-7677660FC04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{FF0F685F-5038-4E75-B12D-2662FD1034CE}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D9B-4AE2-982B-7677660FC049}"/>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{5D6B35D1-856E-41E4-B2F5-358654D7643D}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9B-4AE2-982B-7677660FC04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{35A155D8-668F-4708-84CF-FDC8AE73C6B9}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9B-4AE2-982B-7677660FC04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{2BC39EE5-06C8-483D-9196-9E6B2D031998}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9B-4AE2-982B-7677660FC04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{0AE18105-2723-43D0-BE50-A383533B4EE4}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9B-4AE2-982B-7677660FC049}"/>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{59254256-1624-4DEA-94DD-E96A748FB159}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D9B-4AE2-982B-7677660FC04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{FD80DE69-020C-4E87-9B73-25D341E942D4}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D9B-4AE2-982B-7677660FC04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{E8C488DD-C7DD-45B0-A276-BC89BF740A7C}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D9B-4AE2-982B-7677660FC049}"/>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{FF2854E0-FE30-41AD-AD06-97836ADCCD7F}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D9B-4AE2-982B-7677660FC0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c:v>
                </c:pt>
                <c:pt idx="16">
                  <c:v>58.9</c:v>
                </c:pt>
                <c:pt idx="24">
                  <c:v>59.9</c:v>
                </c:pt>
                <c:pt idx="32">
                  <c:v>60.7</c:v>
                </c:pt>
              </c:numCache>
            </c:numRef>
          </c:xVal>
          <c:yVal>
            <c:numRef>
              <c:f>公会計指標分析・財政指標組合せ分析表!$BP$55:$DC$55</c:f>
              <c:numCache>
                <c:formatCode>#,##0.0;"▲ "#,##0.0</c:formatCode>
                <c:ptCount val="40"/>
                <c:pt idx="0">
                  <c:v>39</c:v>
                </c:pt>
                <c:pt idx="8">
                  <c:v>32.5</c:v>
                </c:pt>
                <c:pt idx="16">
                  <c:v>30.2</c:v>
                </c:pt>
                <c:pt idx="24">
                  <c:v>25.4</c:v>
                </c:pt>
                <c:pt idx="32">
                  <c:v>22.9</c:v>
                </c:pt>
              </c:numCache>
            </c:numRef>
          </c:yVal>
          <c:smooth val="0"/>
          <c:extLst xmlns:c16r2="http://schemas.microsoft.com/office/drawing/2015/06/chart">
            <c:ext xmlns:c16="http://schemas.microsoft.com/office/drawing/2014/chart" uri="{C3380CC4-5D6E-409C-BE32-E72D297353CC}">
              <c16:uniqueId val="{00000013-ED9B-4AE2-982B-7677660FC049}"/>
            </c:ext>
          </c:extLst>
        </c:ser>
        <c:dLbls>
          <c:showLegendKey val="0"/>
          <c:showVal val="1"/>
          <c:showCatName val="0"/>
          <c:showSerName val="0"/>
          <c:showPercent val="0"/>
          <c:showBubbleSize val="0"/>
        </c:dLbls>
        <c:axId val="146582912"/>
        <c:axId val="146585088"/>
      </c:scatterChart>
      <c:valAx>
        <c:axId val="146582912"/>
        <c:scaling>
          <c:orientation val="minMax"/>
          <c:max val="62"/>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6585088"/>
        <c:crosses val="autoZero"/>
        <c:crossBetween val="midCat"/>
      </c:valAx>
      <c:valAx>
        <c:axId val="146585088"/>
        <c:scaling>
          <c:orientation val="minMax"/>
          <c:max val="47"/>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6582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{A2847A7F-A0F8-41FF-A07D-32097FD35CF2}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62F-4F55-B250-E8500FE5207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{F6B9A042-C82E-4C4C-9F3A-649E24D9A175}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2F-4F55-B250-E8500FE5207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{44FCAFF6-28C6-4869-A333-74FC90620589}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2F-4F55-B250-E8500FE5207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{1132C328-5428-49B2-AC98-049AF6C4DB0C}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2F-4F55-B250-E8500FE5207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{331C2DDF-97F2-44B0-9AE1-F37DB1209FBF}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2F-4F55-B250-E8500FE5207F}"/>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{5474CBE3-C49C-4EE3-88DF-678AB3AF8873}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62F-4F55-B250-E8500FE5207F}"/>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{FA47C49E-4B56-4ECC-855C-0CC5C8764F3E}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62F-4F55-B250-E8500FE5207F}"/>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{689DAB25-103E-494B-93A5-FF8E3544532B}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62F-4F55-B250-E8500FE5207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{D3375DB0-CB57-403A-9BFF-87FBC206B2CA}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62F-4F55-B250-E8500FE520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3.5</c:v>
                </c:pt>
                <c:pt idx="8">
                  <c:v>3.7</c:v>
                </c:pt>
                <c:pt idx="16">
                  <c:v>4.7</c:v>
                </c:pt>
                <c:pt idx="24">
                  <c:v>5.3</c:v>
                </c:pt>
                <c:pt idx="32">
                  <c:v>4.8</c:v>
                </c:pt>
              </c:numCache>
            </c:numRef>
          </c:xVal>
          <c:yVal>
            <c:numRef>
              <c:f>公会計指標分析・財政指標組合せ分析表!$BP$73:$DC$73</c:f>
              <c:numCache>
                <c:formatCode>#,##0.0;"▲ "#,##0.0</c:formatCode>
                <c:ptCount val="40"/>
                <c:pt idx="0">
                  <c:v>41</c:v>
                </c:pt>
                <c:pt idx="8">
                  <c:v>35.5</c:v>
                </c:pt>
                <c:pt idx="16">
                  <c:v>24.2</c:v>
                </c:pt>
                <c:pt idx="24">
                  <c:v>6</c:v>
                </c:pt>
              </c:numCache>
            </c:numRef>
          </c:yVal>
          <c:smooth val="0"/>
          <c:extLst xmlns:c16r2="http://schemas.microsoft.com/office/drawing/2015/06/chart">
            <c:ext xmlns:c16="http://schemas.microsoft.com/office/drawing/2014/chart" uri="{C3380CC4-5D6E-409C-BE32-E72D297353CC}">
              <c16:uniqueId val="{00000009-F62F-4F55-B250-E8500FE5207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{C9A437D9-33EF-4D30-AF44-1FD655A75948}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62F-4F55-B250-E8500FE5207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{2428A5E2-F2BE-4A1E-8ADB-A9D83725A762}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2F-4F55-B250-E8500FE5207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{D0929913-0F48-4B51-A793-0766FBCC8979}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2F-4F55-B250-E8500FE5207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{A92FB98D-CE24-46D3-B0FE-59AA0614D823}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2F-4F55-B250-E8500FE5207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{EFDF52E3-B506-4897-B96B-6E2EA713B4A7}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2F-4F55-B250-E8500FE5207F}"/>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{806CDC89-9200-4453-908E-206CB31A2BC1}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62F-4F55-B250-E8500FE5207F}"/>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{7D568A17-1FFC-4287-B9DE-75CB244A2071}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62F-4F55-B250-E8500FE5207F}"/>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{882D4E2B-7DCA-4D68-8FA8-A9168A82692E}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62F-4F55-B250-E8500FE5207F}"/>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{87E7DE04-EE18-4ABA-9989-42314D53A86E}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62F-4F55-B250-E8500FE520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xmlns:c16r2="http://schemas.microsoft.com/office/drawing/2015/06/chart">
            <c:ext xmlns:c16="http://schemas.microsoft.com/office/drawing/2014/chart" uri="{C3380CC4-5D6E-409C-BE32-E72D297353CC}">
              <c16:uniqueId val="{00000013-F62F-4F55-B250-E8500FE5207F}"/>
            </c:ext>
          </c:extLst>
        </c:ser>
        <c:dLbls>
          <c:showLegendKey val="0"/>
          <c:showVal val="1"/>
          <c:showCatName val="0"/>
          <c:showSerName val="0"/>
          <c:showPercent val="0"/>
          <c:showBubbleSize val="0"/>
        </c:dLbls>
        <c:axId val="147930112"/>
        <c:axId val="147936384"/>
      </c:scatterChart>
      <c:valAx>
        <c:axId val="147930112"/>
        <c:scaling>
          <c:orientation val="minMax"/>
          <c:max val="9.5"/>
          <c:min val="3.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936384"/>
        <c:crosses val="autoZero"/>
        <c:crossBetween val="midCat"/>
      </c:valAx>
      <c:valAx>
        <c:axId val="147936384"/>
        <c:scaling>
          <c:orientation val="minMax"/>
          <c:max val="47"/>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9301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latin typeface="ＭＳ ゴシック" pitchFamily="49" charset="-128"/>
              <a:ea typeface="ＭＳ ゴシック" pitchFamily="49" charset="-128"/>
            </a:rPr>
            <a:t>　令和元年度では、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元利償還金については、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当年度中に償還開始となる地方債の元金償還額の増額に対し、前年度に償還が完了した地方債の元金償還額の減額が上回ったため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公営企業債の元利償還金に対する繰入金については、主に公共下水道事業会計への繰入金の減少により、前年度と比較して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今後も投資的事業の取捨選択と基金等の活用により、地方債の発行を抑制し、実質公債費比率の改善に努める。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満期一括償還地方債の借入に係る積立はない。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latin typeface="ＭＳ ゴシック" pitchFamily="49" charset="-128"/>
              <a:ea typeface="ＭＳ ゴシック" pitchFamily="49" charset="-128"/>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地方債残高</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投資的経費の増加に伴い、平成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年度を境に増加してきたが、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選択と集中により事業を厳選し適切な起債発行に努めてきたことで、</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以降は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傾向に転じた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公営企業債等繰入見込額は、公営企業債の償還が借入</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上回っているため、年々減少している。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また、充当可能基金は、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財政調整基金について取崩しを行わなかったこと等により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792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latin typeface="ＭＳ ゴシック" pitchFamily="49" charset="-128"/>
              <a:ea typeface="ＭＳ ゴシック" pitchFamily="49" charset="-128"/>
            </a:rPr>
            <a:t>　今後も緊急度・住民ニーズを的確に把握した事業の選択により起債に大きく頼ることのない財政運営に努める。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山形県天童市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財政調整基金について、前年度決算剰余金の積立による増と取崩しによる減が生じなかったこと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やスポーツ施設整備基金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への積立等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により前年度に比べて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予定している施設整備等の投資的経費に対する市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有施設整備基金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取崩し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や、予算編成における財政調整基金からの繰入</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市有施設整備基金：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大規模な市有施設の建設及び改修の資金に充て、将来にわたる市有施設の整備拡充に資することを目的とする。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スポーツ施設整備基金：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スポーツ施設の整備を図るための費用に充てることを目的とする。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福祉振興基金：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福祉施設の建設及び整備並びに地域における福祉活動の促進を図る経費に充てることを目的とする。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教育振興基金：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本市の教育の振興に寄与することを目的とする。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スポーツ振興基金：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体育及びスポーツを振興することにより、市民の体位の向上とスポーツ精神の高揚に資することを目的とする。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市有施設整備基金：市立公民館改築事業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に対して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百万円を取崩した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ことによる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である。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スポーツ施設整備基金：将来を見据え、スポーツ施設の整備を図るための費用に充てることを目的として、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積立てたことによる増加である。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市有施設整備基金：今後予定されている市立公民館改築事業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等の施設整備に係る投資的支出</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対し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所要の取崩しを行う予定である。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前年度決算剰余金の積立による増と取崩しによる減が生じなかったことにより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、前年度に比べて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734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％程度になるよう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努めることとしている。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年度は、当該基金からの取崩しを行わなかった。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今後地方債償還が徐々に増加し、</a:t>
          </a:r>
          <a:r>
            <a:rPr kumimoji="1" lang="ja-JP" altLang="en-US" sz="1100">
              <a:solidFill>
                <a:schemeClr val="dk1"/>
              </a:solidFill>
              <a:effectLst/>
              <a:latin typeface="+mn-lt"/>
              <a:ea typeface="+mn-ea"/>
              <a:cs typeface="+mn-cs"/>
            </a:rPr>
            <a:t>令和４</a:t>
          </a:r>
          <a:r>
            <a:rPr kumimoji="1" lang="ja-JP" altLang="ja-JP" sz="1100">
              <a:solidFill>
                <a:schemeClr val="dk1"/>
              </a:solidFill>
              <a:effectLst/>
              <a:latin typeface="+mn-lt"/>
              <a:ea typeface="+mn-ea"/>
              <a:cs typeface="+mn-cs"/>
            </a:rPr>
            <a:t>年度にピークを迎える見込みである</a:t>
          </a:r>
          <a:r>
            <a:rPr kumimoji="1" lang="ja-JP" altLang="en-US" sz="1100">
              <a:solidFill>
                <a:schemeClr val="dk1"/>
              </a:solidFill>
              <a:effectLst/>
              <a:latin typeface="+mn-lt"/>
              <a:ea typeface="+mn-ea"/>
              <a:cs typeface="+mn-cs"/>
            </a:rPr>
            <a:t>ため、地方債の償還計画等をふまえ、積立及び取崩しを行う。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61,966
61,426
113.01
27,428,666
25,960,128
1,376,346
13,551,373
22,403,386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内平均値より低い水準であるものの減価償却率は年々増加しており施設の老朽化は確実に進行している。予防保全型維持管理の考え方を前提に効率的な維持管理等を実施するため、公共施設総合管理計画に基づき策定する各施設の特性に応じた個別施設計画による計画的な維持補修及び更新を進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69" name="直線コネクタ 68"/>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0" name="有形固定資産減価償却率最小値テキスト"/>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1" name="直線コネクタ 70"/>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2"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3" name="直線コネクタ 72"/>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74" name="有形固定資産減価償却率平均値テキスト"/>
        <xdr:cNvSpPr txBox="1"/>
      </xdr:nvSpPr>
      <xdr:spPr>
        <a:xfrm>
          <a:off x="4813300" y="5827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5" name="フローチャート: 判断 74"/>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76" name="フローチャート: 判断 75"/>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77" name="フローチャート: 判断 76"/>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78" name="フローチャート: 判断 77"/>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79" name="フローチャート: 判断 78"/>
        <xdr:cNvSpPr/>
      </xdr:nvSpPr>
      <xdr:spPr>
        <a:xfrm>
          <a:off x="1714500" y="56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76472</xdr:rowOff>
    </xdr:from>
    <xdr:to>
      <xdr:col>23</xdr:col>
      <xdr:colOff>136525</xdr:colOff>
      <xdr:row>29</xdr:row>
      <xdr:rowOff>6622</xdr:rowOff>
    </xdr:to>
    <xdr:sp macro="" textlink="">
      <xdr:nvSpPr>
        <xdr:cNvPr id="85" name="楕円 84"/>
        <xdr:cNvSpPr/>
      </xdr:nvSpPr>
      <xdr:spPr>
        <a:xfrm>
          <a:off x="4711700" y="56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99349</xdr:rowOff>
    </xdr:from>
    <xdr:ext cx="405111" cy="259045"/>
    <xdr:sp macro="" textlink="">
      <xdr:nvSpPr>
        <xdr:cNvPr id="86" name="有形固定資産減価償却率該当値テキスト"/>
        <xdr:cNvSpPr txBox="1"/>
      </xdr:nvSpPr>
      <xdr:spPr>
        <a:xfrm>
          <a:off x="4813300" y="5500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36376</xdr:rowOff>
    </xdr:from>
    <xdr:to>
      <xdr:col>19</xdr:col>
      <xdr:colOff>187325</xdr:colOff>
      <xdr:row>28</xdr:row>
      <xdr:rowOff>137976</xdr:rowOff>
    </xdr:to>
    <xdr:sp macro="" textlink="">
      <xdr:nvSpPr>
        <xdr:cNvPr id="87" name="楕円 86"/>
        <xdr:cNvSpPr/>
      </xdr:nvSpPr>
      <xdr:spPr>
        <a:xfrm>
          <a:off x="4000500" y="56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87176</xdr:rowOff>
    </xdr:from>
    <xdr:to>
      <xdr:col>23</xdr:col>
      <xdr:colOff>85725</xdr:colOff>
      <xdr:row>28</xdr:row>
      <xdr:rowOff>127272</xdr:rowOff>
    </xdr:to>
    <xdr:cxnSp macro="">
      <xdr:nvCxnSpPr>
        <xdr:cNvPr id="88" name="直線コネクタ 87"/>
        <xdr:cNvCxnSpPr/>
      </xdr:nvCxnSpPr>
      <xdr:spPr>
        <a:xfrm>
          <a:off x="4051300" y="5659301"/>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158478</xdr:rowOff>
    </xdr:from>
    <xdr:to>
      <xdr:col>15</xdr:col>
      <xdr:colOff>187325</xdr:colOff>
      <xdr:row>28</xdr:row>
      <xdr:rowOff>88628</xdr:rowOff>
    </xdr:to>
    <xdr:sp macro="" textlink="">
      <xdr:nvSpPr>
        <xdr:cNvPr id="89" name="楕円 88"/>
        <xdr:cNvSpPr/>
      </xdr:nvSpPr>
      <xdr:spPr>
        <a:xfrm>
          <a:off x="3238500" y="555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37828</xdr:rowOff>
    </xdr:from>
    <xdr:to>
      <xdr:col>19</xdr:col>
      <xdr:colOff>136525</xdr:colOff>
      <xdr:row>28</xdr:row>
      <xdr:rowOff>87176</xdr:rowOff>
    </xdr:to>
    <xdr:cxnSp macro="">
      <xdr:nvCxnSpPr>
        <xdr:cNvPr id="90" name="直線コネクタ 89"/>
        <xdr:cNvCxnSpPr/>
      </xdr:nvCxnSpPr>
      <xdr:spPr>
        <a:xfrm>
          <a:off x="3289300" y="5609953"/>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121467</xdr:rowOff>
    </xdr:from>
    <xdr:to>
      <xdr:col>11</xdr:col>
      <xdr:colOff>187325</xdr:colOff>
      <xdr:row>28</xdr:row>
      <xdr:rowOff>51617</xdr:rowOff>
    </xdr:to>
    <xdr:sp macro="" textlink="">
      <xdr:nvSpPr>
        <xdr:cNvPr id="91" name="楕円 90"/>
        <xdr:cNvSpPr/>
      </xdr:nvSpPr>
      <xdr:spPr>
        <a:xfrm>
          <a:off x="2476500" y="55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817</xdr:rowOff>
    </xdr:from>
    <xdr:to>
      <xdr:col>15</xdr:col>
      <xdr:colOff>136525</xdr:colOff>
      <xdr:row>28</xdr:row>
      <xdr:rowOff>37828</xdr:rowOff>
    </xdr:to>
    <xdr:cxnSp macro="">
      <xdr:nvCxnSpPr>
        <xdr:cNvPr id="92" name="直線コネクタ 91"/>
        <xdr:cNvCxnSpPr/>
      </xdr:nvCxnSpPr>
      <xdr:spPr>
        <a:xfrm>
          <a:off x="2527300" y="5572942"/>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87539</xdr:rowOff>
    </xdr:from>
    <xdr:to>
      <xdr:col>7</xdr:col>
      <xdr:colOff>187325</xdr:colOff>
      <xdr:row>28</xdr:row>
      <xdr:rowOff>17689</xdr:rowOff>
    </xdr:to>
    <xdr:sp macro="" textlink="">
      <xdr:nvSpPr>
        <xdr:cNvPr id="93" name="楕円 92"/>
        <xdr:cNvSpPr/>
      </xdr:nvSpPr>
      <xdr:spPr>
        <a:xfrm>
          <a:off x="1714500" y="54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138339</xdr:rowOff>
    </xdr:from>
    <xdr:to>
      <xdr:col>11</xdr:col>
      <xdr:colOff>136525</xdr:colOff>
      <xdr:row>28</xdr:row>
      <xdr:rowOff>817</xdr:rowOff>
    </xdr:to>
    <xdr:cxnSp macro="">
      <xdr:nvCxnSpPr>
        <xdr:cNvPr id="94" name="直線コネクタ 93"/>
        <xdr:cNvCxnSpPr/>
      </xdr:nvCxnSpPr>
      <xdr:spPr>
        <a:xfrm>
          <a:off x="1765300" y="5539014"/>
          <a:ext cx="762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2103</xdr:rowOff>
    </xdr:from>
    <xdr:ext cx="405111" cy="259045"/>
    <xdr:sp macro="" textlink="">
      <xdr:nvSpPr>
        <xdr:cNvPr id="95" name="n_1aveValue有形固定資産減価償却率"/>
        <xdr:cNvSpPr txBox="1"/>
      </xdr:nvSpPr>
      <xdr:spPr>
        <a:xfrm>
          <a:off x="38360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142710</xdr:rowOff>
    </xdr:from>
    <xdr:ext cx="405111" cy="259045"/>
    <xdr:sp macro="" textlink="">
      <xdr:nvSpPr>
        <xdr:cNvPr id="96" name="n_2aveValue有形固定資産減価償却率"/>
        <xdr:cNvSpPr txBox="1"/>
      </xdr:nvSpPr>
      <xdr:spPr>
        <a:xfrm>
          <a:off x="3086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84109</xdr:rowOff>
    </xdr:from>
    <xdr:ext cx="405111" cy="259045"/>
    <xdr:sp macro="" textlink="">
      <xdr:nvSpPr>
        <xdr:cNvPr id="97" name="n_3aveValue有形固定資産減価償却率"/>
        <xdr:cNvSpPr txBox="1"/>
      </xdr:nvSpPr>
      <xdr:spPr>
        <a:xfrm>
          <a:off x="2324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34760</xdr:rowOff>
    </xdr:from>
    <xdr:ext cx="405111" cy="259045"/>
    <xdr:sp macro="" textlink="">
      <xdr:nvSpPr>
        <xdr:cNvPr id="98" name="n_4aveValue有形固定資産減価償却率"/>
        <xdr:cNvSpPr txBox="1"/>
      </xdr:nvSpPr>
      <xdr:spPr>
        <a:xfrm>
          <a:off x="1562744" y="577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154503</xdr:rowOff>
    </xdr:from>
    <xdr:ext cx="405111" cy="259045"/>
    <xdr:sp macro="" textlink="">
      <xdr:nvSpPr>
        <xdr:cNvPr id="99" name="n_1mainValue有形固定資産減価償却率"/>
        <xdr:cNvSpPr txBox="1"/>
      </xdr:nvSpPr>
      <xdr:spPr>
        <a:xfrm>
          <a:off x="3836044" y="5383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105155</xdr:rowOff>
    </xdr:from>
    <xdr:ext cx="405111" cy="259045"/>
    <xdr:sp macro="" textlink="">
      <xdr:nvSpPr>
        <xdr:cNvPr id="100" name="n_2mainValue有形固定資産減価償却率"/>
        <xdr:cNvSpPr txBox="1"/>
      </xdr:nvSpPr>
      <xdr:spPr>
        <a:xfrm>
          <a:off x="3086744" y="5334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68144</xdr:rowOff>
    </xdr:from>
    <xdr:ext cx="405111" cy="259045"/>
    <xdr:sp macro="" textlink="">
      <xdr:nvSpPr>
        <xdr:cNvPr id="101" name="n_3mainValue有形固定資産減価償却率"/>
        <xdr:cNvSpPr txBox="1"/>
      </xdr:nvSpPr>
      <xdr:spPr>
        <a:xfrm>
          <a:off x="2324744" y="529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34216</xdr:rowOff>
    </xdr:from>
    <xdr:ext cx="405111" cy="259045"/>
    <xdr:sp macro="" textlink="">
      <xdr:nvSpPr>
        <xdr:cNvPr id="102" name="n_4mainValue有形固定資産減価償却率"/>
        <xdr:cNvSpPr txBox="1"/>
      </xdr:nvSpPr>
      <xdr:spPr>
        <a:xfrm>
          <a:off x="1562744" y="526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内平均値を下回っている。地方債の元金償還額を基準に借入額を抑制しているため地方債残高が減少している。また、公共下水道事業会計の準元利償還金算入額が縮小したことで公営企業債等繰入見込額も減少した。前述の要因により将来負担額が減少した結果、債務償還比率が下降した。今後も将来負担額については、持続可能な財政運営を行うべく投資的事業の平準化を図り地方債残高の削減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31" name="直線コネクタ 130"/>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32" name="債務償還比率最小値テキスト"/>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33" name="直線コネクタ 132"/>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95719</xdr:rowOff>
    </xdr:from>
    <xdr:ext cx="469744" cy="259045"/>
    <xdr:sp macro="" textlink="">
      <xdr:nvSpPr>
        <xdr:cNvPr id="136" name="債務償還比率平均値テキスト"/>
        <xdr:cNvSpPr txBox="1"/>
      </xdr:nvSpPr>
      <xdr:spPr>
        <a:xfrm>
          <a:off x="14846300" y="6010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37" name="フローチャート: 判断 136"/>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8" name="フローチャート: 判断 137"/>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9" name="フローチャート: 判断 138"/>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40" name="フローチャート: 判断 139"/>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41" name="フローチャート: 判断 140"/>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146008</xdr:rowOff>
    </xdr:from>
    <xdr:to>
      <xdr:col>76</xdr:col>
      <xdr:colOff>73025</xdr:colOff>
      <xdr:row>30</xdr:row>
      <xdr:rowOff>76158</xdr:rowOff>
    </xdr:to>
    <xdr:sp macro="" textlink="">
      <xdr:nvSpPr>
        <xdr:cNvPr id="147" name="楕円 146"/>
        <xdr:cNvSpPr/>
      </xdr:nvSpPr>
      <xdr:spPr>
        <a:xfrm>
          <a:off x="14744700" y="588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168885</xdr:rowOff>
    </xdr:from>
    <xdr:ext cx="469744" cy="259045"/>
    <xdr:sp macro="" textlink="">
      <xdr:nvSpPr>
        <xdr:cNvPr id="148" name="債務償還比率該当値テキスト"/>
        <xdr:cNvSpPr txBox="1"/>
      </xdr:nvSpPr>
      <xdr:spPr>
        <a:xfrm>
          <a:off x="14846300" y="574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49883</xdr:rowOff>
    </xdr:from>
    <xdr:to>
      <xdr:col>72</xdr:col>
      <xdr:colOff>123825</xdr:colOff>
      <xdr:row>30</xdr:row>
      <xdr:rowOff>151483</xdr:rowOff>
    </xdr:to>
    <xdr:sp macro="" textlink="">
      <xdr:nvSpPr>
        <xdr:cNvPr id="149" name="楕円 148"/>
        <xdr:cNvSpPr/>
      </xdr:nvSpPr>
      <xdr:spPr>
        <a:xfrm>
          <a:off x="14033500" y="596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25358</xdr:rowOff>
    </xdr:from>
    <xdr:to>
      <xdr:col>76</xdr:col>
      <xdr:colOff>22225</xdr:colOff>
      <xdr:row>30</xdr:row>
      <xdr:rowOff>100683</xdr:rowOff>
    </xdr:to>
    <xdr:cxnSp macro="">
      <xdr:nvCxnSpPr>
        <xdr:cNvPr id="150" name="直線コネクタ 149"/>
        <xdr:cNvCxnSpPr/>
      </xdr:nvCxnSpPr>
      <xdr:spPr>
        <a:xfrm flipV="1">
          <a:off x="14084300" y="5940383"/>
          <a:ext cx="711200" cy="7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93902</xdr:rowOff>
    </xdr:from>
    <xdr:to>
      <xdr:col>68</xdr:col>
      <xdr:colOff>123825</xdr:colOff>
      <xdr:row>31</xdr:row>
      <xdr:rowOff>24052</xdr:rowOff>
    </xdr:to>
    <xdr:sp macro="" textlink="">
      <xdr:nvSpPr>
        <xdr:cNvPr id="151" name="楕円 150"/>
        <xdr:cNvSpPr/>
      </xdr:nvSpPr>
      <xdr:spPr>
        <a:xfrm>
          <a:off x="13271500" y="600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100683</xdr:rowOff>
    </xdr:from>
    <xdr:to>
      <xdr:col>72</xdr:col>
      <xdr:colOff>73025</xdr:colOff>
      <xdr:row>30</xdr:row>
      <xdr:rowOff>144702</xdr:rowOff>
    </xdr:to>
    <xdr:cxnSp macro="">
      <xdr:nvCxnSpPr>
        <xdr:cNvPr id="152" name="直線コネクタ 151"/>
        <xdr:cNvCxnSpPr/>
      </xdr:nvCxnSpPr>
      <xdr:spPr>
        <a:xfrm flipV="1">
          <a:off x="13322300" y="6015708"/>
          <a:ext cx="762000" cy="4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122329</xdr:rowOff>
    </xdr:from>
    <xdr:to>
      <xdr:col>64</xdr:col>
      <xdr:colOff>123825</xdr:colOff>
      <xdr:row>31</xdr:row>
      <xdr:rowOff>52479</xdr:rowOff>
    </xdr:to>
    <xdr:sp macro="" textlink="">
      <xdr:nvSpPr>
        <xdr:cNvPr id="153" name="楕円 152"/>
        <xdr:cNvSpPr/>
      </xdr:nvSpPr>
      <xdr:spPr>
        <a:xfrm>
          <a:off x="12509500" y="603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144702</xdr:rowOff>
    </xdr:from>
    <xdr:to>
      <xdr:col>68</xdr:col>
      <xdr:colOff>73025</xdr:colOff>
      <xdr:row>31</xdr:row>
      <xdr:rowOff>1679</xdr:rowOff>
    </xdr:to>
    <xdr:cxnSp macro="">
      <xdr:nvCxnSpPr>
        <xdr:cNvPr id="154" name="直線コネクタ 153"/>
        <xdr:cNvCxnSpPr/>
      </xdr:nvCxnSpPr>
      <xdr:spPr>
        <a:xfrm flipV="1">
          <a:off x="12560300" y="6059727"/>
          <a:ext cx="762000" cy="2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31052</xdr:rowOff>
    </xdr:from>
    <xdr:to>
      <xdr:col>60</xdr:col>
      <xdr:colOff>123825</xdr:colOff>
      <xdr:row>30</xdr:row>
      <xdr:rowOff>132652</xdr:rowOff>
    </xdr:to>
    <xdr:sp macro="" textlink="">
      <xdr:nvSpPr>
        <xdr:cNvPr id="155" name="楕円 154"/>
        <xdr:cNvSpPr/>
      </xdr:nvSpPr>
      <xdr:spPr>
        <a:xfrm>
          <a:off x="11747500" y="594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81852</xdr:rowOff>
    </xdr:from>
    <xdr:to>
      <xdr:col>64</xdr:col>
      <xdr:colOff>73025</xdr:colOff>
      <xdr:row>31</xdr:row>
      <xdr:rowOff>1679</xdr:rowOff>
    </xdr:to>
    <xdr:cxnSp macro="">
      <xdr:nvCxnSpPr>
        <xdr:cNvPr id="156" name="直線コネクタ 155"/>
        <xdr:cNvCxnSpPr/>
      </xdr:nvCxnSpPr>
      <xdr:spPr>
        <a:xfrm>
          <a:off x="11798300" y="5996877"/>
          <a:ext cx="762000" cy="9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57" name="n_1aveValue債務償還比率"/>
        <xdr:cNvSpPr txBox="1"/>
      </xdr:nvSpPr>
      <xdr:spPr>
        <a:xfrm>
          <a:off x="138367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58" name="n_2aveValue債務償還比率"/>
        <xdr:cNvSpPr txBox="1"/>
      </xdr:nvSpPr>
      <xdr:spPr>
        <a:xfrm>
          <a:off x="13087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53293</xdr:rowOff>
    </xdr:from>
    <xdr:ext cx="469744" cy="259045"/>
    <xdr:sp macro="" textlink="">
      <xdr:nvSpPr>
        <xdr:cNvPr id="159" name="n_3aveValue債務償還比率"/>
        <xdr:cNvSpPr txBox="1"/>
      </xdr:nvSpPr>
      <xdr:spPr>
        <a:xfrm>
          <a:off x="12325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159042</xdr:rowOff>
    </xdr:from>
    <xdr:ext cx="469744" cy="259045"/>
    <xdr:sp macro="" textlink="">
      <xdr:nvSpPr>
        <xdr:cNvPr id="160" name="n_4aveValue債務償還比率"/>
        <xdr:cNvSpPr txBox="1"/>
      </xdr:nvSpPr>
      <xdr:spPr>
        <a:xfrm>
          <a:off x="11563427" y="607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168010</xdr:rowOff>
    </xdr:from>
    <xdr:ext cx="469744" cy="259045"/>
    <xdr:sp macro="" textlink="">
      <xdr:nvSpPr>
        <xdr:cNvPr id="161" name="n_1mainValue債務償還比率"/>
        <xdr:cNvSpPr txBox="1"/>
      </xdr:nvSpPr>
      <xdr:spPr>
        <a:xfrm>
          <a:off x="13836727" y="57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40579</xdr:rowOff>
    </xdr:from>
    <xdr:ext cx="469744" cy="259045"/>
    <xdr:sp macro="" textlink="">
      <xdr:nvSpPr>
        <xdr:cNvPr id="162" name="n_2mainValue債務償還比率"/>
        <xdr:cNvSpPr txBox="1"/>
      </xdr:nvSpPr>
      <xdr:spPr>
        <a:xfrm>
          <a:off x="13087427" y="57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43606</xdr:rowOff>
    </xdr:from>
    <xdr:ext cx="469744" cy="259045"/>
    <xdr:sp macro="" textlink="">
      <xdr:nvSpPr>
        <xdr:cNvPr id="163" name="n_3mainValue債務償還比率"/>
        <xdr:cNvSpPr txBox="1"/>
      </xdr:nvSpPr>
      <xdr:spPr>
        <a:xfrm>
          <a:off x="12325427" y="613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149179</xdr:rowOff>
    </xdr:from>
    <xdr:ext cx="469744" cy="259045"/>
    <xdr:sp macro="" textlink="">
      <xdr:nvSpPr>
        <xdr:cNvPr id="164" name="n_4mainValue債務償還比率"/>
        <xdr:cNvSpPr txBox="1"/>
      </xdr:nvSpPr>
      <xdr:spPr>
        <a:xfrm>
          <a:off x="11563427" y="572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61,966
61,426
113.01
27,428,666
25,960,128
1,376,346
13,551,373
22,403,386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170705</xdr:rowOff>
    </xdr:from>
    <xdr:ext cx="405111" cy="259045"/>
    <xdr:sp macro="" textlink="">
      <xdr:nvSpPr>
        <xdr:cNvPr id="60" name="【道路】&#10;有形固定資産減価償却率平均値テキスト"/>
        <xdr:cNvSpPr txBox="1"/>
      </xdr:nvSpPr>
      <xdr:spPr>
        <a:xfrm>
          <a:off x="4673600" y="6685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71" name="楕円 70"/>
        <xdr:cNvSpPr/>
      </xdr:nvSpPr>
      <xdr:spPr>
        <a:xfrm>
          <a:off x="4584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162577</xdr:rowOff>
    </xdr:from>
    <xdr:ext cx="405111" cy="259045"/>
    <xdr:sp macro="" textlink="">
      <xdr:nvSpPr>
        <xdr:cNvPr id="72" name="【道路】&#10;有形固定資産減価償却率該当値テキスト"/>
        <xdr:cNvSpPr txBox="1"/>
      </xdr:nvSpPr>
      <xdr:spPr>
        <a:xfrm>
          <a:off x="4673600"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112268</xdr:rowOff>
    </xdr:from>
    <xdr:to>
      <xdr:col>20</xdr:col>
      <xdr:colOff>38100</xdr:colOff>
      <xdr:row>38</xdr:row>
      <xdr:rowOff>42418</xdr:rowOff>
    </xdr:to>
    <xdr:sp macro="" textlink="">
      <xdr:nvSpPr>
        <xdr:cNvPr id="73" name="楕円 72"/>
        <xdr:cNvSpPr/>
      </xdr:nvSpPr>
      <xdr:spPr>
        <a:xfrm>
          <a:off x="3746500" y="64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163068</xdr:rowOff>
    </xdr:from>
    <xdr:to>
      <xdr:col>24</xdr:col>
      <xdr:colOff>63500</xdr:colOff>
      <xdr:row>38</xdr:row>
      <xdr:rowOff>19050</xdr:rowOff>
    </xdr:to>
    <xdr:cxnSp macro="">
      <xdr:nvCxnSpPr>
        <xdr:cNvPr id="74" name="直線コネクタ 73"/>
        <xdr:cNvCxnSpPr/>
      </xdr:nvCxnSpPr>
      <xdr:spPr>
        <a:xfrm>
          <a:off x="3797300" y="650671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66548</xdr:rowOff>
    </xdr:from>
    <xdr:to>
      <xdr:col>15</xdr:col>
      <xdr:colOff>101600</xdr:colOff>
      <xdr:row>37</xdr:row>
      <xdr:rowOff>168148</xdr:rowOff>
    </xdr:to>
    <xdr:sp macro="" textlink="">
      <xdr:nvSpPr>
        <xdr:cNvPr id="75" name="楕円 74"/>
        <xdr:cNvSpPr/>
      </xdr:nvSpPr>
      <xdr:spPr>
        <a:xfrm>
          <a:off x="2857500" y="641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117348</xdr:rowOff>
    </xdr:from>
    <xdr:to>
      <xdr:col>19</xdr:col>
      <xdr:colOff>177800</xdr:colOff>
      <xdr:row>37</xdr:row>
      <xdr:rowOff>163068</xdr:rowOff>
    </xdr:to>
    <xdr:cxnSp macro="">
      <xdr:nvCxnSpPr>
        <xdr:cNvPr id="76" name="直線コネクタ 75"/>
        <xdr:cNvCxnSpPr/>
      </xdr:nvCxnSpPr>
      <xdr:spPr>
        <a:xfrm>
          <a:off x="2908300" y="646099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39116</xdr:rowOff>
    </xdr:from>
    <xdr:to>
      <xdr:col>10</xdr:col>
      <xdr:colOff>165100</xdr:colOff>
      <xdr:row>37</xdr:row>
      <xdr:rowOff>140716</xdr:rowOff>
    </xdr:to>
    <xdr:sp macro="" textlink="">
      <xdr:nvSpPr>
        <xdr:cNvPr id="77" name="楕円 76"/>
        <xdr:cNvSpPr/>
      </xdr:nvSpPr>
      <xdr:spPr>
        <a:xfrm>
          <a:off x="1968500" y="63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89916</xdr:rowOff>
    </xdr:from>
    <xdr:to>
      <xdr:col>15</xdr:col>
      <xdr:colOff>50800</xdr:colOff>
      <xdr:row>37</xdr:row>
      <xdr:rowOff>117348</xdr:rowOff>
    </xdr:to>
    <xdr:cxnSp macro="">
      <xdr:nvCxnSpPr>
        <xdr:cNvPr id="78" name="直線コネクタ 77"/>
        <xdr:cNvCxnSpPr/>
      </xdr:nvCxnSpPr>
      <xdr:spPr>
        <a:xfrm>
          <a:off x="2019300" y="643356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11684</xdr:rowOff>
    </xdr:from>
    <xdr:to>
      <xdr:col>6</xdr:col>
      <xdr:colOff>38100</xdr:colOff>
      <xdr:row>37</xdr:row>
      <xdr:rowOff>113284</xdr:rowOff>
    </xdr:to>
    <xdr:sp macro="" textlink="">
      <xdr:nvSpPr>
        <xdr:cNvPr id="79" name="楕円 78"/>
        <xdr:cNvSpPr/>
      </xdr:nvSpPr>
      <xdr:spPr>
        <a:xfrm>
          <a:off x="1079500" y="63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62484</xdr:rowOff>
    </xdr:from>
    <xdr:to>
      <xdr:col>10</xdr:col>
      <xdr:colOff>114300</xdr:colOff>
      <xdr:row>37</xdr:row>
      <xdr:rowOff>89916</xdr:rowOff>
    </xdr:to>
    <xdr:cxnSp macro="">
      <xdr:nvCxnSpPr>
        <xdr:cNvPr id="80" name="直線コネクタ 79"/>
        <xdr:cNvCxnSpPr/>
      </xdr:nvCxnSpPr>
      <xdr:spPr>
        <a:xfrm>
          <a:off x="1130300" y="640613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81" name="n_1aveValue【道路】&#10;有形固定資産減価償却率"/>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54119</xdr:rowOff>
    </xdr:from>
    <xdr:ext cx="405111" cy="259045"/>
    <xdr:sp macro="" textlink="">
      <xdr:nvSpPr>
        <xdr:cNvPr id="82" name="n_2aveValue【道路】&#10;有形固定資産減価償却率"/>
        <xdr:cNvSpPr txBox="1"/>
      </xdr:nvSpPr>
      <xdr:spPr>
        <a:xfrm>
          <a:off x="2705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3" name="n_3aveValue【道路】&#10;有形固定資産減価償却率"/>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92981</xdr:rowOff>
    </xdr:from>
    <xdr:ext cx="405111" cy="259045"/>
    <xdr:sp macro="" textlink="">
      <xdr:nvSpPr>
        <xdr:cNvPr id="84" name="n_4aveValue【道路】&#10;有形固定資産減価償却率"/>
        <xdr:cNvSpPr txBox="1"/>
      </xdr:nvSpPr>
      <xdr:spPr>
        <a:xfrm>
          <a:off x="927744" y="660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58945</xdr:rowOff>
    </xdr:from>
    <xdr:ext cx="405111" cy="259045"/>
    <xdr:sp macro="" textlink="">
      <xdr:nvSpPr>
        <xdr:cNvPr id="85" name="n_1mainValue【道路】&#10;有形固定資産減価償却率"/>
        <xdr:cNvSpPr txBox="1"/>
      </xdr:nvSpPr>
      <xdr:spPr>
        <a:xfrm>
          <a:off x="3582044" y="623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13225</xdr:rowOff>
    </xdr:from>
    <xdr:ext cx="405111" cy="259045"/>
    <xdr:sp macro="" textlink="">
      <xdr:nvSpPr>
        <xdr:cNvPr id="86" name="n_2mainValue【道路】&#10;有形固定資産減価償却率"/>
        <xdr:cNvSpPr txBox="1"/>
      </xdr:nvSpPr>
      <xdr:spPr>
        <a:xfrm>
          <a:off x="2705744" y="618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157243</xdr:rowOff>
    </xdr:from>
    <xdr:ext cx="405111" cy="259045"/>
    <xdr:sp macro="" textlink="">
      <xdr:nvSpPr>
        <xdr:cNvPr id="87" name="n_3mainValue【道路】&#10;有形固定資産減価償却率"/>
        <xdr:cNvSpPr txBox="1"/>
      </xdr:nvSpPr>
      <xdr:spPr>
        <a:xfrm>
          <a:off x="1816744" y="615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129811</xdr:rowOff>
    </xdr:from>
    <xdr:ext cx="405111" cy="259045"/>
    <xdr:sp macro="" textlink="">
      <xdr:nvSpPr>
        <xdr:cNvPr id="88" name="n_4mainValue【道路】&#10;有形固定資産減価償却率"/>
        <xdr:cNvSpPr txBox="1"/>
      </xdr:nvSpPr>
      <xdr:spPr>
        <a:xfrm>
          <a:off x="927744" y="613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0" name="テキスト ボックス 109"/>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4" name="直線コネクタ 113"/>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5" name="【道路】&#10;一人当たり延長最小値テキスト"/>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6" name="直線コネクタ 115"/>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7" name="【道路】&#10;一人当たり延長最大値テキスト"/>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8" name="直線コネクタ 117"/>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137464</xdr:rowOff>
    </xdr:from>
    <xdr:ext cx="534377" cy="259045"/>
    <xdr:sp macro="" textlink="">
      <xdr:nvSpPr>
        <xdr:cNvPr id="119" name="【道路】&#10;一人当たり延長平均値テキスト"/>
        <xdr:cNvSpPr txBox="1"/>
      </xdr:nvSpPr>
      <xdr:spPr>
        <a:xfrm>
          <a:off x="10515600" y="648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20" name="フローチャート: 判断 119"/>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21" name="フローチャート: 判断 120"/>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2" name="フローチャート: 判断 121"/>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3" name="フローチャート: 判断 122"/>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4" name="フローチャート: 判断 123"/>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11292</xdr:rowOff>
    </xdr:from>
    <xdr:to>
      <xdr:col>55</xdr:col>
      <xdr:colOff>50800</xdr:colOff>
      <xdr:row>40</xdr:row>
      <xdr:rowOff>112892</xdr:rowOff>
    </xdr:to>
    <xdr:sp macro="" textlink="">
      <xdr:nvSpPr>
        <xdr:cNvPr id="130" name="楕円 129"/>
        <xdr:cNvSpPr/>
      </xdr:nvSpPr>
      <xdr:spPr>
        <a:xfrm>
          <a:off x="10426700" y="686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161169</xdr:rowOff>
    </xdr:from>
    <xdr:ext cx="534377" cy="259045"/>
    <xdr:sp macro="" textlink="">
      <xdr:nvSpPr>
        <xdr:cNvPr id="131" name="【道路】&#10;一人当たり延長該当値テキスト"/>
        <xdr:cNvSpPr txBox="1"/>
      </xdr:nvSpPr>
      <xdr:spPr>
        <a:xfrm>
          <a:off x="10515600" y="68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10965</xdr:rowOff>
    </xdr:from>
    <xdr:to>
      <xdr:col>50</xdr:col>
      <xdr:colOff>165100</xdr:colOff>
      <xdr:row>40</xdr:row>
      <xdr:rowOff>112565</xdr:rowOff>
    </xdr:to>
    <xdr:sp macro="" textlink="">
      <xdr:nvSpPr>
        <xdr:cNvPr id="132" name="楕円 131"/>
        <xdr:cNvSpPr/>
      </xdr:nvSpPr>
      <xdr:spPr>
        <a:xfrm>
          <a:off x="9588500" y="686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61765</xdr:rowOff>
    </xdr:from>
    <xdr:to>
      <xdr:col>55</xdr:col>
      <xdr:colOff>0</xdr:colOff>
      <xdr:row>40</xdr:row>
      <xdr:rowOff>62092</xdr:rowOff>
    </xdr:to>
    <xdr:cxnSp macro="">
      <xdr:nvCxnSpPr>
        <xdr:cNvPr id="133" name="直線コネクタ 132"/>
        <xdr:cNvCxnSpPr/>
      </xdr:nvCxnSpPr>
      <xdr:spPr>
        <a:xfrm>
          <a:off x="9639300" y="6919765"/>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11782</xdr:rowOff>
    </xdr:from>
    <xdr:to>
      <xdr:col>46</xdr:col>
      <xdr:colOff>38100</xdr:colOff>
      <xdr:row>40</xdr:row>
      <xdr:rowOff>113382</xdr:rowOff>
    </xdr:to>
    <xdr:sp macro="" textlink="">
      <xdr:nvSpPr>
        <xdr:cNvPr id="134" name="楕円 133"/>
        <xdr:cNvSpPr/>
      </xdr:nvSpPr>
      <xdr:spPr>
        <a:xfrm>
          <a:off x="8699500" y="686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61765</xdr:rowOff>
    </xdr:from>
    <xdr:to>
      <xdr:col>50</xdr:col>
      <xdr:colOff>114300</xdr:colOff>
      <xdr:row>40</xdr:row>
      <xdr:rowOff>62582</xdr:rowOff>
    </xdr:to>
    <xdr:cxnSp macro="">
      <xdr:nvCxnSpPr>
        <xdr:cNvPr id="135" name="直線コネクタ 134"/>
        <xdr:cNvCxnSpPr/>
      </xdr:nvCxnSpPr>
      <xdr:spPr>
        <a:xfrm flipV="1">
          <a:off x="8750300" y="6919765"/>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13839</xdr:rowOff>
    </xdr:from>
    <xdr:to>
      <xdr:col>41</xdr:col>
      <xdr:colOff>101600</xdr:colOff>
      <xdr:row>40</xdr:row>
      <xdr:rowOff>115439</xdr:rowOff>
    </xdr:to>
    <xdr:sp macro="" textlink="">
      <xdr:nvSpPr>
        <xdr:cNvPr id="136" name="楕円 135"/>
        <xdr:cNvSpPr/>
      </xdr:nvSpPr>
      <xdr:spPr>
        <a:xfrm>
          <a:off x="7810500" y="687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62582</xdr:rowOff>
    </xdr:from>
    <xdr:to>
      <xdr:col>45</xdr:col>
      <xdr:colOff>177800</xdr:colOff>
      <xdr:row>40</xdr:row>
      <xdr:rowOff>64639</xdr:rowOff>
    </xdr:to>
    <xdr:cxnSp macro="">
      <xdr:nvCxnSpPr>
        <xdr:cNvPr id="137" name="直線コネクタ 136"/>
        <xdr:cNvCxnSpPr/>
      </xdr:nvCxnSpPr>
      <xdr:spPr>
        <a:xfrm flipV="1">
          <a:off x="7861300" y="6920582"/>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130589</xdr:rowOff>
    </xdr:from>
    <xdr:to>
      <xdr:col>36</xdr:col>
      <xdr:colOff>165100</xdr:colOff>
      <xdr:row>41</xdr:row>
      <xdr:rowOff>60739</xdr:rowOff>
    </xdr:to>
    <xdr:sp macro="" textlink="">
      <xdr:nvSpPr>
        <xdr:cNvPr id="138" name="楕円 137"/>
        <xdr:cNvSpPr/>
      </xdr:nvSpPr>
      <xdr:spPr>
        <a:xfrm>
          <a:off x="6921500" y="698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64639</xdr:rowOff>
    </xdr:from>
    <xdr:to>
      <xdr:col>41</xdr:col>
      <xdr:colOff>50800</xdr:colOff>
      <xdr:row>41</xdr:row>
      <xdr:rowOff>9939</xdr:rowOff>
    </xdr:to>
    <xdr:cxnSp macro="">
      <xdr:nvCxnSpPr>
        <xdr:cNvPr id="139" name="直線コネクタ 138"/>
        <xdr:cNvCxnSpPr/>
      </xdr:nvCxnSpPr>
      <xdr:spPr>
        <a:xfrm flipV="1">
          <a:off x="6972300" y="6922639"/>
          <a:ext cx="889000" cy="11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55124</xdr:rowOff>
    </xdr:from>
    <xdr:ext cx="534377" cy="259045"/>
    <xdr:sp macro="" textlink="">
      <xdr:nvSpPr>
        <xdr:cNvPr id="140" name="n_1aveValue【道路】&#10;一人当たり延長"/>
        <xdr:cNvSpPr txBox="1"/>
      </xdr:nvSpPr>
      <xdr:spPr>
        <a:xfrm>
          <a:off x="93594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84026</xdr:rowOff>
    </xdr:from>
    <xdr:ext cx="534377" cy="259045"/>
    <xdr:sp macro="" textlink="">
      <xdr:nvSpPr>
        <xdr:cNvPr id="141" name="n_2aveValue【道路】&#10;一人当たり延長"/>
        <xdr:cNvSpPr txBox="1"/>
      </xdr:nvSpPr>
      <xdr:spPr>
        <a:xfrm>
          <a:off x="8483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42" name="n_3aveValue【道路】&#10;一人当たり延長"/>
        <xdr:cNvSpPr txBox="1"/>
      </xdr:nvSpPr>
      <xdr:spPr>
        <a:xfrm>
          <a:off x="7594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124488</xdr:rowOff>
    </xdr:from>
    <xdr:ext cx="534377" cy="259045"/>
    <xdr:sp macro="" textlink="">
      <xdr:nvSpPr>
        <xdr:cNvPr id="143" name="n_4aveValue【道路】&#10;一人当たり延長"/>
        <xdr:cNvSpPr txBox="1"/>
      </xdr:nvSpPr>
      <xdr:spPr>
        <a:xfrm>
          <a:off x="6705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103692</xdr:rowOff>
    </xdr:from>
    <xdr:ext cx="534377" cy="259045"/>
    <xdr:sp macro="" textlink="">
      <xdr:nvSpPr>
        <xdr:cNvPr id="144" name="n_1mainValue【道路】&#10;一人当たり延長"/>
        <xdr:cNvSpPr txBox="1"/>
      </xdr:nvSpPr>
      <xdr:spPr>
        <a:xfrm>
          <a:off x="9359411" y="696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104509</xdr:rowOff>
    </xdr:from>
    <xdr:ext cx="534377" cy="259045"/>
    <xdr:sp macro="" textlink="">
      <xdr:nvSpPr>
        <xdr:cNvPr id="145" name="n_2mainValue【道路】&#10;一人当たり延長"/>
        <xdr:cNvSpPr txBox="1"/>
      </xdr:nvSpPr>
      <xdr:spPr>
        <a:xfrm>
          <a:off x="8483111" y="696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106566</xdr:rowOff>
    </xdr:from>
    <xdr:ext cx="534377" cy="259045"/>
    <xdr:sp macro="" textlink="">
      <xdr:nvSpPr>
        <xdr:cNvPr id="146" name="n_3mainValue【道路】&#10;一人当たり延長"/>
        <xdr:cNvSpPr txBox="1"/>
      </xdr:nvSpPr>
      <xdr:spPr>
        <a:xfrm>
          <a:off x="7594111" y="696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51866</xdr:rowOff>
    </xdr:from>
    <xdr:ext cx="469744" cy="259045"/>
    <xdr:sp macro="" textlink="">
      <xdr:nvSpPr>
        <xdr:cNvPr id="147" name="n_4mainValue【道路】&#10;一人当たり延長"/>
        <xdr:cNvSpPr txBox="1"/>
      </xdr:nvSpPr>
      <xdr:spPr>
        <a:xfrm>
          <a:off x="6737427" y="708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73" name="直線コネクタ 172"/>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74" name="【橋りょう・トンネル】&#10;有形固定資産減価償却率最小値テキスト"/>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75" name="直線コネクタ 174"/>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6"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7" name="直線コネクタ 1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81" name="フローチャート: 判断 180"/>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83" name="フローチャート: 判断 182"/>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30843</xdr:rowOff>
    </xdr:from>
    <xdr:to>
      <xdr:col>24</xdr:col>
      <xdr:colOff>114300</xdr:colOff>
      <xdr:row>60</xdr:row>
      <xdr:rowOff>132443</xdr:rowOff>
    </xdr:to>
    <xdr:sp macro="" textlink="">
      <xdr:nvSpPr>
        <xdr:cNvPr id="189" name="楕円 188"/>
        <xdr:cNvSpPr/>
      </xdr:nvSpPr>
      <xdr:spPr>
        <a:xfrm>
          <a:off x="45847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53720</xdr:rowOff>
    </xdr:from>
    <xdr:ext cx="405111" cy="259045"/>
    <xdr:sp macro="" textlink="">
      <xdr:nvSpPr>
        <xdr:cNvPr id="190" name="【橋りょう・トンネル】&#10;有形固定資産減価償却率該当値テキスト"/>
        <xdr:cNvSpPr txBox="1"/>
      </xdr:nvSpPr>
      <xdr:spPr>
        <a:xfrm>
          <a:off x="4673600" y="1016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11249</xdr:rowOff>
    </xdr:from>
    <xdr:to>
      <xdr:col>20</xdr:col>
      <xdr:colOff>38100</xdr:colOff>
      <xdr:row>60</xdr:row>
      <xdr:rowOff>112849</xdr:rowOff>
    </xdr:to>
    <xdr:sp macro="" textlink="">
      <xdr:nvSpPr>
        <xdr:cNvPr id="191" name="楕円 190"/>
        <xdr:cNvSpPr/>
      </xdr:nvSpPr>
      <xdr:spPr>
        <a:xfrm>
          <a:off x="3746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62049</xdr:rowOff>
    </xdr:from>
    <xdr:to>
      <xdr:col>24</xdr:col>
      <xdr:colOff>63500</xdr:colOff>
      <xdr:row>60</xdr:row>
      <xdr:rowOff>81643</xdr:rowOff>
    </xdr:to>
    <xdr:cxnSp macro="">
      <xdr:nvCxnSpPr>
        <xdr:cNvPr id="192" name="直線コネクタ 191"/>
        <xdr:cNvCxnSpPr/>
      </xdr:nvCxnSpPr>
      <xdr:spPr>
        <a:xfrm>
          <a:off x="3797300" y="1034904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156573</xdr:rowOff>
    </xdr:from>
    <xdr:to>
      <xdr:col>15</xdr:col>
      <xdr:colOff>101600</xdr:colOff>
      <xdr:row>60</xdr:row>
      <xdr:rowOff>86723</xdr:rowOff>
    </xdr:to>
    <xdr:sp macro="" textlink="">
      <xdr:nvSpPr>
        <xdr:cNvPr id="193" name="楕円 192"/>
        <xdr:cNvSpPr/>
      </xdr:nvSpPr>
      <xdr:spPr>
        <a:xfrm>
          <a:off x="2857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35923</xdr:rowOff>
    </xdr:from>
    <xdr:to>
      <xdr:col>19</xdr:col>
      <xdr:colOff>177800</xdr:colOff>
      <xdr:row>60</xdr:row>
      <xdr:rowOff>62049</xdr:rowOff>
    </xdr:to>
    <xdr:cxnSp macro="">
      <xdr:nvCxnSpPr>
        <xdr:cNvPr id="194" name="直線コネクタ 193"/>
        <xdr:cNvCxnSpPr/>
      </xdr:nvCxnSpPr>
      <xdr:spPr>
        <a:xfrm>
          <a:off x="2908300" y="103229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140244</xdr:rowOff>
    </xdr:from>
    <xdr:to>
      <xdr:col>10</xdr:col>
      <xdr:colOff>165100</xdr:colOff>
      <xdr:row>60</xdr:row>
      <xdr:rowOff>70394</xdr:rowOff>
    </xdr:to>
    <xdr:sp macro="" textlink="">
      <xdr:nvSpPr>
        <xdr:cNvPr id="195" name="楕円 194"/>
        <xdr:cNvSpPr/>
      </xdr:nvSpPr>
      <xdr:spPr>
        <a:xfrm>
          <a:off x="1968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19594</xdr:rowOff>
    </xdr:from>
    <xdr:to>
      <xdr:col>15</xdr:col>
      <xdr:colOff>50800</xdr:colOff>
      <xdr:row>60</xdr:row>
      <xdr:rowOff>35923</xdr:rowOff>
    </xdr:to>
    <xdr:cxnSp macro="">
      <xdr:nvCxnSpPr>
        <xdr:cNvPr id="196" name="直線コネクタ 195"/>
        <xdr:cNvCxnSpPr/>
      </xdr:nvCxnSpPr>
      <xdr:spPr>
        <a:xfrm>
          <a:off x="2019300" y="1030659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153307</xdr:rowOff>
    </xdr:from>
    <xdr:to>
      <xdr:col>6</xdr:col>
      <xdr:colOff>38100</xdr:colOff>
      <xdr:row>60</xdr:row>
      <xdr:rowOff>83457</xdr:rowOff>
    </xdr:to>
    <xdr:sp macro="" textlink="">
      <xdr:nvSpPr>
        <xdr:cNvPr id="197" name="楕円 196"/>
        <xdr:cNvSpPr/>
      </xdr:nvSpPr>
      <xdr:spPr>
        <a:xfrm>
          <a:off x="1079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19594</xdr:rowOff>
    </xdr:from>
    <xdr:to>
      <xdr:col>10</xdr:col>
      <xdr:colOff>114300</xdr:colOff>
      <xdr:row>60</xdr:row>
      <xdr:rowOff>32657</xdr:rowOff>
    </xdr:to>
    <xdr:cxnSp macro="">
      <xdr:nvCxnSpPr>
        <xdr:cNvPr id="198" name="直線コネクタ 197"/>
        <xdr:cNvCxnSpPr/>
      </xdr:nvCxnSpPr>
      <xdr:spPr>
        <a:xfrm flipV="1">
          <a:off x="1130300" y="103065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9" name="n_1aveValue【橋りょう・トンネル】&#10;有形固定資産減価償却率"/>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200" name="n_2aveValue【橋りょう・トンネル】&#10;有形固定資産減価償却率"/>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1"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9270</xdr:rowOff>
    </xdr:from>
    <xdr:ext cx="405111" cy="259045"/>
    <xdr:sp macro="" textlink="">
      <xdr:nvSpPr>
        <xdr:cNvPr id="202" name="n_4aveValue【橋りょう・トンネル】&#10;有形固定資産減価償却率"/>
        <xdr:cNvSpPr txBox="1"/>
      </xdr:nvSpPr>
      <xdr:spPr>
        <a:xfrm>
          <a:off x="927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129376</xdr:rowOff>
    </xdr:from>
    <xdr:ext cx="405111" cy="259045"/>
    <xdr:sp macro="" textlink="">
      <xdr:nvSpPr>
        <xdr:cNvPr id="203" name="n_1mainValue【橋りょう・トンネル】&#10;有形固定資産減価償却率"/>
        <xdr:cNvSpPr txBox="1"/>
      </xdr:nvSpPr>
      <xdr:spPr>
        <a:xfrm>
          <a:off x="35820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103250</xdr:rowOff>
    </xdr:from>
    <xdr:ext cx="405111" cy="259045"/>
    <xdr:sp macro="" textlink="">
      <xdr:nvSpPr>
        <xdr:cNvPr id="204" name="n_2mainValue【橋りょう・トンネル】&#10;有形固定資産減価償却率"/>
        <xdr:cNvSpPr txBox="1"/>
      </xdr:nvSpPr>
      <xdr:spPr>
        <a:xfrm>
          <a:off x="2705744"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86921</xdr:rowOff>
    </xdr:from>
    <xdr:ext cx="405111" cy="259045"/>
    <xdr:sp macro="" textlink="">
      <xdr:nvSpPr>
        <xdr:cNvPr id="205" name="n_3mainValue【橋りょう・トンネル】&#10;有形固定資産減価償却率"/>
        <xdr:cNvSpPr txBox="1"/>
      </xdr:nvSpPr>
      <xdr:spPr>
        <a:xfrm>
          <a:off x="18167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206" name="n_4mainValue【橋りょう・トンネル】&#10;有形固定資産減価償却率"/>
        <xdr:cNvSpPr txBox="1"/>
      </xdr:nvSpPr>
      <xdr:spPr>
        <a:xfrm>
          <a:off x="927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30" name="直線コネクタ 229"/>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31" name="【橋りょう・トンネル】&#10;一人当たり有形固定資産（償却資産）額最小値テキスト"/>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32" name="直線コネクタ 231"/>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33" name="【橋りょう・トンネル】&#10;一人当たり有形固定資産（償却資産）額最大値テキスト"/>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34" name="直線コネクタ 233"/>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35" name="【橋りょう・トンネル】&#10;一人当たり有形固定資産（償却資産）額平均値テキスト"/>
        <xdr:cNvSpPr txBox="1"/>
      </xdr:nvSpPr>
      <xdr:spPr>
        <a:xfrm>
          <a:off x="10515600" y="1072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36" name="フローチャート: 判断 235"/>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37" name="フローチャート: 判断 236"/>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38" name="フローチャート: 判断 237"/>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9" name="フローチャート: 判断 238"/>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40" name="フローチャート: 判断 239"/>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158129</xdr:rowOff>
    </xdr:from>
    <xdr:to>
      <xdr:col>55</xdr:col>
      <xdr:colOff>50800</xdr:colOff>
      <xdr:row>64</xdr:row>
      <xdr:rowOff>88279</xdr:rowOff>
    </xdr:to>
    <xdr:sp macro="" textlink="">
      <xdr:nvSpPr>
        <xdr:cNvPr id="246" name="楕円 245"/>
        <xdr:cNvSpPr/>
      </xdr:nvSpPr>
      <xdr:spPr>
        <a:xfrm>
          <a:off x="10426700" y="1095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73056</xdr:rowOff>
    </xdr:from>
    <xdr:ext cx="599010" cy="259045"/>
    <xdr:sp macro="" textlink="">
      <xdr:nvSpPr>
        <xdr:cNvPr id="247" name="【橋りょう・トンネル】&#10;一人当たり有形固定資産（償却資産）額該当値テキスト"/>
        <xdr:cNvSpPr txBox="1"/>
      </xdr:nvSpPr>
      <xdr:spPr>
        <a:xfrm>
          <a:off x="10515600" y="1087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158425</xdr:rowOff>
    </xdr:from>
    <xdr:to>
      <xdr:col>50</xdr:col>
      <xdr:colOff>165100</xdr:colOff>
      <xdr:row>64</xdr:row>
      <xdr:rowOff>88575</xdr:rowOff>
    </xdr:to>
    <xdr:sp macro="" textlink="">
      <xdr:nvSpPr>
        <xdr:cNvPr id="248" name="楕円 247"/>
        <xdr:cNvSpPr/>
      </xdr:nvSpPr>
      <xdr:spPr>
        <a:xfrm>
          <a:off x="9588500" y="1095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37479</xdr:rowOff>
    </xdr:from>
    <xdr:to>
      <xdr:col>55</xdr:col>
      <xdr:colOff>0</xdr:colOff>
      <xdr:row>64</xdr:row>
      <xdr:rowOff>37775</xdr:rowOff>
    </xdr:to>
    <xdr:cxnSp macro="">
      <xdr:nvCxnSpPr>
        <xdr:cNvPr id="249" name="直線コネクタ 248"/>
        <xdr:cNvCxnSpPr/>
      </xdr:nvCxnSpPr>
      <xdr:spPr>
        <a:xfrm flipV="1">
          <a:off x="9639300" y="11010279"/>
          <a:ext cx="8382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158379</xdr:rowOff>
    </xdr:from>
    <xdr:to>
      <xdr:col>46</xdr:col>
      <xdr:colOff>38100</xdr:colOff>
      <xdr:row>64</xdr:row>
      <xdr:rowOff>88529</xdr:rowOff>
    </xdr:to>
    <xdr:sp macro="" textlink="">
      <xdr:nvSpPr>
        <xdr:cNvPr id="250" name="楕円 249"/>
        <xdr:cNvSpPr/>
      </xdr:nvSpPr>
      <xdr:spPr>
        <a:xfrm>
          <a:off x="8699500" y="1095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37729</xdr:rowOff>
    </xdr:from>
    <xdr:to>
      <xdr:col>50</xdr:col>
      <xdr:colOff>114300</xdr:colOff>
      <xdr:row>64</xdr:row>
      <xdr:rowOff>37775</xdr:rowOff>
    </xdr:to>
    <xdr:cxnSp macro="">
      <xdr:nvCxnSpPr>
        <xdr:cNvPr id="251" name="直線コネクタ 250"/>
        <xdr:cNvCxnSpPr/>
      </xdr:nvCxnSpPr>
      <xdr:spPr>
        <a:xfrm>
          <a:off x="8750300" y="11010529"/>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158809</xdr:rowOff>
    </xdr:from>
    <xdr:to>
      <xdr:col>41</xdr:col>
      <xdr:colOff>101600</xdr:colOff>
      <xdr:row>64</xdr:row>
      <xdr:rowOff>88959</xdr:rowOff>
    </xdr:to>
    <xdr:sp macro="" textlink="">
      <xdr:nvSpPr>
        <xdr:cNvPr id="252" name="楕円 251"/>
        <xdr:cNvSpPr/>
      </xdr:nvSpPr>
      <xdr:spPr>
        <a:xfrm>
          <a:off x="7810500" y="1096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37729</xdr:rowOff>
    </xdr:from>
    <xdr:to>
      <xdr:col>45</xdr:col>
      <xdr:colOff>177800</xdr:colOff>
      <xdr:row>64</xdr:row>
      <xdr:rowOff>38159</xdr:rowOff>
    </xdr:to>
    <xdr:cxnSp macro="">
      <xdr:nvCxnSpPr>
        <xdr:cNvPr id="253" name="直線コネクタ 252"/>
        <xdr:cNvCxnSpPr/>
      </xdr:nvCxnSpPr>
      <xdr:spPr>
        <a:xfrm flipV="1">
          <a:off x="7861300" y="11010529"/>
          <a:ext cx="8890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160517</xdr:rowOff>
    </xdr:from>
    <xdr:to>
      <xdr:col>36</xdr:col>
      <xdr:colOff>165100</xdr:colOff>
      <xdr:row>64</xdr:row>
      <xdr:rowOff>90667</xdr:rowOff>
    </xdr:to>
    <xdr:sp macro="" textlink="">
      <xdr:nvSpPr>
        <xdr:cNvPr id="254" name="楕円 253"/>
        <xdr:cNvSpPr/>
      </xdr:nvSpPr>
      <xdr:spPr>
        <a:xfrm>
          <a:off x="6921500" y="1096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38159</xdr:rowOff>
    </xdr:from>
    <xdr:to>
      <xdr:col>41</xdr:col>
      <xdr:colOff>50800</xdr:colOff>
      <xdr:row>64</xdr:row>
      <xdr:rowOff>39867</xdr:rowOff>
    </xdr:to>
    <xdr:cxnSp macro="">
      <xdr:nvCxnSpPr>
        <xdr:cNvPr id="255" name="直線コネクタ 254"/>
        <xdr:cNvCxnSpPr/>
      </xdr:nvCxnSpPr>
      <xdr:spPr>
        <a:xfrm flipV="1">
          <a:off x="6972300" y="11010959"/>
          <a:ext cx="889000" cy="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56" name="n_1aveValue【橋りょう・トンネル】&#10;一人当たり有形固定資産（償却資産）額"/>
        <xdr:cNvSpPr txBox="1"/>
      </xdr:nvSpPr>
      <xdr:spPr>
        <a:xfrm>
          <a:off x="93270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57" name="n_2aveValue【橋りょう・トンネル】&#10;一人当たり有形固定資産（償却資産）額"/>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58" name="n_3aveValue【橋りょう・トンネル】&#10;一人当たり有形固定資産（償却資産）額"/>
        <xdr:cNvSpPr txBox="1"/>
      </xdr:nvSpPr>
      <xdr:spPr>
        <a:xfrm>
          <a:off x="7561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59" name="n_4aveValue【橋りょう・トンネル】&#10;一人当たり有形固定資産（償却資産）額"/>
        <xdr:cNvSpPr txBox="1"/>
      </xdr:nvSpPr>
      <xdr:spPr>
        <a:xfrm>
          <a:off x="6672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79702</xdr:rowOff>
    </xdr:from>
    <xdr:ext cx="599010" cy="259045"/>
    <xdr:sp macro="" textlink="">
      <xdr:nvSpPr>
        <xdr:cNvPr id="260" name="n_1mainValue【橋りょう・トンネル】&#10;一人当たり有形固定資産（償却資産）額"/>
        <xdr:cNvSpPr txBox="1"/>
      </xdr:nvSpPr>
      <xdr:spPr>
        <a:xfrm>
          <a:off x="9327095" y="1105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79656</xdr:rowOff>
    </xdr:from>
    <xdr:ext cx="599010" cy="259045"/>
    <xdr:sp macro="" textlink="">
      <xdr:nvSpPr>
        <xdr:cNvPr id="261" name="n_2mainValue【橋りょう・トンネル】&#10;一人当たり有形固定資産（償却資産）額"/>
        <xdr:cNvSpPr txBox="1"/>
      </xdr:nvSpPr>
      <xdr:spPr>
        <a:xfrm>
          <a:off x="8450795" y="1105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80086</xdr:rowOff>
    </xdr:from>
    <xdr:ext cx="534377" cy="259045"/>
    <xdr:sp macro="" textlink="">
      <xdr:nvSpPr>
        <xdr:cNvPr id="262" name="n_3mainValue【橋りょう・トンネル】&#10;一人当たり有形固定資産（償却資産）額"/>
        <xdr:cNvSpPr txBox="1"/>
      </xdr:nvSpPr>
      <xdr:spPr>
        <a:xfrm>
          <a:off x="7594111" y="1105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81794</xdr:rowOff>
    </xdr:from>
    <xdr:ext cx="534377" cy="259045"/>
    <xdr:sp macro="" textlink="">
      <xdr:nvSpPr>
        <xdr:cNvPr id="263" name="n_4mainValue【橋りょう・トンネル】&#10;一人当たり有形固定資産（償却資産）額"/>
        <xdr:cNvSpPr txBox="1"/>
      </xdr:nvSpPr>
      <xdr:spPr>
        <a:xfrm>
          <a:off x="6705111" y="110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89" name="直線コネクタ 288"/>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公営住宅】&#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92" name="【公営住宅】&#10;有形固定資産減価償却率最大値テキスト"/>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93" name="直線コネクタ 292"/>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117946</xdr:rowOff>
    </xdr:from>
    <xdr:ext cx="405111" cy="259045"/>
    <xdr:sp macro="" textlink="">
      <xdr:nvSpPr>
        <xdr:cNvPr id="294" name="【公営住宅】&#10;有形固定資産減価償却率平均値テキスト"/>
        <xdr:cNvSpPr txBox="1"/>
      </xdr:nvSpPr>
      <xdr:spPr>
        <a:xfrm>
          <a:off x="4673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95" name="フローチャート: 判断 294"/>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96" name="フローチャート: 判断 295"/>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97" name="フローチャート: 判断 296"/>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98" name="フローチャート: 判断 297"/>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99" name="フローチャート: 判断 298"/>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305" name="楕円 304"/>
        <xdr:cNvSpPr/>
      </xdr:nvSpPr>
      <xdr:spPr>
        <a:xfrm>
          <a:off x="45847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96356</xdr:rowOff>
    </xdr:from>
    <xdr:ext cx="405111" cy="259045"/>
    <xdr:sp macro="" textlink="">
      <xdr:nvSpPr>
        <xdr:cNvPr id="306" name="【公営住宅】&#10;有形固定資産減価償却率該当値テキスト"/>
        <xdr:cNvSpPr txBox="1"/>
      </xdr:nvSpPr>
      <xdr:spPr>
        <a:xfrm>
          <a:off x="4673600"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108131</xdr:rowOff>
    </xdr:from>
    <xdr:to>
      <xdr:col>20</xdr:col>
      <xdr:colOff>38100</xdr:colOff>
      <xdr:row>84</xdr:row>
      <xdr:rowOff>38281</xdr:rowOff>
    </xdr:to>
    <xdr:sp macro="" textlink="">
      <xdr:nvSpPr>
        <xdr:cNvPr id="307" name="楕円 306"/>
        <xdr:cNvSpPr/>
      </xdr:nvSpPr>
      <xdr:spPr>
        <a:xfrm>
          <a:off x="37465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158931</xdr:rowOff>
    </xdr:from>
    <xdr:to>
      <xdr:col>24</xdr:col>
      <xdr:colOff>63500</xdr:colOff>
      <xdr:row>83</xdr:row>
      <xdr:rowOff>168729</xdr:rowOff>
    </xdr:to>
    <xdr:cxnSp macro="">
      <xdr:nvCxnSpPr>
        <xdr:cNvPr id="308" name="直線コネクタ 307"/>
        <xdr:cNvCxnSpPr/>
      </xdr:nvCxnSpPr>
      <xdr:spPr>
        <a:xfrm>
          <a:off x="3797300" y="1438928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73842</xdr:rowOff>
    </xdr:from>
    <xdr:to>
      <xdr:col>15</xdr:col>
      <xdr:colOff>101600</xdr:colOff>
      <xdr:row>84</xdr:row>
      <xdr:rowOff>3992</xdr:rowOff>
    </xdr:to>
    <xdr:sp macro="" textlink="">
      <xdr:nvSpPr>
        <xdr:cNvPr id="309" name="楕円 308"/>
        <xdr:cNvSpPr/>
      </xdr:nvSpPr>
      <xdr:spPr>
        <a:xfrm>
          <a:off x="28575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124642</xdr:rowOff>
    </xdr:from>
    <xdr:to>
      <xdr:col>19</xdr:col>
      <xdr:colOff>177800</xdr:colOff>
      <xdr:row>83</xdr:row>
      <xdr:rowOff>158931</xdr:rowOff>
    </xdr:to>
    <xdr:cxnSp macro="">
      <xdr:nvCxnSpPr>
        <xdr:cNvPr id="310" name="直線コネクタ 309"/>
        <xdr:cNvCxnSpPr/>
      </xdr:nvCxnSpPr>
      <xdr:spPr>
        <a:xfrm>
          <a:off x="2908300" y="1435499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47716</xdr:rowOff>
    </xdr:from>
    <xdr:to>
      <xdr:col>10</xdr:col>
      <xdr:colOff>165100</xdr:colOff>
      <xdr:row>83</xdr:row>
      <xdr:rowOff>149316</xdr:rowOff>
    </xdr:to>
    <xdr:sp macro="" textlink="">
      <xdr:nvSpPr>
        <xdr:cNvPr id="311" name="楕円 310"/>
        <xdr:cNvSpPr/>
      </xdr:nvSpPr>
      <xdr:spPr>
        <a:xfrm>
          <a:off x="1968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98516</xdr:rowOff>
    </xdr:from>
    <xdr:to>
      <xdr:col>15</xdr:col>
      <xdr:colOff>50800</xdr:colOff>
      <xdr:row>83</xdr:row>
      <xdr:rowOff>124642</xdr:rowOff>
    </xdr:to>
    <xdr:cxnSp macro="">
      <xdr:nvCxnSpPr>
        <xdr:cNvPr id="312" name="直線コネクタ 311"/>
        <xdr:cNvCxnSpPr/>
      </xdr:nvCxnSpPr>
      <xdr:spPr>
        <a:xfrm>
          <a:off x="2019300" y="1432886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19957</xdr:rowOff>
    </xdr:from>
    <xdr:to>
      <xdr:col>6</xdr:col>
      <xdr:colOff>38100</xdr:colOff>
      <xdr:row>83</xdr:row>
      <xdr:rowOff>121557</xdr:rowOff>
    </xdr:to>
    <xdr:sp macro="" textlink="">
      <xdr:nvSpPr>
        <xdr:cNvPr id="313" name="楕円 312"/>
        <xdr:cNvSpPr/>
      </xdr:nvSpPr>
      <xdr:spPr>
        <a:xfrm>
          <a:off x="10795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70757</xdr:rowOff>
    </xdr:from>
    <xdr:to>
      <xdr:col>10</xdr:col>
      <xdr:colOff>114300</xdr:colOff>
      <xdr:row>83</xdr:row>
      <xdr:rowOff>98516</xdr:rowOff>
    </xdr:to>
    <xdr:cxnSp macro="">
      <xdr:nvCxnSpPr>
        <xdr:cNvPr id="314" name="直線コネクタ 313"/>
        <xdr:cNvCxnSpPr/>
      </xdr:nvCxnSpPr>
      <xdr:spPr>
        <a:xfrm>
          <a:off x="1130300" y="143011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43378</xdr:rowOff>
    </xdr:from>
    <xdr:ext cx="405111" cy="259045"/>
    <xdr:sp macro="" textlink="">
      <xdr:nvSpPr>
        <xdr:cNvPr id="315" name="n_1aveValue【公営住宅】&#10;有形固定資産減価償却率"/>
        <xdr:cNvSpPr txBox="1"/>
      </xdr:nvSpPr>
      <xdr:spPr>
        <a:xfrm>
          <a:off x="35820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4915</xdr:rowOff>
    </xdr:from>
    <xdr:ext cx="405111" cy="259045"/>
    <xdr:sp macro="" textlink="">
      <xdr:nvSpPr>
        <xdr:cNvPr id="316" name="n_2aveValue【公営住宅】&#10;有形固定資産減価償却率"/>
        <xdr:cNvSpPr txBox="1"/>
      </xdr:nvSpPr>
      <xdr:spPr>
        <a:xfrm>
          <a:off x="2705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158404</xdr:rowOff>
    </xdr:from>
    <xdr:ext cx="405111" cy="259045"/>
    <xdr:sp macro="" textlink="">
      <xdr:nvSpPr>
        <xdr:cNvPr id="317" name="n_3aveValue【公営住宅】&#10;有形固定資産減価償却率"/>
        <xdr:cNvSpPr txBox="1"/>
      </xdr:nvSpPr>
      <xdr:spPr>
        <a:xfrm>
          <a:off x="1816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163303</xdr:rowOff>
    </xdr:from>
    <xdr:ext cx="405111" cy="259045"/>
    <xdr:sp macro="" textlink="">
      <xdr:nvSpPr>
        <xdr:cNvPr id="318" name="n_4aveValue【公営住宅】&#10;有形固定資産減価償却率"/>
        <xdr:cNvSpPr txBox="1"/>
      </xdr:nvSpPr>
      <xdr:spPr>
        <a:xfrm>
          <a:off x="927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29408</xdr:rowOff>
    </xdr:from>
    <xdr:ext cx="405111" cy="259045"/>
    <xdr:sp macro="" textlink="">
      <xdr:nvSpPr>
        <xdr:cNvPr id="319" name="n_1mainValue【公営住宅】&#10;有形固定資産減価償却率"/>
        <xdr:cNvSpPr txBox="1"/>
      </xdr:nvSpPr>
      <xdr:spPr>
        <a:xfrm>
          <a:off x="35820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20519</xdr:rowOff>
    </xdr:from>
    <xdr:ext cx="405111" cy="259045"/>
    <xdr:sp macro="" textlink="">
      <xdr:nvSpPr>
        <xdr:cNvPr id="320" name="n_2mainValue【公営住宅】&#10;有形固定資産減価償却率"/>
        <xdr:cNvSpPr txBox="1"/>
      </xdr:nvSpPr>
      <xdr:spPr>
        <a:xfrm>
          <a:off x="2705744" y="1407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165843</xdr:rowOff>
    </xdr:from>
    <xdr:ext cx="405111" cy="259045"/>
    <xdr:sp macro="" textlink="">
      <xdr:nvSpPr>
        <xdr:cNvPr id="321" name="n_3mainValue【公営住宅】&#10;有形固定資産減価償却率"/>
        <xdr:cNvSpPr txBox="1"/>
      </xdr:nvSpPr>
      <xdr:spPr>
        <a:xfrm>
          <a:off x="1816744" y="140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138084</xdr:rowOff>
    </xdr:from>
    <xdr:ext cx="405111" cy="259045"/>
    <xdr:sp macro="" textlink="">
      <xdr:nvSpPr>
        <xdr:cNvPr id="322" name="n_4mainValue【公営住宅】&#10;有形固定資産減価償却率"/>
        <xdr:cNvSpPr txBox="1"/>
      </xdr:nvSpPr>
      <xdr:spPr>
        <a:xfrm>
          <a:off x="927744" y="1402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42" name="直線コネクタ 341"/>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3"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4" name="直線コネクタ 343"/>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5"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6" name="直線コネクタ 345"/>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166767</xdr:rowOff>
    </xdr:from>
    <xdr:ext cx="469744" cy="259045"/>
    <xdr:sp macro="" textlink="">
      <xdr:nvSpPr>
        <xdr:cNvPr id="347" name="【公営住宅】&#10;一人当たり面積平均値テキスト"/>
        <xdr:cNvSpPr txBox="1"/>
      </xdr:nvSpPr>
      <xdr:spPr>
        <a:xfrm>
          <a:off x="10515600" y="14054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48" name="フローチャート: 判断 347"/>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49" name="フローチャート: 判断 348"/>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50" name="フローチャート: 判断 349"/>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51" name="フローチャート: 判断 350"/>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52" name="フローチャート: 判断 351"/>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35877</xdr:rowOff>
    </xdr:from>
    <xdr:to>
      <xdr:col>55</xdr:col>
      <xdr:colOff>50800</xdr:colOff>
      <xdr:row>84</xdr:row>
      <xdr:rowOff>137477</xdr:rowOff>
    </xdr:to>
    <xdr:sp macro="" textlink="">
      <xdr:nvSpPr>
        <xdr:cNvPr id="358" name="楕円 357"/>
        <xdr:cNvSpPr/>
      </xdr:nvSpPr>
      <xdr:spPr>
        <a:xfrm>
          <a:off x="10426700" y="1443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14304</xdr:rowOff>
    </xdr:from>
    <xdr:ext cx="469744" cy="259045"/>
    <xdr:sp macro="" textlink="">
      <xdr:nvSpPr>
        <xdr:cNvPr id="359" name="【公営住宅】&#10;一人当たり面積該当値テキスト"/>
        <xdr:cNvSpPr txBox="1"/>
      </xdr:nvSpPr>
      <xdr:spPr>
        <a:xfrm>
          <a:off x="10515600" y="1441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35877</xdr:rowOff>
    </xdr:from>
    <xdr:to>
      <xdr:col>50</xdr:col>
      <xdr:colOff>165100</xdr:colOff>
      <xdr:row>84</xdr:row>
      <xdr:rowOff>137477</xdr:rowOff>
    </xdr:to>
    <xdr:sp macro="" textlink="">
      <xdr:nvSpPr>
        <xdr:cNvPr id="360" name="楕円 359"/>
        <xdr:cNvSpPr/>
      </xdr:nvSpPr>
      <xdr:spPr>
        <a:xfrm>
          <a:off x="9588500" y="1443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86677</xdr:rowOff>
    </xdr:from>
    <xdr:to>
      <xdr:col>55</xdr:col>
      <xdr:colOff>0</xdr:colOff>
      <xdr:row>84</xdr:row>
      <xdr:rowOff>86677</xdr:rowOff>
    </xdr:to>
    <xdr:cxnSp macro="">
      <xdr:nvCxnSpPr>
        <xdr:cNvPr id="361" name="直線コネクタ 360"/>
        <xdr:cNvCxnSpPr/>
      </xdr:nvCxnSpPr>
      <xdr:spPr>
        <a:xfrm>
          <a:off x="9639300" y="144884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35877</xdr:rowOff>
    </xdr:from>
    <xdr:to>
      <xdr:col>46</xdr:col>
      <xdr:colOff>38100</xdr:colOff>
      <xdr:row>84</xdr:row>
      <xdr:rowOff>137477</xdr:rowOff>
    </xdr:to>
    <xdr:sp macro="" textlink="">
      <xdr:nvSpPr>
        <xdr:cNvPr id="362" name="楕円 361"/>
        <xdr:cNvSpPr/>
      </xdr:nvSpPr>
      <xdr:spPr>
        <a:xfrm>
          <a:off x="8699500" y="1443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86677</xdr:rowOff>
    </xdr:from>
    <xdr:to>
      <xdr:col>50</xdr:col>
      <xdr:colOff>114300</xdr:colOff>
      <xdr:row>84</xdr:row>
      <xdr:rowOff>86677</xdr:rowOff>
    </xdr:to>
    <xdr:cxnSp macro="">
      <xdr:nvCxnSpPr>
        <xdr:cNvPr id="363" name="直線コネクタ 362"/>
        <xdr:cNvCxnSpPr/>
      </xdr:nvCxnSpPr>
      <xdr:spPr>
        <a:xfrm>
          <a:off x="8750300" y="144884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36449</xdr:rowOff>
    </xdr:from>
    <xdr:to>
      <xdr:col>41</xdr:col>
      <xdr:colOff>101600</xdr:colOff>
      <xdr:row>84</xdr:row>
      <xdr:rowOff>138049</xdr:rowOff>
    </xdr:to>
    <xdr:sp macro="" textlink="">
      <xdr:nvSpPr>
        <xdr:cNvPr id="364" name="楕円 363"/>
        <xdr:cNvSpPr/>
      </xdr:nvSpPr>
      <xdr:spPr>
        <a:xfrm>
          <a:off x="7810500" y="1443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86677</xdr:rowOff>
    </xdr:from>
    <xdr:to>
      <xdr:col>45</xdr:col>
      <xdr:colOff>177800</xdr:colOff>
      <xdr:row>84</xdr:row>
      <xdr:rowOff>87249</xdr:rowOff>
    </xdr:to>
    <xdr:cxnSp macro="">
      <xdr:nvCxnSpPr>
        <xdr:cNvPr id="365" name="直線コネクタ 364"/>
        <xdr:cNvCxnSpPr/>
      </xdr:nvCxnSpPr>
      <xdr:spPr>
        <a:xfrm flipV="1">
          <a:off x="7861300" y="1448847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47307</xdr:rowOff>
    </xdr:from>
    <xdr:to>
      <xdr:col>36</xdr:col>
      <xdr:colOff>165100</xdr:colOff>
      <xdr:row>84</xdr:row>
      <xdr:rowOff>148907</xdr:rowOff>
    </xdr:to>
    <xdr:sp macro="" textlink="">
      <xdr:nvSpPr>
        <xdr:cNvPr id="366" name="楕円 365"/>
        <xdr:cNvSpPr/>
      </xdr:nvSpPr>
      <xdr:spPr>
        <a:xfrm>
          <a:off x="6921500" y="1444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87249</xdr:rowOff>
    </xdr:from>
    <xdr:to>
      <xdr:col>41</xdr:col>
      <xdr:colOff>50800</xdr:colOff>
      <xdr:row>84</xdr:row>
      <xdr:rowOff>98107</xdr:rowOff>
    </xdr:to>
    <xdr:cxnSp macro="">
      <xdr:nvCxnSpPr>
        <xdr:cNvPr id="367" name="直線コネクタ 366"/>
        <xdr:cNvCxnSpPr/>
      </xdr:nvCxnSpPr>
      <xdr:spPr>
        <a:xfrm flipV="1">
          <a:off x="6972300" y="14489049"/>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81996</xdr:rowOff>
    </xdr:from>
    <xdr:ext cx="469744" cy="259045"/>
    <xdr:sp macro="" textlink="">
      <xdr:nvSpPr>
        <xdr:cNvPr id="368" name="n_1aveValue【公営住宅】&#10;一人当たり面積"/>
        <xdr:cNvSpPr txBox="1"/>
      </xdr:nvSpPr>
      <xdr:spPr>
        <a:xfrm>
          <a:off x="93917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69" name="n_2aveValue【公営住宅】&#10;一人当たり面積"/>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370" name="n_3aveValue【公営住宅】&#10;一人当たり面積"/>
        <xdr:cNvSpPr txBox="1"/>
      </xdr:nvSpPr>
      <xdr:spPr>
        <a:xfrm>
          <a:off x="7626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71" name="n_4aveValue【公営住宅】&#10;一人当たり面積"/>
        <xdr:cNvSpPr txBox="1"/>
      </xdr:nvSpPr>
      <xdr:spPr>
        <a:xfrm>
          <a:off x="6737427"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128604</xdr:rowOff>
    </xdr:from>
    <xdr:ext cx="469744" cy="259045"/>
    <xdr:sp macro="" textlink="">
      <xdr:nvSpPr>
        <xdr:cNvPr id="372" name="n_1mainValue【公営住宅】&#10;一人当たり面積"/>
        <xdr:cNvSpPr txBox="1"/>
      </xdr:nvSpPr>
      <xdr:spPr>
        <a:xfrm>
          <a:off x="9391727" y="1453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128604</xdr:rowOff>
    </xdr:from>
    <xdr:ext cx="469744" cy="259045"/>
    <xdr:sp macro="" textlink="">
      <xdr:nvSpPr>
        <xdr:cNvPr id="373" name="n_2mainValue【公営住宅】&#10;一人当たり面積"/>
        <xdr:cNvSpPr txBox="1"/>
      </xdr:nvSpPr>
      <xdr:spPr>
        <a:xfrm>
          <a:off x="8515427" y="1453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129176</xdr:rowOff>
    </xdr:from>
    <xdr:ext cx="469744" cy="259045"/>
    <xdr:sp macro="" textlink="">
      <xdr:nvSpPr>
        <xdr:cNvPr id="374" name="n_3mainValue【公営住宅】&#10;一人当たり面積"/>
        <xdr:cNvSpPr txBox="1"/>
      </xdr:nvSpPr>
      <xdr:spPr>
        <a:xfrm>
          <a:off x="7626427" y="1453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140034</xdr:rowOff>
    </xdr:from>
    <xdr:ext cx="469744" cy="259045"/>
    <xdr:sp macro="" textlink="">
      <xdr:nvSpPr>
        <xdr:cNvPr id="375" name="n_4mainValue【公営住宅】&#10;一人当たり面積"/>
        <xdr:cNvSpPr txBox="1"/>
      </xdr:nvSpPr>
      <xdr:spPr>
        <a:xfrm>
          <a:off x="6737427" y="1454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416" name="直線コネクタ 415"/>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417" name="【認定こども園・幼稚園・保育所】&#10;有形固定資産減価償却率最小値テキスト"/>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18" name="直線コネクタ 417"/>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19" name="【認定こども園・幼稚園・保育所】&#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20" name="直線コネクタ 419"/>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21" name="【認定こども園・幼稚園・保育所】&#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22" name="フローチャート: 判断 421"/>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3" name="フローチャート: 判断 422"/>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4" name="フローチャート: 判断 423"/>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25" name="フローチャート: 判断 424"/>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26" name="フローチャート: 判断 425"/>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166370</xdr:rowOff>
    </xdr:from>
    <xdr:to>
      <xdr:col>85</xdr:col>
      <xdr:colOff>177800</xdr:colOff>
      <xdr:row>40</xdr:row>
      <xdr:rowOff>96520</xdr:rowOff>
    </xdr:to>
    <xdr:sp macro="" textlink="">
      <xdr:nvSpPr>
        <xdr:cNvPr id="432" name="楕円 431"/>
        <xdr:cNvSpPr/>
      </xdr:nvSpPr>
      <xdr:spPr>
        <a:xfrm>
          <a:off x="162687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144797</xdr:rowOff>
    </xdr:from>
    <xdr:ext cx="405111" cy="259045"/>
    <xdr:sp macro="" textlink="">
      <xdr:nvSpPr>
        <xdr:cNvPr id="433" name="【認定こども園・幼稚園・保育所】&#10;有形固定資産減価償却率該当値テキスト"/>
        <xdr:cNvSpPr txBox="1"/>
      </xdr:nvSpPr>
      <xdr:spPr>
        <a:xfrm>
          <a:off x="16357600"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143510</xdr:rowOff>
    </xdr:from>
    <xdr:to>
      <xdr:col>81</xdr:col>
      <xdr:colOff>101600</xdr:colOff>
      <xdr:row>40</xdr:row>
      <xdr:rowOff>73660</xdr:rowOff>
    </xdr:to>
    <xdr:sp macro="" textlink="">
      <xdr:nvSpPr>
        <xdr:cNvPr id="434" name="楕円 433"/>
        <xdr:cNvSpPr/>
      </xdr:nvSpPr>
      <xdr:spPr>
        <a:xfrm>
          <a:off x="15430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22860</xdr:rowOff>
    </xdr:from>
    <xdr:to>
      <xdr:col>85</xdr:col>
      <xdr:colOff>127000</xdr:colOff>
      <xdr:row>40</xdr:row>
      <xdr:rowOff>45720</xdr:rowOff>
    </xdr:to>
    <xdr:cxnSp macro="">
      <xdr:nvCxnSpPr>
        <xdr:cNvPr id="435" name="直線コネクタ 434"/>
        <xdr:cNvCxnSpPr/>
      </xdr:nvCxnSpPr>
      <xdr:spPr>
        <a:xfrm>
          <a:off x="15481300" y="6880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101600</xdr:rowOff>
    </xdr:from>
    <xdr:to>
      <xdr:col>76</xdr:col>
      <xdr:colOff>165100</xdr:colOff>
      <xdr:row>40</xdr:row>
      <xdr:rowOff>31750</xdr:rowOff>
    </xdr:to>
    <xdr:sp macro="" textlink="">
      <xdr:nvSpPr>
        <xdr:cNvPr id="436" name="楕円 435"/>
        <xdr:cNvSpPr/>
      </xdr:nvSpPr>
      <xdr:spPr>
        <a:xfrm>
          <a:off x="14541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152400</xdr:rowOff>
    </xdr:from>
    <xdr:to>
      <xdr:col>81</xdr:col>
      <xdr:colOff>50800</xdr:colOff>
      <xdr:row>40</xdr:row>
      <xdr:rowOff>22860</xdr:rowOff>
    </xdr:to>
    <xdr:cxnSp macro="">
      <xdr:nvCxnSpPr>
        <xdr:cNvPr id="437" name="直線コネクタ 436"/>
        <xdr:cNvCxnSpPr/>
      </xdr:nvCxnSpPr>
      <xdr:spPr>
        <a:xfrm>
          <a:off x="14592300" y="68389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65405</xdr:rowOff>
    </xdr:from>
    <xdr:to>
      <xdr:col>72</xdr:col>
      <xdr:colOff>38100</xdr:colOff>
      <xdr:row>39</xdr:row>
      <xdr:rowOff>167005</xdr:rowOff>
    </xdr:to>
    <xdr:sp macro="" textlink="">
      <xdr:nvSpPr>
        <xdr:cNvPr id="438" name="楕円 437"/>
        <xdr:cNvSpPr/>
      </xdr:nvSpPr>
      <xdr:spPr>
        <a:xfrm>
          <a:off x="13652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116205</xdr:rowOff>
    </xdr:from>
    <xdr:to>
      <xdr:col>76</xdr:col>
      <xdr:colOff>114300</xdr:colOff>
      <xdr:row>39</xdr:row>
      <xdr:rowOff>152400</xdr:rowOff>
    </xdr:to>
    <xdr:cxnSp macro="">
      <xdr:nvCxnSpPr>
        <xdr:cNvPr id="439" name="直線コネクタ 438"/>
        <xdr:cNvCxnSpPr/>
      </xdr:nvCxnSpPr>
      <xdr:spPr>
        <a:xfrm>
          <a:off x="13703300" y="68027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4445</xdr:rowOff>
    </xdr:from>
    <xdr:to>
      <xdr:col>67</xdr:col>
      <xdr:colOff>101600</xdr:colOff>
      <xdr:row>39</xdr:row>
      <xdr:rowOff>106045</xdr:rowOff>
    </xdr:to>
    <xdr:sp macro="" textlink="">
      <xdr:nvSpPr>
        <xdr:cNvPr id="440" name="楕円 439"/>
        <xdr:cNvSpPr/>
      </xdr:nvSpPr>
      <xdr:spPr>
        <a:xfrm>
          <a:off x="12763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55245</xdr:rowOff>
    </xdr:from>
    <xdr:to>
      <xdr:col>71</xdr:col>
      <xdr:colOff>177800</xdr:colOff>
      <xdr:row>39</xdr:row>
      <xdr:rowOff>116205</xdr:rowOff>
    </xdr:to>
    <xdr:cxnSp macro="">
      <xdr:nvCxnSpPr>
        <xdr:cNvPr id="441" name="直線コネクタ 440"/>
        <xdr:cNvCxnSpPr/>
      </xdr:nvCxnSpPr>
      <xdr:spPr>
        <a:xfrm>
          <a:off x="12814300" y="674179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42" name="n_1aveValue【認定こども園・幼稚園・保育所】&#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3"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444" name="n_3aveValue【認定こども園・幼稚園・保育所】&#10;有形固定資産減価償却率"/>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445" name="n_4aveValue【認定こども園・幼稚園・保育所】&#10;有形固定資産減価償却率"/>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64787</xdr:rowOff>
    </xdr:from>
    <xdr:ext cx="405111" cy="259045"/>
    <xdr:sp macro="" textlink="">
      <xdr:nvSpPr>
        <xdr:cNvPr id="446" name="n_1mainValue【認定こども園・幼稚園・保育所】&#10;有形固定資産減価償却率"/>
        <xdr:cNvSpPr txBox="1"/>
      </xdr:nvSpPr>
      <xdr:spPr>
        <a:xfrm>
          <a:off x="15266044"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22877</xdr:rowOff>
    </xdr:from>
    <xdr:ext cx="405111" cy="259045"/>
    <xdr:sp macro="" textlink="">
      <xdr:nvSpPr>
        <xdr:cNvPr id="447" name="n_2mainValue【認定こども園・幼稚園・保育所】&#10;有形固定資産減価償却率"/>
        <xdr:cNvSpPr txBox="1"/>
      </xdr:nvSpPr>
      <xdr:spPr>
        <a:xfrm>
          <a:off x="14389744"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158132</xdr:rowOff>
    </xdr:from>
    <xdr:ext cx="405111" cy="259045"/>
    <xdr:sp macro="" textlink="">
      <xdr:nvSpPr>
        <xdr:cNvPr id="448" name="n_3mainValue【認定こども園・幼稚園・保育所】&#10;有形固定資産減価償却率"/>
        <xdr:cNvSpPr txBox="1"/>
      </xdr:nvSpPr>
      <xdr:spPr>
        <a:xfrm>
          <a:off x="1350074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97172</xdr:rowOff>
    </xdr:from>
    <xdr:ext cx="405111" cy="259045"/>
    <xdr:sp macro="" textlink="">
      <xdr:nvSpPr>
        <xdr:cNvPr id="449" name="n_4mainValue【認定こども園・幼稚園・保育所】&#10;有形固定資産減価償却率"/>
        <xdr:cNvSpPr txBox="1"/>
      </xdr:nvSpPr>
      <xdr:spPr>
        <a:xfrm>
          <a:off x="126117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71" name="直線コネクタ 470"/>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2"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3" name="直線コネクタ 472"/>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74" name="【認定こども園・幼稚園・保育所】&#10;一人当たり面積最大値テキスト"/>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75" name="直線コネクタ 474"/>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126001</xdr:rowOff>
    </xdr:from>
    <xdr:ext cx="469744" cy="259045"/>
    <xdr:sp macro="" textlink="">
      <xdr:nvSpPr>
        <xdr:cNvPr id="476" name="【認定こども園・幼稚園・保育所】&#10;一人当たり面積平均値テキスト"/>
        <xdr:cNvSpPr txBox="1"/>
      </xdr:nvSpPr>
      <xdr:spPr>
        <a:xfrm>
          <a:off x="22199600" y="6641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77" name="フローチャート: 判断 476"/>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78" name="フローチャート: 判断 477"/>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9" name="フローチャート: 判断 478"/>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80" name="フローチャート: 判断 479"/>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481" name="フローチャート: 判断 480"/>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169418</xdr:rowOff>
    </xdr:from>
    <xdr:to>
      <xdr:col>116</xdr:col>
      <xdr:colOff>114300</xdr:colOff>
      <xdr:row>41</xdr:row>
      <xdr:rowOff>99568</xdr:rowOff>
    </xdr:to>
    <xdr:sp macro="" textlink="">
      <xdr:nvSpPr>
        <xdr:cNvPr id="487" name="楕円 486"/>
        <xdr:cNvSpPr/>
      </xdr:nvSpPr>
      <xdr:spPr>
        <a:xfrm>
          <a:off x="221107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84345</xdr:rowOff>
    </xdr:from>
    <xdr:ext cx="469744" cy="259045"/>
    <xdr:sp macro="" textlink="">
      <xdr:nvSpPr>
        <xdr:cNvPr id="488" name="【認定こども園・幼稚園・保育所】&#10;一人当たり面積該当値テキスト"/>
        <xdr:cNvSpPr txBox="1"/>
      </xdr:nvSpPr>
      <xdr:spPr>
        <a:xfrm>
          <a:off x="22199600" y="694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169418</xdr:rowOff>
    </xdr:from>
    <xdr:to>
      <xdr:col>112</xdr:col>
      <xdr:colOff>38100</xdr:colOff>
      <xdr:row>41</xdr:row>
      <xdr:rowOff>99568</xdr:rowOff>
    </xdr:to>
    <xdr:sp macro="" textlink="">
      <xdr:nvSpPr>
        <xdr:cNvPr id="489" name="楕円 488"/>
        <xdr:cNvSpPr/>
      </xdr:nvSpPr>
      <xdr:spPr>
        <a:xfrm>
          <a:off x="212725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48768</xdr:rowOff>
    </xdr:from>
    <xdr:to>
      <xdr:col>116</xdr:col>
      <xdr:colOff>63500</xdr:colOff>
      <xdr:row>41</xdr:row>
      <xdr:rowOff>48768</xdr:rowOff>
    </xdr:to>
    <xdr:cxnSp macro="">
      <xdr:nvCxnSpPr>
        <xdr:cNvPr id="490" name="直線コネクタ 489"/>
        <xdr:cNvCxnSpPr/>
      </xdr:nvCxnSpPr>
      <xdr:spPr>
        <a:xfrm>
          <a:off x="21323300" y="70782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169418</xdr:rowOff>
    </xdr:from>
    <xdr:to>
      <xdr:col>107</xdr:col>
      <xdr:colOff>101600</xdr:colOff>
      <xdr:row>41</xdr:row>
      <xdr:rowOff>99568</xdr:rowOff>
    </xdr:to>
    <xdr:sp macro="" textlink="">
      <xdr:nvSpPr>
        <xdr:cNvPr id="491" name="楕円 490"/>
        <xdr:cNvSpPr/>
      </xdr:nvSpPr>
      <xdr:spPr>
        <a:xfrm>
          <a:off x="203835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48768</xdr:rowOff>
    </xdr:from>
    <xdr:to>
      <xdr:col>111</xdr:col>
      <xdr:colOff>177800</xdr:colOff>
      <xdr:row>41</xdr:row>
      <xdr:rowOff>48768</xdr:rowOff>
    </xdr:to>
    <xdr:cxnSp macro="">
      <xdr:nvCxnSpPr>
        <xdr:cNvPr id="492" name="直線コネクタ 491"/>
        <xdr:cNvCxnSpPr/>
      </xdr:nvCxnSpPr>
      <xdr:spPr>
        <a:xfrm>
          <a:off x="20434300" y="7078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169418</xdr:rowOff>
    </xdr:from>
    <xdr:to>
      <xdr:col>102</xdr:col>
      <xdr:colOff>165100</xdr:colOff>
      <xdr:row>41</xdr:row>
      <xdr:rowOff>99568</xdr:rowOff>
    </xdr:to>
    <xdr:sp macro="" textlink="">
      <xdr:nvSpPr>
        <xdr:cNvPr id="493" name="楕円 492"/>
        <xdr:cNvSpPr/>
      </xdr:nvSpPr>
      <xdr:spPr>
        <a:xfrm>
          <a:off x="194945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48768</xdr:rowOff>
    </xdr:from>
    <xdr:to>
      <xdr:col>107</xdr:col>
      <xdr:colOff>50800</xdr:colOff>
      <xdr:row>41</xdr:row>
      <xdr:rowOff>48768</xdr:rowOff>
    </xdr:to>
    <xdr:cxnSp macro="">
      <xdr:nvCxnSpPr>
        <xdr:cNvPr id="494" name="直線コネクタ 493"/>
        <xdr:cNvCxnSpPr/>
      </xdr:nvCxnSpPr>
      <xdr:spPr>
        <a:xfrm>
          <a:off x="19545300" y="7078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169418</xdr:rowOff>
    </xdr:from>
    <xdr:to>
      <xdr:col>98</xdr:col>
      <xdr:colOff>38100</xdr:colOff>
      <xdr:row>41</xdr:row>
      <xdr:rowOff>99568</xdr:rowOff>
    </xdr:to>
    <xdr:sp macro="" textlink="">
      <xdr:nvSpPr>
        <xdr:cNvPr id="495" name="楕円 494"/>
        <xdr:cNvSpPr/>
      </xdr:nvSpPr>
      <xdr:spPr>
        <a:xfrm>
          <a:off x="186055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48768</xdr:rowOff>
    </xdr:from>
    <xdr:to>
      <xdr:col>102</xdr:col>
      <xdr:colOff>114300</xdr:colOff>
      <xdr:row>41</xdr:row>
      <xdr:rowOff>48768</xdr:rowOff>
    </xdr:to>
    <xdr:cxnSp macro="">
      <xdr:nvCxnSpPr>
        <xdr:cNvPr id="496" name="直線コネクタ 495"/>
        <xdr:cNvCxnSpPr/>
      </xdr:nvCxnSpPr>
      <xdr:spPr>
        <a:xfrm>
          <a:off x="18656300" y="7078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38371</xdr:rowOff>
    </xdr:from>
    <xdr:ext cx="469744" cy="259045"/>
    <xdr:sp macro="" textlink="">
      <xdr:nvSpPr>
        <xdr:cNvPr id="497" name="n_1aveValue【認定こども園・幼稚園・保育所】&#10;一人当たり面積"/>
        <xdr:cNvSpPr txBox="1"/>
      </xdr:nvSpPr>
      <xdr:spPr>
        <a:xfrm>
          <a:off x="210757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498" name="n_2aveValue【認定こども園・幼稚園・保育所】&#10;一人当たり面積"/>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499" name="n_3aveValue【認定こども園・幼稚園・保育所】&#10;一人当たり面積"/>
        <xdr:cNvSpPr txBox="1"/>
      </xdr:nvSpPr>
      <xdr:spPr>
        <a:xfrm>
          <a:off x="19310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77233</xdr:rowOff>
    </xdr:from>
    <xdr:ext cx="469744" cy="259045"/>
    <xdr:sp macro="" textlink="">
      <xdr:nvSpPr>
        <xdr:cNvPr id="500" name="n_4aveValue【認定こども園・幼稚園・保育所】&#10;一人当たり面積"/>
        <xdr:cNvSpPr txBox="1"/>
      </xdr:nvSpPr>
      <xdr:spPr>
        <a:xfrm>
          <a:off x="18421427"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90695</xdr:rowOff>
    </xdr:from>
    <xdr:ext cx="469744" cy="259045"/>
    <xdr:sp macro="" textlink="">
      <xdr:nvSpPr>
        <xdr:cNvPr id="501" name="n_1mainValue【認定こども園・幼稚園・保育所】&#10;一人当たり面積"/>
        <xdr:cNvSpPr txBox="1"/>
      </xdr:nvSpPr>
      <xdr:spPr>
        <a:xfrm>
          <a:off x="21075727" y="712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90695</xdr:rowOff>
    </xdr:from>
    <xdr:ext cx="469744" cy="259045"/>
    <xdr:sp macro="" textlink="">
      <xdr:nvSpPr>
        <xdr:cNvPr id="502" name="n_2mainValue【認定こども園・幼稚園・保育所】&#10;一人当たり面積"/>
        <xdr:cNvSpPr txBox="1"/>
      </xdr:nvSpPr>
      <xdr:spPr>
        <a:xfrm>
          <a:off x="20199427" y="712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90695</xdr:rowOff>
    </xdr:from>
    <xdr:ext cx="469744" cy="259045"/>
    <xdr:sp macro="" textlink="">
      <xdr:nvSpPr>
        <xdr:cNvPr id="503" name="n_3mainValue【認定こども園・幼稚園・保育所】&#10;一人当たり面積"/>
        <xdr:cNvSpPr txBox="1"/>
      </xdr:nvSpPr>
      <xdr:spPr>
        <a:xfrm>
          <a:off x="19310427" y="712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90695</xdr:rowOff>
    </xdr:from>
    <xdr:ext cx="469744" cy="259045"/>
    <xdr:sp macro="" textlink="">
      <xdr:nvSpPr>
        <xdr:cNvPr id="504" name="n_4mainValue【認定こども園・幼稚園・保育所】&#10;一人当たり面積"/>
        <xdr:cNvSpPr txBox="1"/>
      </xdr:nvSpPr>
      <xdr:spPr>
        <a:xfrm>
          <a:off x="18421427" y="712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5" name="テキスト ボックス 52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28" name="直線コネクタ 527"/>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29" name="【学校施設】&#10;有形固定資産減価償却率最小値テキスト"/>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30" name="直線コネクタ 529"/>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31" name="【学校施設】&#10;有形固定資産減価償却率最大値テキスト"/>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32" name="直線コネクタ 531"/>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147337</xdr:rowOff>
    </xdr:from>
    <xdr:ext cx="405111" cy="259045"/>
    <xdr:sp macro="" textlink="">
      <xdr:nvSpPr>
        <xdr:cNvPr id="533" name="【学校施設】&#10;有形固定資産減価償却率平均値テキスト"/>
        <xdr:cNvSpPr txBox="1"/>
      </xdr:nvSpPr>
      <xdr:spPr>
        <a:xfrm>
          <a:off x="16357600" y="10434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34" name="フローチャート: 判断 533"/>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535" name="フローチャート: 判断 534"/>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36" name="フローチャート: 判断 535"/>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537" name="フローチャート: 判断 536"/>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538" name="フローチャート: 判断 537"/>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147320</xdr:rowOff>
    </xdr:from>
    <xdr:to>
      <xdr:col>85</xdr:col>
      <xdr:colOff>177800</xdr:colOff>
      <xdr:row>62</xdr:row>
      <xdr:rowOff>77470</xdr:rowOff>
    </xdr:to>
    <xdr:sp macro="" textlink="">
      <xdr:nvSpPr>
        <xdr:cNvPr id="544" name="楕円 543"/>
        <xdr:cNvSpPr/>
      </xdr:nvSpPr>
      <xdr:spPr>
        <a:xfrm>
          <a:off x="162687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125747</xdr:rowOff>
    </xdr:from>
    <xdr:ext cx="405111" cy="259045"/>
    <xdr:sp macro="" textlink="">
      <xdr:nvSpPr>
        <xdr:cNvPr id="545" name="【学校施設】&#10;有形固定資産減価償却率該当値テキスト"/>
        <xdr:cNvSpPr txBox="1"/>
      </xdr:nvSpPr>
      <xdr:spPr>
        <a:xfrm>
          <a:off x="16357600"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137795</xdr:rowOff>
    </xdr:from>
    <xdr:to>
      <xdr:col>81</xdr:col>
      <xdr:colOff>101600</xdr:colOff>
      <xdr:row>62</xdr:row>
      <xdr:rowOff>67945</xdr:rowOff>
    </xdr:to>
    <xdr:sp macro="" textlink="">
      <xdr:nvSpPr>
        <xdr:cNvPr id="546" name="楕円 545"/>
        <xdr:cNvSpPr/>
      </xdr:nvSpPr>
      <xdr:spPr>
        <a:xfrm>
          <a:off x="15430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17145</xdr:rowOff>
    </xdr:from>
    <xdr:to>
      <xdr:col>85</xdr:col>
      <xdr:colOff>127000</xdr:colOff>
      <xdr:row>62</xdr:row>
      <xdr:rowOff>26670</xdr:rowOff>
    </xdr:to>
    <xdr:cxnSp macro="">
      <xdr:nvCxnSpPr>
        <xdr:cNvPr id="547" name="直線コネクタ 546"/>
        <xdr:cNvCxnSpPr/>
      </xdr:nvCxnSpPr>
      <xdr:spPr>
        <a:xfrm>
          <a:off x="15481300" y="1064704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88265</xdr:rowOff>
    </xdr:from>
    <xdr:to>
      <xdr:col>76</xdr:col>
      <xdr:colOff>165100</xdr:colOff>
      <xdr:row>62</xdr:row>
      <xdr:rowOff>18415</xdr:rowOff>
    </xdr:to>
    <xdr:sp macro="" textlink="">
      <xdr:nvSpPr>
        <xdr:cNvPr id="548" name="楕円 547"/>
        <xdr:cNvSpPr/>
      </xdr:nvSpPr>
      <xdr:spPr>
        <a:xfrm>
          <a:off x="14541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139065</xdr:rowOff>
    </xdr:from>
    <xdr:to>
      <xdr:col>81</xdr:col>
      <xdr:colOff>50800</xdr:colOff>
      <xdr:row>62</xdr:row>
      <xdr:rowOff>17145</xdr:rowOff>
    </xdr:to>
    <xdr:cxnSp macro="">
      <xdr:nvCxnSpPr>
        <xdr:cNvPr id="549" name="直線コネクタ 548"/>
        <xdr:cNvCxnSpPr/>
      </xdr:nvCxnSpPr>
      <xdr:spPr>
        <a:xfrm>
          <a:off x="14592300" y="1059751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71120</xdr:rowOff>
    </xdr:from>
    <xdr:to>
      <xdr:col>72</xdr:col>
      <xdr:colOff>38100</xdr:colOff>
      <xdr:row>62</xdr:row>
      <xdr:rowOff>1270</xdr:rowOff>
    </xdr:to>
    <xdr:sp macro="" textlink="">
      <xdr:nvSpPr>
        <xdr:cNvPr id="550" name="楕円 549"/>
        <xdr:cNvSpPr/>
      </xdr:nvSpPr>
      <xdr:spPr>
        <a:xfrm>
          <a:off x="13652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121920</xdr:rowOff>
    </xdr:from>
    <xdr:to>
      <xdr:col>76</xdr:col>
      <xdr:colOff>114300</xdr:colOff>
      <xdr:row>61</xdr:row>
      <xdr:rowOff>139065</xdr:rowOff>
    </xdr:to>
    <xdr:cxnSp macro="">
      <xdr:nvCxnSpPr>
        <xdr:cNvPr id="551" name="直線コネクタ 550"/>
        <xdr:cNvCxnSpPr/>
      </xdr:nvCxnSpPr>
      <xdr:spPr>
        <a:xfrm>
          <a:off x="13703300" y="105803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13970</xdr:rowOff>
    </xdr:from>
    <xdr:to>
      <xdr:col>67</xdr:col>
      <xdr:colOff>101600</xdr:colOff>
      <xdr:row>61</xdr:row>
      <xdr:rowOff>115570</xdr:rowOff>
    </xdr:to>
    <xdr:sp macro="" textlink="">
      <xdr:nvSpPr>
        <xdr:cNvPr id="552" name="楕円 551"/>
        <xdr:cNvSpPr/>
      </xdr:nvSpPr>
      <xdr:spPr>
        <a:xfrm>
          <a:off x="12763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64770</xdr:rowOff>
    </xdr:from>
    <xdr:to>
      <xdr:col>71</xdr:col>
      <xdr:colOff>177800</xdr:colOff>
      <xdr:row>61</xdr:row>
      <xdr:rowOff>121920</xdr:rowOff>
    </xdr:to>
    <xdr:cxnSp macro="">
      <xdr:nvCxnSpPr>
        <xdr:cNvPr id="553" name="直線コネクタ 552"/>
        <xdr:cNvCxnSpPr/>
      </xdr:nvCxnSpPr>
      <xdr:spPr>
        <a:xfrm>
          <a:off x="12814300" y="105232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71137</xdr:rowOff>
    </xdr:from>
    <xdr:ext cx="405111" cy="259045"/>
    <xdr:sp macro="" textlink="">
      <xdr:nvSpPr>
        <xdr:cNvPr id="554" name="n_1aveValue【学校施設】&#10;有形固定資産減価償却率"/>
        <xdr:cNvSpPr txBox="1"/>
      </xdr:nvSpPr>
      <xdr:spPr>
        <a:xfrm>
          <a:off x="152660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555" name="n_2aveValue【学校施設】&#10;有形固定資産減価償却率"/>
        <xdr:cNvSpPr txBox="1"/>
      </xdr:nvSpPr>
      <xdr:spPr>
        <a:xfrm>
          <a:off x="14389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24782</xdr:rowOff>
    </xdr:from>
    <xdr:ext cx="405111" cy="259045"/>
    <xdr:sp macro="" textlink="">
      <xdr:nvSpPr>
        <xdr:cNvPr id="556" name="n_3aveValue【学校施設】&#10;有形固定資産減価償却率"/>
        <xdr:cNvSpPr txBox="1"/>
      </xdr:nvSpPr>
      <xdr:spPr>
        <a:xfrm>
          <a:off x="13500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22877</xdr:rowOff>
    </xdr:from>
    <xdr:ext cx="405111" cy="259045"/>
    <xdr:sp macro="" textlink="">
      <xdr:nvSpPr>
        <xdr:cNvPr id="557" name="n_4aveValue【学校施設】&#10;有形固定資産減価償却率"/>
        <xdr:cNvSpPr txBox="1"/>
      </xdr:nvSpPr>
      <xdr:spPr>
        <a:xfrm>
          <a:off x="12611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59072</xdr:rowOff>
    </xdr:from>
    <xdr:ext cx="405111" cy="259045"/>
    <xdr:sp macro="" textlink="">
      <xdr:nvSpPr>
        <xdr:cNvPr id="558" name="n_1mainValue【学校施設】&#10;有形固定資産減価償却率"/>
        <xdr:cNvSpPr txBox="1"/>
      </xdr:nvSpPr>
      <xdr:spPr>
        <a:xfrm>
          <a:off x="152660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34942</xdr:rowOff>
    </xdr:from>
    <xdr:ext cx="405111" cy="259045"/>
    <xdr:sp macro="" textlink="">
      <xdr:nvSpPr>
        <xdr:cNvPr id="559" name="n_2mainValue【学校施設】&#10;有形固定資産減価償却率"/>
        <xdr:cNvSpPr txBox="1"/>
      </xdr:nvSpPr>
      <xdr:spPr>
        <a:xfrm>
          <a:off x="14389744" y="1032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17797</xdr:rowOff>
    </xdr:from>
    <xdr:ext cx="405111" cy="259045"/>
    <xdr:sp macro="" textlink="">
      <xdr:nvSpPr>
        <xdr:cNvPr id="560" name="n_3mainValue【学校施設】&#10;有形固定資産減価償却率"/>
        <xdr:cNvSpPr txBox="1"/>
      </xdr:nvSpPr>
      <xdr:spPr>
        <a:xfrm>
          <a:off x="13500744" y="1030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132097</xdr:rowOff>
    </xdr:from>
    <xdr:ext cx="405111" cy="259045"/>
    <xdr:sp macro="" textlink="">
      <xdr:nvSpPr>
        <xdr:cNvPr id="561" name="n_4mainValue【学校施設】&#10;有形固定資産減価償却率"/>
        <xdr:cNvSpPr txBox="1"/>
      </xdr:nvSpPr>
      <xdr:spPr>
        <a:xfrm>
          <a:off x="1261174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2" name="直線コネクタ 57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3" name="テキスト ボックス 57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4" name="直線コネクタ 57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5" name="テキスト ボックス 57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6" name="直線コネクタ 57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7" name="テキスト ボックス 57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8" name="直線コネクタ 57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9" name="テキスト ボックス 57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0" name="直線コネクタ 57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1" name="テキスト ボックス 58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2" name="直線コネクタ 58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3" name="テキスト ボックス 58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87" name="直線コネクタ 586"/>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88" name="【学校施設】&#10;一人当たり面積最小値テキスト"/>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89" name="直線コネクタ 588"/>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90" name="【学校施設】&#10;一人当たり面積最大値テキスト"/>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91" name="直線コネクタ 590"/>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592" name="【学校施設】&#10;一人当たり面積平均値テキスト"/>
        <xdr:cNvSpPr txBox="1"/>
      </xdr:nvSpPr>
      <xdr:spPr>
        <a:xfrm>
          <a:off x="221996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93" name="フローチャート: 判断 592"/>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94" name="フローチャート: 判断 593"/>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95" name="フローチャート: 判断 594"/>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96" name="フローチャート: 判断 595"/>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597" name="フローチャート: 判断 596"/>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84618</xdr:rowOff>
    </xdr:from>
    <xdr:to>
      <xdr:col>116</xdr:col>
      <xdr:colOff>114300</xdr:colOff>
      <xdr:row>64</xdr:row>
      <xdr:rowOff>14768</xdr:rowOff>
    </xdr:to>
    <xdr:sp macro="" textlink="">
      <xdr:nvSpPr>
        <xdr:cNvPr id="603" name="楕円 602"/>
        <xdr:cNvSpPr/>
      </xdr:nvSpPr>
      <xdr:spPr>
        <a:xfrm>
          <a:off x="22110700" y="108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11556</xdr:rowOff>
    </xdr:from>
    <xdr:ext cx="469744" cy="259045"/>
    <xdr:sp macro="" textlink="">
      <xdr:nvSpPr>
        <xdr:cNvPr id="604" name="【学校施設】&#10;一人当たり面積該当値テキスト"/>
        <xdr:cNvSpPr txBox="1"/>
      </xdr:nvSpPr>
      <xdr:spPr>
        <a:xfrm>
          <a:off x="22199600" y="1081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84945</xdr:rowOff>
    </xdr:from>
    <xdr:to>
      <xdr:col>112</xdr:col>
      <xdr:colOff>38100</xdr:colOff>
      <xdr:row>64</xdr:row>
      <xdr:rowOff>15095</xdr:rowOff>
    </xdr:to>
    <xdr:sp macro="" textlink="">
      <xdr:nvSpPr>
        <xdr:cNvPr id="605" name="楕円 604"/>
        <xdr:cNvSpPr/>
      </xdr:nvSpPr>
      <xdr:spPr>
        <a:xfrm>
          <a:off x="21272500" y="1088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135418</xdr:rowOff>
    </xdr:from>
    <xdr:to>
      <xdr:col>116</xdr:col>
      <xdr:colOff>63500</xdr:colOff>
      <xdr:row>63</xdr:row>
      <xdr:rowOff>135745</xdr:rowOff>
    </xdr:to>
    <xdr:cxnSp macro="">
      <xdr:nvCxnSpPr>
        <xdr:cNvPr id="606" name="直線コネクタ 605"/>
        <xdr:cNvCxnSpPr/>
      </xdr:nvCxnSpPr>
      <xdr:spPr>
        <a:xfrm flipV="1">
          <a:off x="21323300" y="10936768"/>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84727</xdr:rowOff>
    </xdr:from>
    <xdr:to>
      <xdr:col>107</xdr:col>
      <xdr:colOff>101600</xdr:colOff>
      <xdr:row>64</xdr:row>
      <xdr:rowOff>14877</xdr:rowOff>
    </xdr:to>
    <xdr:sp macro="" textlink="">
      <xdr:nvSpPr>
        <xdr:cNvPr id="607" name="楕円 606"/>
        <xdr:cNvSpPr/>
      </xdr:nvSpPr>
      <xdr:spPr>
        <a:xfrm>
          <a:off x="20383500" y="108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135527</xdr:rowOff>
    </xdr:from>
    <xdr:to>
      <xdr:col>111</xdr:col>
      <xdr:colOff>177800</xdr:colOff>
      <xdr:row>63</xdr:row>
      <xdr:rowOff>135745</xdr:rowOff>
    </xdr:to>
    <xdr:cxnSp macro="">
      <xdr:nvCxnSpPr>
        <xdr:cNvPr id="608" name="直線コネクタ 607"/>
        <xdr:cNvCxnSpPr/>
      </xdr:nvCxnSpPr>
      <xdr:spPr>
        <a:xfrm>
          <a:off x="20434300" y="10936877"/>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85162</xdr:rowOff>
    </xdr:from>
    <xdr:to>
      <xdr:col>102</xdr:col>
      <xdr:colOff>165100</xdr:colOff>
      <xdr:row>64</xdr:row>
      <xdr:rowOff>15312</xdr:rowOff>
    </xdr:to>
    <xdr:sp macro="" textlink="">
      <xdr:nvSpPr>
        <xdr:cNvPr id="609" name="楕円 608"/>
        <xdr:cNvSpPr/>
      </xdr:nvSpPr>
      <xdr:spPr>
        <a:xfrm>
          <a:off x="19494500" y="108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135527</xdr:rowOff>
    </xdr:from>
    <xdr:to>
      <xdr:col>107</xdr:col>
      <xdr:colOff>50800</xdr:colOff>
      <xdr:row>63</xdr:row>
      <xdr:rowOff>135962</xdr:rowOff>
    </xdr:to>
    <xdr:cxnSp macro="">
      <xdr:nvCxnSpPr>
        <xdr:cNvPr id="610" name="直線コネクタ 609"/>
        <xdr:cNvCxnSpPr/>
      </xdr:nvCxnSpPr>
      <xdr:spPr>
        <a:xfrm flipV="1">
          <a:off x="19545300" y="10936877"/>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85489</xdr:rowOff>
    </xdr:from>
    <xdr:to>
      <xdr:col>98</xdr:col>
      <xdr:colOff>38100</xdr:colOff>
      <xdr:row>64</xdr:row>
      <xdr:rowOff>15639</xdr:rowOff>
    </xdr:to>
    <xdr:sp macro="" textlink="">
      <xdr:nvSpPr>
        <xdr:cNvPr id="611" name="楕円 610"/>
        <xdr:cNvSpPr/>
      </xdr:nvSpPr>
      <xdr:spPr>
        <a:xfrm>
          <a:off x="18605500" y="1088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135962</xdr:rowOff>
    </xdr:from>
    <xdr:to>
      <xdr:col>102</xdr:col>
      <xdr:colOff>114300</xdr:colOff>
      <xdr:row>63</xdr:row>
      <xdr:rowOff>136289</xdr:rowOff>
    </xdr:to>
    <xdr:cxnSp macro="">
      <xdr:nvCxnSpPr>
        <xdr:cNvPr id="612" name="直線コネクタ 611"/>
        <xdr:cNvCxnSpPr/>
      </xdr:nvCxnSpPr>
      <xdr:spPr>
        <a:xfrm flipV="1">
          <a:off x="18656300" y="1093731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171176</xdr:rowOff>
    </xdr:from>
    <xdr:ext cx="469744" cy="259045"/>
    <xdr:sp macro="" textlink="">
      <xdr:nvSpPr>
        <xdr:cNvPr id="613" name="n_1aveValue【学校施設】&#10;一人当たり面積"/>
        <xdr:cNvSpPr txBox="1"/>
      </xdr:nvSpPr>
      <xdr:spPr>
        <a:xfrm>
          <a:off x="21075727" y="1062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4952</xdr:rowOff>
    </xdr:from>
    <xdr:ext cx="469744" cy="259045"/>
    <xdr:sp macro="" textlink="">
      <xdr:nvSpPr>
        <xdr:cNvPr id="614" name="n_2aveValue【学校施設】&#10;一人当たり面積"/>
        <xdr:cNvSpPr txBox="1"/>
      </xdr:nvSpPr>
      <xdr:spPr>
        <a:xfrm>
          <a:off x="20199427" y="1063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816</xdr:rowOff>
    </xdr:from>
    <xdr:ext cx="469744" cy="259045"/>
    <xdr:sp macro="" textlink="">
      <xdr:nvSpPr>
        <xdr:cNvPr id="615" name="n_3aveValue【学校施設】&#10;一人当たり面積"/>
        <xdr:cNvSpPr txBox="1"/>
      </xdr:nvSpPr>
      <xdr:spPr>
        <a:xfrm>
          <a:off x="19310427" y="106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7020</xdr:rowOff>
    </xdr:from>
    <xdr:ext cx="469744" cy="259045"/>
    <xdr:sp macro="" textlink="">
      <xdr:nvSpPr>
        <xdr:cNvPr id="616" name="n_4aveValue【学校施設】&#10;一人当たり面積"/>
        <xdr:cNvSpPr txBox="1"/>
      </xdr:nvSpPr>
      <xdr:spPr>
        <a:xfrm>
          <a:off x="18421427" y="106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6222</xdr:rowOff>
    </xdr:from>
    <xdr:ext cx="469744" cy="259045"/>
    <xdr:sp macro="" textlink="">
      <xdr:nvSpPr>
        <xdr:cNvPr id="617" name="n_1mainValue【学校施設】&#10;一人当たり面積"/>
        <xdr:cNvSpPr txBox="1"/>
      </xdr:nvSpPr>
      <xdr:spPr>
        <a:xfrm>
          <a:off x="21075727" y="1097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6004</xdr:rowOff>
    </xdr:from>
    <xdr:ext cx="469744" cy="259045"/>
    <xdr:sp macro="" textlink="">
      <xdr:nvSpPr>
        <xdr:cNvPr id="618" name="n_2mainValue【学校施設】&#10;一人当たり面積"/>
        <xdr:cNvSpPr txBox="1"/>
      </xdr:nvSpPr>
      <xdr:spPr>
        <a:xfrm>
          <a:off x="20199427" y="1097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6439</xdr:rowOff>
    </xdr:from>
    <xdr:ext cx="469744" cy="259045"/>
    <xdr:sp macro="" textlink="">
      <xdr:nvSpPr>
        <xdr:cNvPr id="619" name="n_3mainValue【学校施設】&#10;一人当たり面積"/>
        <xdr:cNvSpPr txBox="1"/>
      </xdr:nvSpPr>
      <xdr:spPr>
        <a:xfrm>
          <a:off x="19310427" y="1097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6766</xdr:rowOff>
    </xdr:from>
    <xdr:ext cx="469744" cy="259045"/>
    <xdr:sp macro="" textlink="">
      <xdr:nvSpPr>
        <xdr:cNvPr id="620" name="n_4mainValue【学校施設】&#10;一人当たり面積"/>
        <xdr:cNvSpPr txBox="1"/>
      </xdr:nvSpPr>
      <xdr:spPr>
        <a:xfrm>
          <a:off x="18421427" y="109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46" name="直線コネクタ 645"/>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49" name="【児童館】&#10;有形固定資産減価償却率最大値テキスト"/>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50" name="直線コネクタ 649"/>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1" name="【児童館】&#10;有形固定資産減価償却率平均値テキスト"/>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2" name="フローチャート: 判断 651"/>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53" name="フローチャート: 判断 652"/>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4" name="フローチャート: 判断 653"/>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655" name="フローチャート: 判断 654"/>
        <xdr:cNvSpPr/>
      </xdr:nvSpPr>
      <xdr:spPr>
        <a:xfrm>
          <a:off x="13652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656" name="フローチャート: 判断 655"/>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28121</xdr:rowOff>
    </xdr:from>
    <xdr:to>
      <xdr:col>85</xdr:col>
      <xdr:colOff>177800</xdr:colOff>
      <xdr:row>86</xdr:row>
      <xdr:rowOff>129721</xdr:rowOff>
    </xdr:to>
    <xdr:sp macro="" textlink="">
      <xdr:nvSpPr>
        <xdr:cNvPr id="662" name="楕円 661"/>
        <xdr:cNvSpPr/>
      </xdr:nvSpPr>
      <xdr:spPr>
        <a:xfrm>
          <a:off x="16268700" y="147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114498</xdr:rowOff>
    </xdr:from>
    <xdr:ext cx="405111" cy="259045"/>
    <xdr:sp macro="" textlink="">
      <xdr:nvSpPr>
        <xdr:cNvPr id="663" name="【児童館】&#10;有形固定資産減価償却率該当値テキスト"/>
        <xdr:cNvSpPr txBox="1"/>
      </xdr:nvSpPr>
      <xdr:spPr>
        <a:xfrm>
          <a:off x="16357600" y="14687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70576</xdr:rowOff>
    </xdr:from>
    <xdr:to>
      <xdr:col>81</xdr:col>
      <xdr:colOff>101600</xdr:colOff>
      <xdr:row>87</xdr:row>
      <xdr:rowOff>726</xdr:rowOff>
    </xdr:to>
    <xdr:sp macro="" textlink="">
      <xdr:nvSpPr>
        <xdr:cNvPr id="664" name="楕円 663"/>
        <xdr:cNvSpPr/>
      </xdr:nvSpPr>
      <xdr:spPr>
        <a:xfrm>
          <a:off x="15430500" y="1481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78921</xdr:rowOff>
    </xdr:from>
    <xdr:to>
      <xdr:col>85</xdr:col>
      <xdr:colOff>127000</xdr:colOff>
      <xdr:row>86</xdr:row>
      <xdr:rowOff>121376</xdr:rowOff>
    </xdr:to>
    <xdr:cxnSp macro="">
      <xdr:nvCxnSpPr>
        <xdr:cNvPr id="665" name="直線コネクタ 664"/>
        <xdr:cNvCxnSpPr/>
      </xdr:nvCxnSpPr>
      <xdr:spPr>
        <a:xfrm flipV="1">
          <a:off x="15481300" y="1482362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65677</xdr:rowOff>
    </xdr:from>
    <xdr:to>
      <xdr:col>76</xdr:col>
      <xdr:colOff>165100</xdr:colOff>
      <xdr:row>86</xdr:row>
      <xdr:rowOff>167277</xdr:rowOff>
    </xdr:to>
    <xdr:sp macro="" textlink="">
      <xdr:nvSpPr>
        <xdr:cNvPr id="666" name="楕円 665"/>
        <xdr:cNvSpPr/>
      </xdr:nvSpPr>
      <xdr:spPr>
        <a:xfrm>
          <a:off x="14541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116477</xdr:rowOff>
    </xdr:from>
    <xdr:to>
      <xdr:col>81</xdr:col>
      <xdr:colOff>50800</xdr:colOff>
      <xdr:row>86</xdr:row>
      <xdr:rowOff>121376</xdr:rowOff>
    </xdr:to>
    <xdr:cxnSp macro="">
      <xdr:nvCxnSpPr>
        <xdr:cNvPr id="667" name="直線コネクタ 666"/>
        <xdr:cNvCxnSpPr/>
      </xdr:nvCxnSpPr>
      <xdr:spPr>
        <a:xfrm>
          <a:off x="14592300" y="1486117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65677</xdr:rowOff>
    </xdr:from>
    <xdr:to>
      <xdr:col>72</xdr:col>
      <xdr:colOff>38100</xdr:colOff>
      <xdr:row>86</xdr:row>
      <xdr:rowOff>167277</xdr:rowOff>
    </xdr:to>
    <xdr:sp macro="" textlink="">
      <xdr:nvSpPr>
        <xdr:cNvPr id="668" name="楕円 667"/>
        <xdr:cNvSpPr/>
      </xdr:nvSpPr>
      <xdr:spPr>
        <a:xfrm>
          <a:off x="13652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116477</xdr:rowOff>
    </xdr:from>
    <xdr:to>
      <xdr:col>76</xdr:col>
      <xdr:colOff>114300</xdr:colOff>
      <xdr:row>86</xdr:row>
      <xdr:rowOff>116477</xdr:rowOff>
    </xdr:to>
    <xdr:cxnSp macro="">
      <xdr:nvCxnSpPr>
        <xdr:cNvPr id="669" name="直線コネクタ 668"/>
        <xdr:cNvCxnSpPr/>
      </xdr:nvCxnSpPr>
      <xdr:spPr>
        <a:xfrm>
          <a:off x="13703300" y="1486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46082</xdr:rowOff>
    </xdr:from>
    <xdr:to>
      <xdr:col>67</xdr:col>
      <xdr:colOff>101600</xdr:colOff>
      <xdr:row>86</xdr:row>
      <xdr:rowOff>147682</xdr:rowOff>
    </xdr:to>
    <xdr:sp macro="" textlink="">
      <xdr:nvSpPr>
        <xdr:cNvPr id="670" name="楕円 669"/>
        <xdr:cNvSpPr/>
      </xdr:nvSpPr>
      <xdr:spPr>
        <a:xfrm>
          <a:off x="12763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96882</xdr:rowOff>
    </xdr:from>
    <xdr:to>
      <xdr:col>71</xdr:col>
      <xdr:colOff>177800</xdr:colOff>
      <xdr:row>86</xdr:row>
      <xdr:rowOff>116477</xdr:rowOff>
    </xdr:to>
    <xdr:cxnSp macro="">
      <xdr:nvCxnSpPr>
        <xdr:cNvPr id="671" name="直線コネクタ 670"/>
        <xdr:cNvCxnSpPr/>
      </xdr:nvCxnSpPr>
      <xdr:spPr>
        <a:xfrm>
          <a:off x="12814300" y="14841582"/>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672" name="n_1aveValue【児童館】&#10;有形固定資産減価償却率"/>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73" name="n_2aveValue【児童館】&#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46645</xdr:rowOff>
    </xdr:from>
    <xdr:ext cx="405111" cy="259045"/>
    <xdr:sp macro="" textlink="">
      <xdr:nvSpPr>
        <xdr:cNvPr id="674" name="n_3aveValue【児童館】&#10;有形固定資産減価償却率"/>
        <xdr:cNvSpPr txBox="1"/>
      </xdr:nvSpPr>
      <xdr:spPr>
        <a:xfrm>
          <a:off x="13500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108693</xdr:rowOff>
    </xdr:from>
    <xdr:ext cx="405111" cy="259045"/>
    <xdr:sp macro="" textlink="">
      <xdr:nvSpPr>
        <xdr:cNvPr id="675" name="n_4aveValue【児童館】&#10;有形固定資産減価償却率"/>
        <xdr:cNvSpPr txBox="1"/>
      </xdr:nvSpPr>
      <xdr:spPr>
        <a:xfrm>
          <a:off x="12611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163303</xdr:rowOff>
    </xdr:from>
    <xdr:ext cx="405111" cy="259045"/>
    <xdr:sp macro="" textlink="">
      <xdr:nvSpPr>
        <xdr:cNvPr id="676" name="n_1mainValue【児童館】&#10;有形固定資産減価償却率"/>
        <xdr:cNvSpPr txBox="1"/>
      </xdr:nvSpPr>
      <xdr:spPr>
        <a:xfrm>
          <a:off x="15266044" y="1490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158404</xdr:rowOff>
    </xdr:from>
    <xdr:ext cx="405111" cy="259045"/>
    <xdr:sp macro="" textlink="">
      <xdr:nvSpPr>
        <xdr:cNvPr id="677" name="n_2mainValue【児童館】&#10;有形固定資産減価償却率"/>
        <xdr:cNvSpPr txBox="1"/>
      </xdr:nvSpPr>
      <xdr:spPr>
        <a:xfrm>
          <a:off x="14389744" y="1490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158404</xdr:rowOff>
    </xdr:from>
    <xdr:ext cx="405111" cy="259045"/>
    <xdr:sp macro="" textlink="">
      <xdr:nvSpPr>
        <xdr:cNvPr id="678" name="n_3mainValue【児童館】&#10;有形固定資産減価償却率"/>
        <xdr:cNvSpPr txBox="1"/>
      </xdr:nvSpPr>
      <xdr:spPr>
        <a:xfrm>
          <a:off x="13500744" y="1490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138809</xdr:rowOff>
    </xdr:from>
    <xdr:ext cx="405111" cy="259045"/>
    <xdr:sp macro="" textlink="">
      <xdr:nvSpPr>
        <xdr:cNvPr id="679" name="n_4mainValue【児童館】&#10;有形固定資産減価償却率"/>
        <xdr:cNvSpPr txBox="1"/>
      </xdr:nvSpPr>
      <xdr:spPr>
        <a:xfrm>
          <a:off x="12611744" y="1488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0" name="直線コネクタ 68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1" name="テキスト ボックス 69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2" name="直線コネクタ 69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3" name="テキスト ボックス 69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4" name="直線コネクタ 69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5" name="テキスト ボックス 69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6" name="直線コネクタ 69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7" name="テキスト ボックス 69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01" name="直線コネクタ 700"/>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2"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3" name="直線コネクタ 702"/>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04"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05" name="直線コネクタ 70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706" name="【児童館】&#10;一人当たり面積平均値テキスト"/>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07" name="フローチャート: 判断 706"/>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08" name="フローチャート: 判断 707"/>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709" name="フローチャート: 判断 708"/>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710" name="フローチャート: 判断 709"/>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711" name="フローチャート: 判断 710"/>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17" name="楕円 716"/>
        <xdr:cNvSpPr/>
      </xdr:nvSpPr>
      <xdr:spPr>
        <a:xfrm>
          <a:off x="22110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57166</xdr:rowOff>
    </xdr:from>
    <xdr:ext cx="469744" cy="259045"/>
    <xdr:sp macro="" textlink="">
      <xdr:nvSpPr>
        <xdr:cNvPr id="718" name="【児童館】&#10;一人当たり面積該当値テキスト"/>
        <xdr:cNvSpPr txBox="1"/>
      </xdr:nvSpPr>
      <xdr:spPr>
        <a:xfrm>
          <a:off x="22199600" y="1411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78739</xdr:rowOff>
    </xdr:from>
    <xdr:to>
      <xdr:col>112</xdr:col>
      <xdr:colOff>38100</xdr:colOff>
      <xdr:row>83</xdr:row>
      <xdr:rowOff>8889</xdr:rowOff>
    </xdr:to>
    <xdr:sp macro="" textlink="">
      <xdr:nvSpPr>
        <xdr:cNvPr id="719" name="楕円 718"/>
        <xdr:cNvSpPr/>
      </xdr:nvSpPr>
      <xdr:spPr>
        <a:xfrm>
          <a:off x="21272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129539</xdr:rowOff>
    </xdr:from>
    <xdr:to>
      <xdr:col>116</xdr:col>
      <xdr:colOff>63500</xdr:colOff>
      <xdr:row>82</xdr:row>
      <xdr:rowOff>129539</xdr:rowOff>
    </xdr:to>
    <xdr:cxnSp macro="">
      <xdr:nvCxnSpPr>
        <xdr:cNvPr id="720" name="直線コネクタ 719"/>
        <xdr:cNvCxnSpPr/>
      </xdr:nvCxnSpPr>
      <xdr:spPr>
        <a:xfrm>
          <a:off x="21323300" y="14188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78739</xdr:rowOff>
    </xdr:from>
    <xdr:to>
      <xdr:col>107</xdr:col>
      <xdr:colOff>101600</xdr:colOff>
      <xdr:row>83</xdr:row>
      <xdr:rowOff>8889</xdr:rowOff>
    </xdr:to>
    <xdr:sp macro="" textlink="">
      <xdr:nvSpPr>
        <xdr:cNvPr id="721" name="楕円 720"/>
        <xdr:cNvSpPr/>
      </xdr:nvSpPr>
      <xdr:spPr>
        <a:xfrm>
          <a:off x="20383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129539</xdr:rowOff>
    </xdr:from>
    <xdr:to>
      <xdr:col>111</xdr:col>
      <xdr:colOff>177800</xdr:colOff>
      <xdr:row>82</xdr:row>
      <xdr:rowOff>129539</xdr:rowOff>
    </xdr:to>
    <xdr:cxnSp macro="">
      <xdr:nvCxnSpPr>
        <xdr:cNvPr id="722" name="直線コネクタ 721"/>
        <xdr:cNvCxnSpPr/>
      </xdr:nvCxnSpPr>
      <xdr:spPr>
        <a:xfrm>
          <a:off x="20434300" y="1418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23" name="楕円 722"/>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129539</xdr:rowOff>
    </xdr:from>
    <xdr:to>
      <xdr:col>107</xdr:col>
      <xdr:colOff>50800</xdr:colOff>
      <xdr:row>82</xdr:row>
      <xdr:rowOff>152400</xdr:rowOff>
    </xdr:to>
    <xdr:cxnSp macro="">
      <xdr:nvCxnSpPr>
        <xdr:cNvPr id="724" name="直線コネクタ 723"/>
        <xdr:cNvCxnSpPr/>
      </xdr:nvCxnSpPr>
      <xdr:spPr>
        <a:xfrm flipV="1">
          <a:off x="19545300" y="141884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101600</xdr:rowOff>
    </xdr:from>
    <xdr:to>
      <xdr:col>98</xdr:col>
      <xdr:colOff>38100</xdr:colOff>
      <xdr:row>83</xdr:row>
      <xdr:rowOff>31750</xdr:rowOff>
    </xdr:to>
    <xdr:sp macro="" textlink="">
      <xdr:nvSpPr>
        <xdr:cNvPr id="725" name="楕円 724"/>
        <xdr:cNvSpPr/>
      </xdr:nvSpPr>
      <xdr:spPr>
        <a:xfrm>
          <a:off x="18605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152400</xdr:rowOff>
    </xdr:from>
    <xdr:to>
      <xdr:col>102</xdr:col>
      <xdr:colOff>114300</xdr:colOff>
      <xdr:row>82</xdr:row>
      <xdr:rowOff>152400</xdr:rowOff>
    </xdr:to>
    <xdr:cxnSp macro="">
      <xdr:nvCxnSpPr>
        <xdr:cNvPr id="726" name="直線コネクタ 725"/>
        <xdr:cNvCxnSpPr/>
      </xdr:nvCxnSpPr>
      <xdr:spPr>
        <a:xfrm>
          <a:off x="18656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727"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728" name="n_2aveValue【児童館】&#10;一人当たり面積"/>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729" name="n_3aveValue【児童館】&#10;一人当たり面積"/>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68597</xdr:rowOff>
    </xdr:from>
    <xdr:ext cx="469744" cy="259045"/>
    <xdr:sp macro="" textlink="">
      <xdr:nvSpPr>
        <xdr:cNvPr id="730" name="n_4aveValue【児童館】&#10;一人当たり面積"/>
        <xdr:cNvSpPr txBox="1"/>
      </xdr:nvSpPr>
      <xdr:spPr>
        <a:xfrm>
          <a:off x="184214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xdr:rowOff>
    </xdr:from>
    <xdr:ext cx="469744" cy="259045"/>
    <xdr:sp macro="" textlink="">
      <xdr:nvSpPr>
        <xdr:cNvPr id="731" name="n_1mainValue【児童館】&#10;一人当たり面積"/>
        <xdr:cNvSpPr txBox="1"/>
      </xdr:nvSpPr>
      <xdr:spPr>
        <a:xfrm>
          <a:off x="210757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732" name="n_2mainValue【児童館】&#10;一人当たり面積"/>
        <xdr:cNvSpPr txBox="1"/>
      </xdr:nvSpPr>
      <xdr:spPr>
        <a:xfrm>
          <a:off x="20199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733" name="n_3mainValue【児童館】&#10;一人当たり面積"/>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734" name="n_4mainValue【児童館】&#10;一人当たり面積"/>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6" name="直線コネクタ 7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7" name="テキスト ボックス 7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8" name="直線コネクタ 7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9" name="テキスト ボックス 7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0" name="直線コネクタ 7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1" name="テキスト ボックス 7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2" name="直線コネクタ 7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3" name="テキスト ボックス 7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4" name="直線コネクタ 7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5" name="テキスト ボックス 7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6" name="直線コネクタ 7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7" name="テキスト ボックス 7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760" name="直線コネクタ 759"/>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61"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62" name="直線コネクタ 761"/>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63"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64" name="直線コネクタ 763"/>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149151</xdr:rowOff>
    </xdr:from>
    <xdr:ext cx="405111" cy="259045"/>
    <xdr:sp macro="" textlink="">
      <xdr:nvSpPr>
        <xdr:cNvPr id="765" name="【公民館】&#10;有形固定資産減価償却率平均値テキスト"/>
        <xdr:cNvSpPr txBox="1"/>
      </xdr:nvSpPr>
      <xdr:spPr>
        <a:xfrm>
          <a:off x="16357600" y="1797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766" name="フローチャート: 判断 765"/>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767" name="フローチャート: 判断 766"/>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68" name="フローチャート: 判断 767"/>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769" name="フローチャート: 判断 768"/>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770" name="フローチャート: 判断 769"/>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776" name="楕円 775"/>
        <xdr:cNvSpPr/>
      </xdr:nvSpPr>
      <xdr:spPr>
        <a:xfrm>
          <a:off x="162687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146248</xdr:rowOff>
    </xdr:from>
    <xdr:ext cx="405111" cy="259045"/>
    <xdr:sp macro="" textlink="">
      <xdr:nvSpPr>
        <xdr:cNvPr id="777" name="【公民館】&#10;有形固定資産減価償却率該当値テキスト"/>
        <xdr:cNvSpPr txBox="1"/>
      </xdr:nvSpPr>
      <xdr:spPr>
        <a:xfrm>
          <a:off x="16357600" y="17805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151130</xdr:rowOff>
    </xdr:from>
    <xdr:to>
      <xdr:col>81</xdr:col>
      <xdr:colOff>101600</xdr:colOff>
      <xdr:row>105</xdr:row>
      <xdr:rowOff>81280</xdr:rowOff>
    </xdr:to>
    <xdr:sp macro="" textlink="">
      <xdr:nvSpPr>
        <xdr:cNvPr id="778" name="楕円 777"/>
        <xdr:cNvSpPr/>
      </xdr:nvSpPr>
      <xdr:spPr>
        <a:xfrm>
          <a:off x="15430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2721</xdr:rowOff>
    </xdr:from>
    <xdr:to>
      <xdr:col>85</xdr:col>
      <xdr:colOff>127000</xdr:colOff>
      <xdr:row>105</xdr:row>
      <xdr:rowOff>30480</xdr:rowOff>
    </xdr:to>
    <xdr:cxnSp macro="">
      <xdr:nvCxnSpPr>
        <xdr:cNvPr id="779" name="直線コネクタ 778"/>
        <xdr:cNvCxnSpPr/>
      </xdr:nvCxnSpPr>
      <xdr:spPr>
        <a:xfrm flipV="1">
          <a:off x="15481300" y="1800497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780" name="楕円 779"/>
        <xdr:cNvSpPr/>
      </xdr:nvSpPr>
      <xdr:spPr>
        <a:xfrm>
          <a:off x="14541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151312</xdr:rowOff>
    </xdr:from>
    <xdr:to>
      <xdr:col>81</xdr:col>
      <xdr:colOff>50800</xdr:colOff>
      <xdr:row>105</xdr:row>
      <xdr:rowOff>30480</xdr:rowOff>
    </xdr:to>
    <xdr:cxnSp macro="">
      <xdr:nvCxnSpPr>
        <xdr:cNvPr id="781" name="直線コネクタ 780"/>
        <xdr:cNvCxnSpPr/>
      </xdr:nvCxnSpPr>
      <xdr:spPr>
        <a:xfrm>
          <a:off x="14592300" y="17982112"/>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49893</xdr:rowOff>
    </xdr:from>
    <xdr:to>
      <xdr:col>72</xdr:col>
      <xdr:colOff>38100</xdr:colOff>
      <xdr:row>104</xdr:row>
      <xdr:rowOff>151493</xdr:rowOff>
    </xdr:to>
    <xdr:sp macro="" textlink="">
      <xdr:nvSpPr>
        <xdr:cNvPr id="782" name="楕円 781"/>
        <xdr:cNvSpPr/>
      </xdr:nvSpPr>
      <xdr:spPr>
        <a:xfrm>
          <a:off x="13652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100693</xdr:rowOff>
    </xdr:from>
    <xdr:to>
      <xdr:col>76</xdr:col>
      <xdr:colOff>114300</xdr:colOff>
      <xdr:row>104</xdr:row>
      <xdr:rowOff>151312</xdr:rowOff>
    </xdr:to>
    <xdr:cxnSp macro="">
      <xdr:nvCxnSpPr>
        <xdr:cNvPr id="783" name="直線コネクタ 782"/>
        <xdr:cNvCxnSpPr/>
      </xdr:nvCxnSpPr>
      <xdr:spPr>
        <a:xfrm>
          <a:off x="13703300" y="1793149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35198</xdr:rowOff>
    </xdr:from>
    <xdr:to>
      <xdr:col>67</xdr:col>
      <xdr:colOff>101600</xdr:colOff>
      <xdr:row>104</xdr:row>
      <xdr:rowOff>136798</xdr:rowOff>
    </xdr:to>
    <xdr:sp macro="" textlink="">
      <xdr:nvSpPr>
        <xdr:cNvPr id="784" name="楕円 783"/>
        <xdr:cNvSpPr/>
      </xdr:nvSpPr>
      <xdr:spPr>
        <a:xfrm>
          <a:off x="12763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85998</xdr:rowOff>
    </xdr:from>
    <xdr:to>
      <xdr:col>71</xdr:col>
      <xdr:colOff>177800</xdr:colOff>
      <xdr:row>104</xdr:row>
      <xdr:rowOff>100693</xdr:rowOff>
    </xdr:to>
    <xdr:cxnSp macro="">
      <xdr:nvCxnSpPr>
        <xdr:cNvPr id="785" name="直線コネクタ 784"/>
        <xdr:cNvCxnSpPr/>
      </xdr:nvCxnSpPr>
      <xdr:spPr>
        <a:xfrm>
          <a:off x="12814300" y="1791679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96900</xdr:rowOff>
    </xdr:from>
    <xdr:ext cx="405111" cy="259045"/>
    <xdr:sp macro="" textlink="">
      <xdr:nvSpPr>
        <xdr:cNvPr id="786" name="n_1aveValue【公民館】&#10;有形固定資産減価償却率"/>
        <xdr:cNvSpPr txBox="1"/>
      </xdr:nvSpPr>
      <xdr:spPr>
        <a:xfrm>
          <a:off x="15266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87" name="n_2aveValue【公民館】&#10;有形固定資産減価償却率"/>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788" name="n_3aveValue【公民館】&#10;有形固定資産減価償却率"/>
        <xdr:cNvSpPr txBox="1"/>
      </xdr:nvSpPr>
      <xdr:spPr>
        <a:xfrm>
          <a:off x="13500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95266</xdr:rowOff>
    </xdr:from>
    <xdr:ext cx="405111" cy="259045"/>
    <xdr:sp macro="" textlink="">
      <xdr:nvSpPr>
        <xdr:cNvPr id="789" name="n_4aveValue【公民館】&#10;有形固定資産減価償却率"/>
        <xdr:cNvSpPr txBox="1"/>
      </xdr:nvSpPr>
      <xdr:spPr>
        <a:xfrm>
          <a:off x="12611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97807</xdr:rowOff>
    </xdr:from>
    <xdr:ext cx="405111" cy="259045"/>
    <xdr:sp macro="" textlink="">
      <xdr:nvSpPr>
        <xdr:cNvPr id="790" name="n_1mainValue【公民館】&#10;有形固定資産減価償却率"/>
        <xdr:cNvSpPr txBox="1"/>
      </xdr:nvSpPr>
      <xdr:spPr>
        <a:xfrm>
          <a:off x="15266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791" name="n_2mainValue【公民館】&#10;有形固定資産減価償却率"/>
        <xdr:cNvSpPr txBox="1"/>
      </xdr:nvSpPr>
      <xdr:spPr>
        <a:xfrm>
          <a:off x="14389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168020</xdr:rowOff>
    </xdr:from>
    <xdr:ext cx="405111" cy="259045"/>
    <xdr:sp macro="" textlink="">
      <xdr:nvSpPr>
        <xdr:cNvPr id="792" name="n_3mainValue【公民館】&#10;有形固定資産減価償却率"/>
        <xdr:cNvSpPr txBox="1"/>
      </xdr:nvSpPr>
      <xdr:spPr>
        <a:xfrm>
          <a:off x="13500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153325</xdr:rowOff>
    </xdr:from>
    <xdr:ext cx="405111" cy="259045"/>
    <xdr:sp macro="" textlink="">
      <xdr:nvSpPr>
        <xdr:cNvPr id="793" name="n_4mainValue【公民館】&#10;有形固定資産減価償却率"/>
        <xdr:cNvSpPr txBox="1"/>
      </xdr:nvSpPr>
      <xdr:spPr>
        <a:xfrm>
          <a:off x="12611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815" name="直線コネクタ 814"/>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16"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17" name="直線コネクタ 816"/>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818" name="【公民館】&#10;一人当たり面積最大値テキスト"/>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819" name="直線コネクタ 818"/>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10685</xdr:rowOff>
    </xdr:from>
    <xdr:ext cx="469744" cy="259045"/>
    <xdr:sp macro="" textlink="">
      <xdr:nvSpPr>
        <xdr:cNvPr id="820" name="【公民館】&#10;一人当たり面積平均値テキスト"/>
        <xdr:cNvSpPr txBox="1"/>
      </xdr:nvSpPr>
      <xdr:spPr>
        <a:xfrm>
          <a:off x="22199600" y="1818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821" name="フローチャート: 判断 820"/>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822" name="フローチャート: 判断 821"/>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823" name="フローチャート: 判断 822"/>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24" name="フローチャート: 判断 823"/>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825" name="フローチャート: 判断 824"/>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169418</xdr:rowOff>
    </xdr:from>
    <xdr:to>
      <xdr:col>116</xdr:col>
      <xdr:colOff>114300</xdr:colOff>
      <xdr:row>104</xdr:row>
      <xdr:rowOff>99568</xdr:rowOff>
    </xdr:to>
    <xdr:sp macro="" textlink="">
      <xdr:nvSpPr>
        <xdr:cNvPr id="831" name="楕円 830"/>
        <xdr:cNvSpPr/>
      </xdr:nvSpPr>
      <xdr:spPr>
        <a:xfrm>
          <a:off x="221107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20845</xdr:rowOff>
    </xdr:from>
    <xdr:ext cx="469744" cy="259045"/>
    <xdr:sp macro="" textlink="">
      <xdr:nvSpPr>
        <xdr:cNvPr id="832" name="【公民館】&#10;一人当たり面積該当値テキスト"/>
        <xdr:cNvSpPr txBox="1"/>
      </xdr:nvSpPr>
      <xdr:spPr>
        <a:xfrm>
          <a:off x="22199600" y="1768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9398</xdr:rowOff>
    </xdr:from>
    <xdr:to>
      <xdr:col>112</xdr:col>
      <xdr:colOff>38100</xdr:colOff>
      <xdr:row>104</xdr:row>
      <xdr:rowOff>110998</xdr:rowOff>
    </xdr:to>
    <xdr:sp macro="" textlink="">
      <xdr:nvSpPr>
        <xdr:cNvPr id="833" name="楕円 832"/>
        <xdr:cNvSpPr/>
      </xdr:nvSpPr>
      <xdr:spPr>
        <a:xfrm>
          <a:off x="212725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48768</xdr:rowOff>
    </xdr:from>
    <xdr:to>
      <xdr:col>116</xdr:col>
      <xdr:colOff>63500</xdr:colOff>
      <xdr:row>104</xdr:row>
      <xdr:rowOff>60198</xdr:rowOff>
    </xdr:to>
    <xdr:cxnSp macro="">
      <xdr:nvCxnSpPr>
        <xdr:cNvPr id="834" name="直線コネクタ 833"/>
        <xdr:cNvCxnSpPr/>
      </xdr:nvCxnSpPr>
      <xdr:spPr>
        <a:xfrm flipV="1">
          <a:off x="21323300" y="1787956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7113</xdr:rowOff>
    </xdr:from>
    <xdr:to>
      <xdr:col>107</xdr:col>
      <xdr:colOff>101600</xdr:colOff>
      <xdr:row>104</xdr:row>
      <xdr:rowOff>108713</xdr:rowOff>
    </xdr:to>
    <xdr:sp macro="" textlink="">
      <xdr:nvSpPr>
        <xdr:cNvPr id="835" name="楕円 834"/>
        <xdr:cNvSpPr/>
      </xdr:nvSpPr>
      <xdr:spPr>
        <a:xfrm>
          <a:off x="203835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57913</xdr:rowOff>
    </xdr:from>
    <xdr:to>
      <xdr:col>111</xdr:col>
      <xdr:colOff>177800</xdr:colOff>
      <xdr:row>104</xdr:row>
      <xdr:rowOff>60198</xdr:rowOff>
    </xdr:to>
    <xdr:cxnSp macro="">
      <xdr:nvCxnSpPr>
        <xdr:cNvPr id="836" name="直線コネクタ 835"/>
        <xdr:cNvCxnSpPr/>
      </xdr:nvCxnSpPr>
      <xdr:spPr>
        <a:xfrm>
          <a:off x="20434300" y="178887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9398</xdr:rowOff>
    </xdr:from>
    <xdr:to>
      <xdr:col>102</xdr:col>
      <xdr:colOff>165100</xdr:colOff>
      <xdr:row>104</xdr:row>
      <xdr:rowOff>110998</xdr:rowOff>
    </xdr:to>
    <xdr:sp macro="" textlink="">
      <xdr:nvSpPr>
        <xdr:cNvPr id="837" name="楕円 836"/>
        <xdr:cNvSpPr/>
      </xdr:nvSpPr>
      <xdr:spPr>
        <a:xfrm>
          <a:off x="194945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57913</xdr:rowOff>
    </xdr:from>
    <xdr:to>
      <xdr:col>107</xdr:col>
      <xdr:colOff>50800</xdr:colOff>
      <xdr:row>104</xdr:row>
      <xdr:rowOff>60198</xdr:rowOff>
    </xdr:to>
    <xdr:cxnSp macro="">
      <xdr:nvCxnSpPr>
        <xdr:cNvPr id="838" name="直線コネクタ 837"/>
        <xdr:cNvCxnSpPr/>
      </xdr:nvCxnSpPr>
      <xdr:spPr>
        <a:xfrm flipV="1">
          <a:off x="19545300" y="178887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48261</xdr:rowOff>
    </xdr:from>
    <xdr:to>
      <xdr:col>98</xdr:col>
      <xdr:colOff>38100</xdr:colOff>
      <xdr:row>104</xdr:row>
      <xdr:rowOff>149861</xdr:rowOff>
    </xdr:to>
    <xdr:sp macro="" textlink="">
      <xdr:nvSpPr>
        <xdr:cNvPr id="839" name="楕円 838"/>
        <xdr:cNvSpPr/>
      </xdr:nvSpPr>
      <xdr:spPr>
        <a:xfrm>
          <a:off x="18605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60198</xdr:rowOff>
    </xdr:from>
    <xdr:to>
      <xdr:col>102</xdr:col>
      <xdr:colOff>114300</xdr:colOff>
      <xdr:row>104</xdr:row>
      <xdr:rowOff>99061</xdr:rowOff>
    </xdr:to>
    <xdr:cxnSp macro="">
      <xdr:nvCxnSpPr>
        <xdr:cNvPr id="840" name="直線コネクタ 839"/>
        <xdr:cNvCxnSpPr/>
      </xdr:nvCxnSpPr>
      <xdr:spPr>
        <a:xfrm flipV="1">
          <a:off x="18656300" y="17890998"/>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124985</xdr:rowOff>
    </xdr:from>
    <xdr:ext cx="469744" cy="259045"/>
    <xdr:sp macro="" textlink="">
      <xdr:nvSpPr>
        <xdr:cNvPr id="841" name="n_1aveValue【公民館】&#10;一人当たり面積"/>
        <xdr:cNvSpPr txBox="1"/>
      </xdr:nvSpPr>
      <xdr:spPr>
        <a:xfrm>
          <a:off x="210757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842" name="n_2aveValue【公民館】&#10;一人当たり面積"/>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843" name="n_3aveValue【公民館】&#10;一人当たり面積"/>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168419</xdr:rowOff>
    </xdr:from>
    <xdr:ext cx="469744" cy="259045"/>
    <xdr:sp macro="" textlink="">
      <xdr:nvSpPr>
        <xdr:cNvPr id="844" name="n_4aveValue【公民館】&#10;一人当たり面積"/>
        <xdr:cNvSpPr txBox="1"/>
      </xdr:nvSpPr>
      <xdr:spPr>
        <a:xfrm>
          <a:off x="18421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127525</xdr:rowOff>
    </xdr:from>
    <xdr:ext cx="469744" cy="259045"/>
    <xdr:sp macro="" textlink="">
      <xdr:nvSpPr>
        <xdr:cNvPr id="845" name="n_1mainValue【公民館】&#10;一人当たり面積"/>
        <xdr:cNvSpPr txBox="1"/>
      </xdr:nvSpPr>
      <xdr:spPr>
        <a:xfrm>
          <a:off x="21075727" y="176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125240</xdr:rowOff>
    </xdr:from>
    <xdr:ext cx="469744" cy="259045"/>
    <xdr:sp macro="" textlink="">
      <xdr:nvSpPr>
        <xdr:cNvPr id="846" name="n_2mainValue【公民館】&#10;一人当たり面積"/>
        <xdr:cNvSpPr txBox="1"/>
      </xdr:nvSpPr>
      <xdr:spPr>
        <a:xfrm>
          <a:off x="20199427" y="1761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127525</xdr:rowOff>
    </xdr:from>
    <xdr:ext cx="469744" cy="259045"/>
    <xdr:sp macro="" textlink="">
      <xdr:nvSpPr>
        <xdr:cNvPr id="847" name="n_3mainValue【公民館】&#10;一人当たり面積"/>
        <xdr:cNvSpPr txBox="1"/>
      </xdr:nvSpPr>
      <xdr:spPr>
        <a:xfrm>
          <a:off x="19310427" y="176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166388</xdr:rowOff>
    </xdr:from>
    <xdr:ext cx="469744" cy="259045"/>
    <xdr:sp macro="" textlink="">
      <xdr:nvSpPr>
        <xdr:cNvPr id="848" name="n_4mainValue【公民館】&#10;一人当たり面積"/>
        <xdr:cNvSpPr txBox="1"/>
      </xdr:nvSpPr>
      <xdr:spPr>
        <a:xfrm>
          <a:off x="18421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本表の</a:t>
          </a:r>
          <a:r>
            <a:rPr kumimoji="1" lang="ja-JP" altLang="ja-JP" sz="1100">
              <a:solidFill>
                <a:schemeClr val="dk1"/>
              </a:solidFill>
              <a:effectLst/>
              <a:latin typeface="+mn-lt"/>
              <a:ea typeface="+mn-ea"/>
              <a:cs typeface="+mn-cs"/>
            </a:rPr>
            <a:t>有形固定資産減価償却率について、</a:t>
          </a:r>
          <a:r>
            <a:rPr kumimoji="1" lang="ja-JP" altLang="en-US" sz="1100">
              <a:solidFill>
                <a:schemeClr val="dk1"/>
              </a:solidFill>
              <a:effectLst/>
              <a:latin typeface="+mn-lt"/>
              <a:ea typeface="+mn-ea"/>
              <a:cs typeface="+mn-cs"/>
            </a:rPr>
            <a:t>道路、橋りょう・トンネル、公民館以外は</a:t>
          </a:r>
          <a:r>
            <a:rPr kumimoji="1" lang="ja-JP" altLang="ja-JP" sz="1100">
              <a:solidFill>
                <a:schemeClr val="dk1"/>
              </a:solidFill>
              <a:effectLst/>
              <a:latin typeface="+mn-lt"/>
              <a:ea typeface="+mn-ea"/>
              <a:cs typeface="+mn-cs"/>
            </a:rPr>
            <a:t>類似団体内平均値を上回</a:t>
          </a:r>
          <a:r>
            <a:rPr kumimoji="1" lang="ja-JP" altLang="en-US" sz="1100">
              <a:solidFill>
                <a:schemeClr val="dk1"/>
              </a:solidFill>
              <a:effectLst/>
              <a:latin typeface="+mn-lt"/>
              <a:ea typeface="+mn-ea"/>
              <a:cs typeface="+mn-cs"/>
            </a:rPr>
            <a:t>ってお</a:t>
          </a:r>
          <a:r>
            <a:rPr kumimoji="1" lang="ja-JP" altLang="ja-JP" sz="1100">
              <a:solidFill>
                <a:schemeClr val="dk1"/>
              </a:solidFill>
              <a:effectLst/>
              <a:latin typeface="+mn-lt"/>
              <a:ea typeface="+mn-ea"/>
              <a:cs typeface="+mn-cs"/>
            </a:rPr>
            <a:t>り全体</a:t>
          </a:r>
          <a:r>
            <a:rPr kumimoji="1" lang="ja-JP" altLang="en-US" sz="1100">
              <a:solidFill>
                <a:schemeClr val="dk1"/>
              </a:solidFill>
              <a:effectLst/>
              <a:latin typeface="+mn-lt"/>
              <a:ea typeface="+mn-ea"/>
              <a:cs typeface="+mn-cs"/>
            </a:rPr>
            <a:t>的に施設</a:t>
          </a:r>
          <a:r>
            <a:rPr kumimoji="1" lang="ja-JP" altLang="ja-JP" sz="1100">
              <a:solidFill>
                <a:schemeClr val="dk1"/>
              </a:solidFill>
              <a:effectLst/>
              <a:latin typeface="+mn-lt"/>
              <a:ea typeface="+mn-ea"/>
              <a:cs typeface="+mn-cs"/>
            </a:rPr>
            <a:t>の老朽化が進んでいる。認定こども園・幼稚園・保育所及び児童館については、耐用年数を経過した施設が多く類似団体内平均値を大きく上回っている</a:t>
          </a:r>
          <a:r>
            <a:rPr kumimoji="1" lang="ja-JP" altLang="en-US" sz="1100">
              <a:solidFill>
                <a:schemeClr val="dk1"/>
              </a:solidFill>
              <a:effectLst/>
              <a:latin typeface="+mn-lt"/>
              <a:ea typeface="+mn-ea"/>
              <a:cs typeface="+mn-cs"/>
            </a:rPr>
            <a:t>。児童館については３つの施設のうち</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２つの施設を建替え、大規模改修等により民営化を進めている</a:t>
          </a:r>
          <a:r>
            <a:rPr kumimoji="1" lang="ja-JP" altLang="ja-JP" sz="1100">
              <a:solidFill>
                <a:schemeClr val="dk1"/>
              </a:solidFill>
              <a:effectLst/>
              <a:latin typeface="+mn-lt"/>
              <a:ea typeface="+mn-ea"/>
              <a:cs typeface="+mn-cs"/>
            </a:rPr>
            <a:t>。引き続き個別施設計画に基づき施設の長寿命化による施設機能の維持や更新等を計画的に進めていく。また公共施設等総合管理計画に基づき長期的視点で施設の特性、利用形態及び将来の人口推移等を客観的に分析し、保有する公共施設等の総量の適正化を図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61,966
61,426
113.01
27,428,666
25,960,128
1,376,346
13,551,373
22,403,386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131535</xdr:rowOff>
    </xdr:from>
    <xdr:to>
      <xdr:col>24</xdr:col>
      <xdr:colOff>114300</xdr:colOff>
      <xdr:row>40</xdr:row>
      <xdr:rowOff>61685</xdr:rowOff>
    </xdr:to>
    <xdr:sp macro="" textlink="">
      <xdr:nvSpPr>
        <xdr:cNvPr id="74" name="楕円 73"/>
        <xdr:cNvSpPr/>
      </xdr:nvSpPr>
      <xdr:spPr>
        <a:xfrm>
          <a:off x="45847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154412</xdr:rowOff>
    </xdr:from>
    <xdr:ext cx="405111" cy="259045"/>
    <xdr:sp macro="" textlink="">
      <xdr:nvSpPr>
        <xdr:cNvPr id="75" name="【図書館】&#10;有形固定資産減価償却率該当値テキスト"/>
        <xdr:cNvSpPr txBox="1"/>
      </xdr:nvSpPr>
      <xdr:spPr>
        <a:xfrm>
          <a:off x="4673600" y="666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98878</xdr:rowOff>
    </xdr:from>
    <xdr:to>
      <xdr:col>20</xdr:col>
      <xdr:colOff>38100</xdr:colOff>
      <xdr:row>40</xdr:row>
      <xdr:rowOff>29028</xdr:rowOff>
    </xdr:to>
    <xdr:sp macro="" textlink="">
      <xdr:nvSpPr>
        <xdr:cNvPr id="76" name="楕円 75"/>
        <xdr:cNvSpPr/>
      </xdr:nvSpPr>
      <xdr:spPr>
        <a:xfrm>
          <a:off x="3746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149678</xdr:rowOff>
    </xdr:from>
    <xdr:to>
      <xdr:col>24</xdr:col>
      <xdr:colOff>63500</xdr:colOff>
      <xdr:row>40</xdr:row>
      <xdr:rowOff>10885</xdr:rowOff>
    </xdr:to>
    <xdr:cxnSp macro="">
      <xdr:nvCxnSpPr>
        <xdr:cNvPr id="77" name="直線コネクタ 76"/>
        <xdr:cNvCxnSpPr/>
      </xdr:nvCxnSpPr>
      <xdr:spPr>
        <a:xfrm>
          <a:off x="3797300" y="68362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66222</xdr:rowOff>
    </xdr:from>
    <xdr:to>
      <xdr:col>15</xdr:col>
      <xdr:colOff>101600</xdr:colOff>
      <xdr:row>39</xdr:row>
      <xdr:rowOff>167822</xdr:rowOff>
    </xdr:to>
    <xdr:sp macro="" textlink="">
      <xdr:nvSpPr>
        <xdr:cNvPr id="78" name="楕円 77"/>
        <xdr:cNvSpPr/>
      </xdr:nvSpPr>
      <xdr:spPr>
        <a:xfrm>
          <a:off x="2857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117022</xdr:rowOff>
    </xdr:from>
    <xdr:to>
      <xdr:col>19</xdr:col>
      <xdr:colOff>177800</xdr:colOff>
      <xdr:row>39</xdr:row>
      <xdr:rowOff>149678</xdr:rowOff>
    </xdr:to>
    <xdr:cxnSp macro="">
      <xdr:nvCxnSpPr>
        <xdr:cNvPr id="79" name="直線コネクタ 78"/>
        <xdr:cNvCxnSpPr/>
      </xdr:nvCxnSpPr>
      <xdr:spPr>
        <a:xfrm>
          <a:off x="2908300" y="680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33565</xdr:rowOff>
    </xdr:from>
    <xdr:to>
      <xdr:col>10</xdr:col>
      <xdr:colOff>165100</xdr:colOff>
      <xdr:row>39</xdr:row>
      <xdr:rowOff>135165</xdr:rowOff>
    </xdr:to>
    <xdr:sp macro="" textlink="">
      <xdr:nvSpPr>
        <xdr:cNvPr id="80" name="楕円 79"/>
        <xdr:cNvSpPr/>
      </xdr:nvSpPr>
      <xdr:spPr>
        <a:xfrm>
          <a:off x="1968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84365</xdr:rowOff>
    </xdr:from>
    <xdr:to>
      <xdr:col>15</xdr:col>
      <xdr:colOff>50800</xdr:colOff>
      <xdr:row>39</xdr:row>
      <xdr:rowOff>117022</xdr:rowOff>
    </xdr:to>
    <xdr:cxnSp macro="">
      <xdr:nvCxnSpPr>
        <xdr:cNvPr id="81" name="直線コネクタ 80"/>
        <xdr:cNvCxnSpPr/>
      </xdr:nvCxnSpPr>
      <xdr:spPr>
        <a:xfrm>
          <a:off x="2019300" y="677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907</xdr:rowOff>
    </xdr:from>
    <xdr:to>
      <xdr:col>6</xdr:col>
      <xdr:colOff>38100</xdr:colOff>
      <xdr:row>39</xdr:row>
      <xdr:rowOff>102507</xdr:rowOff>
    </xdr:to>
    <xdr:sp macro="" textlink="">
      <xdr:nvSpPr>
        <xdr:cNvPr id="82" name="楕円 81"/>
        <xdr:cNvSpPr/>
      </xdr:nvSpPr>
      <xdr:spPr>
        <a:xfrm>
          <a:off x="1079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51707</xdr:rowOff>
    </xdr:from>
    <xdr:to>
      <xdr:col>10</xdr:col>
      <xdr:colOff>114300</xdr:colOff>
      <xdr:row>39</xdr:row>
      <xdr:rowOff>84365</xdr:rowOff>
    </xdr:to>
    <xdr:cxnSp macro="">
      <xdr:nvCxnSpPr>
        <xdr:cNvPr id="83" name="直線コネクタ 82"/>
        <xdr:cNvCxnSpPr/>
      </xdr:nvCxnSpPr>
      <xdr:spPr>
        <a:xfrm>
          <a:off x="1130300" y="673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4" name="n_1aveValue【図書館】&#10;有形固定資産減価償却率"/>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20155</xdr:rowOff>
    </xdr:from>
    <xdr:ext cx="405111" cy="259045"/>
    <xdr:sp macro="" textlink="">
      <xdr:nvSpPr>
        <xdr:cNvPr id="88" name="n_1mainValue【図書館】&#10;有形固定資産減価償却率"/>
        <xdr:cNvSpPr txBox="1"/>
      </xdr:nvSpPr>
      <xdr:spPr>
        <a:xfrm>
          <a:off x="35820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158949</xdr:rowOff>
    </xdr:from>
    <xdr:ext cx="405111" cy="259045"/>
    <xdr:sp macro="" textlink="">
      <xdr:nvSpPr>
        <xdr:cNvPr id="89" name="n_2mainValue【図書館】&#10;有形固定資産減価償却率"/>
        <xdr:cNvSpPr txBox="1"/>
      </xdr:nvSpPr>
      <xdr:spPr>
        <a:xfrm>
          <a:off x="2705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126292</xdr:rowOff>
    </xdr:from>
    <xdr:ext cx="405111" cy="259045"/>
    <xdr:sp macro="" textlink="">
      <xdr:nvSpPr>
        <xdr:cNvPr id="90" name="n_3mainValue【図書館】&#10;有形固定資産減価償却率"/>
        <xdr:cNvSpPr txBox="1"/>
      </xdr:nvSpPr>
      <xdr:spPr>
        <a:xfrm>
          <a:off x="1816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93634</xdr:rowOff>
    </xdr:from>
    <xdr:ext cx="405111" cy="259045"/>
    <xdr:sp macro="" textlink="">
      <xdr:nvSpPr>
        <xdr:cNvPr id="91" name="n_4mainValue【図書館】&#10;有形固定資産減価償却率"/>
        <xdr:cNvSpPr txBox="1"/>
      </xdr:nvSpPr>
      <xdr:spPr>
        <a:xfrm>
          <a:off x="927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5" name="直線コネクタ 114"/>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6"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7" name="直線コネクタ 116"/>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29227</xdr:rowOff>
    </xdr:from>
    <xdr:ext cx="469744" cy="259045"/>
    <xdr:sp macro="" textlink="">
      <xdr:nvSpPr>
        <xdr:cNvPr id="120" name="【図書館】&#10;一人当たり面積平均値テキスト"/>
        <xdr:cNvSpPr txBox="1"/>
      </xdr:nvSpPr>
      <xdr:spPr>
        <a:xfrm>
          <a:off x="105156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21" name="フローチャート: 判断 120"/>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22" name="フローチャート: 判断 121"/>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3" name="フローチャート: 判断 122"/>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4" name="フローチャート: 判断 123"/>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5" name="フローチャート: 判断 124"/>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31" name="楕円 130"/>
        <xdr:cNvSpPr/>
      </xdr:nvSpPr>
      <xdr:spPr>
        <a:xfrm>
          <a:off x="10426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41927</xdr:rowOff>
    </xdr:from>
    <xdr:ext cx="469744" cy="259045"/>
    <xdr:sp macro="" textlink="">
      <xdr:nvSpPr>
        <xdr:cNvPr id="132" name="【図書館】&#10;一人当たり面積該当値テキスト"/>
        <xdr:cNvSpPr txBox="1"/>
      </xdr:nvSpPr>
      <xdr:spPr>
        <a:xfrm>
          <a:off x="10515600"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63500</xdr:rowOff>
    </xdr:from>
    <xdr:to>
      <xdr:col>50</xdr:col>
      <xdr:colOff>165100</xdr:colOff>
      <xdr:row>38</xdr:row>
      <xdr:rowOff>165100</xdr:rowOff>
    </xdr:to>
    <xdr:sp macro="" textlink="">
      <xdr:nvSpPr>
        <xdr:cNvPr id="133" name="楕円 132"/>
        <xdr:cNvSpPr/>
      </xdr:nvSpPr>
      <xdr:spPr>
        <a:xfrm>
          <a:off x="9588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114300</xdr:rowOff>
    </xdr:from>
    <xdr:to>
      <xdr:col>55</xdr:col>
      <xdr:colOff>0</xdr:colOff>
      <xdr:row>38</xdr:row>
      <xdr:rowOff>114300</xdr:rowOff>
    </xdr:to>
    <xdr:cxnSp macro="">
      <xdr:nvCxnSpPr>
        <xdr:cNvPr id="134" name="直線コネクタ 133"/>
        <xdr:cNvCxnSpPr/>
      </xdr:nvCxnSpPr>
      <xdr:spPr>
        <a:xfrm>
          <a:off x="9639300" y="662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35" name="楕円 134"/>
        <xdr:cNvSpPr/>
      </xdr:nvSpPr>
      <xdr:spPr>
        <a:xfrm>
          <a:off x="8699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114300</xdr:rowOff>
    </xdr:from>
    <xdr:to>
      <xdr:col>50</xdr:col>
      <xdr:colOff>114300</xdr:colOff>
      <xdr:row>38</xdr:row>
      <xdr:rowOff>114300</xdr:rowOff>
    </xdr:to>
    <xdr:cxnSp macro="">
      <xdr:nvCxnSpPr>
        <xdr:cNvPr id="136" name="直線コネクタ 135"/>
        <xdr:cNvCxnSpPr/>
      </xdr:nvCxnSpPr>
      <xdr:spPr>
        <a:xfrm>
          <a:off x="8750300" y="662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63500</xdr:rowOff>
    </xdr:from>
    <xdr:to>
      <xdr:col>41</xdr:col>
      <xdr:colOff>101600</xdr:colOff>
      <xdr:row>38</xdr:row>
      <xdr:rowOff>165100</xdr:rowOff>
    </xdr:to>
    <xdr:sp macro="" textlink="">
      <xdr:nvSpPr>
        <xdr:cNvPr id="137" name="楕円 136"/>
        <xdr:cNvSpPr/>
      </xdr:nvSpPr>
      <xdr:spPr>
        <a:xfrm>
          <a:off x="7810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114300</xdr:rowOff>
    </xdr:from>
    <xdr:to>
      <xdr:col>45</xdr:col>
      <xdr:colOff>177800</xdr:colOff>
      <xdr:row>38</xdr:row>
      <xdr:rowOff>114300</xdr:rowOff>
    </xdr:to>
    <xdr:cxnSp macro="">
      <xdr:nvCxnSpPr>
        <xdr:cNvPr id="138" name="直線コネクタ 137"/>
        <xdr:cNvCxnSpPr/>
      </xdr:nvCxnSpPr>
      <xdr:spPr>
        <a:xfrm>
          <a:off x="7861300" y="662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39" name="楕円 138"/>
        <xdr:cNvSpPr/>
      </xdr:nvSpPr>
      <xdr:spPr>
        <a:xfrm>
          <a:off x="6921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114300</xdr:rowOff>
    </xdr:from>
    <xdr:to>
      <xdr:col>41</xdr:col>
      <xdr:colOff>50800</xdr:colOff>
      <xdr:row>38</xdr:row>
      <xdr:rowOff>114300</xdr:rowOff>
    </xdr:to>
    <xdr:cxnSp macro="">
      <xdr:nvCxnSpPr>
        <xdr:cNvPr id="140" name="直線コネクタ 139"/>
        <xdr:cNvCxnSpPr/>
      </xdr:nvCxnSpPr>
      <xdr:spPr>
        <a:xfrm>
          <a:off x="6972300" y="662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143527</xdr:rowOff>
    </xdr:from>
    <xdr:ext cx="469744" cy="259045"/>
    <xdr:sp macro="" textlink="">
      <xdr:nvSpPr>
        <xdr:cNvPr id="141" name="n_1aveValue【図書館】&#10;一人当たり面積"/>
        <xdr:cNvSpPr txBox="1"/>
      </xdr:nvSpPr>
      <xdr:spPr>
        <a:xfrm>
          <a:off x="93917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10177</xdr:rowOff>
    </xdr:from>
    <xdr:ext cx="469744" cy="259045"/>
    <xdr:sp macro="" textlink="">
      <xdr:nvSpPr>
        <xdr:cNvPr id="142" name="n_2aveValue【図書館】&#10;一人当たり面積"/>
        <xdr:cNvSpPr txBox="1"/>
      </xdr:nvSpPr>
      <xdr:spPr>
        <a:xfrm>
          <a:off x="8515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3"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4" name="n_4aveValue【図書館】&#10;一人当たり面積"/>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156227</xdr:rowOff>
    </xdr:from>
    <xdr:ext cx="469744" cy="259045"/>
    <xdr:sp macro="" textlink="">
      <xdr:nvSpPr>
        <xdr:cNvPr id="145" name="n_1main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6" name="n_2main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7" name="n_3main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8" name="n_4main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73" name="直線コネクタ 172"/>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6" name="【体育館・プー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7" name="直線コネクタ 176"/>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8" name="【体育館・プール】&#10;有形固定資産減価償却率平均値テキスト"/>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9" name="フローチャート: 判断 178"/>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1" name="フローチャート: 判断 180"/>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2" name="フローチャート: 判断 181"/>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3" name="フローチャート: 判断 182"/>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76835</xdr:rowOff>
    </xdr:from>
    <xdr:to>
      <xdr:col>24</xdr:col>
      <xdr:colOff>114300</xdr:colOff>
      <xdr:row>61</xdr:row>
      <xdr:rowOff>6985</xdr:rowOff>
    </xdr:to>
    <xdr:sp macro="" textlink="">
      <xdr:nvSpPr>
        <xdr:cNvPr id="189" name="楕円 188"/>
        <xdr:cNvSpPr/>
      </xdr:nvSpPr>
      <xdr:spPr>
        <a:xfrm>
          <a:off x="45847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55262</xdr:rowOff>
    </xdr:from>
    <xdr:ext cx="405111" cy="259045"/>
    <xdr:sp macro="" textlink="">
      <xdr:nvSpPr>
        <xdr:cNvPr id="190" name="【体育館・プール】&#10;有形固定資産減価償却率該当値テキスト"/>
        <xdr:cNvSpPr txBox="1"/>
      </xdr:nvSpPr>
      <xdr:spPr>
        <a:xfrm>
          <a:off x="4673600"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69215</xdr:rowOff>
    </xdr:from>
    <xdr:to>
      <xdr:col>20</xdr:col>
      <xdr:colOff>38100</xdr:colOff>
      <xdr:row>60</xdr:row>
      <xdr:rowOff>170815</xdr:rowOff>
    </xdr:to>
    <xdr:sp macro="" textlink="">
      <xdr:nvSpPr>
        <xdr:cNvPr id="191" name="楕円 190"/>
        <xdr:cNvSpPr/>
      </xdr:nvSpPr>
      <xdr:spPr>
        <a:xfrm>
          <a:off x="3746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120015</xdr:rowOff>
    </xdr:from>
    <xdr:to>
      <xdr:col>24</xdr:col>
      <xdr:colOff>63500</xdr:colOff>
      <xdr:row>60</xdr:row>
      <xdr:rowOff>127635</xdr:rowOff>
    </xdr:to>
    <xdr:cxnSp macro="">
      <xdr:nvCxnSpPr>
        <xdr:cNvPr id="192" name="直線コネクタ 191"/>
        <xdr:cNvCxnSpPr/>
      </xdr:nvCxnSpPr>
      <xdr:spPr>
        <a:xfrm>
          <a:off x="3797300" y="1040701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31115</xdr:rowOff>
    </xdr:from>
    <xdr:to>
      <xdr:col>15</xdr:col>
      <xdr:colOff>101600</xdr:colOff>
      <xdr:row>60</xdr:row>
      <xdr:rowOff>132715</xdr:rowOff>
    </xdr:to>
    <xdr:sp macro="" textlink="">
      <xdr:nvSpPr>
        <xdr:cNvPr id="193" name="楕円 192"/>
        <xdr:cNvSpPr/>
      </xdr:nvSpPr>
      <xdr:spPr>
        <a:xfrm>
          <a:off x="2857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81915</xdr:rowOff>
    </xdr:from>
    <xdr:to>
      <xdr:col>19</xdr:col>
      <xdr:colOff>177800</xdr:colOff>
      <xdr:row>60</xdr:row>
      <xdr:rowOff>120015</xdr:rowOff>
    </xdr:to>
    <xdr:cxnSp macro="">
      <xdr:nvCxnSpPr>
        <xdr:cNvPr id="194" name="直線コネクタ 193"/>
        <xdr:cNvCxnSpPr/>
      </xdr:nvCxnSpPr>
      <xdr:spPr>
        <a:xfrm>
          <a:off x="2908300" y="103689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162560</xdr:rowOff>
    </xdr:from>
    <xdr:to>
      <xdr:col>10</xdr:col>
      <xdr:colOff>165100</xdr:colOff>
      <xdr:row>60</xdr:row>
      <xdr:rowOff>92710</xdr:rowOff>
    </xdr:to>
    <xdr:sp macro="" textlink="">
      <xdr:nvSpPr>
        <xdr:cNvPr id="195" name="楕円 194"/>
        <xdr:cNvSpPr/>
      </xdr:nvSpPr>
      <xdr:spPr>
        <a:xfrm>
          <a:off x="1968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41910</xdr:rowOff>
    </xdr:from>
    <xdr:to>
      <xdr:col>15</xdr:col>
      <xdr:colOff>50800</xdr:colOff>
      <xdr:row>60</xdr:row>
      <xdr:rowOff>81915</xdr:rowOff>
    </xdr:to>
    <xdr:cxnSp macro="">
      <xdr:nvCxnSpPr>
        <xdr:cNvPr id="196" name="直線コネクタ 195"/>
        <xdr:cNvCxnSpPr/>
      </xdr:nvCxnSpPr>
      <xdr:spPr>
        <a:xfrm>
          <a:off x="2019300" y="103289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95885</xdr:rowOff>
    </xdr:from>
    <xdr:to>
      <xdr:col>6</xdr:col>
      <xdr:colOff>38100</xdr:colOff>
      <xdr:row>60</xdr:row>
      <xdr:rowOff>26035</xdr:rowOff>
    </xdr:to>
    <xdr:sp macro="" textlink="">
      <xdr:nvSpPr>
        <xdr:cNvPr id="197" name="楕円 196"/>
        <xdr:cNvSpPr/>
      </xdr:nvSpPr>
      <xdr:spPr>
        <a:xfrm>
          <a:off x="1079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146685</xdr:rowOff>
    </xdr:from>
    <xdr:to>
      <xdr:col>10</xdr:col>
      <xdr:colOff>114300</xdr:colOff>
      <xdr:row>60</xdr:row>
      <xdr:rowOff>41910</xdr:rowOff>
    </xdr:to>
    <xdr:cxnSp macro="">
      <xdr:nvCxnSpPr>
        <xdr:cNvPr id="198" name="直線コネクタ 197"/>
        <xdr:cNvCxnSpPr/>
      </xdr:nvCxnSpPr>
      <xdr:spPr>
        <a:xfrm>
          <a:off x="1130300" y="1026223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200"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201" name="n_3aveValue【体育館・プール】&#10;有形固定資産減価償却率"/>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2" name="n_4aveValue【体育館・プール】&#10;有形固定資産減価償却率"/>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161942</xdr:rowOff>
    </xdr:from>
    <xdr:ext cx="405111" cy="259045"/>
    <xdr:sp macro="" textlink="">
      <xdr:nvSpPr>
        <xdr:cNvPr id="203" name="n_1mainValue【体育館・プール】&#10;有形固定資産減価償却率"/>
        <xdr:cNvSpPr txBox="1"/>
      </xdr:nvSpPr>
      <xdr:spPr>
        <a:xfrm>
          <a:off x="35820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204" name="n_2mainValue【体育館・プール】&#10;有形固定資産減価償却率"/>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83837</xdr:rowOff>
    </xdr:from>
    <xdr:ext cx="405111" cy="259045"/>
    <xdr:sp macro="" textlink="">
      <xdr:nvSpPr>
        <xdr:cNvPr id="205" name="n_3mainValue【体育館・プール】&#10;有形固定資産減価償却率"/>
        <xdr:cNvSpPr txBox="1"/>
      </xdr:nvSpPr>
      <xdr:spPr>
        <a:xfrm>
          <a:off x="1816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17162</xdr:rowOff>
    </xdr:from>
    <xdr:ext cx="405111" cy="259045"/>
    <xdr:sp macro="" textlink="">
      <xdr:nvSpPr>
        <xdr:cNvPr id="206" name="n_4mainValue【体育館・プール】&#10;有形固定資産減価償却率"/>
        <xdr:cNvSpPr txBox="1"/>
      </xdr:nvSpPr>
      <xdr:spPr>
        <a:xfrm>
          <a:off x="927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30" name="直線コネクタ 229"/>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31"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32" name="直線コネクタ 231"/>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33" name="【体育館・プール】&#10;一人当たり面積最大値テキスト"/>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34" name="直線コネクタ 233"/>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63517</xdr:rowOff>
    </xdr:from>
    <xdr:ext cx="469744" cy="259045"/>
    <xdr:sp macro="" textlink="">
      <xdr:nvSpPr>
        <xdr:cNvPr id="235" name="【体育館・プール】&#10;一人当たり面積平均値テキスト"/>
        <xdr:cNvSpPr txBox="1"/>
      </xdr:nvSpPr>
      <xdr:spPr>
        <a:xfrm>
          <a:off x="10515600" y="1052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6" name="フローチャート: 判断 235"/>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37" name="フローチャート: 判断 236"/>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38" name="フローチャート: 判断 237"/>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9" name="フローチャート: 判断 238"/>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24130</xdr:rowOff>
    </xdr:from>
    <xdr:to>
      <xdr:col>55</xdr:col>
      <xdr:colOff>50800</xdr:colOff>
      <xdr:row>63</xdr:row>
      <xdr:rowOff>125730</xdr:rowOff>
    </xdr:to>
    <xdr:sp macro="" textlink="">
      <xdr:nvSpPr>
        <xdr:cNvPr id="246" name="楕円 245"/>
        <xdr:cNvSpPr/>
      </xdr:nvSpPr>
      <xdr:spPr>
        <a:xfrm>
          <a:off x="10426700" y="108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2557</xdr:rowOff>
    </xdr:from>
    <xdr:ext cx="469744" cy="259045"/>
    <xdr:sp macro="" textlink="">
      <xdr:nvSpPr>
        <xdr:cNvPr id="247" name="【体育館・プール】&#10;一人当たり面積該当値テキスト"/>
        <xdr:cNvSpPr txBox="1"/>
      </xdr:nvSpPr>
      <xdr:spPr>
        <a:xfrm>
          <a:off x="10515600" y="1080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24130</xdr:rowOff>
    </xdr:from>
    <xdr:to>
      <xdr:col>50</xdr:col>
      <xdr:colOff>165100</xdr:colOff>
      <xdr:row>63</xdr:row>
      <xdr:rowOff>125730</xdr:rowOff>
    </xdr:to>
    <xdr:sp macro="" textlink="">
      <xdr:nvSpPr>
        <xdr:cNvPr id="248" name="楕円 247"/>
        <xdr:cNvSpPr/>
      </xdr:nvSpPr>
      <xdr:spPr>
        <a:xfrm>
          <a:off x="9588500" y="108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74930</xdr:rowOff>
    </xdr:from>
    <xdr:to>
      <xdr:col>55</xdr:col>
      <xdr:colOff>0</xdr:colOff>
      <xdr:row>63</xdr:row>
      <xdr:rowOff>74930</xdr:rowOff>
    </xdr:to>
    <xdr:cxnSp macro="">
      <xdr:nvCxnSpPr>
        <xdr:cNvPr id="249" name="直線コネクタ 248"/>
        <xdr:cNvCxnSpPr/>
      </xdr:nvCxnSpPr>
      <xdr:spPr>
        <a:xfrm>
          <a:off x="9639300" y="10876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24130</xdr:rowOff>
    </xdr:from>
    <xdr:to>
      <xdr:col>46</xdr:col>
      <xdr:colOff>38100</xdr:colOff>
      <xdr:row>63</xdr:row>
      <xdr:rowOff>125730</xdr:rowOff>
    </xdr:to>
    <xdr:sp macro="" textlink="">
      <xdr:nvSpPr>
        <xdr:cNvPr id="250" name="楕円 249"/>
        <xdr:cNvSpPr/>
      </xdr:nvSpPr>
      <xdr:spPr>
        <a:xfrm>
          <a:off x="8699500" y="108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74930</xdr:rowOff>
    </xdr:from>
    <xdr:to>
      <xdr:col>50</xdr:col>
      <xdr:colOff>114300</xdr:colOff>
      <xdr:row>63</xdr:row>
      <xdr:rowOff>74930</xdr:rowOff>
    </xdr:to>
    <xdr:cxnSp macro="">
      <xdr:nvCxnSpPr>
        <xdr:cNvPr id="251" name="直線コネクタ 250"/>
        <xdr:cNvCxnSpPr/>
      </xdr:nvCxnSpPr>
      <xdr:spPr>
        <a:xfrm>
          <a:off x="8750300" y="10876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24130</xdr:rowOff>
    </xdr:from>
    <xdr:to>
      <xdr:col>41</xdr:col>
      <xdr:colOff>101600</xdr:colOff>
      <xdr:row>63</xdr:row>
      <xdr:rowOff>125730</xdr:rowOff>
    </xdr:to>
    <xdr:sp macro="" textlink="">
      <xdr:nvSpPr>
        <xdr:cNvPr id="252" name="楕円 251"/>
        <xdr:cNvSpPr/>
      </xdr:nvSpPr>
      <xdr:spPr>
        <a:xfrm>
          <a:off x="7810500" y="108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74930</xdr:rowOff>
    </xdr:from>
    <xdr:to>
      <xdr:col>45</xdr:col>
      <xdr:colOff>177800</xdr:colOff>
      <xdr:row>63</xdr:row>
      <xdr:rowOff>74930</xdr:rowOff>
    </xdr:to>
    <xdr:cxnSp macro="">
      <xdr:nvCxnSpPr>
        <xdr:cNvPr id="253" name="直線コネクタ 252"/>
        <xdr:cNvCxnSpPr/>
      </xdr:nvCxnSpPr>
      <xdr:spPr>
        <a:xfrm>
          <a:off x="7861300" y="10876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54" name="楕円 253"/>
        <xdr:cNvSpPr/>
      </xdr:nvSpPr>
      <xdr:spPr>
        <a:xfrm>
          <a:off x="6921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11430</xdr:rowOff>
    </xdr:from>
    <xdr:to>
      <xdr:col>41</xdr:col>
      <xdr:colOff>50800</xdr:colOff>
      <xdr:row>63</xdr:row>
      <xdr:rowOff>74930</xdr:rowOff>
    </xdr:to>
    <xdr:cxnSp macro="">
      <xdr:nvCxnSpPr>
        <xdr:cNvPr id="255" name="直線コネクタ 254"/>
        <xdr:cNvCxnSpPr/>
      </xdr:nvCxnSpPr>
      <xdr:spPr>
        <a:xfrm>
          <a:off x="6972300" y="1081278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162577</xdr:rowOff>
    </xdr:from>
    <xdr:ext cx="469744" cy="259045"/>
    <xdr:sp macro="" textlink="">
      <xdr:nvSpPr>
        <xdr:cNvPr id="256" name="n_1aveValue【体育館・プール】&#10;一人当たり面積"/>
        <xdr:cNvSpPr txBox="1"/>
      </xdr:nvSpPr>
      <xdr:spPr>
        <a:xfrm>
          <a:off x="9391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8907</xdr:rowOff>
    </xdr:from>
    <xdr:ext cx="469744" cy="259045"/>
    <xdr:sp macro="" textlink="">
      <xdr:nvSpPr>
        <xdr:cNvPr id="257" name="n_2aveValue【体育館・プール】&#10;一人当たり面積"/>
        <xdr:cNvSpPr txBox="1"/>
      </xdr:nvSpPr>
      <xdr:spPr>
        <a:xfrm>
          <a:off x="8515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19067</xdr:rowOff>
    </xdr:from>
    <xdr:ext cx="469744" cy="259045"/>
    <xdr:sp macro="" textlink="">
      <xdr:nvSpPr>
        <xdr:cNvPr id="258" name="n_3aveValue【体育館・プール】&#10;一人当たり面積"/>
        <xdr:cNvSpPr txBox="1"/>
      </xdr:nvSpPr>
      <xdr:spPr>
        <a:xfrm>
          <a:off x="7626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59" name="n_4aveValue【体育館・プール】&#10;一人当たり面積"/>
        <xdr:cNvSpPr txBox="1"/>
      </xdr:nvSpPr>
      <xdr:spPr>
        <a:xfrm>
          <a:off x="6737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116857</xdr:rowOff>
    </xdr:from>
    <xdr:ext cx="469744" cy="259045"/>
    <xdr:sp macro="" textlink="">
      <xdr:nvSpPr>
        <xdr:cNvPr id="260" name="n_1mainValue【体育館・プール】&#10;一人当たり面積"/>
        <xdr:cNvSpPr txBox="1"/>
      </xdr:nvSpPr>
      <xdr:spPr>
        <a:xfrm>
          <a:off x="9391727" y="1091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116857</xdr:rowOff>
    </xdr:from>
    <xdr:ext cx="469744" cy="259045"/>
    <xdr:sp macro="" textlink="">
      <xdr:nvSpPr>
        <xdr:cNvPr id="261" name="n_2mainValue【体育館・プール】&#10;一人当たり面積"/>
        <xdr:cNvSpPr txBox="1"/>
      </xdr:nvSpPr>
      <xdr:spPr>
        <a:xfrm>
          <a:off x="8515427" y="1091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116857</xdr:rowOff>
    </xdr:from>
    <xdr:ext cx="469744" cy="259045"/>
    <xdr:sp macro="" textlink="">
      <xdr:nvSpPr>
        <xdr:cNvPr id="262" name="n_3mainValue【体育館・プール】&#10;一人当たり面積"/>
        <xdr:cNvSpPr txBox="1"/>
      </xdr:nvSpPr>
      <xdr:spPr>
        <a:xfrm>
          <a:off x="7626427" y="1091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53357</xdr:rowOff>
    </xdr:from>
    <xdr:ext cx="469744" cy="259045"/>
    <xdr:sp macro="" textlink="">
      <xdr:nvSpPr>
        <xdr:cNvPr id="263" name="n_4mainValue【体育館・プール】&#10;一人当たり面積"/>
        <xdr:cNvSpPr txBox="1"/>
      </xdr:nvSpPr>
      <xdr:spPr>
        <a:xfrm>
          <a:off x="6737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89" name="直線コネクタ 288"/>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福祉施設】&#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92" name="【福祉施設】&#10;有形固定資産減価償却率最大値テキスト"/>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3" name="直線コネクタ 292"/>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73858</xdr:rowOff>
    </xdr:from>
    <xdr:ext cx="405111" cy="259045"/>
    <xdr:sp macro="" textlink="">
      <xdr:nvSpPr>
        <xdr:cNvPr id="294" name="【福祉施設】&#10;有形固定資産減価償却率平均値テキスト"/>
        <xdr:cNvSpPr txBox="1"/>
      </xdr:nvSpPr>
      <xdr:spPr>
        <a:xfrm>
          <a:off x="4673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95" name="フローチャート: 判断 294"/>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96" name="フローチャート: 判断 295"/>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7" name="フローチャート: 判断 296"/>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8" name="フローチャート: 判断 297"/>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99" name="フローチャート: 判断 298"/>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54248</xdr:rowOff>
    </xdr:from>
    <xdr:to>
      <xdr:col>24</xdr:col>
      <xdr:colOff>114300</xdr:colOff>
      <xdr:row>83</xdr:row>
      <xdr:rowOff>155848</xdr:rowOff>
    </xdr:to>
    <xdr:sp macro="" textlink="">
      <xdr:nvSpPr>
        <xdr:cNvPr id="305" name="楕円 304"/>
        <xdr:cNvSpPr/>
      </xdr:nvSpPr>
      <xdr:spPr>
        <a:xfrm>
          <a:off x="45847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32675</xdr:rowOff>
    </xdr:from>
    <xdr:ext cx="405111" cy="259045"/>
    <xdr:sp macro="" textlink="">
      <xdr:nvSpPr>
        <xdr:cNvPr id="306" name="【福祉施設】&#10;有形固定資産減価償却率該当値テキスト"/>
        <xdr:cNvSpPr txBox="1"/>
      </xdr:nvSpPr>
      <xdr:spPr>
        <a:xfrm>
          <a:off x="4673600"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10161</xdr:rowOff>
    </xdr:from>
    <xdr:to>
      <xdr:col>20</xdr:col>
      <xdr:colOff>38100</xdr:colOff>
      <xdr:row>83</xdr:row>
      <xdr:rowOff>111761</xdr:rowOff>
    </xdr:to>
    <xdr:sp macro="" textlink="">
      <xdr:nvSpPr>
        <xdr:cNvPr id="307" name="楕円 306"/>
        <xdr:cNvSpPr/>
      </xdr:nvSpPr>
      <xdr:spPr>
        <a:xfrm>
          <a:off x="3746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60961</xdr:rowOff>
    </xdr:from>
    <xdr:to>
      <xdr:col>24</xdr:col>
      <xdr:colOff>63500</xdr:colOff>
      <xdr:row>83</xdr:row>
      <xdr:rowOff>105048</xdr:rowOff>
    </xdr:to>
    <xdr:cxnSp macro="">
      <xdr:nvCxnSpPr>
        <xdr:cNvPr id="308" name="直線コネクタ 307"/>
        <xdr:cNvCxnSpPr/>
      </xdr:nvCxnSpPr>
      <xdr:spPr>
        <a:xfrm>
          <a:off x="3797300" y="1429131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134257</xdr:rowOff>
    </xdr:from>
    <xdr:to>
      <xdr:col>15</xdr:col>
      <xdr:colOff>101600</xdr:colOff>
      <xdr:row>83</xdr:row>
      <xdr:rowOff>64407</xdr:rowOff>
    </xdr:to>
    <xdr:sp macro="" textlink="">
      <xdr:nvSpPr>
        <xdr:cNvPr id="309" name="楕円 308"/>
        <xdr:cNvSpPr/>
      </xdr:nvSpPr>
      <xdr:spPr>
        <a:xfrm>
          <a:off x="2857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13607</xdr:rowOff>
    </xdr:from>
    <xdr:to>
      <xdr:col>19</xdr:col>
      <xdr:colOff>177800</xdr:colOff>
      <xdr:row>83</xdr:row>
      <xdr:rowOff>60961</xdr:rowOff>
    </xdr:to>
    <xdr:cxnSp macro="">
      <xdr:nvCxnSpPr>
        <xdr:cNvPr id="310" name="直線コネクタ 309"/>
        <xdr:cNvCxnSpPr/>
      </xdr:nvCxnSpPr>
      <xdr:spPr>
        <a:xfrm>
          <a:off x="2908300" y="14243957"/>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86905</xdr:rowOff>
    </xdr:from>
    <xdr:to>
      <xdr:col>10</xdr:col>
      <xdr:colOff>165100</xdr:colOff>
      <xdr:row>83</xdr:row>
      <xdr:rowOff>17055</xdr:rowOff>
    </xdr:to>
    <xdr:sp macro="" textlink="">
      <xdr:nvSpPr>
        <xdr:cNvPr id="311" name="楕円 310"/>
        <xdr:cNvSpPr/>
      </xdr:nvSpPr>
      <xdr:spPr>
        <a:xfrm>
          <a:off x="1968500" y="141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137705</xdr:rowOff>
    </xdr:from>
    <xdr:to>
      <xdr:col>15</xdr:col>
      <xdr:colOff>50800</xdr:colOff>
      <xdr:row>83</xdr:row>
      <xdr:rowOff>13607</xdr:rowOff>
    </xdr:to>
    <xdr:cxnSp macro="">
      <xdr:nvCxnSpPr>
        <xdr:cNvPr id="312" name="直線コネクタ 311"/>
        <xdr:cNvCxnSpPr/>
      </xdr:nvCxnSpPr>
      <xdr:spPr>
        <a:xfrm>
          <a:off x="2019300" y="14196605"/>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41184</xdr:rowOff>
    </xdr:from>
    <xdr:to>
      <xdr:col>6</xdr:col>
      <xdr:colOff>38100</xdr:colOff>
      <xdr:row>82</xdr:row>
      <xdr:rowOff>142784</xdr:rowOff>
    </xdr:to>
    <xdr:sp macro="" textlink="">
      <xdr:nvSpPr>
        <xdr:cNvPr id="313" name="楕円 312"/>
        <xdr:cNvSpPr/>
      </xdr:nvSpPr>
      <xdr:spPr>
        <a:xfrm>
          <a:off x="10795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91984</xdr:rowOff>
    </xdr:from>
    <xdr:to>
      <xdr:col>10</xdr:col>
      <xdr:colOff>114300</xdr:colOff>
      <xdr:row>82</xdr:row>
      <xdr:rowOff>137705</xdr:rowOff>
    </xdr:to>
    <xdr:cxnSp macro="">
      <xdr:nvCxnSpPr>
        <xdr:cNvPr id="314" name="直線コネクタ 313"/>
        <xdr:cNvCxnSpPr/>
      </xdr:nvCxnSpPr>
      <xdr:spPr>
        <a:xfrm>
          <a:off x="1130300" y="1415088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157678</xdr:rowOff>
    </xdr:from>
    <xdr:ext cx="405111" cy="259045"/>
    <xdr:sp macro="" textlink="">
      <xdr:nvSpPr>
        <xdr:cNvPr id="315" name="n_1aveValue【福祉施設】&#10;有形固定資産減価償却率"/>
        <xdr:cNvSpPr txBox="1"/>
      </xdr:nvSpPr>
      <xdr:spPr>
        <a:xfrm>
          <a:off x="3582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6" name="n_2aveValue【福祉施設】&#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17" name="n_3aveValue【福祉施設】&#10;有形固定資産減価償却率"/>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318" name="n_4aveValue【福祉施設】&#10;有形固定資産減価償却率"/>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102888</xdr:rowOff>
    </xdr:from>
    <xdr:ext cx="405111" cy="259045"/>
    <xdr:sp macro="" textlink="">
      <xdr:nvSpPr>
        <xdr:cNvPr id="319" name="n_1mainValue【福祉施設】&#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55534</xdr:rowOff>
    </xdr:from>
    <xdr:ext cx="405111" cy="259045"/>
    <xdr:sp macro="" textlink="">
      <xdr:nvSpPr>
        <xdr:cNvPr id="320" name="n_2mainValue【福祉施設】&#10;有形固定資産減価償却率"/>
        <xdr:cNvSpPr txBox="1"/>
      </xdr:nvSpPr>
      <xdr:spPr>
        <a:xfrm>
          <a:off x="2705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8182</xdr:rowOff>
    </xdr:from>
    <xdr:ext cx="405111" cy="259045"/>
    <xdr:sp macro="" textlink="">
      <xdr:nvSpPr>
        <xdr:cNvPr id="321" name="n_3mainValue【福祉施設】&#10;有形固定資産減価償却率"/>
        <xdr:cNvSpPr txBox="1"/>
      </xdr:nvSpPr>
      <xdr:spPr>
        <a:xfrm>
          <a:off x="18167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133911</xdr:rowOff>
    </xdr:from>
    <xdr:ext cx="405111" cy="259045"/>
    <xdr:sp macro="" textlink="">
      <xdr:nvSpPr>
        <xdr:cNvPr id="322" name="n_4mainValue【福祉施設】&#10;有形固定資産減価償却率"/>
        <xdr:cNvSpPr txBox="1"/>
      </xdr:nvSpPr>
      <xdr:spPr>
        <a:xfrm>
          <a:off x="9277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46" name="直線コネクタ 345"/>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7"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8" name="直線コネクタ 347"/>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49" name="【福祉施設】&#10;一人当たり面積最大値テキスト"/>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0" name="直線コネクタ 349"/>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51" name="【福祉施設】&#10;一人当たり面積平均値テキスト"/>
        <xdr:cNvSpPr txBox="1"/>
      </xdr:nvSpPr>
      <xdr:spPr>
        <a:xfrm>
          <a:off x="10515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52" name="フローチャート: 判断 351"/>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3" name="フローチャート: 判断 352"/>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4" name="フローチャート: 判断 353"/>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55" name="フローチャート: 判断 354"/>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56" name="フローチャート: 判断 355"/>
        <xdr:cNvSpPr/>
      </xdr:nvSpPr>
      <xdr:spPr>
        <a:xfrm>
          <a:off x="6921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105411</xdr:rowOff>
    </xdr:from>
    <xdr:to>
      <xdr:col>55</xdr:col>
      <xdr:colOff>50800</xdr:colOff>
      <xdr:row>85</xdr:row>
      <xdr:rowOff>35561</xdr:rowOff>
    </xdr:to>
    <xdr:sp macro="" textlink="">
      <xdr:nvSpPr>
        <xdr:cNvPr id="362" name="楕円 361"/>
        <xdr:cNvSpPr/>
      </xdr:nvSpPr>
      <xdr:spPr>
        <a:xfrm>
          <a:off x="104267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83838</xdr:rowOff>
    </xdr:from>
    <xdr:ext cx="469744" cy="259045"/>
    <xdr:sp macro="" textlink="">
      <xdr:nvSpPr>
        <xdr:cNvPr id="363" name="【福祉施設】&#10;一人当たり面積該当値テキスト"/>
        <xdr:cNvSpPr txBox="1"/>
      </xdr:nvSpPr>
      <xdr:spPr>
        <a:xfrm>
          <a:off x="10515600"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105411</xdr:rowOff>
    </xdr:from>
    <xdr:to>
      <xdr:col>50</xdr:col>
      <xdr:colOff>165100</xdr:colOff>
      <xdr:row>85</xdr:row>
      <xdr:rowOff>35561</xdr:rowOff>
    </xdr:to>
    <xdr:sp macro="" textlink="">
      <xdr:nvSpPr>
        <xdr:cNvPr id="364" name="楕円 363"/>
        <xdr:cNvSpPr/>
      </xdr:nvSpPr>
      <xdr:spPr>
        <a:xfrm>
          <a:off x="9588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156211</xdr:rowOff>
    </xdr:from>
    <xdr:to>
      <xdr:col>55</xdr:col>
      <xdr:colOff>0</xdr:colOff>
      <xdr:row>84</xdr:row>
      <xdr:rowOff>156211</xdr:rowOff>
    </xdr:to>
    <xdr:cxnSp macro="">
      <xdr:nvCxnSpPr>
        <xdr:cNvPr id="365" name="直線コネクタ 364"/>
        <xdr:cNvCxnSpPr/>
      </xdr:nvCxnSpPr>
      <xdr:spPr>
        <a:xfrm>
          <a:off x="9639300" y="145580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105411</xdr:rowOff>
    </xdr:from>
    <xdr:to>
      <xdr:col>46</xdr:col>
      <xdr:colOff>38100</xdr:colOff>
      <xdr:row>85</xdr:row>
      <xdr:rowOff>35561</xdr:rowOff>
    </xdr:to>
    <xdr:sp macro="" textlink="">
      <xdr:nvSpPr>
        <xdr:cNvPr id="366" name="楕円 365"/>
        <xdr:cNvSpPr/>
      </xdr:nvSpPr>
      <xdr:spPr>
        <a:xfrm>
          <a:off x="8699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156211</xdr:rowOff>
    </xdr:from>
    <xdr:to>
      <xdr:col>50</xdr:col>
      <xdr:colOff>114300</xdr:colOff>
      <xdr:row>84</xdr:row>
      <xdr:rowOff>156211</xdr:rowOff>
    </xdr:to>
    <xdr:cxnSp macro="">
      <xdr:nvCxnSpPr>
        <xdr:cNvPr id="367" name="直線コネクタ 366"/>
        <xdr:cNvCxnSpPr/>
      </xdr:nvCxnSpPr>
      <xdr:spPr>
        <a:xfrm>
          <a:off x="8750300" y="145580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105411</xdr:rowOff>
    </xdr:from>
    <xdr:to>
      <xdr:col>41</xdr:col>
      <xdr:colOff>101600</xdr:colOff>
      <xdr:row>85</xdr:row>
      <xdr:rowOff>35561</xdr:rowOff>
    </xdr:to>
    <xdr:sp macro="" textlink="">
      <xdr:nvSpPr>
        <xdr:cNvPr id="368" name="楕円 367"/>
        <xdr:cNvSpPr/>
      </xdr:nvSpPr>
      <xdr:spPr>
        <a:xfrm>
          <a:off x="7810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156211</xdr:rowOff>
    </xdr:from>
    <xdr:to>
      <xdr:col>45</xdr:col>
      <xdr:colOff>177800</xdr:colOff>
      <xdr:row>84</xdr:row>
      <xdr:rowOff>156211</xdr:rowOff>
    </xdr:to>
    <xdr:cxnSp macro="">
      <xdr:nvCxnSpPr>
        <xdr:cNvPr id="369" name="直線コネクタ 368"/>
        <xdr:cNvCxnSpPr/>
      </xdr:nvCxnSpPr>
      <xdr:spPr>
        <a:xfrm>
          <a:off x="7861300" y="145580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105411</xdr:rowOff>
    </xdr:from>
    <xdr:to>
      <xdr:col>36</xdr:col>
      <xdr:colOff>165100</xdr:colOff>
      <xdr:row>85</xdr:row>
      <xdr:rowOff>35561</xdr:rowOff>
    </xdr:to>
    <xdr:sp macro="" textlink="">
      <xdr:nvSpPr>
        <xdr:cNvPr id="370" name="楕円 369"/>
        <xdr:cNvSpPr/>
      </xdr:nvSpPr>
      <xdr:spPr>
        <a:xfrm>
          <a:off x="6921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156211</xdr:rowOff>
    </xdr:from>
    <xdr:to>
      <xdr:col>41</xdr:col>
      <xdr:colOff>50800</xdr:colOff>
      <xdr:row>84</xdr:row>
      <xdr:rowOff>156211</xdr:rowOff>
    </xdr:to>
    <xdr:cxnSp macro="">
      <xdr:nvCxnSpPr>
        <xdr:cNvPr id="371" name="直線コネクタ 370"/>
        <xdr:cNvCxnSpPr/>
      </xdr:nvCxnSpPr>
      <xdr:spPr>
        <a:xfrm>
          <a:off x="6972300" y="145580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2" name="n_1aveValue【福祉施設】&#10;一人当たり面積"/>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73" name="n_2aveValue【福祉施設】&#10;一人当たり面積"/>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74947</xdr:rowOff>
    </xdr:from>
    <xdr:ext cx="469744" cy="259045"/>
    <xdr:sp macro="" textlink="">
      <xdr:nvSpPr>
        <xdr:cNvPr id="374" name="n_3aveValue【福祉施設】&#10;一人当たり面積"/>
        <xdr:cNvSpPr txBox="1"/>
      </xdr:nvSpPr>
      <xdr:spPr>
        <a:xfrm>
          <a:off x="7626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17797</xdr:rowOff>
    </xdr:from>
    <xdr:ext cx="469744" cy="259045"/>
    <xdr:sp macro="" textlink="">
      <xdr:nvSpPr>
        <xdr:cNvPr id="375" name="n_4aveValue【福祉施設】&#10;一人当たり面積"/>
        <xdr:cNvSpPr txBox="1"/>
      </xdr:nvSpPr>
      <xdr:spPr>
        <a:xfrm>
          <a:off x="6737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26688</xdr:rowOff>
    </xdr:from>
    <xdr:ext cx="469744" cy="259045"/>
    <xdr:sp macro="" textlink="">
      <xdr:nvSpPr>
        <xdr:cNvPr id="376" name="n_1mainValue【福祉施設】&#10;一人当たり面積"/>
        <xdr:cNvSpPr txBox="1"/>
      </xdr:nvSpPr>
      <xdr:spPr>
        <a:xfrm>
          <a:off x="9391727"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26688</xdr:rowOff>
    </xdr:from>
    <xdr:ext cx="469744" cy="259045"/>
    <xdr:sp macro="" textlink="">
      <xdr:nvSpPr>
        <xdr:cNvPr id="377" name="n_2mainValue【福祉施設】&#10;一人当たり面積"/>
        <xdr:cNvSpPr txBox="1"/>
      </xdr:nvSpPr>
      <xdr:spPr>
        <a:xfrm>
          <a:off x="8515427"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26688</xdr:rowOff>
    </xdr:from>
    <xdr:ext cx="469744" cy="259045"/>
    <xdr:sp macro="" textlink="">
      <xdr:nvSpPr>
        <xdr:cNvPr id="378" name="n_3mainValue【福祉施設】&#10;一人当たり面積"/>
        <xdr:cNvSpPr txBox="1"/>
      </xdr:nvSpPr>
      <xdr:spPr>
        <a:xfrm>
          <a:off x="7626427"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26688</xdr:rowOff>
    </xdr:from>
    <xdr:ext cx="469744" cy="259045"/>
    <xdr:sp macro="" textlink="">
      <xdr:nvSpPr>
        <xdr:cNvPr id="379" name="n_4mainValue【福祉施設】&#10;一人当たり面積"/>
        <xdr:cNvSpPr txBox="1"/>
      </xdr:nvSpPr>
      <xdr:spPr>
        <a:xfrm>
          <a:off x="6737427"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405" name="直線コネクタ 404"/>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408" name="【市民会館】&#10;有形固定資産減価償却率最大値テキスト"/>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409" name="直線コネクタ 408"/>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10" name="【市民会館】&#10;有形固定資産減価償却率平均値テキスト"/>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1" name="フローチャート: 判断 410"/>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2" name="フローチャート: 判断 411"/>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3" name="フローチャート: 判断 412"/>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4" name="フローチャート: 判断 413"/>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415" name="フローチャート: 判断 414"/>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4173</xdr:rowOff>
    </xdr:from>
    <xdr:to>
      <xdr:col>24</xdr:col>
      <xdr:colOff>114300</xdr:colOff>
      <xdr:row>105</xdr:row>
      <xdr:rowOff>105773</xdr:rowOff>
    </xdr:to>
    <xdr:sp macro="" textlink="">
      <xdr:nvSpPr>
        <xdr:cNvPr id="421" name="楕円 420"/>
        <xdr:cNvSpPr/>
      </xdr:nvSpPr>
      <xdr:spPr>
        <a:xfrm>
          <a:off x="45847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154050</xdr:rowOff>
    </xdr:from>
    <xdr:ext cx="405111" cy="259045"/>
    <xdr:sp macro="" textlink="">
      <xdr:nvSpPr>
        <xdr:cNvPr id="422" name="【市民会館】&#10;有形固定資産減価償却率該当値テキスト"/>
        <xdr:cNvSpPr txBox="1"/>
      </xdr:nvSpPr>
      <xdr:spPr>
        <a:xfrm>
          <a:off x="4673600" y="1798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149498</xdr:rowOff>
    </xdr:from>
    <xdr:to>
      <xdr:col>20</xdr:col>
      <xdr:colOff>38100</xdr:colOff>
      <xdr:row>105</xdr:row>
      <xdr:rowOff>79648</xdr:rowOff>
    </xdr:to>
    <xdr:sp macro="" textlink="">
      <xdr:nvSpPr>
        <xdr:cNvPr id="423" name="楕円 422"/>
        <xdr:cNvSpPr/>
      </xdr:nvSpPr>
      <xdr:spPr>
        <a:xfrm>
          <a:off x="3746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28848</xdr:rowOff>
    </xdr:from>
    <xdr:to>
      <xdr:col>24</xdr:col>
      <xdr:colOff>63500</xdr:colOff>
      <xdr:row>105</xdr:row>
      <xdr:rowOff>54973</xdr:rowOff>
    </xdr:to>
    <xdr:cxnSp macro="">
      <xdr:nvCxnSpPr>
        <xdr:cNvPr id="424" name="直線コネクタ 423"/>
        <xdr:cNvCxnSpPr/>
      </xdr:nvCxnSpPr>
      <xdr:spPr>
        <a:xfrm>
          <a:off x="3797300" y="18031098"/>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115207</xdr:rowOff>
    </xdr:from>
    <xdr:to>
      <xdr:col>15</xdr:col>
      <xdr:colOff>101600</xdr:colOff>
      <xdr:row>105</xdr:row>
      <xdr:rowOff>45357</xdr:rowOff>
    </xdr:to>
    <xdr:sp macro="" textlink="">
      <xdr:nvSpPr>
        <xdr:cNvPr id="425" name="楕円 424"/>
        <xdr:cNvSpPr/>
      </xdr:nvSpPr>
      <xdr:spPr>
        <a:xfrm>
          <a:off x="2857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166007</xdr:rowOff>
    </xdr:from>
    <xdr:to>
      <xdr:col>19</xdr:col>
      <xdr:colOff>177800</xdr:colOff>
      <xdr:row>105</xdr:row>
      <xdr:rowOff>28848</xdr:rowOff>
    </xdr:to>
    <xdr:cxnSp macro="">
      <xdr:nvCxnSpPr>
        <xdr:cNvPr id="426" name="直線コネクタ 425"/>
        <xdr:cNvCxnSpPr/>
      </xdr:nvCxnSpPr>
      <xdr:spPr>
        <a:xfrm>
          <a:off x="2908300" y="1799680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87449</xdr:rowOff>
    </xdr:from>
    <xdr:to>
      <xdr:col>10</xdr:col>
      <xdr:colOff>165100</xdr:colOff>
      <xdr:row>105</xdr:row>
      <xdr:rowOff>17599</xdr:rowOff>
    </xdr:to>
    <xdr:sp macro="" textlink="">
      <xdr:nvSpPr>
        <xdr:cNvPr id="427" name="楕円 426"/>
        <xdr:cNvSpPr/>
      </xdr:nvSpPr>
      <xdr:spPr>
        <a:xfrm>
          <a:off x="1968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138249</xdr:rowOff>
    </xdr:from>
    <xdr:to>
      <xdr:col>15</xdr:col>
      <xdr:colOff>50800</xdr:colOff>
      <xdr:row>104</xdr:row>
      <xdr:rowOff>166007</xdr:rowOff>
    </xdr:to>
    <xdr:cxnSp macro="">
      <xdr:nvCxnSpPr>
        <xdr:cNvPr id="428" name="直線コネクタ 427"/>
        <xdr:cNvCxnSpPr/>
      </xdr:nvCxnSpPr>
      <xdr:spPr>
        <a:xfrm>
          <a:off x="2019300" y="179690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29" name="楕円 428"/>
        <xdr:cNvSpPr/>
      </xdr:nvSpPr>
      <xdr:spPr>
        <a:xfrm>
          <a:off x="1079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118655</xdr:rowOff>
    </xdr:from>
    <xdr:to>
      <xdr:col>10</xdr:col>
      <xdr:colOff>114300</xdr:colOff>
      <xdr:row>104</xdr:row>
      <xdr:rowOff>138249</xdr:rowOff>
    </xdr:to>
    <xdr:cxnSp macro="">
      <xdr:nvCxnSpPr>
        <xdr:cNvPr id="430" name="直線コネクタ 429"/>
        <xdr:cNvCxnSpPr/>
      </xdr:nvCxnSpPr>
      <xdr:spPr>
        <a:xfrm>
          <a:off x="1130300" y="1794945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31" name="n_1aveValue【市民会館】&#10;有形固定資産減価償却率"/>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32" name="n_2aveValue【市民会館】&#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433" name="n_3aveValue【市民会館】&#10;有形固定資産減価償却率"/>
        <xdr:cNvSpPr txBox="1"/>
      </xdr:nvSpPr>
      <xdr:spPr>
        <a:xfrm>
          <a:off x="1816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11991</xdr:rowOff>
    </xdr:from>
    <xdr:ext cx="405111" cy="259045"/>
    <xdr:sp macro="" textlink="">
      <xdr:nvSpPr>
        <xdr:cNvPr id="434" name="n_4aveValue【市民会館】&#10;有形固定資産減価償却率"/>
        <xdr:cNvSpPr txBox="1"/>
      </xdr:nvSpPr>
      <xdr:spPr>
        <a:xfrm>
          <a:off x="927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70775</xdr:rowOff>
    </xdr:from>
    <xdr:ext cx="405111" cy="259045"/>
    <xdr:sp macro="" textlink="">
      <xdr:nvSpPr>
        <xdr:cNvPr id="435" name="n_1mainValue【市民会館】&#10;有形固定資産減価償却率"/>
        <xdr:cNvSpPr txBox="1"/>
      </xdr:nvSpPr>
      <xdr:spPr>
        <a:xfrm>
          <a:off x="35820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36484</xdr:rowOff>
    </xdr:from>
    <xdr:ext cx="405111" cy="259045"/>
    <xdr:sp macro="" textlink="">
      <xdr:nvSpPr>
        <xdr:cNvPr id="436" name="n_2mainValue【市民会館】&#10;有形固定資産減価償却率"/>
        <xdr:cNvSpPr txBox="1"/>
      </xdr:nvSpPr>
      <xdr:spPr>
        <a:xfrm>
          <a:off x="2705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8726</xdr:rowOff>
    </xdr:from>
    <xdr:ext cx="405111" cy="259045"/>
    <xdr:sp macro="" textlink="">
      <xdr:nvSpPr>
        <xdr:cNvPr id="437" name="n_3mainValue【市民会館】&#10;有形固定資産減価償却率"/>
        <xdr:cNvSpPr txBox="1"/>
      </xdr:nvSpPr>
      <xdr:spPr>
        <a:xfrm>
          <a:off x="18167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14532</xdr:rowOff>
    </xdr:from>
    <xdr:ext cx="405111" cy="259045"/>
    <xdr:sp macro="" textlink="">
      <xdr:nvSpPr>
        <xdr:cNvPr id="438" name="n_4mainValue【市民会館】&#10;有形固定資産減価償却率"/>
        <xdr:cNvSpPr txBox="1"/>
      </xdr:nvSpPr>
      <xdr:spPr>
        <a:xfrm>
          <a:off x="927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0" name="テキスト ボックス 44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2" name="テキスト ボックス 45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4" name="テキスト ボックス 45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6" name="テキスト ボックス 45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60" name="直線コネクタ 459"/>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61" name="【市民会館】&#10;一人当たり面積最小値テキスト"/>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62" name="直線コネクタ 461"/>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3"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4" name="直線コネクタ 463"/>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23131</xdr:rowOff>
    </xdr:from>
    <xdr:ext cx="469744" cy="259045"/>
    <xdr:sp macro="" textlink="">
      <xdr:nvSpPr>
        <xdr:cNvPr id="465" name="【市民会館】&#10;一人当たり面積平均値テキスト"/>
        <xdr:cNvSpPr txBox="1"/>
      </xdr:nvSpPr>
      <xdr:spPr>
        <a:xfrm>
          <a:off x="10515600" y="17853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66" name="フローチャート: 判断 465"/>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7" name="フローチャート: 判断 466"/>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8" name="フローチャート: 判断 467"/>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69" name="フローチャート: 判断 468"/>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70" name="フローチャート: 判断 469"/>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100837</xdr:rowOff>
    </xdr:from>
    <xdr:to>
      <xdr:col>55</xdr:col>
      <xdr:colOff>50800</xdr:colOff>
      <xdr:row>106</xdr:row>
      <xdr:rowOff>30987</xdr:rowOff>
    </xdr:to>
    <xdr:sp macro="" textlink="">
      <xdr:nvSpPr>
        <xdr:cNvPr id="476" name="楕円 475"/>
        <xdr:cNvSpPr/>
      </xdr:nvSpPr>
      <xdr:spPr>
        <a:xfrm>
          <a:off x="104267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79264</xdr:rowOff>
    </xdr:from>
    <xdr:ext cx="469744" cy="259045"/>
    <xdr:sp macro="" textlink="">
      <xdr:nvSpPr>
        <xdr:cNvPr id="477" name="【市民会館】&#10;一人当たり面積該当値テキスト"/>
        <xdr:cNvSpPr txBox="1"/>
      </xdr:nvSpPr>
      <xdr:spPr>
        <a:xfrm>
          <a:off x="10515600" y="18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100837</xdr:rowOff>
    </xdr:from>
    <xdr:to>
      <xdr:col>50</xdr:col>
      <xdr:colOff>165100</xdr:colOff>
      <xdr:row>106</xdr:row>
      <xdr:rowOff>30987</xdr:rowOff>
    </xdr:to>
    <xdr:sp macro="" textlink="">
      <xdr:nvSpPr>
        <xdr:cNvPr id="478" name="楕円 477"/>
        <xdr:cNvSpPr/>
      </xdr:nvSpPr>
      <xdr:spPr>
        <a:xfrm>
          <a:off x="9588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151637</xdr:rowOff>
    </xdr:from>
    <xdr:to>
      <xdr:col>55</xdr:col>
      <xdr:colOff>0</xdr:colOff>
      <xdr:row>105</xdr:row>
      <xdr:rowOff>151637</xdr:rowOff>
    </xdr:to>
    <xdr:cxnSp macro="">
      <xdr:nvCxnSpPr>
        <xdr:cNvPr id="479" name="直線コネクタ 478"/>
        <xdr:cNvCxnSpPr/>
      </xdr:nvCxnSpPr>
      <xdr:spPr>
        <a:xfrm>
          <a:off x="9639300" y="181538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100837</xdr:rowOff>
    </xdr:from>
    <xdr:to>
      <xdr:col>46</xdr:col>
      <xdr:colOff>38100</xdr:colOff>
      <xdr:row>106</xdr:row>
      <xdr:rowOff>30987</xdr:rowOff>
    </xdr:to>
    <xdr:sp macro="" textlink="">
      <xdr:nvSpPr>
        <xdr:cNvPr id="480" name="楕円 479"/>
        <xdr:cNvSpPr/>
      </xdr:nvSpPr>
      <xdr:spPr>
        <a:xfrm>
          <a:off x="8699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151637</xdr:rowOff>
    </xdr:from>
    <xdr:to>
      <xdr:col>50</xdr:col>
      <xdr:colOff>114300</xdr:colOff>
      <xdr:row>105</xdr:row>
      <xdr:rowOff>151637</xdr:rowOff>
    </xdr:to>
    <xdr:cxnSp macro="">
      <xdr:nvCxnSpPr>
        <xdr:cNvPr id="481" name="直線コネクタ 480"/>
        <xdr:cNvCxnSpPr/>
      </xdr:nvCxnSpPr>
      <xdr:spPr>
        <a:xfrm>
          <a:off x="8750300" y="181538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119126</xdr:rowOff>
    </xdr:from>
    <xdr:to>
      <xdr:col>41</xdr:col>
      <xdr:colOff>101600</xdr:colOff>
      <xdr:row>106</xdr:row>
      <xdr:rowOff>49276</xdr:rowOff>
    </xdr:to>
    <xdr:sp macro="" textlink="">
      <xdr:nvSpPr>
        <xdr:cNvPr id="482" name="楕円 481"/>
        <xdr:cNvSpPr/>
      </xdr:nvSpPr>
      <xdr:spPr>
        <a:xfrm>
          <a:off x="7810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151637</xdr:rowOff>
    </xdr:from>
    <xdr:to>
      <xdr:col>45</xdr:col>
      <xdr:colOff>177800</xdr:colOff>
      <xdr:row>105</xdr:row>
      <xdr:rowOff>169926</xdr:rowOff>
    </xdr:to>
    <xdr:cxnSp macro="">
      <xdr:nvCxnSpPr>
        <xdr:cNvPr id="483" name="直線コネクタ 482"/>
        <xdr:cNvCxnSpPr/>
      </xdr:nvCxnSpPr>
      <xdr:spPr>
        <a:xfrm flipV="1">
          <a:off x="7861300" y="181538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119126</xdr:rowOff>
    </xdr:from>
    <xdr:to>
      <xdr:col>36</xdr:col>
      <xdr:colOff>165100</xdr:colOff>
      <xdr:row>106</xdr:row>
      <xdr:rowOff>49276</xdr:rowOff>
    </xdr:to>
    <xdr:sp macro="" textlink="">
      <xdr:nvSpPr>
        <xdr:cNvPr id="484" name="楕円 483"/>
        <xdr:cNvSpPr/>
      </xdr:nvSpPr>
      <xdr:spPr>
        <a:xfrm>
          <a:off x="6921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169926</xdr:rowOff>
    </xdr:from>
    <xdr:to>
      <xdr:col>41</xdr:col>
      <xdr:colOff>50800</xdr:colOff>
      <xdr:row>105</xdr:row>
      <xdr:rowOff>169926</xdr:rowOff>
    </xdr:to>
    <xdr:cxnSp macro="">
      <xdr:nvCxnSpPr>
        <xdr:cNvPr id="485" name="直線コネクタ 484"/>
        <xdr:cNvCxnSpPr/>
      </xdr:nvCxnSpPr>
      <xdr:spPr>
        <a:xfrm>
          <a:off x="6972300" y="18172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86"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87"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122953</xdr:rowOff>
    </xdr:from>
    <xdr:ext cx="469744" cy="259045"/>
    <xdr:sp macro="" textlink="">
      <xdr:nvSpPr>
        <xdr:cNvPr id="488" name="n_3aveValue【市民会館】&#10;一人当たり面積"/>
        <xdr:cNvSpPr txBox="1"/>
      </xdr:nvSpPr>
      <xdr:spPr>
        <a:xfrm>
          <a:off x="7626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489" name="n_4aveValue【市民会館】&#10;一人当たり面積"/>
        <xdr:cNvSpPr txBox="1"/>
      </xdr:nvSpPr>
      <xdr:spPr>
        <a:xfrm>
          <a:off x="6737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22114</xdr:rowOff>
    </xdr:from>
    <xdr:ext cx="469744" cy="259045"/>
    <xdr:sp macro="" textlink="">
      <xdr:nvSpPr>
        <xdr:cNvPr id="490" name="n_1mainValue【市民会館】&#10;一人当たり面積"/>
        <xdr:cNvSpPr txBox="1"/>
      </xdr:nvSpPr>
      <xdr:spPr>
        <a:xfrm>
          <a:off x="9391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22114</xdr:rowOff>
    </xdr:from>
    <xdr:ext cx="469744" cy="259045"/>
    <xdr:sp macro="" textlink="">
      <xdr:nvSpPr>
        <xdr:cNvPr id="491" name="n_2mainValue【市民会館】&#10;一人当たり面積"/>
        <xdr:cNvSpPr txBox="1"/>
      </xdr:nvSpPr>
      <xdr:spPr>
        <a:xfrm>
          <a:off x="8515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40403</xdr:rowOff>
    </xdr:from>
    <xdr:ext cx="469744" cy="259045"/>
    <xdr:sp macro="" textlink="">
      <xdr:nvSpPr>
        <xdr:cNvPr id="492" name="n_3mainValue【市民会館】&#10;一人当たり面積"/>
        <xdr:cNvSpPr txBox="1"/>
      </xdr:nvSpPr>
      <xdr:spPr>
        <a:xfrm>
          <a:off x="7626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40403</xdr:rowOff>
    </xdr:from>
    <xdr:ext cx="469744" cy="259045"/>
    <xdr:sp macro="" textlink="">
      <xdr:nvSpPr>
        <xdr:cNvPr id="493" name="n_4mainValue【市民会館】&#10;一人当たり面積"/>
        <xdr:cNvSpPr txBox="1"/>
      </xdr:nvSpPr>
      <xdr:spPr>
        <a:xfrm>
          <a:off x="6737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535" name="直線コネクタ 534"/>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536"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537" name="直線コネクタ 536"/>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538" name="【保健センター・保健所】&#10;有形固定資産減価償却率最大値テキスト"/>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9" name="直線コネクタ 538"/>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45193</xdr:rowOff>
    </xdr:from>
    <xdr:ext cx="405111" cy="259045"/>
    <xdr:sp macro="" textlink="">
      <xdr:nvSpPr>
        <xdr:cNvPr id="540" name="【保健センター・保健所】&#10;有形固定資産減価償却率平均値テキスト"/>
        <xdr:cNvSpPr txBox="1"/>
      </xdr:nvSpPr>
      <xdr:spPr>
        <a:xfrm>
          <a:off x="16357600" y="1016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541" name="フローチャート: 判断 540"/>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542" name="フローチャート: 判断 541"/>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43" name="フローチャート: 判断 542"/>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544" name="フローチャート: 判断 543"/>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545" name="フローチャート: 判断 544"/>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1451</xdr:rowOff>
    </xdr:from>
    <xdr:to>
      <xdr:col>85</xdr:col>
      <xdr:colOff>177800</xdr:colOff>
      <xdr:row>59</xdr:row>
      <xdr:rowOff>103051</xdr:rowOff>
    </xdr:to>
    <xdr:sp macro="" textlink="">
      <xdr:nvSpPr>
        <xdr:cNvPr id="551" name="楕円 550"/>
        <xdr:cNvSpPr/>
      </xdr:nvSpPr>
      <xdr:spPr>
        <a:xfrm>
          <a:off x="162687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24328</xdr:rowOff>
    </xdr:from>
    <xdr:ext cx="405111" cy="259045"/>
    <xdr:sp macro="" textlink="">
      <xdr:nvSpPr>
        <xdr:cNvPr id="552" name="【保健センター・保健所】&#10;有形固定資産減価償却率該当値テキスト"/>
        <xdr:cNvSpPr txBox="1"/>
      </xdr:nvSpPr>
      <xdr:spPr>
        <a:xfrm>
          <a:off x="16357600" y="996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114119</xdr:rowOff>
    </xdr:from>
    <xdr:to>
      <xdr:col>81</xdr:col>
      <xdr:colOff>101600</xdr:colOff>
      <xdr:row>59</xdr:row>
      <xdr:rowOff>44269</xdr:rowOff>
    </xdr:to>
    <xdr:sp macro="" textlink="">
      <xdr:nvSpPr>
        <xdr:cNvPr id="553" name="楕円 552"/>
        <xdr:cNvSpPr/>
      </xdr:nvSpPr>
      <xdr:spPr>
        <a:xfrm>
          <a:off x="154305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164919</xdr:rowOff>
    </xdr:from>
    <xdr:to>
      <xdr:col>85</xdr:col>
      <xdr:colOff>127000</xdr:colOff>
      <xdr:row>59</xdr:row>
      <xdr:rowOff>52251</xdr:rowOff>
    </xdr:to>
    <xdr:cxnSp macro="">
      <xdr:nvCxnSpPr>
        <xdr:cNvPr id="554" name="直線コネクタ 553"/>
        <xdr:cNvCxnSpPr/>
      </xdr:nvCxnSpPr>
      <xdr:spPr>
        <a:xfrm>
          <a:off x="15481300" y="10109019"/>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52070</xdr:rowOff>
    </xdr:from>
    <xdr:to>
      <xdr:col>76</xdr:col>
      <xdr:colOff>165100</xdr:colOff>
      <xdr:row>58</xdr:row>
      <xdr:rowOff>153670</xdr:rowOff>
    </xdr:to>
    <xdr:sp macro="" textlink="">
      <xdr:nvSpPr>
        <xdr:cNvPr id="555" name="楕円 554"/>
        <xdr:cNvSpPr/>
      </xdr:nvSpPr>
      <xdr:spPr>
        <a:xfrm>
          <a:off x="14541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102870</xdr:rowOff>
    </xdr:from>
    <xdr:to>
      <xdr:col>81</xdr:col>
      <xdr:colOff>50800</xdr:colOff>
      <xdr:row>58</xdr:row>
      <xdr:rowOff>164919</xdr:rowOff>
    </xdr:to>
    <xdr:cxnSp macro="">
      <xdr:nvCxnSpPr>
        <xdr:cNvPr id="556" name="直線コネクタ 555"/>
        <xdr:cNvCxnSpPr/>
      </xdr:nvCxnSpPr>
      <xdr:spPr>
        <a:xfrm>
          <a:off x="14592300" y="1004697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163104</xdr:rowOff>
    </xdr:from>
    <xdr:to>
      <xdr:col>72</xdr:col>
      <xdr:colOff>38100</xdr:colOff>
      <xdr:row>58</xdr:row>
      <xdr:rowOff>93254</xdr:rowOff>
    </xdr:to>
    <xdr:sp macro="" textlink="">
      <xdr:nvSpPr>
        <xdr:cNvPr id="557" name="楕円 556"/>
        <xdr:cNvSpPr/>
      </xdr:nvSpPr>
      <xdr:spPr>
        <a:xfrm>
          <a:off x="136525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42454</xdr:rowOff>
    </xdr:from>
    <xdr:to>
      <xdr:col>76</xdr:col>
      <xdr:colOff>114300</xdr:colOff>
      <xdr:row>58</xdr:row>
      <xdr:rowOff>102870</xdr:rowOff>
    </xdr:to>
    <xdr:cxnSp macro="">
      <xdr:nvCxnSpPr>
        <xdr:cNvPr id="558" name="直線コネクタ 557"/>
        <xdr:cNvCxnSpPr/>
      </xdr:nvCxnSpPr>
      <xdr:spPr>
        <a:xfrm>
          <a:off x="13703300" y="998655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97790</xdr:rowOff>
    </xdr:from>
    <xdr:to>
      <xdr:col>67</xdr:col>
      <xdr:colOff>101600</xdr:colOff>
      <xdr:row>58</xdr:row>
      <xdr:rowOff>27940</xdr:rowOff>
    </xdr:to>
    <xdr:sp macro="" textlink="">
      <xdr:nvSpPr>
        <xdr:cNvPr id="559" name="楕円 558"/>
        <xdr:cNvSpPr/>
      </xdr:nvSpPr>
      <xdr:spPr>
        <a:xfrm>
          <a:off x="12763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148590</xdr:rowOff>
    </xdr:from>
    <xdr:to>
      <xdr:col>71</xdr:col>
      <xdr:colOff>177800</xdr:colOff>
      <xdr:row>58</xdr:row>
      <xdr:rowOff>42454</xdr:rowOff>
    </xdr:to>
    <xdr:cxnSp macro="">
      <xdr:nvCxnSpPr>
        <xdr:cNvPr id="560" name="直線コネクタ 559"/>
        <xdr:cNvCxnSpPr/>
      </xdr:nvCxnSpPr>
      <xdr:spPr>
        <a:xfrm>
          <a:off x="12814300" y="992124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170923</xdr:rowOff>
    </xdr:from>
    <xdr:ext cx="405111" cy="259045"/>
    <xdr:sp macro="" textlink="">
      <xdr:nvSpPr>
        <xdr:cNvPr id="561" name="n_1aveValue【保健センター・保健所】&#10;有形固定資産減価償却率"/>
        <xdr:cNvSpPr txBox="1"/>
      </xdr:nvSpPr>
      <xdr:spPr>
        <a:xfrm>
          <a:off x="152660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562" name="n_2aveValue【保健センター・保健所】&#10;有形固定資産減価償却率"/>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563" name="n_3aveValue【保健センター・保健所】&#10;有形固定資産減価償却率"/>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94178</xdr:rowOff>
    </xdr:from>
    <xdr:ext cx="405111" cy="259045"/>
    <xdr:sp macro="" textlink="">
      <xdr:nvSpPr>
        <xdr:cNvPr id="564" name="n_4aveValue【保健センター・保健所】&#10;有形固定資産減価償却率"/>
        <xdr:cNvSpPr txBox="1"/>
      </xdr:nvSpPr>
      <xdr:spPr>
        <a:xfrm>
          <a:off x="12611744" y="1020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60796</xdr:rowOff>
    </xdr:from>
    <xdr:ext cx="405111" cy="259045"/>
    <xdr:sp macro="" textlink="">
      <xdr:nvSpPr>
        <xdr:cNvPr id="565" name="n_1mainValue【保健センター・保健所】&#10;有形固定資産減価償却率"/>
        <xdr:cNvSpPr txBox="1"/>
      </xdr:nvSpPr>
      <xdr:spPr>
        <a:xfrm>
          <a:off x="15266044" y="983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170197</xdr:rowOff>
    </xdr:from>
    <xdr:ext cx="405111" cy="259045"/>
    <xdr:sp macro="" textlink="">
      <xdr:nvSpPr>
        <xdr:cNvPr id="566" name="n_2mainValue【保健センター・保健所】&#10;有形固定資産減価償却率"/>
        <xdr:cNvSpPr txBox="1"/>
      </xdr:nvSpPr>
      <xdr:spPr>
        <a:xfrm>
          <a:off x="14389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109781</xdr:rowOff>
    </xdr:from>
    <xdr:ext cx="405111" cy="259045"/>
    <xdr:sp macro="" textlink="">
      <xdr:nvSpPr>
        <xdr:cNvPr id="567" name="n_3mainValue【保健センター・保健所】&#10;有形固定資産減価償却率"/>
        <xdr:cNvSpPr txBox="1"/>
      </xdr:nvSpPr>
      <xdr:spPr>
        <a:xfrm>
          <a:off x="135007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44467</xdr:rowOff>
    </xdr:from>
    <xdr:ext cx="405111" cy="259045"/>
    <xdr:sp macro="" textlink="">
      <xdr:nvSpPr>
        <xdr:cNvPr id="568" name="n_4mainValue【保健センター・保健所】&#10;有形固定資産減価償却率"/>
        <xdr:cNvSpPr txBox="1"/>
      </xdr:nvSpPr>
      <xdr:spPr>
        <a:xfrm>
          <a:off x="12611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592" name="直線コネクタ 591"/>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93"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94" name="直線コネクタ 593"/>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595" name="【保健センター・保健所】&#10;一人当たり面積最大値テキスト"/>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596" name="直線コネクタ 595"/>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597"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598" name="フローチャート: 判断 597"/>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599" name="フローチャート: 判断 598"/>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00" name="フローチャート: 判断 599"/>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01" name="フローチャート: 判断 600"/>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02" name="フローチャート: 判断 601"/>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608" name="楕円 607"/>
        <xdr:cNvSpPr/>
      </xdr:nvSpPr>
      <xdr:spPr>
        <a:xfrm>
          <a:off x="221107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57167</xdr:rowOff>
    </xdr:from>
    <xdr:ext cx="469744" cy="259045"/>
    <xdr:sp macro="" textlink="">
      <xdr:nvSpPr>
        <xdr:cNvPr id="609" name="【保健センター・保健所】&#10;一人当たり面積該当値テキスト"/>
        <xdr:cNvSpPr txBox="1"/>
      </xdr:nvSpPr>
      <xdr:spPr>
        <a:xfrm>
          <a:off x="22199600"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78740</xdr:rowOff>
    </xdr:from>
    <xdr:to>
      <xdr:col>112</xdr:col>
      <xdr:colOff>38100</xdr:colOff>
      <xdr:row>63</xdr:row>
      <xdr:rowOff>8890</xdr:rowOff>
    </xdr:to>
    <xdr:sp macro="" textlink="">
      <xdr:nvSpPr>
        <xdr:cNvPr id="610" name="楕円 609"/>
        <xdr:cNvSpPr/>
      </xdr:nvSpPr>
      <xdr:spPr>
        <a:xfrm>
          <a:off x="21272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129540</xdr:rowOff>
    </xdr:from>
    <xdr:to>
      <xdr:col>116</xdr:col>
      <xdr:colOff>63500</xdr:colOff>
      <xdr:row>62</xdr:row>
      <xdr:rowOff>129540</xdr:rowOff>
    </xdr:to>
    <xdr:cxnSp macro="">
      <xdr:nvCxnSpPr>
        <xdr:cNvPr id="611" name="直線コネクタ 610"/>
        <xdr:cNvCxnSpPr/>
      </xdr:nvCxnSpPr>
      <xdr:spPr>
        <a:xfrm>
          <a:off x="21323300" y="10759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78740</xdr:rowOff>
    </xdr:from>
    <xdr:to>
      <xdr:col>107</xdr:col>
      <xdr:colOff>101600</xdr:colOff>
      <xdr:row>63</xdr:row>
      <xdr:rowOff>8890</xdr:rowOff>
    </xdr:to>
    <xdr:sp macro="" textlink="">
      <xdr:nvSpPr>
        <xdr:cNvPr id="612" name="楕円 611"/>
        <xdr:cNvSpPr/>
      </xdr:nvSpPr>
      <xdr:spPr>
        <a:xfrm>
          <a:off x="20383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129540</xdr:rowOff>
    </xdr:from>
    <xdr:to>
      <xdr:col>111</xdr:col>
      <xdr:colOff>177800</xdr:colOff>
      <xdr:row>62</xdr:row>
      <xdr:rowOff>129540</xdr:rowOff>
    </xdr:to>
    <xdr:cxnSp macro="">
      <xdr:nvCxnSpPr>
        <xdr:cNvPr id="613" name="直線コネクタ 612"/>
        <xdr:cNvCxnSpPr/>
      </xdr:nvCxnSpPr>
      <xdr:spPr>
        <a:xfrm>
          <a:off x="20434300" y="1075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78740</xdr:rowOff>
    </xdr:from>
    <xdr:to>
      <xdr:col>102</xdr:col>
      <xdr:colOff>165100</xdr:colOff>
      <xdr:row>63</xdr:row>
      <xdr:rowOff>8890</xdr:rowOff>
    </xdr:to>
    <xdr:sp macro="" textlink="">
      <xdr:nvSpPr>
        <xdr:cNvPr id="614" name="楕円 613"/>
        <xdr:cNvSpPr/>
      </xdr:nvSpPr>
      <xdr:spPr>
        <a:xfrm>
          <a:off x="19494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129540</xdr:rowOff>
    </xdr:from>
    <xdr:to>
      <xdr:col>107</xdr:col>
      <xdr:colOff>50800</xdr:colOff>
      <xdr:row>62</xdr:row>
      <xdr:rowOff>129540</xdr:rowOff>
    </xdr:to>
    <xdr:cxnSp macro="">
      <xdr:nvCxnSpPr>
        <xdr:cNvPr id="615" name="直線コネクタ 614"/>
        <xdr:cNvCxnSpPr/>
      </xdr:nvCxnSpPr>
      <xdr:spPr>
        <a:xfrm>
          <a:off x="19545300" y="1075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78740</xdr:rowOff>
    </xdr:from>
    <xdr:to>
      <xdr:col>98</xdr:col>
      <xdr:colOff>38100</xdr:colOff>
      <xdr:row>63</xdr:row>
      <xdr:rowOff>8890</xdr:rowOff>
    </xdr:to>
    <xdr:sp macro="" textlink="">
      <xdr:nvSpPr>
        <xdr:cNvPr id="616" name="楕円 615"/>
        <xdr:cNvSpPr/>
      </xdr:nvSpPr>
      <xdr:spPr>
        <a:xfrm>
          <a:off x="18605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129540</xdr:rowOff>
    </xdr:from>
    <xdr:to>
      <xdr:col>102</xdr:col>
      <xdr:colOff>114300</xdr:colOff>
      <xdr:row>62</xdr:row>
      <xdr:rowOff>129540</xdr:rowOff>
    </xdr:to>
    <xdr:cxnSp macro="">
      <xdr:nvCxnSpPr>
        <xdr:cNvPr id="617" name="直線コネクタ 616"/>
        <xdr:cNvCxnSpPr/>
      </xdr:nvCxnSpPr>
      <xdr:spPr>
        <a:xfrm>
          <a:off x="18656300" y="1075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18"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619" name="n_2aveValue【保健センター・保健所】&#10;一人当たり面積"/>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620" name="n_3aveValue【保健センター・保健所】&#10;一人当たり面積"/>
        <xdr:cNvSpPr txBox="1"/>
      </xdr:nvSpPr>
      <xdr:spPr>
        <a:xfrm>
          <a:off x="19310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621" name="n_4aveValue【保健センター・保健所】&#10;一人当たり面積"/>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xdr:rowOff>
    </xdr:from>
    <xdr:ext cx="469744" cy="259045"/>
    <xdr:sp macro="" textlink="">
      <xdr:nvSpPr>
        <xdr:cNvPr id="622" name="n_1mainValue【保健センター・保健所】&#10;一人当たり面積"/>
        <xdr:cNvSpPr txBox="1"/>
      </xdr:nvSpPr>
      <xdr:spPr>
        <a:xfrm>
          <a:off x="210757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xdr:rowOff>
    </xdr:from>
    <xdr:ext cx="469744" cy="259045"/>
    <xdr:sp macro="" textlink="">
      <xdr:nvSpPr>
        <xdr:cNvPr id="623" name="n_2mainValue【保健センター・保健所】&#10;一人当たり面積"/>
        <xdr:cNvSpPr txBox="1"/>
      </xdr:nvSpPr>
      <xdr:spPr>
        <a:xfrm>
          <a:off x="20199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xdr:rowOff>
    </xdr:from>
    <xdr:ext cx="469744" cy="259045"/>
    <xdr:sp macro="" textlink="">
      <xdr:nvSpPr>
        <xdr:cNvPr id="624" name="n_3mainValue【保健センター・保健所】&#10;一人当たり面積"/>
        <xdr:cNvSpPr txBox="1"/>
      </xdr:nvSpPr>
      <xdr:spPr>
        <a:xfrm>
          <a:off x="19310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xdr:rowOff>
    </xdr:from>
    <xdr:ext cx="469744" cy="259045"/>
    <xdr:sp macro="" textlink="">
      <xdr:nvSpPr>
        <xdr:cNvPr id="625" name="n_4mainValue【保健センター・保健所】&#10;一人当たり面積"/>
        <xdr:cNvSpPr txBox="1"/>
      </xdr:nvSpPr>
      <xdr:spPr>
        <a:xfrm>
          <a:off x="18421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651" name="直線コネクタ 650"/>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652" name="【消防施設】&#10;有形固定資産減価償却率最小値テキスト"/>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653" name="直線コネクタ 652"/>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654"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55" name="直線コネクタ 654"/>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127743</xdr:rowOff>
    </xdr:from>
    <xdr:ext cx="405111" cy="259045"/>
    <xdr:sp macro="" textlink="">
      <xdr:nvSpPr>
        <xdr:cNvPr id="656" name="【消防施設】&#10;有形固定資産減価償却率平均値テキスト"/>
        <xdr:cNvSpPr txBox="1"/>
      </xdr:nvSpPr>
      <xdr:spPr>
        <a:xfrm>
          <a:off x="16357600" y="1401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657" name="フローチャート: 判断 656"/>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658" name="フローチャート: 判断 657"/>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9" name="フローチャート: 判断 658"/>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660" name="フローチャート: 判断 659"/>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661" name="フローチャート: 判断 660"/>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5262</xdr:rowOff>
    </xdr:from>
    <xdr:to>
      <xdr:col>85</xdr:col>
      <xdr:colOff>177800</xdr:colOff>
      <xdr:row>84</xdr:row>
      <xdr:rowOff>106862</xdr:rowOff>
    </xdr:to>
    <xdr:sp macro="" textlink="">
      <xdr:nvSpPr>
        <xdr:cNvPr id="667" name="楕円 666"/>
        <xdr:cNvSpPr/>
      </xdr:nvSpPr>
      <xdr:spPr>
        <a:xfrm>
          <a:off x="162687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155139</xdr:rowOff>
    </xdr:from>
    <xdr:ext cx="405111" cy="259045"/>
    <xdr:sp macro="" textlink="">
      <xdr:nvSpPr>
        <xdr:cNvPr id="668" name="【消防施設】&#10;有形固定資産減価償却率該当値テキスト"/>
        <xdr:cNvSpPr txBox="1"/>
      </xdr:nvSpPr>
      <xdr:spPr>
        <a:xfrm>
          <a:off x="16357600"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165281</xdr:rowOff>
    </xdr:from>
    <xdr:to>
      <xdr:col>81</xdr:col>
      <xdr:colOff>101600</xdr:colOff>
      <xdr:row>84</xdr:row>
      <xdr:rowOff>95431</xdr:rowOff>
    </xdr:to>
    <xdr:sp macro="" textlink="">
      <xdr:nvSpPr>
        <xdr:cNvPr id="669" name="楕円 668"/>
        <xdr:cNvSpPr/>
      </xdr:nvSpPr>
      <xdr:spPr>
        <a:xfrm>
          <a:off x="154305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44631</xdr:rowOff>
    </xdr:from>
    <xdr:to>
      <xdr:col>85</xdr:col>
      <xdr:colOff>127000</xdr:colOff>
      <xdr:row>84</xdr:row>
      <xdr:rowOff>56062</xdr:rowOff>
    </xdr:to>
    <xdr:cxnSp macro="">
      <xdr:nvCxnSpPr>
        <xdr:cNvPr id="670" name="直線コネクタ 669"/>
        <xdr:cNvCxnSpPr/>
      </xdr:nvCxnSpPr>
      <xdr:spPr>
        <a:xfrm>
          <a:off x="15481300" y="14446431"/>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124461</xdr:rowOff>
    </xdr:from>
    <xdr:to>
      <xdr:col>76</xdr:col>
      <xdr:colOff>165100</xdr:colOff>
      <xdr:row>84</xdr:row>
      <xdr:rowOff>54611</xdr:rowOff>
    </xdr:to>
    <xdr:sp macro="" textlink="">
      <xdr:nvSpPr>
        <xdr:cNvPr id="671" name="楕円 670"/>
        <xdr:cNvSpPr/>
      </xdr:nvSpPr>
      <xdr:spPr>
        <a:xfrm>
          <a:off x="14541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3811</xdr:rowOff>
    </xdr:from>
    <xdr:to>
      <xdr:col>81</xdr:col>
      <xdr:colOff>50800</xdr:colOff>
      <xdr:row>84</xdr:row>
      <xdr:rowOff>44631</xdr:rowOff>
    </xdr:to>
    <xdr:cxnSp macro="">
      <xdr:nvCxnSpPr>
        <xdr:cNvPr id="672" name="直線コネクタ 671"/>
        <xdr:cNvCxnSpPr/>
      </xdr:nvCxnSpPr>
      <xdr:spPr>
        <a:xfrm>
          <a:off x="14592300" y="14405611"/>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99968</xdr:rowOff>
    </xdr:from>
    <xdr:to>
      <xdr:col>72</xdr:col>
      <xdr:colOff>38100</xdr:colOff>
      <xdr:row>84</xdr:row>
      <xdr:rowOff>30118</xdr:rowOff>
    </xdr:to>
    <xdr:sp macro="" textlink="">
      <xdr:nvSpPr>
        <xdr:cNvPr id="673" name="楕円 672"/>
        <xdr:cNvSpPr/>
      </xdr:nvSpPr>
      <xdr:spPr>
        <a:xfrm>
          <a:off x="13652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150768</xdr:rowOff>
    </xdr:from>
    <xdr:to>
      <xdr:col>76</xdr:col>
      <xdr:colOff>114300</xdr:colOff>
      <xdr:row>84</xdr:row>
      <xdr:rowOff>3811</xdr:rowOff>
    </xdr:to>
    <xdr:cxnSp macro="">
      <xdr:nvCxnSpPr>
        <xdr:cNvPr id="674" name="直線コネクタ 673"/>
        <xdr:cNvCxnSpPr/>
      </xdr:nvCxnSpPr>
      <xdr:spPr>
        <a:xfrm>
          <a:off x="13703300" y="1438111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60779</xdr:rowOff>
    </xdr:from>
    <xdr:to>
      <xdr:col>67</xdr:col>
      <xdr:colOff>101600</xdr:colOff>
      <xdr:row>82</xdr:row>
      <xdr:rowOff>162379</xdr:rowOff>
    </xdr:to>
    <xdr:sp macro="" textlink="">
      <xdr:nvSpPr>
        <xdr:cNvPr id="675" name="楕円 674"/>
        <xdr:cNvSpPr/>
      </xdr:nvSpPr>
      <xdr:spPr>
        <a:xfrm>
          <a:off x="12763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111579</xdr:rowOff>
    </xdr:from>
    <xdr:to>
      <xdr:col>71</xdr:col>
      <xdr:colOff>177800</xdr:colOff>
      <xdr:row>83</xdr:row>
      <xdr:rowOff>150768</xdr:rowOff>
    </xdr:to>
    <xdr:cxnSp macro="">
      <xdr:nvCxnSpPr>
        <xdr:cNvPr id="676" name="直線コネクタ 675"/>
        <xdr:cNvCxnSpPr/>
      </xdr:nvCxnSpPr>
      <xdr:spPr>
        <a:xfrm>
          <a:off x="12814300" y="14170479"/>
          <a:ext cx="8890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49909</xdr:rowOff>
    </xdr:from>
    <xdr:ext cx="405111" cy="259045"/>
    <xdr:sp macro="" textlink="">
      <xdr:nvSpPr>
        <xdr:cNvPr id="677" name="n_1aveValue【消防施設】&#10;有形固定資産減価償却率"/>
        <xdr:cNvSpPr txBox="1"/>
      </xdr:nvSpPr>
      <xdr:spPr>
        <a:xfrm>
          <a:off x="152660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78" name="n_2aveValue【消防施設】&#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22151</xdr:rowOff>
    </xdr:from>
    <xdr:ext cx="405111" cy="259045"/>
    <xdr:sp macro="" textlink="">
      <xdr:nvSpPr>
        <xdr:cNvPr id="679" name="n_3aveValue【消防施設】&#10;有形固定資産減価償却率"/>
        <xdr:cNvSpPr txBox="1"/>
      </xdr:nvSpPr>
      <xdr:spPr>
        <a:xfrm>
          <a:off x="13500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3283</xdr:rowOff>
    </xdr:from>
    <xdr:ext cx="405111" cy="259045"/>
    <xdr:sp macro="" textlink="">
      <xdr:nvSpPr>
        <xdr:cNvPr id="680" name="n_4aveValue【消防施設】&#10;有形固定資産減価償却率"/>
        <xdr:cNvSpPr txBox="1"/>
      </xdr:nvSpPr>
      <xdr:spPr>
        <a:xfrm>
          <a:off x="12611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86558</xdr:rowOff>
    </xdr:from>
    <xdr:ext cx="405111" cy="259045"/>
    <xdr:sp macro="" textlink="">
      <xdr:nvSpPr>
        <xdr:cNvPr id="681" name="n_1mainValue【消防施設】&#10;有形固定資産減価償却率"/>
        <xdr:cNvSpPr txBox="1"/>
      </xdr:nvSpPr>
      <xdr:spPr>
        <a:xfrm>
          <a:off x="15266044"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45738</xdr:rowOff>
    </xdr:from>
    <xdr:ext cx="405111" cy="259045"/>
    <xdr:sp macro="" textlink="">
      <xdr:nvSpPr>
        <xdr:cNvPr id="682" name="n_2mainValue【消防施設】&#10;有形固定資産減価償却率"/>
        <xdr:cNvSpPr txBox="1"/>
      </xdr:nvSpPr>
      <xdr:spPr>
        <a:xfrm>
          <a:off x="14389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21245</xdr:rowOff>
    </xdr:from>
    <xdr:ext cx="405111" cy="259045"/>
    <xdr:sp macro="" textlink="">
      <xdr:nvSpPr>
        <xdr:cNvPr id="683" name="n_3mainValue【消防施設】&#10;有形固定資産減価償却率"/>
        <xdr:cNvSpPr txBox="1"/>
      </xdr:nvSpPr>
      <xdr:spPr>
        <a:xfrm>
          <a:off x="13500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7456</xdr:rowOff>
    </xdr:from>
    <xdr:ext cx="405111" cy="259045"/>
    <xdr:sp macro="" textlink="">
      <xdr:nvSpPr>
        <xdr:cNvPr id="684" name="n_4mainValue【消防施設】&#10;有形固定資産減価償却率"/>
        <xdr:cNvSpPr txBox="1"/>
      </xdr:nvSpPr>
      <xdr:spPr>
        <a:xfrm>
          <a:off x="12611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06" name="直線コネクタ 705"/>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8" name="直線コネクタ 70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09" name="【消防施設】&#10;一人当たり面積最大値テキスト"/>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10" name="直線コネクタ 709"/>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11" name="【消防施設】&#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12" name="フローチャート: 判断 711"/>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713" name="フローチャート: 判断 712"/>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714" name="フローチャート: 判断 713"/>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715" name="フローチャート: 判断 714"/>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16" name="フローチャート: 判断 715"/>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7874</xdr:rowOff>
    </xdr:from>
    <xdr:to>
      <xdr:col>116</xdr:col>
      <xdr:colOff>114300</xdr:colOff>
      <xdr:row>85</xdr:row>
      <xdr:rowOff>109474</xdr:rowOff>
    </xdr:to>
    <xdr:sp macro="" textlink="">
      <xdr:nvSpPr>
        <xdr:cNvPr id="722" name="楕円 721"/>
        <xdr:cNvSpPr/>
      </xdr:nvSpPr>
      <xdr:spPr>
        <a:xfrm>
          <a:off x="221107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94251</xdr:rowOff>
    </xdr:from>
    <xdr:ext cx="469744" cy="259045"/>
    <xdr:sp macro="" textlink="">
      <xdr:nvSpPr>
        <xdr:cNvPr id="723" name="【消防施設】&#10;一人当たり面積該当値テキスト"/>
        <xdr:cNvSpPr txBox="1"/>
      </xdr:nvSpPr>
      <xdr:spPr>
        <a:xfrm>
          <a:off x="22199600" y="1449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7874</xdr:rowOff>
    </xdr:from>
    <xdr:to>
      <xdr:col>112</xdr:col>
      <xdr:colOff>38100</xdr:colOff>
      <xdr:row>85</xdr:row>
      <xdr:rowOff>109474</xdr:rowOff>
    </xdr:to>
    <xdr:sp macro="" textlink="">
      <xdr:nvSpPr>
        <xdr:cNvPr id="724" name="楕円 723"/>
        <xdr:cNvSpPr/>
      </xdr:nvSpPr>
      <xdr:spPr>
        <a:xfrm>
          <a:off x="21272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58674</xdr:rowOff>
    </xdr:from>
    <xdr:to>
      <xdr:col>116</xdr:col>
      <xdr:colOff>63500</xdr:colOff>
      <xdr:row>85</xdr:row>
      <xdr:rowOff>58674</xdr:rowOff>
    </xdr:to>
    <xdr:cxnSp macro="">
      <xdr:nvCxnSpPr>
        <xdr:cNvPr id="725" name="直線コネクタ 724"/>
        <xdr:cNvCxnSpPr/>
      </xdr:nvCxnSpPr>
      <xdr:spPr>
        <a:xfrm>
          <a:off x="21323300" y="14631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7874</xdr:rowOff>
    </xdr:from>
    <xdr:to>
      <xdr:col>107</xdr:col>
      <xdr:colOff>101600</xdr:colOff>
      <xdr:row>85</xdr:row>
      <xdr:rowOff>109474</xdr:rowOff>
    </xdr:to>
    <xdr:sp macro="" textlink="">
      <xdr:nvSpPr>
        <xdr:cNvPr id="726" name="楕円 725"/>
        <xdr:cNvSpPr/>
      </xdr:nvSpPr>
      <xdr:spPr>
        <a:xfrm>
          <a:off x="20383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58674</xdr:rowOff>
    </xdr:from>
    <xdr:to>
      <xdr:col>111</xdr:col>
      <xdr:colOff>177800</xdr:colOff>
      <xdr:row>85</xdr:row>
      <xdr:rowOff>58674</xdr:rowOff>
    </xdr:to>
    <xdr:cxnSp macro="">
      <xdr:nvCxnSpPr>
        <xdr:cNvPr id="727" name="直線コネクタ 726"/>
        <xdr:cNvCxnSpPr/>
      </xdr:nvCxnSpPr>
      <xdr:spPr>
        <a:xfrm>
          <a:off x="20434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7874</xdr:rowOff>
    </xdr:from>
    <xdr:to>
      <xdr:col>102</xdr:col>
      <xdr:colOff>165100</xdr:colOff>
      <xdr:row>85</xdr:row>
      <xdr:rowOff>109474</xdr:rowOff>
    </xdr:to>
    <xdr:sp macro="" textlink="">
      <xdr:nvSpPr>
        <xdr:cNvPr id="728" name="楕円 727"/>
        <xdr:cNvSpPr/>
      </xdr:nvSpPr>
      <xdr:spPr>
        <a:xfrm>
          <a:off x="19494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58674</xdr:rowOff>
    </xdr:from>
    <xdr:to>
      <xdr:col>107</xdr:col>
      <xdr:colOff>50800</xdr:colOff>
      <xdr:row>85</xdr:row>
      <xdr:rowOff>58674</xdr:rowOff>
    </xdr:to>
    <xdr:cxnSp macro="">
      <xdr:nvCxnSpPr>
        <xdr:cNvPr id="729" name="直線コネクタ 728"/>
        <xdr:cNvCxnSpPr/>
      </xdr:nvCxnSpPr>
      <xdr:spPr>
        <a:xfrm>
          <a:off x="19545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7874</xdr:rowOff>
    </xdr:from>
    <xdr:to>
      <xdr:col>98</xdr:col>
      <xdr:colOff>38100</xdr:colOff>
      <xdr:row>85</xdr:row>
      <xdr:rowOff>109474</xdr:rowOff>
    </xdr:to>
    <xdr:sp macro="" textlink="">
      <xdr:nvSpPr>
        <xdr:cNvPr id="730" name="楕円 729"/>
        <xdr:cNvSpPr/>
      </xdr:nvSpPr>
      <xdr:spPr>
        <a:xfrm>
          <a:off x="18605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58674</xdr:rowOff>
    </xdr:from>
    <xdr:to>
      <xdr:col>102</xdr:col>
      <xdr:colOff>114300</xdr:colOff>
      <xdr:row>85</xdr:row>
      <xdr:rowOff>58674</xdr:rowOff>
    </xdr:to>
    <xdr:cxnSp macro="">
      <xdr:nvCxnSpPr>
        <xdr:cNvPr id="731" name="直線コネクタ 730"/>
        <xdr:cNvCxnSpPr/>
      </xdr:nvCxnSpPr>
      <xdr:spPr>
        <a:xfrm>
          <a:off x="18656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167149</xdr:rowOff>
    </xdr:from>
    <xdr:ext cx="469744" cy="259045"/>
    <xdr:sp macro="" textlink="">
      <xdr:nvSpPr>
        <xdr:cNvPr id="732" name="n_1aveValue【消防施設】&#10;一人当たり面積"/>
        <xdr:cNvSpPr txBox="1"/>
      </xdr:nvSpPr>
      <xdr:spPr>
        <a:xfrm>
          <a:off x="21075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733" name="n_2aveValue【消防施設】&#10;一人当たり面積"/>
        <xdr:cNvSpPr txBox="1"/>
      </xdr:nvSpPr>
      <xdr:spPr>
        <a:xfrm>
          <a:off x="20199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734" name="n_3aveValue【消防施設】&#10;一人当たり面積"/>
        <xdr:cNvSpPr txBox="1"/>
      </xdr:nvSpPr>
      <xdr:spPr>
        <a:xfrm>
          <a:off x="19310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35" name="n_4ave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100601</xdr:rowOff>
    </xdr:from>
    <xdr:ext cx="469744" cy="259045"/>
    <xdr:sp macro="" textlink="">
      <xdr:nvSpPr>
        <xdr:cNvPr id="736" name="n_1mainValue【消防施設】&#10;一人当たり面積"/>
        <xdr:cNvSpPr txBox="1"/>
      </xdr:nvSpPr>
      <xdr:spPr>
        <a:xfrm>
          <a:off x="210757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100601</xdr:rowOff>
    </xdr:from>
    <xdr:ext cx="469744" cy="259045"/>
    <xdr:sp macro="" textlink="">
      <xdr:nvSpPr>
        <xdr:cNvPr id="737" name="n_2mainValue【消防施設】&#10;一人当たり面積"/>
        <xdr:cNvSpPr txBox="1"/>
      </xdr:nvSpPr>
      <xdr:spPr>
        <a:xfrm>
          <a:off x="20199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100601</xdr:rowOff>
    </xdr:from>
    <xdr:ext cx="469744" cy="259045"/>
    <xdr:sp macro="" textlink="">
      <xdr:nvSpPr>
        <xdr:cNvPr id="738" name="n_3mainValue【消防施設】&#10;一人当たり面積"/>
        <xdr:cNvSpPr txBox="1"/>
      </xdr:nvSpPr>
      <xdr:spPr>
        <a:xfrm>
          <a:off x="19310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100601</xdr:rowOff>
    </xdr:from>
    <xdr:ext cx="469744" cy="259045"/>
    <xdr:sp macro="" textlink="">
      <xdr:nvSpPr>
        <xdr:cNvPr id="739" name="n_4mainValue【消防施設】&#10;一人当たり面積"/>
        <xdr:cNvSpPr txBox="1"/>
      </xdr:nvSpPr>
      <xdr:spPr>
        <a:xfrm>
          <a:off x="18421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765" name="直線コネクタ 764"/>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766" name="【庁舎】&#10;有形固定資産減価償却率最小値テキスト"/>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767" name="直線コネクタ 766"/>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768" name="【庁舎】&#10;有形固定資産減価償却率最大値テキスト"/>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769" name="直線コネクタ 768"/>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770" name="【庁舎】&#10;有形固定資産減価償却率平均値テキスト"/>
        <xdr:cNvSpPr txBox="1"/>
      </xdr:nvSpPr>
      <xdr:spPr>
        <a:xfrm>
          <a:off x="16357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771" name="フローチャート: 判断 770"/>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772" name="フローチャート: 判断 771"/>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773" name="フローチャート: 判断 772"/>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774" name="フローチャート: 判断 773"/>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775" name="フローチャート: 判断 774"/>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152763</xdr:rowOff>
    </xdr:from>
    <xdr:to>
      <xdr:col>85</xdr:col>
      <xdr:colOff>177800</xdr:colOff>
      <xdr:row>105</xdr:row>
      <xdr:rowOff>82913</xdr:rowOff>
    </xdr:to>
    <xdr:sp macro="" textlink="">
      <xdr:nvSpPr>
        <xdr:cNvPr id="781" name="楕円 780"/>
        <xdr:cNvSpPr/>
      </xdr:nvSpPr>
      <xdr:spPr>
        <a:xfrm>
          <a:off x="162687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131190</xdr:rowOff>
    </xdr:from>
    <xdr:ext cx="405111" cy="259045"/>
    <xdr:sp macro="" textlink="">
      <xdr:nvSpPr>
        <xdr:cNvPr id="782" name="【庁舎】&#10;有形固定資産減価償却率該当値テキスト"/>
        <xdr:cNvSpPr txBox="1"/>
      </xdr:nvSpPr>
      <xdr:spPr>
        <a:xfrm>
          <a:off x="16357600"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120106</xdr:rowOff>
    </xdr:from>
    <xdr:to>
      <xdr:col>81</xdr:col>
      <xdr:colOff>101600</xdr:colOff>
      <xdr:row>105</xdr:row>
      <xdr:rowOff>50256</xdr:rowOff>
    </xdr:to>
    <xdr:sp macro="" textlink="">
      <xdr:nvSpPr>
        <xdr:cNvPr id="783" name="楕円 782"/>
        <xdr:cNvSpPr/>
      </xdr:nvSpPr>
      <xdr:spPr>
        <a:xfrm>
          <a:off x="15430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170906</xdr:rowOff>
    </xdr:from>
    <xdr:to>
      <xdr:col>85</xdr:col>
      <xdr:colOff>127000</xdr:colOff>
      <xdr:row>105</xdr:row>
      <xdr:rowOff>32113</xdr:rowOff>
    </xdr:to>
    <xdr:cxnSp macro="">
      <xdr:nvCxnSpPr>
        <xdr:cNvPr id="784" name="直線コネクタ 783"/>
        <xdr:cNvCxnSpPr/>
      </xdr:nvCxnSpPr>
      <xdr:spPr>
        <a:xfrm>
          <a:off x="15481300" y="180017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72752</xdr:rowOff>
    </xdr:from>
    <xdr:to>
      <xdr:col>76</xdr:col>
      <xdr:colOff>165100</xdr:colOff>
      <xdr:row>105</xdr:row>
      <xdr:rowOff>2902</xdr:rowOff>
    </xdr:to>
    <xdr:sp macro="" textlink="">
      <xdr:nvSpPr>
        <xdr:cNvPr id="785" name="楕円 784"/>
        <xdr:cNvSpPr/>
      </xdr:nvSpPr>
      <xdr:spPr>
        <a:xfrm>
          <a:off x="14541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123552</xdr:rowOff>
    </xdr:from>
    <xdr:to>
      <xdr:col>81</xdr:col>
      <xdr:colOff>50800</xdr:colOff>
      <xdr:row>104</xdr:row>
      <xdr:rowOff>170906</xdr:rowOff>
    </xdr:to>
    <xdr:cxnSp macro="">
      <xdr:nvCxnSpPr>
        <xdr:cNvPr id="786" name="直線コネクタ 785"/>
        <xdr:cNvCxnSpPr/>
      </xdr:nvCxnSpPr>
      <xdr:spPr>
        <a:xfrm>
          <a:off x="14592300" y="17954352"/>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31931</xdr:rowOff>
    </xdr:from>
    <xdr:to>
      <xdr:col>72</xdr:col>
      <xdr:colOff>38100</xdr:colOff>
      <xdr:row>104</xdr:row>
      <xdr:rowOff>133531</xdr:rowOff>
    </xdr:to>
    <xdr:sp macro="" textlink="">
      <xdr:nvSpPr>
        <xdr:cNvPr id="787" name="楕円 786"/>
        <xdr:cNvSpPr/>
      </xdr:nvSpPr>
      <xdr:spPr>
        <a:xfrm>
          <a:off x="13652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82731</xdr:rowOff>
    </xdr:from>
    <xdr:to>
      <xdr:col>76</xdr:col>
      <xdr:colOff>114300</xdr:colOff>
      <xdr:row>104</xdr:row>
      <xdr:rowOff>123552</xdr:rowOff>
    </xdr:to>
    <xdr:cxnSp macro="">
      <xdr:nvCxnSpPr>
        <xdr:cNvPr id="788" name="直線コネクタ 787"/>
        <xdr:cNvCxnSpPr/>
      </xdr:nvCxnSpPr>
      <xdr:spPr>
        <a:xfrm>
          <a:off x="13703300" y="17913531"/>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9071</xdr:rowOff>
    </xdr:from>
    <xdr:to>
      <xdr:col>67</xdr:col>
      <xdr:colOff>101600</xdr:colOff>
      <xdr:row>104</xdr:row>
      <xdr:rowOff>110671</xdr:rowOff>
    </xdr:to>
    <xdr:sp macro="" textlink="">
      <xdr:nvSpPr>
        <xdr:cNvPr id="789" name="楕円 788"/>
        <xdr:cNvSpPr/>
      </xdr:nvSpPr>
      <xdr:spPr>
        <a:xfrm>
          <a:off x="12763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59871</xdr:rowOff>
    </xdr:from>
    <xdr:to>
      <xdr:col>71</xdr:col>
      <xdr:colOff>177800</xdr:colOff>
      <xdr:row>104</xdr:row>
      <xdr:rowOff>82731</xdr:rowOff>
    </xdr:to>
    <xdr:cxnSp macro="">
      <xdr:nvCxnSpPr>
        <xdr:cNvPr id="790" name="直線コネクタ 789"/>
        <xdr:cNvCxnSpPr/>
      </xdr:nvCxnSpPr>
      <xdr:spPr>
        <a:xfrm>
          <a:off x="12814300" y="1789067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791" name="n_1aveValue【庁舎】&#10;有形固定資産減価償却率"/>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792" name="n_2aveValue【庁舎】&#10;有形固定資産減価償却率"/>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793" name="n_3aveValue【庁舎】&#10;有形固定資産減価償却率"/>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144253</xdr:rowOff>
    </xdr:from>
    <xdr:ext cx="405111" cy="259045"/>
    <xdr:sp macro="" textlink="">
      <xdr:nvSpPr>
        <xdr:cNvPr id="794" name="n_4aveValue【庁舎】&#10;有形固定資産減価償却率"/>
        <xdr:cNvSpPr txBox="1"/>
      </xdr:nvSpPr>
      <xdr:spPr>
        <a:xfrm>
          <a:off x="12611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41383</xdr:rowOff>
    </xdr:from>
    <xdr:ext cx="405111" cy="259045"/>
    <xdr:sp macro="" textlink="">
      <xdr:nvSpPr>
        <xdr:cNvPr id="795" name="n_1mainValue【庁舎】&#10;有形固定資産減価償却率"/>
        <xdr:cNvSpPr txBox="1"/>
      </xdr:nvSpPr>
      <xdr:spPr>
        <a:xfrm>
          <a:off x="152660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165479</xdr:rowOff>
    </xdr:from>
    <xdr:ext cx="405111" cy="259045"/>
    <xdr:sp macro="" textlink="">
      <xdr:nvSpPr>
        <xdr:cNvPr id="796" name="n_2mainValue【庁舎】&#10;有形固定資産減価償却率"/>
        <xdr:cNvSpPr txBox="1"/>
      </xdr:nvSpPr>
      <xdr:spPr>
        <a:xfrm>
          <a:off x="14389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124658</xdr:rowOff>
    </xdr:from>
    <xdr:ext cx="405111" cy="259045"/>
    <xdr:sp macro="" textlink="">
      <xdr:nvSpPr>
        <xdr:cNvPr id="797" name="n_3mainValue【庁舎】&#10;有形固定資産減価償却率"/>
        <xdr:cNvSpPr txBox="1"/>
      </xdr:nvSpPr>
      <xdr:spPr>
        <a:xfrm>
          <a:off x="13500744" y="1795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127198</xdr:rowOff>
    </xdr:from>
    <xdr:ext cx="405111" cy="259045"/>
    <xdr:sp macro="" textlink="">
      <xdr:nvSpPr>
        <xdr:cNvPr id="798" name="n_4mainValue【庁舎】&#10;有形固定資産減価償却率"/>
        <xdr:cNvSpPr txBox="1"/>
      </xdr:nvSpPr>
      <xdr:spPr>
        <a:xfrm>
          <a:off x="12611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824" name="直線コネクタ 823"/>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825" name="【庁舎】&#10;一人当たり面積最小値テキスト"/>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826" name="直線コネクタ 825"/>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27"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28" name="直線コネクタ 827"/>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829" name="【庁舎】&#10;一人当たり面積平均値テキスト"/>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30" name="フローチャート: 判断 829"/>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31" name="フローチャート: 判断 830"/>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832" name="フローチャート: 判断 831"/>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833" name="フローチャート: 判断 832"/>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834" name="フローチャート: 判断 833"/>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77651</xdr:rowOff>
    </xdr:from>
    <xdr:to>
      <xdr:col>116</xdr:col>
      <xdr:colOff>114300</xdr:colOff>
      <xdr:row>108</xdr:row>
      <xdr:rowOff>7801</xdr:rowOff>
    </xdr:to>
    <xdr:sp macro="" textlink="">
      <xdr:nvSpPr>
        <xdr:cNvPr id="840" name="楕円 839"/>
        <xdr:cNvSpPr/>
      </xdr:nvSpPr>
      <xdr:spPr>
        <a:xfrm>
          <a:off x="221107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56078</xdr:rowOff>
    </xdr:from>
    <xdr:ext cx="469744" cy="259045"/>
    <xdr:sp macro="" textlink="">
      <xdr:nvSpPr>
        <xdr:cNvPr id="841" name="【庁舎】&#10;一人当たり面積該当値テキスト"/>
        <xdr:cNvSpPr txBox="1"/>
      </xdr:nvSpPr>
      <xdr:spPr>
        <a:xfrm>
          <a:off x="22199600" y="1840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77651</xdr:rowOff>
    </xdr:from>
    <xdr:to>
      <xdr:col>112</xdr:col>
      <xdr:colOff>38100</xdr:colOff>
      <xdr:row>108</xdr:row>
      <xdr:rowOff>7801</xdr:rowOff>
    </xdr:to>
    <xdr:sp macro="" textlink="">
      <xdr:nvSpPr>
        <xdr:cNvPr id="842" name="楕円 841"/>
        <xdr:cNvSpPr/>
      </xdr:nvSpPr>
      <xdr:spPr>
        <a:xfrm>
          <a:off x="21272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128451</xdr:rowOff>
    </xdr:from>
    <xdr:to>
      <xdr:col>116</xdr:col>
      <xdr:colOff>63500</xdr:colOff>
      <xdr:row>107</xdr:row>
      <xdr:rowOff>128451</xdr:rowOff>
    </xdr:to>
    <xdr:cxnSp macro="">
      <xdr:nvCxnSpPr>
        <xdr:cNvPr id="843" name="直線コネクタ 842"/>
        <xdr:cNvCxnSpPr/>
      </xdr:nvCxnSpPr>
      <xdr:spPr>
        <a:xfrm>
          <a:off x="21323300" y="1847360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77651</xdr:rowOff>
    </xdr:from>
    <xdr:to>
      <xdr:col>107</xdr:col>
      <xdr:colOff>101600</xdr:colOff>
      <xdr:row>108</xdr:row>
      <xdr:rowOff>7801</xdr:rowOff>
    </xdr:to>
    <xdr:sp macro="" textlink="">
      <xdr:nvSpPr>
        <xdr:cNvPr id="844" name="楕円 843"/>
        <xdr:cNvSpPr/>
      </xdr:nvSpPr>
      <xdr:spPr>
        <a:xfrm>
          <a:off x="20383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128451</xdr:rowOff>
    </xdr:from>
    <xdr:to>
      <xdr:col>111</xdr:col>
      <xdr:colOff>177800</xdr:colOff>
      <xdr:row>107</xdr:row>
      <xdr:rowOff>128451</xdr:rowOff>
    </xdr:to>
    <xdr:cxnSp macro="">
      <xdr:nvCxnSpPr>
        <xdr:cNvPr id="845" name="直線コネクタ 844"/>
        <xdr:cNvCxnSpPr/>
      </xdr:nvCxnSpPr>
      <xdr:spPr>
        <a:xfrm>
          <a:off x="20434300" y="184736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77651</xdr:rowOff>
    </xdr:from>
    <xdr:to>
      <xdr:col>102</xdr:col>
      <xdr:colOff>165100</xdr:colOff>
      <xdr:row>108</xdr:row>
      <xdr:rowOff>7801</xdr:rowOff>
    </xdr:to>
    <xdr:sp macro="" textlink="">
      <xdr:nvSpPr>
        <xdr:cNvPr id="846" name="楕円 845"/>
        <xdr:cNvSpPr/>
      </xdr:nvSpPr>
      <xdr:spPr>
        <a:xfrm>
          <a:off x="19494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128451</xdr:rowOff>
    </xdr:from>
    <xdr:to>
      <xdr:col>107</xdr:col>
      <xdr:colOff>50800</xdr:colOff>
      <xdr:row>107</xdr:row>
      <xdr:rowOff>128451</xdr:rowOff>
    </xdr:to>
    <xdr:cxnSp macro="">
      <xdr:nvCxnSpPr>
        <xdr:cNvPr id="847" name="直線コネクタ 846"/>
        <xdr:cNvCxnSpPr/>
      </xdr:nvCxnSpPr>
      <xdr:spPr>
        <a:xfrm>
          <a:off x="19545300" y="184736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79284</xdr:rowOff>
    </xdr:from>
    <xdr:to>
      <xdr:col>98</xdr:col>
      <xdr:colOff>38100</xdr:colOff>
      <xdr:row>108</xdr:row>
      <xdr:rowOff>9434</xdr:rowOff>
    </xdr:to>
    <xdr:sp macro="" textlink="">
      <xdr:nvSpPr>
        <xdr:cNvPr id="848" name="楕円 847"/>
        <xdr:cNvSpPr/>
      </xdr:nvSpPr>
      <xdr:spPr>
        <a:xfrm>
          <a:off x="18605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128451</xdr:rowOff>
    </xdr:from>
    <xdr:to>
      <xdr:col>102</xdr:col>
      <xdr:colOff>114300</xdr:colOff>
      <xdr:row>107</xdr:row>
      <xdr:rowOff>130084</xdr:rowOff>
    </xdr:to>
    <xdr:cxnSp macro="">
      <xdr:nvCxnSpPr>
        <xdr:cNvPr id="849" name="直線コネクタ 848"/>
        <xdr:cNvCxnSpPr/>
      </xdr:nvCxnSpPr>
      <xdr:spPr>
        <a:xfrm flipV="1">
          <a:off x="18656300" y="1847360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850" name="n_1aveValue【庁舎】&#10;一人当たり面積"/>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12898</xdr:rowOff>
    </xdr:from>
    <xdr:ext cx="469744" cy="259045"/>
    <xdr:sp macro="" textlink="">
      <xdr:nvSpPr>
        <xdr:cNvPr id="851" name="n_2aveValue【庁舎】&#10;一人当たり面積"/>
        <xdr:cNvSpPr txBox="1"/>
      </xdr:nvSpPr>
      <xdr:spPr>
        <a:xfrm>
          <a:off x="20199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852" name="n_3aveValue【庁舎】&#10;一人当たり面積"/>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853" name="n_4aveValue【庁舎】&#10;一人当たり面積"/>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170378</xdr:rowOff>
    </xdr:from>
    <xdr:ext cx="469744" cy="259045"/>
    <xdr:sp macro="" textlink="">
      <xdr:nvSpPr>
        <xdr:cNvPr id="854" name="n_1mainValue【庁舎】&#10;一人当たり面積"/>
        <xdr:cNvSpPr txBox="1"/>
      </xdr:nvSpPr>
      <xdr:spPr>
        <a:xfrm>
          <a:off x="21075727" y="1851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170378</xdr:rowOff>
    </xdr:from>
    <xdr:ext cx="469744" cy="259045"/>
    <xdr:sp macro="" textlink="">
      <xdr:nvSpPr>
        <xdr:cNvPr id="855" name="n_2mainValue【庁舎】&#10;一人当たり面積"/>
        <xdr:cNvSpPr txBox="1"/>
      </xdr:nvSpPr>
      <xdr:spPr>
        <a:xfrm>
          <a:off x="20199427" y="1851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170378</xdr:rowOff>
    </xdr:from>
    <xdr:ext cx="469744" cy="259045"/>
    <xdr:sp macro="" textlink="">
      <xdr:nvSpPr>
        <xdr:cNvPr id="856" name="n_3mainValue【庁舎】&#10;一人当たり面積"/>
        <xdr:cNvSpPr txBox="1"/>
      </xdr:nvSpPr>
      <xdr:spPr>
        <a:xfrm>
          <a:off x="19310427" y="1851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561</xdr:rowOff>
    </xdr:from>
    <xdr:ext cx="469744" cy="259045"/>
    <xdr:sp macro="" textlink="">
      <xdr:nvSpPr>
        <xdr:cNvPr id="857" name="n_4mainValue【庁舎】&#10;一人当たり面積"/>
        <xdr:cNvSpPr txBox="1"/>
      </xdr:nvSpPr>
      <xdr:spPr>
        <a:xfrm>
          <a:off x="18421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有形固定資産減価償却率について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平成２０年度に建替えを行った</a:t>
          </a:r>
          <a:r>
            <a:rPr kumimoji="1" lang="ja-JP" altLang="en-US" sz="1100">
              <a:solidFill>
                <a:schemeClr val="dk1"/>
              </a:solidFill>
              <a:effectLst/>
              <a:latin typeface="+mn-lt"/>
              <a:ea typeface="+mn-ea"/>
              <a:cs typeface="+mn-cs"/>
            </a:rPr>
            <a:t>保健</a:t>
          </a:r>
          <a:r>
            <a:rPr kumimoji="1" lang="ja-JP" altLang="ja-JP" sz="1100">
              <a:solidFill>
                <a:schemeClr val="dk1"/>
              </a:solidFill>
              <a:effectLst/>
              <a:latin typeface="+mn-lt"/>
              <a:ea typeface="+mn-ea"/>
              <a:cs typeface="+mn-cs"/>
            </a:rPr>
            <a:t>センター・保健所</a:t>
          </a:r>
          <a:r>
            <a:rPr kumimoji="1" lang="ja-JP" altLang="en-US" sz="1100">
              <a:solidFill>
                <a:schemeClr val="dk1"/>
              </a:solidFill>
              <a:effectLst/>
              <a:latin typeface="+mn-lt"/>
              <a:ea typeface="+mn-ea"/>
              <a:cs typeface="+mn-cs"/>
            </a:rPr>
            <a:t>と、類似団体の平均値が急激に増加した図書館</a:t>
          </a:r>
          <a:r>
            <a:rPr kumimoji="1" lang="ja-JP" altLang="ja-JP" sz="1100">
              <a:solidFill>
                <a:schemeClr val="dk1"/>
              </a:solidFill>
              <a:effectLst/>
              <a:latin typeface="+mn-lt"/>
              <a:ea typeface="+mn-ea"/>
              <a:cs typeface="+mn-cs"/>
            </a:rPr>
            <a:t>以外の類型別の施設については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平均値を上回っている。建設後４０年以上経過した市庁舎をはじめ、施設全般の老朽化が進行していることが要因である。建築年度別に施設全体の整備状況を整理すると現在の市庁舎が完成した昭和４７年度から６０年代にかけて建設された施設が多く、築３０年超の公共施設の延床面積が施設全体の半数近くを占めている。今後は公共施設に関する個別施設計画に基づき施設の耐震化や長寿命化を図るなど計画的に改修・修繕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61,966
61,426
113.01
27,428,666
25,960,128
1,376,346
13,551,373
22,403,386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0" lang="ja-JP" altLang="en-US" sz="1100" b="0" i="0">
              <a:solidFill>
                <a:schemeClr val="dk1"/>
              </a:solidFill>
              <a:effectLst/>
              <a:latin typeface="ＭＳ ゴシック" panose="020B0609070205080204" pitchFamily="49" charset="-128"/>
              <a:ea typeface="ＭＳ ゴシック" panose="020B0609070205080204" pitchFamily="49" charset="-128"/>
              <a:cs typeface="+mn-cs"/>
            </a:rPr>
            <a:t>令和元</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年度は、</a:t>
          </a:r>
          <a:r>
            <a:rPr lang="ja-JP" altLang="en-US" sz="1100" b="0" i="0">
              <a:solidFill>
                <a:schemeClr val="dk1"/>
              </a:solidFill>
              <a:effectLst/>
              <a:latin typeface="ＭＳ ゴシック" panose="020B0609070205080204" pitchFamily="49" charset="-128"/>
              <a:ea typeface="ＭＳ ゴシック" panose="020B0609070205080204" pitchFamily="49" charset="-128"/>
              <a:cs typeface="+mn-cs"/>
            </a:rPr>
            <a:t>市民税収及び固定資産税収等の市税収入の増等に伴う基準財政収入額の増額と私立保育所等の在籍人数が増加し、密度補正係数が増加したことによる社会福祉費の増等による基準財政需要額の増額が同水準であったため、</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年度と同様の</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0.70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b="0" i="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年度から徐々に増加し、平成</a:t>
          </a:r>
          <a:r>
            <a:rPr lang="en-US" altLang="ja-JP" sz="1100" b="0" i="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年度から類似団体の平均値を上回って推移しているが、</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今後も徹底した経費節減に努め、市税の課税客体などの把握や収納対策の強化を図り、さらなる自主財源確保の取り組みを進める。</a:t>
          </a:r>
          <a:endParaRPr lang="ja-JP" altLang="ja-JP" sz="1400">
            <a:effectLst/>
            <a:latin typeface="ＭＳ ゴシック" panose="020B0609070205080204" pitchFamily="49" charset="-128"/>
            <a:ea typeface="ＭＳ ゴシック" panose="020B0609070205080204" pitchFamily="49" charset="-128"/>
          </a:endParaRPr>
        </a:p>
        <a:p>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97367</xdr:rowOff>
    </xdr:to>
    <xdr:cxnSp macro="">
      <xdr:nvCxnSpPr>
        <xdr:cNvPr id="69" name="直線コネクタ 68"/>
        <xdr:cNvCxnSpPr/>
      </xdr:nvCxnSpPr>
      <xdr:spPr>
        <a:xfrm>
          <a:off x="4114800" y="67839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39</xdr:row>
      <xdr:rowOff>137583</xdr:rowOff>
    </xdr:to>
    <xdr:cxnSp macro="">
      <xdr:nvCxnSpPr>
        <xdr:cNvPr id="72" name="直線コネクタ 71"/>
        <xdr:cNvCxnSpPr/>
      </xdr:nvCxnSpPr>
      <xdr:spPr>
        <a:xfrm flipV="1">
          <a:off x="3225800" y="67839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40</xdr:row>
      <xdr:rowOff>6350</xdr:rowOff>
    </xdr:to>
    <xdr:cxnSp macro="">
      <xdr:nvCxnSpPr>
        <xdr:cNvPr id="75" name="直線コネクタ 74"/>
        <xdr:cNvCxnSpPr/>
      </xdr:nvCxnSpPr>
      <xdr:spPr>
        <a:xfrm flipV="1">
          <a:off x="2336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46567</xdr:rowOff>
    </xdr:to>
    <xdr:cxnSp macro="">
      <xdr:nvCxnSpPr>
        <xdr:cNvPr id="78" name="直線コネクタ 77"/>
        <xdr:cNvCxnSpPr/>
      </xdr:nvCxnSpPr>
      <xdr:spPr>
        <a:xfrm flipV="1">
          <a:off x="1447800" y="68643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90" name="楕円 89"/>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91" name="テキスト ボックス 90"/>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補助費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や公債費の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により前年度に比べて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類似団体の平均値を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今後も、定員管理等による歳出削減や起債の抑制を行うとともに、市税徴収率の向上などによる歳入確保に取り組み、財政構造の弾力性の確保に努める。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109038</xdr:rowOff>
    </xdr:from>
    <xdr:to>
      <xdr:col>23</xdr:col>
      <xdr:colOff>133350</xdr:colOff>
      <xdr:row>62</xdr:row>
      <xdr:rowOff>41003</xdr:rowOff>
    </xdr:to>
    <xdr:cxnSp macro="">
      <xdr:nvCxnSpPr>
        <xdr:cNvPr id="134" name="直線コネクタ 133"/>
        <xdr:cNvCxnSpPr/>
      </xdr:nvCxnSpPr>
      <xdr:spPr>
        <a:xfrm flipV="1">
          <a:off x="4114800" y="10567488"/>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107060</xdr:rowOff>
    </xdr:from>
    <xdr:ext cx="762000" cy="259045"/>
    <xdr:sp macro="" textlink="">
      <xdr:nvSpPr>
        <xdr:cNvPr id="135" name="財政構造の弾力性平均値テキスト"/>
        <xdr:cNvSpPr txBox="1"/>
      </xdr:nvSpPr>
      <xdr:spPr>
        <a:xfrm>
          <a:off x="5041900" y="1073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157299</xdr:rowOff>
    </xdr:from>
    <xdr:to>
      <xdr:col>19</xdr:col>
      <xdr:colOff>133350</xdr:colOff>
      <xdr:row>62</xdr:row>
      <xdr:rowOff>41003</xdr:rowOff>
    </xdr:to>
    <xdr:cxnSp macro="">
      <xdr:nvCxnSpPr>
        <xdr:cNvPr id="137" name="直線コネクタ 136"/>
        <xdr:cNvCxnSpPr/>
      </xdr:nvCxnSpPr>
      <xdr:spPr>
        <a:xfrm>
          <a:off x="3225800" y="1061574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8544</xdr:rowOff>
    </xdr:from>
    <xdr:ext cx="736600" cy="259045"/>
    <xdr:sp macro="" textlink="">
      <xdr:nvSpPr>
        <xdr:cNvPr id="139" name="テキスト ボックス 138"/>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26307</xdr:rowOff>
    </xdr:from>
    <xdr:to>
      <xdr:col>15</xdr:col>
      <xdr:colOff>82550</xdr:colOff>
      <xdr:row>61</xdr:row>
      <xdr:rowOff>157299</xdr:rowOff>
    </xdr:to>
    <xdr:cxnSp macro="">
      <xdr:nvCxnSpPr>
        <xdr:cNvPr id="140" name="直線コネクタ 139"/>
        <xdr:cNvCxnSpPr/>
      </xdr:nvCxnSpPr>
      <xdr:spPr>
        <a:xfrm>
          <a:off x="2336800" y="10484757"/>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131734</xdr:rowOff>
    </xdr:from>
    <xdr:ext cx="762000" cy="259045"/>
    <xdr:sp macro="" textlink="">
      <xdr:nvSpPr>
        <xdr:cNvPr id="142" name="テキスト ボックス 141"/>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120106</xdr:rowOff>
    </xdr:from>
    <xdr:to>
      <xdr:col>11</xdr:col>
      <xdr:colOff>31750</xdr:colOff>
      <xdr:row>61</xdr:row>
      <xdr:rowOff>26307</xdr:rowOff>
    </xdr:to>
    <xdr:cxnSp macro="">
      <xdr:nvCxnSpPr>
        <xdr:cNvPr id="143" name="直線コネクタ 142"/>
        <xdr:cNvCxnSpPr/>
      </xdr:nvCxnSpPr>
      <xdr:spPr>
        <a:xfrm>
          <a:off x="1447800" y="10064206"/>
          <a:ext cx="889000" cy="4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62792</xdr:rowOff>
    </xdr:from>
    <xdr:ext cx="762000" cy="259045"/>
    <xdr:sp macro="" textlink="">
      <xdr:nvSpPr>
        <xdr:cNvPr id="145" name="テキスト ボックス 144"/>
        <xdr:cNvSpPr txBox="1"/>
      </xdr:nvSpPr>
      <xdr:spPr>
        <a:xfrm>
          <a:off x="1955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110144</xdr:rowOff>
    </xdr:from>
    <xdr:ext cx="762000" cy="259045"/>
    <xdr:sp macro="" textlink="">
      <xdr:nvSpPr>
        <xdr:cNvPr id="147" name="テキスト ボックス 146"/>
        <xdr:cNvSpPr txBox="1"/>
      </xdr:nvSpPr>
      <xdr:spPr>
        <a:xfrm>
          <a:off x="1066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58238</xdr:rowOff>
    </xdr:from>
    <xdr:to>
      <xdr:col>23</xdr:col>
      <xdr:colOff>184150</xdr:colOff>
      <xdr:row>61</xdr:row>
      <xdr:rowOff>159838</xdr:rowOff>
    </xdr:to>
    <xdr:sp macro="" textlink="">
      <xdr:nvSpPr>
        <xdr:cNvPr id="153" name="楕円 152"/>
        <xdr:cNvSpPr/>
      </xdr:nvSpPr>
      <xdr:spPr>
        <a:xfrm>
          <a:off x="49022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74765</xdr:rowOff>
    </xdr:from>
    <xdr:ext cx="762000" cy="259045"/>
    <xdr:sp macro="" textlink="">
      <xdr:nvSpPr>
        <xdr:cNvPr id="154" name="財政構造の弾力性該当値テキスト"/>
        <xdr:cNvSpPr txBox="1"/>
      </xdr:nvSpPr>
      <xdr:spPr>
        <a:xfrm>
          <a:off x="5041900" y="103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161653</xdr:rowOff>
    </xdr:from>
    <xdr:to>
      <xdr:col>19</xdr:col>
      <xdr:colOff>184150</xdr:colOff>
      <xdr:row>62</xdr:row>
      <xdr:rowOff>91803</xdr:rowOff>
    </xdr:to>
    <xdr:sp macro="" textlink="">
      <xdr:nvSpPr>
        <xdr:cNvPr id="155" name="楕円 154"/>
        <xdr:cNvSpPr/>
      </xdr:nvSpPr>
      <xdr:spPr>
        <a:xfrm>
          <a:off x="4064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101980</xdr:rowOff>
    </xdr:from>
    <xdr:ext cx="736600" cy="259045"/>
    <xdr:sp macro="" textlink="">
      <xdr:nvSpPr>
        <xdr:cNvPr id="156" name="テキスト ボックス 155"/>
        <xdr:cNvSpPr txBox="1"/>
      </xdr:nvSpPr>
      <xdr:spPr>
        <a:xfrm>
          <a:off x="3733800" y="10388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106499</xdr:rowOff>
    </xdr:from>
    <xdr:to>
      <xdr:col>15</xdr:col>
      <xdr:colOff>133350</xdr:colOff>
      <xdr:row>62</xdr:row>
      <xdr:rowOff>36649</xdr:rowOff>
    </xdr:to>
    <xdr:sp macro="" textlink="">
      <xdr:nvSpPr>
        <xdr:cNvPr id="157" name="楕円 156"/>
        <xdr:cNvSpPr/>
      </xdr:nvSpPr>
      <xdr:spPr>
        <a:xfrm>
          <a:off x="3175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46826</xdr:rowOff>
    </xdr:from>
    <xdr:ext cx="762000" cy="259045"/>
    <xdr:sp macro="" textlink="">
      <xdr:nvSpPr>
        <xdr:cNvPr id="158" name="テキスト ボックス 157"/>
        <xdr:cNvSpPr txBox="1"/>
      </xdr:nvSpPr>
      <xdr:spPr>
        <a:xfrm>
          <a:off x="2844800" y="1033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146957</xdr:rowOff>
    </xdr:from>
    <xdr:to>
      <xdr:col>11</xdr:col>
      <xdr:colOff>82550</xdr:colOff>
      <xdr:row>61</xdr:row>
      <xdr:rowOff>77107</xdr:rowOff>
    </xdr:to>
    <xdr:sp macro="" textlink="">
      <xdr:nvSpPr>
        <xdr:cNvPr id="159" name="楕円 158"/>
        <xdr:cNvSpPr/>
      </xdr:nvSpPr>
      <xdr:spPr>
        <a:xfrm>
          <a:off x="2286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87284</xdr:rowOff>
    </xdr:from>
    <xdr:ext cx="762000" cy="259045"/>
    <xdr:sp macro="" textlink="">
      <xdr:nvSpPr>
        <xdr:cNvPr id="160" name="テキスト ボックス 159"/>
        <xdr:cNvSpPr txBox="1"/>
      </xdr:nvSpPr>
      <xdr:spPr>
        <a:xfrm>
          <a:off x="1955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69306</xdr:rowOff>
    </xdr:from>
    <xdr:to>
      <xdr:col>7</xdr:col>
      <xdr:colOff>31750</xdr:colOff>
      <xdr:row>58</xdr:row>
      <xdr:rowOff>170906</xdr:rowOff>
    </xdr:to>
    <xdr:sp macro="" textlink="">
      <xdr:nvSpPr>
        <xdr:cNvPr id="161" name="楕円 160"/>
        <xdr:cNvSpPr/>
      </xdr:nvSpPr>
      <xdr:spPr>
        <a:xfrm>
          <a:off x="13970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9633</xdr:rowOff>
    </xdr:from>
    <xdr:ext cx="762000" cy="259045"/>
    <xdr:sp macro="" textlink="">
      <xdr:nvSpPr>
        <xdr:cNvPr id="162" name="テキスト ボックス 161"/>
        <xdr:cNvSpPr txBox="1"/>
      </xdr:nvSpPr>
      <xdr:spPr>
        <a:xfrm>
          <a:off x="1066800" y="978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[116,551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年度は、退職手当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の増等により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物件費が微減したため、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を上回りはしたもののほぼ横ばいとなった。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類似団体の平均値を下回った状態を維持している。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今後も、定員適正化やコスト削減に取り組み、人件費・物件費等の削減を図る。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148661</xdr:rowOff>
    </xdr:from>
    <xdr:to>
      <xdr:col>23</xdr:col>
      <xdr:colOff>133350</xdr:colOff>
      <xdr:row>81</xdr:row>
      <xdr:rowOff>153400</xdr:rowOff>
    </xdr:to>
    <xdr:cxnSp macro="">
      <xdr:nvCxnSpPr>
        <xdr:cNvPr id="195" name="直線コネクタ 194"/>
        <xdr:cNvCxnSpPr/>
      </xdr:nvCxnSpPr>
      <xdr:spPr>
        <a:xfrm>
          <a:off x="4114800" y="14036111"/>
          <a:ext cx="838200" cy="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148661</xdr:rowOff>
    </xdr:from>
    <xdr:to>
      <xdr:col>19</xdr:col>
      <xdr:colOff>133350</xdr:colOff>
      <xdr:row>81</xdr:row>
      <xdr:rowOff>166314</xdr:rowOff>
    </xdr:to>
    <xdr:cxnSp macro="">
      <xdr:nvCxnSpPr>
        <xdr:cNvPr id="198" name="直線コネクタ 197"/>
        <xdr:cNvCxnSpPr/>
      </xdr:nvCxnSpPr>
      <xdr:spPr>
        <a:xfrm flipV="1">
          <a:off x="3225800" y="14036111"/>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133150</xdr:rowOff>
    </xdr:from>
    <xdr:to>
      <xdr:col>15</xdr:col>
      <xdr:colOff>82550</xdr:colOff>
      <xdr:row>81</xdr:row>
      <xdr:rowOff>166314</xdr:rowOff>
    </xdr:to>
    <xdr:cxnSp macro="">
      <xdr:nvCxnSpPr>
        <xdr:cNvPr id="201" name="直線コネクタ 200"/>
        <xdr:cNvCxnSpPr/>
      </xdr:nvCxnSpPr>
      <xdr:spPr>
        <a:xfrm>
          <a:off x="2336800" y="14020600"/>
          <a:ext cx="889000" cy="3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96791</xdr:rowOff>
    </xdr:from>
    <xdr:to>
      <xdr:col>11</xdr:col>
      <xdr:colOff>31750</xdr:colOff>
      <xdr:row>81</xdr:row>
      <xdr:rowOff>133150</xdr:rowOff>
    </xdr:to>
    <xdr:cxnSp macro="">
      <xdr:nvCxnSpPr>
        <xdr:cNvPr id="204" name="直線コネクタ 203"/>
        <xdr:cNvCxnSpPr/>
      </xdr:nvCxnSpPr>
      <xdr:spPr>
        <a:xfrm>
          <a:off x="1447800" y="13984241"/>
          <a:ext cx="889000" cy="3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102600</xdr:rowOff>
    </xdr:from>
    <xdr:to>
      <xdr:col>23</xdr:col>
      <xdr:colOff>184150</xdr:colOff>
      <xdr:row>82</xdr:row>
      <xdr:rowOff>32750</xdr:rowOff>
    </xdr:to>
    <xdr:sp macro="" textlink="">
      <xdr:nvSpPr>
        <xdr:cNvPr id="214" name="楕円 213"/>
        <xdr:cNvSpPr/>
      </xdr:nvSpPr>
      <xdr:spPr>
        <a:xfrm>
          <a:off x="4902200" y="1399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119127</xdr:rowOff>
    </xdr:from>
    <xdr:ext cx="762000" cy="259045"/>
    <xdr:sp macro="" textlink="">
      <xdr:nvSpPr>
        <xdr:cNvPr id="215" name="人件費・物件費等の状況該当値テキスト"/>
        <xdr:cNvSpPr txBox="1"/>
      </xdr:nvSpPr>
      <xdr:spPr>
        <a:xfrm>
          <a:off x="5041900" y="1383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97861</xdr:rowOff>
    </xdr:from>
    <xdr:to>
      <xdr:col>19</xdr:col>
      <xdr:colOff>184150</xdr:colOff>
      <xdr:row>82</xdr:row>
      <xdr:rowOff>28011</xdr:rowOff>
    </xdr:to>
    <xdr:sp macro="" textlink="">
      <xdr:nvSpPr>
        <xdr:cNvPr id="216" name="楕円 215"/>
        <xdr:cNvSpPr/>
      </xdr:nvSpPr>
      <xdr:spPr>
        <a:xfrm>
          <a:off x="4064000" y="1398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38188</xdr:rowOff>
    </xdr:from>
    <xdr:ext cx="736600" cy="259045"/>
    <xdr:sp macro="" textlink="">
      <xdr:nvSpPr>
        <xdr:cNvPr id="217" name="テキスト ボックス 216"/>
        <xdr:cNvSpPr txBox="1"/>
      </xdr:nvSpPr>
      <xdr:spPr>
        <a:xfrm>
          <a:off x="3733800" y="13754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115514</xdr:rowOff>
    </xdr:from>
    <xdr:to>
      <xdr:col>15</xdr:col>
      <xdr:colOff>133350</xdr:colOff>
      <xdr:row>82</xdr:row>
      <xdr:rowOff>45664</xdr:rowOff>
    </xdr:to>
    <xdr:sp macro="" textlink="">
      <xdr:nvSpPr>
        <xdr:cNvPr id="218" name="楕円 217"/>
        <xdr:cNvSpPr/>
      </xdr:nvSpPr>
      <xdr:spPr>
        <a:xfrm>
          <a:off x="3175000" y="1400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55841</xdr:rowOff>
    </xdr:from>
    <xdr:ext cx="762000" cy="259045"/>
    <xdr:sp macro="" textlink="">
      <xdr:nvSpPr>
        <xdr:cNvPr id="219" name="テキスト ボックス 218"/>
        <xdr:cNvSpPr txBox="1"/>
      </xdr:nvSpPr>
      <xdr:spPr>
        <a:xfrm>
          <a:off x="2844800" y="1377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82350</xdr:rowOff>
    </xdr:from>
    <xdr:to>
      <xdr:col>11</xdr:col>
      <xdr:colOff>82550</xdr:colOff>
      <xdr:row>82</xdr:row>
      <xdr:rowOff>12500</xdr:rowOff>
    </xdr:to>
    <xdr:sp macro="" textlink="">
      <xdr:nvSpPr>
        <xdr:cNvPr id="220" name="楕円 219"/>
        <xdr:cNvSpPr/>
      </xdr:nvSpPr>
      <xdr:spPr>
        <a:xfrm>
          <a:off x="2286000" y="1396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22677</xdr:rowOff>
    </xdr:from>
    <xdr:ext cx="762000" cy="259045"/>
    <xdr:sp macro="" textlink="">
      <xdr:nvSpPr>
        <xdr:cNvPr id="221" name="テキスト ボックス 220"/>
        <xdr:cNvSpPr txBox="1"/>
      </xdr:nvSpPr>
      <xdr:spPr>
        <a:xfrm>
          <a:off x="1955800" y="137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45991</xdr:rowOff>
    </xdr:from>
    <xdr:to>
      <xdr:col>7</xdr:col>
      <xdr:colOff>31750</xdr:colOff>
      <xdr:row>81</xdr:row>
      <xdr:rowOff>147591</xdr:rowOff>
    </xdr:to>
    <xdr:sp macro="" textlink="">
      <xdr:nvSpPr>
        <xdr:cNvPr id="222" name="楕円 221"/>
        <xdr:cNvSpPr/>
      </xdr:nvSpPr>
      <xdr:spPr>
        <a:xfrm>
          <a:off x="1397000" y="1393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157768</xdr:rowOff>
    </xdr:from>
    <xdr:ext cx="762000" cy="259045"/>
    <xdr:sp macro="" textlink="">
      <xdr:nvSpPr>
        <xdr:cNvPr id="223" name="テキスト ボックス 222"/>
        <xdr:cNvSpPr txBox="1"/>
      </xdr:nvSpPr>
      <xdr:spPr>
        <a:xfrm>
          <a:off x="1066800" y="1370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100">
              <a:latin typeface="ＭＳ ゴシック" panose="020B0609070205080204" pitchFamily="49" charset="-128"/>
              <a:ea typeface="ＭＳ ゴシック" panose="020B0609070205080204" pitchFamily="49" charset="-128"/>
            </a:rPr>
            <a:t>　旧来からの県準拠の給与体系となっており、</a:t>
          </a:r>
          <a:r>
            <a:rPr kumimoji="0"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令和元年</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度は前年度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と同水準</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、類似団体の平均値を</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上回るものとなっている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給料表の構造を見直し、職務・職責に応じた構造への転換を図る観点から、職員の配置等の適正化等の措置を講じ、</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今後も国及び県の勧告並びに他市等の状況を参考にしながら給与水準の適正化に努める。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34471</xdr:rowOff>
    </xdr:to>
    <xdr:cxnSp macro="">
      <xdr:nvCxnSpPr>
        <xdr:cNvPr id="259" name="直線コネクタ 258"/>
        <xdr:cNvCxnSpPr/>
      </xdr:nvCxnSpPr>
      <xdr:spPr>
        <a:xfrm>
          <a:off x="16179800" y="151220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0" name="給与水準   （国との比較）平均値テキスト"/>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86179</xdr:rowOff>
    </xdr:to>
    <xdr:cxnSp macro="">
      <xdr:nvCxnSpPr>
        <xdr:cNvPr id="262" name="直線コネクタ 261"/>
        <xdr:cNvCxnSpPr/>
      </xdr:nvCxnSpPr>
      <xdr:spPr>
        <a:xfrm flipV="1">
          <a:off x="15290800" y="151220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86179</xdr:rowOff>
    </xdr:to>
    <xdr:cxnSp macro="">
      <xdr:nvCxnSpPr>
        <xdr:cNvPr id="265" name="直線コネクタ 264"/>
        <xdr:cNvCxnSpPr/>
      </xdr:nvCxnSpPr>
      <xdr:spPr>
        <a:xfrm>
          <a:off x="14401800" y="151220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88</xdr:row>
      <xdr:rowOff>68943</xdr:rowOff>
    </xdr:to>
    <xdr:cxnSp macro="">
      <xdr:nvCxnSpPr>
        <xdr:cNvPr id="268" name="直線コネクタ 267"/>
        <xdr:cNvCxnSpPr/>
      </xdr:nvCxnSpPr>
      <xdr:spPr>
        <a:xfrm flipV="1">
          <a:off x="13512800" y="151220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72" name="テキスト ボックス 271"/>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8" name="楕円 277"/>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79" name="給与水準   （国との比較）該当値テキスト"/>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80" name="楕円 279"/>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81" name="テキスト ボックス 280"/>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35379</xdr:rowOff>
    </xdr:from>
    <xdr:to>
      <xdr:col>73</xdr:col>
      <xdr:colOff>44450</xdr:colOff>
      <xdr:row>88</xdr:row>
      <xdr:rowOff>136979</xdr:rowOff>
    </xdr:to>
    <xdr:sp macro="" textlink="">
      <xdr:nvSpPr>
        <xdr:cNvPr id="282" name="楕円 281"/>
        <xdr:cNvSpPr/>
      </xdr:nvSpPr>
      <xdr:spPr>
        <a:xfrm>
          <a:off x="15240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121756</xdr:rowOff>
    </xdr:from>
    <xdr:ext cx="762000" cy="259045"/>
    <xdr:sp macro="" textlink="">
      <xdr:nvSpPr>
        <xdr:cNvPr id="283" name="テキスト ボックス 282"/>
        <xdr:cNvSpPr txBox="1"/>
      </xdr:nvSpPr>
      <xdr:spPr>
        <a:xfrm>
          <a:off x="14909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4" name="楕円 283"/>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5" name="テキスト ボックス 284"/>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18143</xdr:rowOff>
    </xdr:from>
    <xdr:to>
      <xdr:col>64</xdr:col>
      <xdr:colOff>152400</xdr:colOff>
      <xdr:row>88</xdr:row>
      <xdr:rowOff>119743</xdr:rowOff>
    </xdr:to>
    <xdr:sp macro="" textlink="">
      <xdr:nvSpPr>
        <xdr:cNvPr id="286" name="楕円 285"/>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104520</xdr:rowOff>
    </xdr:from>
    <xdr:ext cx="762000" cy="259045"/>
    <xdr:sp macro="" textlink="">
      <xdr:nvSpPr>
        <xdr:cNvPr id="287" name="テキスト ボックス 286"/>
        <xdr:cNvSpPr txBox="1"/>
      </xdr:nvSpPr>
      <xdr:spPr>
        <a:xfrm>
          <a:off x="13131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100">
              <a:latin typeface="ＭＳ ゴシック" panose="020B0609070205080204" pitchFamily="49" charset="-128"/>
              <a:ea typeface="ＭＳ ゴシック" panose="020B0609070205080204" pitchFamily="49" charset="-128"/>
            </a:rPr>
            <a:t>　これまで行政改革の一環として職員数の削減を図ってきたことで、</a:t>
          </a:r>
          <a:r>
            <a:rPr kumimoji="0"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年度を含め、ここ数年ほぼ横ばいで推移し類似団体の平均値を下回っている。</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今後は、社会情勢の変化や住民ニーズに即して、事務事業の見直しや効率的な組織運営を行い、適切な定員管理に努める。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43785</xdr:rowOff>
    </xdr:from>
    <xdr:to>
      <xdr:col>81</xdr:col>
      <xdr:colOff>44450</xdr:colOff>
      <xdr:row>60</xdr:row>
      <xdr:rowOff>44934</xdr:rowOff>
    </xdr:to>
    <xdr:cxnSp macro="">
      <xdr:nvCxnSpPr>
        <xdr:cNvPr id="324" name="直線コネクタ 323"/>
        <xdr:cNvCxnSpPr/>
      </xdr:nvCxnSpPr>
      <xdr:spPr>
        <a:xfrm>
          <a:off x="16179800" y="10330785"/>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5" name="定員管理の状況平均値テキスト"/>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29996</xdr:rowOff>
    </xdr:from>
    <xdr:to>
      <xdr:col>77</xdr:col>
      <xdr:colOff>44450</xdr:colOff>
      <xdr:row>60</xdr:row>
      <xdr:rowOff>43785</xdr:rowOff>
    </xdr:to>
    <xdr:cxnSp macro="">
      <xdr:nvCxnSpPr>
        <xdr:cNvPr id="327" name="直線コネクタ 326"/>
        <xdr:cNvCxnSpPr/>
      </xdr:nvCxnSpPr>
      <xdr:spPr>
        <a:xfrm>
          <a:off x="15290800" y="1031699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9" name="テキスト ボックス 328"/>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24251</xdr:rowOff>
    </xdr:from>
    <xdr:to>
      <xdr:col>72</xdr:col>
      <xdr:colOff>203200</xdr:colOff>
      <xdr:row>60</xdr:row>
      <xdr:rowOff>29996</xdr:rowOff>
    </xdr:to>
    <xdr:cxnSp macro="">
      <xdr:nvCxnSpPr>
        <xdr:cNvPr id="330" name="直線コネクタ 329"/>
        <xdr:cNvCxnSpPr/>
      </xdr:nvCxnSpPr>
      <xdr:spPr>
        <a:xfrm>
          <a:off x="14401800" y="10311251"/>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32" name="テキスト ボックス 331"/>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24251</xdr:rowOff>
    </xdr:from>
    <xdr:to>
      <xdr:col>68</xdr:col>
      <xdr:colOff>152400</xdr:colOff>
      <xdr:row>60</xdr:row>
      <xdr:rowOff>24251</xdr:rowOff>
    </xdr:to>
    <xdr:cxnSp macro="">
      <xdr:nvCxnSpPr>
        <xdr:cNvPr id="333" name="直線コネクタ 332"/>
        <xdr:cNvCxnSpPr/>
      </xdr:nvCxnSpPr>
      <xdr:spPr>
        <a:xfrm>
          <a:off x="13512800" y="103112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5" name="テキスト ボックス 334"/>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80269</xdr:rowOff>
    </xdr:from>
    <xdr:ext cx="762000" cy="259045"/>
    <xdr:sp macro="" textlink="">
      <xdr:nvSpPr>
        <xdr:cNvPr id="337" name="テキスト ボックス 336"/>
        <xdr:cNvSpPr txBox="1"/>
      </xdr:nvSpPr>
      <xdr:spPr>
        <a:xfrm>
          <a:off x="13131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165584</xdr:rowOff>
    </xdr:from>
    <xdr:to>
      <xdr:col>81</xdr:col>
      <xdr:colOff>95250</xdr:colOff>
      <xdr:row>60</xdr:row>
      <xdr:rowOff>95734</xdr:rowOff>
    </xdr:to>
    <xdr:sp macro="" textlink="">
      <xdr:nvSpPr>
        <xdr:cNvPr id="343" name="楕円 342"/>
        <xdr:cNvSpPr/>
      </xdr:nvSpPr>
      <xdr:spPr>
        <a:xfrm>
          <a:off x="16967200" y="102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10661</xdr:rowOff>
    </xdr:from>
    <xdr:ext cx="762000" cy="259045"/>
    <xdr:sp macro="" textlink="">
      <xdr:nvSpPr>
        <xdr:cNvPr id="344" name="定員管理の状況該当値テキスト"/>
        <xdr:cNvSpPr txBox="1"/>
      </xdr:nvSpPr>
      <xdr:spPr>
        <a:xfrm>
          <a:off x="17106900" y="1012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164435</xdr:rowOff>
    </xdr:from>
    <xdr:to>
      <xdr:col>77</xdr:col>
      <xdr:colOff>95250</xdr:colOff>
      <xdr:row>60</xdr:row>
      <xdr:rowOff>94585</xdr:rowOff>
    </xdr:to>
    <xdr:sp macro="" textlink="">
      <xdr:nvSpPr>
        <xdr:cNvPr id="345" name="楕円 344"/>
        <xdr:cNvSpPr/>
      </xdr:nvSpPr>
      <xdr:spPr>
        <a:xfrm>
          <a:off x="16129000" y="102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104762</xdr:rowOff>
    </xdr:from>
    <xdr:ext cx="736600" cy="259045"/>
    <xdr:sp macro="" textlink="">
      <xdr:nvSpPr>
        <xdr:cNvPr id="346" name="テキスト ボックス 345"/>
        <xdr:cNvSpPr txBox="1"/>
      </xdr:nvSpPr>
      <xdr:spPr>
        <a:xfrm>
          <a:off x="15798800" y="10048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150646</xdr:rowOff>
    </xdr:from>
    <xdr:to>
      <xdr:col>73</xdr:col>
      <xdr:colOff>44450</xdr:colOff>
      <xdr:row>60</xdr:row>
      <xdr:rowOff>80796</xdr:rowOff>
    </xdr:to>
    <xdr:sp macro="" textlink="">
      <xdr:nvSpPr>
        <xdr:cNvPr id="347" name="楕円 346"/>
        <xdr:cNvSpPr/>
      </xdr:nvSpPr>
      <xdr:spPr>
        <a:xfrm>
          <a:off x="15240000" y="102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90973</xdr:rowOff>
    </xdr:from>
    <xdr:ext cx="762000" cy="259045"/>
    <xdr:sp macro="" textlink="">
      <xdr:nvSpPr>
        <xdr:cNvPr id="348" name="テキスト ボックス 347"/>
        <xdr:cNvSpPr txBox="1"/>
      </xdr:nvSpPr>
      <xdr:spPr>
        <a:xfrm>
          <a:off x="14909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144901</xdr:rowOff>
    </xdr:from>
    <xdr:to>
      <xdr:col>68</xdr:col>
      <xdr:colOff>203200</xdr:colOff>
      <xdr:row>60</xdr:row>
      <xdr:rowOff>75051</xdr:rowOff>
    </xdr:to>
    <xdr:sp macro="" textlink="">
      <xdr:nvSpPr>
        <xdr:cNvPr id="349" name="楕円 348"/>
        <xdr:cNvSpPr/>
      </xdr:nvSpPr>
      <xdr:spPr>
        <a:xfrm>
          <a:off x="14351000" y="10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85228</xdr:rowOff>
    </xdr:from>
    <xdr:ext cx="762000" cy="259045"/>
    <xdr:sp macro="" textlink="">
      <xdr:nvSpPr>
        <xdr:cNvPr id="350" name="テキスト ボックス 349"/>
        <xdr:cNvSpPr txBox="1"/>
      </xdr:nvSpPr>
      <xdr:spPr>
        <a:xfrm>
          <a:off x="14020800" y="1002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144901</xdr:rowOff>
    </xdr:from>
    <xdr:to>
      <xdr:col>64</xdr:col>
      <xdr:colOff>152400</xdr:colOff>
      <xdr:row>60</xdr:row>
      <xdr:rowOff>75051</xdr:rowOff>
    </xdr:to>
    <xdr:sp macro="" textlink="">
      <xdr:nvSpPr>
        <xdr:cNvPr id="351" name="楕円 350"/>
        <xdr:cNvSpPr/>
      </xdr:nvSpPr>
      <xdr:spPr>
        <a:xfrm>
          <a:off x="13462000" y="10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85228</xdr:rowOff>
    </xdr:from>
    <xdr:ext cx="762000" cy="259045"/>
    <xdr:sp macro="" textlink="">
      <xdr:nvSpPr>
        <xdr:cNvPr id="352" name="テキスト ボックス 351"/>
        <xdr:cNvSpPr txBox="1"/>
      </xdr:nvSpPr>
      <xdr:spPr>
        <a:xfrm>
          <a:off x="13131800" y="1002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前年度に比べ一般会計の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元利償還金が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、標準財政規模が増加した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たため、前年度から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類似団体の平均値を下回っているが、今後も元利償還金の増加が見込まれるため、普通建設事業の厳選と計画的な実施とともに、起債発行及び公債費の抑制に努めていく。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159657</xdr:rowOff>
    </xdr:from>
    <xdr:to>
      <xdr:col>81</xdr:col>
      <xdr:colOff>44450</xdr:colOff>
      <xdr:row>39</xdr:row>
      <xdr:rowOff>45659</xdr:rowOff>
    </xdr:to>
    <xdr:cxnSp macro="">
      <xdr:nvCxnSpPr>
        <xdr:cNvPr id="388" name="直線コネクタ 387"/>
        <xdr:cNvCxnSpPr/>
      </xdr:nvCxnSpPr>
      <xdr:spPr>
        <a:xfrm flipV="1">
          <a:off x="16179800" y="6674757"/>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9" name="公債費負担の状況平均値テキスト"/>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39</xdr:row>
      <xdr:rowOff>45659</xdr:rowOff>
    </xdr:to>
    <xdr:cxnSp macro="">
      <xdr:nvCxnSpPr>
        <xdr:cNvPr id="391" name="直線コネクタ 390"/>
        <xdr:cNvCxnSpPr/>
      </xdr:nvCxnSpPr>
      <xdr:spPr>
        <a:xfrm>
          <a:off x="15290800" y="6663267"/>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93" name="テキスト ボックス 392"/>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33262</xdr:rowOff>
    </xdr:from>
    <xdr:to>
      <xdr:col>72</xdr:col>
      <xdr:colOff>203200</xdr:colOff>
      <xdr:row>38</xdr:row>
      <xdr:rowOff>148167</xdr:rowOff>
    </xdr:to>
    <xdr:cxnSp macro="">
      <xdr:nvCxnSpPr>
        <xdr:cNvPr id="394" name="直線コネクタ 393"/>
        <xdr:cNvCxnSpPr/>
      </xdr:nvCxnSpPr>
      <xdr:spPr>
        <a:xfrm>
          <a:off x="14401800" y="654836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6" name="テキスト ボックス 395"/>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10281</xdr:rowOff>
    </xdr:from>
    <xdr:to>
      <xdr:col>68</xdr:col>
      <xdr:colOff>152400</xdr:colOff>
      <xdr:row>38</xdr:row>
      <xdr:rowOff>33262</xdr:rowOff>
    </xdr:to>
    <xdr:cxnSp macro="">
      <xdr:nvCxnSpPr>
        <xdr:cNvPr id="397" name="直線コネクタ 396"/>
        <xdr:cNvCxnSpPr/>
      </xdr:nvCxnSpPr>
      <xdr:spPr>
        <a:xfrm>
          <a:off x="13512800" y="65253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9" name="テキスト ボックス 398"/>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1" name="テキスト ボックス 400"/>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108857</xdr:rowOff>
    </xdr:from>
    <xdr:to>
      <xdr:col>81</xdr:col>
      <xdr:colOff>95250</xdr:colOff>
      <xdr:row>39</xdr:row>
      <xdr:rowOff>39007</xdr:rowOff>
    </xdr:to>
    <xdr:sp macro="" textlink="">
      <xdr:nvSpPr>
        <xdr:cNvPr id="407" name="楕円 406"/>
        <xdr:cNvSpPr/>
      </xdr:nvSpPr>
      <xdr:spPr>
        <a:xfrm>
          <a:off x="16967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125384</xdr:rowOff>
    </xdr:from>
    <xdr:ext cx="762000" cy="259045"/>
    <xdr:sp macro="" textlink="">
      <xdr:nvSpPr>
        <xdr:cNvPr id="408" name="公債費負担の状況該当値テキスト"/>
        <xdr:cNvSpPr txBox="1"/>
      </xdr:nvSpPr>
      <xdr:spPr>
        <a:xfrm>
          <a:off x="171069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166309</xdr:rowOff>
    </xdr:from>
    <xdr:to>
      <xdr:col>77</xdr:col>
      <xdr:colOff>95250</xdr:colOff>
      <xdr:row>39</xdr:row>
      <xdr:rowOff>96459</xdr:rowOff>
    </xdr:to>
    <xdr:sp macro="" textlink="">
      <xdr:nvSpPr>
        <xdr:cNvPr id="409" name="楕円 408"/>
        <xdr:cNvSpPr/>
      </xdr:nvSpPr>
      <xdr:spPr>
        <a:xfrm>
          <a:off x="16129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106636</xdr:rowOff>
    </xdr:from>
    <xdr:ext cx="736600" cy="259045"/>
    <xdr:sp macro="" textlink="">
      <xdr:nvSpPr>
        <xdr:cNvPr id="410" name="テキスト ボックス 409"/>
        <xdr:cNvSpPr txBox="1"/>
      </xdr:nvSpPr>
      <xdr:spPr>
        <a:xfrm>
          <a:off x="15798800" y="645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11" name="楕円 410"/>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12" name="テキスト ボックス 411"/>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153912</xdr:rowOff>
    </xdr:from>
    <xdr:to>
      <xdr:col>68</xdr:col>
      <xdr:colOff>203200</xdr:colOff>
      <xdr:row>38</xdr:row>
      <xdr:rowOff>84062</xdr:rowOff>
    </xdr:to>
    <xdr:sp macro="" textlink="">
      <xdr:nvSpPr>
        <xdr:cNvPr id="413" name="楕円 412"/>
        <xdr:cNvSpPr/>
      </xdr:nvSpPr>
      <xdr:spPr>
        <a:xfrm>
          <a:off x="14351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94239</xdr:rowOff>
    </xdr:from>
    <xdr:ext cx="762000" cy="259045"/>
    <xdr:sp macro="" textlink="">
      <xdr:nvSpPr>
        <xdr:cNvPr id="414" name="テキスト ボックス 413"/>
        <xdr:cNvSpPr txBox="1"/>
      </xdr:nvSpPr>
      <xdr:spPr>
        <a:xfrm>
          <a:off x="14020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130931</xdr:rowOff>
    </xdr:from>
    <xdr:to>
      <xdr:col>64</xdr:col>
      <xdr:colOff>152400</xdr:colOff>
      <xdr:row>38</xdr:row>
      <xdr:rowOff>61081</xdr:rowOff>
    </xdr:to>
    <xdr:sp macro="" textlink="">
      <xdr:nvSpPr>
        <xdr:cNvPr id="415" name="楕円 414"/>
        <xdr:cNvSpPr/>
      </xdr:nvSpPr>
      <xdr:spPr>
        <a:xfrm>
          <a:off x="134620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71258</xdr:rowOff>
    </xdr:from>
    <xdr:ext cx="762000" cy="259045"/>
    <xdr:sp macro="" textlink="">
      <xdr:nvSpPr>
        <xdr:cNvPr id="416" name="テキスト ボックス 415"/>
        <xdr:cNvSpPr txBox="1"/>
      </xdr:nvSpPr>
      <xdr:spPr>
        <a:xfrm>
          <a:off x="13131800" y="624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年度は、地方債残高の減少と充当可能基金の増加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将来負担比率は算出されず</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、類似団体の平均値を下回った。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今後も、将来負担の縮減を念頭に、地方債発行の抑制</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を図りながら財政の健全化に努めていく。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153307</xdr:rowOff>
    </xdr:from>
    <xdr:to>
      <xdr:col>77</xdr:col>
      <xdr:colOff>44450</xdr:colOff>
      <xdr:row>15</xdr:row>
      <xdr:rowOff>19534</xdr:rowOff>
    </xdr:to>
    <xdr:cxnSp macro="">
      <xdr:nvCxnSpPr>
        <xdr:cNvPr id="452" name="直線コネクタ 451"/>
        <xdr:cNvCxnSpPr/>
      </xdr:nvCxnSpPr>
      <xdr:spPr>
        <a:xfrm flipV="1">
          <a:off x="15290800" y="2382157"/>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3" name="将来負担の状況平均値テキスト"/>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19534</xdr:rowOff>
    </xdr:from>
    <xdr:to>
      <xdr:col>72</xdr:col>
      <xdr:colOff>203200</xdr:colOff>
      <xdr:row>15</xdr:row>
      <xdr:rowOff>149376</xdr:rowOff>
    </xdr:to>
    <xdr:cxnSp macro="">
      <xdr:nvCxnSpPr>
        <xdr:cNvPr id="455" name="直線コネクタ 454"/>
        <xdr:cNvCxnSpPr/>
      </xdr:nvCxnSpPr>
      <xdr:spPr>
        <a:xfrm flipV="1">
          <a:off x="14401800" y="2591284"/>
          <a:ext cx="889000" cy="12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68899</xdr:rowOff>
    </xdr:from>
    <xdr:ext cx="736600" cy="259045"/>
    <xdr:sp macro="" textlink="">
      <xdr:nvSpPr>
        <xdr:cNvPr id="457" name="テキスト ボックス 456"/>
        <xdr:cNvSpPr txBox="1"/>
      </xdr:nvSpPr>
      <xdr:spPr>
        <a:xfrm>
          <a:off x="15798800" y="2640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149376</xdr:rowOff>
    </xdr:from>
    <xdr:to>
      <xdr:col>68</xdr:col>
      <xdr:colOff>152400</xdr:colOff>
      <xdr:row>16</xdr:row>
      <xdr:rowOff>41124</xdr:rowOff>
    </xdr:to>
    <xdr:cxnSp macro="">
      <xdr:nvCxnSpPr>
        <xdr:cNvPr id="458" name="直線コネクタ 457"/>
        <xdr:cNvCxnSpPr/>
      </xdr:nvCxnSpPr>
      <xdr:spPr>
        <a:xfrm flipV="1">
          <a:off x="13512800" y="2721126"/>
          <a:ext cx="8890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124054</xdr:rowOff>
    </xdr:from>
    <xdr:ext cx="762000" cy="259045"/>
    <xdr:sp macro="" textlink="">
      <xdr:nvSpPr>
        <xdr:cNvPr id="460" name="テキスト ボックス 459"/>
        <xdr:cNvSpPr txBox="1"/>
      </xdr:nvSpPr>
      <xdr:spPr>
        <a:xfrm>
          <a:off x="14909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64105</xdr:rowOff>
    </xdr:from>
    <xdr:to>
      <xdr:col>68</xdr:col>
      <xdr:colOff>203200</xdr:colOff>
      <xdr:row>15</xdr:row>
      <xdr:rowOff>165705</xdr:rowOff>
    </xdr:to>
    <xdr:sp macro="" textlink="">
      <xdr:nvSpPr>
        <xdr:cNvPr id="461" name="フローチャート: 判断 460"/>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62" name="テキスト ボックス 461"/>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3" name="フローチャート: 判断 462"/>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64" name="テキスト ボックス 463"/>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102507</xdr:rowOff>
    </xdr:from>
    <xdr:to>
      <xdr:col>77</xdr:col>
      <xdr:colOff>95250</xdr:colOff>
      <xdr:row>14</xdr:row>
      <xdr:rowOff>32657</xdr:rowOff>
    </xdr:to>
    <xdr:sp macro="" textlink="">
      <xdr:nvSpPr>
        <xdr:cNvPr id="470" name="楕円 469"/>
        <xdr:cNvSpPr/>
      </xdr:nvSpPr>
      <xdr:spPr>
        <a:xfrm>
          <a:off x="16129000" y="23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42834</xdr:rowOff>
    </xdr:from>
    <xdr:ext cx="736600" cy="259045"/>
    <xdr:sp macro="" textlink="">
      <xdr:nvSpPr>
        <xdr:cNvPr id="471" name="テキスト ボックス 470"/>
        <xdr:cNvSpPr txBox="1"/>
      </xdr:nvSpPr>
      <xdr:spPr>
        <a:xfrm>
          <a:off x="15798800" y="2100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140184</xdr:rowOff>
    </xdr:from>
    <xdr:to>
      <xdr:col>73</xdr:col>
      <xdr:colOff>44450</xdr:colOff>
      <xdr:row>15</xdr:row>
      <xdr:rowOff>70334</xdr:rowOff>
    </xdr:to>
    <xdr:sp macro="" textlink="">
      <xdr:nvSpPr>
        <xdr:cNvPr id="472" name="楕円 471"/>
        <xdr:cNvSpPr/>
      </xdr:nvSpPr>
      <xdr:spPr>
        <a:xfrm>
          <a:off x="15240000" y="254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73" name="テキスト ボックス 472"/>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98576</xdr:rowOff>
    </xdr:from>
    <xdr:to>
      <xdr:col>68</xdr:col>
      <xdr:colOff>203200</xdr:colOff>
      <xdr:row>16</xdr:row>
      <xdr:rowOff>28726</xdr:rowOff>
    </xdr:to>
    <xdr:sp macro="" textlink="">
      <xdr:nvSpPr>
        <xdr:cNvPr id="474" name="楕円 473"/>
        <xdr:cNvSpPr/>
      </xdr:nvSpPr>
      <xdr:spPr>
        <a:xfrm>
          <a:off x="14351000" y="26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13503</xdr:rowOff>
    </xdr:from>
    <xdr:ext cx="762000" cy="259045"/>
    <xdr:sp macro="" textlink="">
      <xdr:nvSpPr>
        <xdr:cNvPr id="475" name="テキスト ボックス 474"/>
        <xdr:cNvSpPr txBox="1"/>
      </xdr:nvSpPr>
      <xdr:spPr>
        <a:xfrm>
          <a:off x="14020800" y="275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161774</xdr:rowOff>
    </xdr:from>
    <xdr:to>
      <xdr:col>64</xdr:col>
      <xdr:colOff>152400</xdr:colOff>
      <xdr:row>16</xdr:row>
      <xdr:rowOff>91924</xdr:rowOff>
    </xdr:to>
    <xdr:sp macro="" textlink="">
      <xdr:nvSpPr>
        <xdr:cNvPr id="476" name="楕円 475"/>
        <xdr:cNvSpPr/>
      </xdr:nvSpPr>
      <xdr:spPr>
        <a:xfrm>
          <a:off x="13462000" y="27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76701</xdr:rowOff>
    </xdr:from>
    <xdr:ext cx="762000" cy="259045"/>
    <xdr:sp macro="" textlink="">
      <xdr:nvSpPr>
        <xdr:cNvPr id="477" name="テキスト ボックス 476"/>
        <xdr:cNvSpPr txBox="1"/>
      </xdr:nvSpPr>
      <xdr:spPr>
        <a:xfrm>
          <a:off x="13131800" y="281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61,966
61,426
113.01
27,428,666
25,960,128
1,376,346
13,551,373
22,403,386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年度は、退職手当の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により人件費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の決算額は増額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、経常収支比率については、分子である経常経費充当一般財源は微増であり、分母である経常</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一般財源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が分子の増を上回ったことで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、前年度に比べて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した。昨年度に引き続き、類似団体の平均値を下回っている。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73660</xdr:rowOff>
    </xdr:to>
    <xdr:cxnSp macro="">
      <xdr:nvCxnSpPr>
        <xdr:cNvPr id="66" name="直線コネクタ 65"/>
        <xdr:cNvCxnSpPr/>
      </xdr:nvCxnSpPr>
      <xdr:spPr>
        <a:xfrm flipV="1">
          <a:off x="3987800" y="62077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73660</xdr:rowOff>
    </xdr:to>
    <xdr:cxnSp macro="">
      <xdr:nvCxnSpPr>
        <xdr:cNvPr id="69" name="直線コネクタ 68"/>
        <xdr:cNvCxnSpPr/>
      </xdr:nvCxnSpPr>
      <xdr:spPr>
        <a:xfrm>
          <a:off x="3098800" y="623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58420</xdr:rowOff>
    </xdr:to>
    <xdr:cxnSp macro="">
      <xdr:nvCxnSpPr>
        <xdr:cNvPr id="72" name="直線コネクタ 71"/>
        <xdr:cNvCxnSpPr/>
      </xdr:nvCxnSpPr>
      <xdr:spPr>
        <a:xfrm>
          <a:off x="2209800" y="621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43180</xdr:rowOff>
    </xdr:to>
    <xdr:cxnSp macro="">
      <xdr:nvCxnSpPr>
        <xdr:cNvPr id="75" name="直線コネクタ 74"/>
        <xdr:cNvCxnSpPr/>
      </xdr:nvCxnSpPr>
      <xdr:spPr>
        <a:xfrm>
          <a:off x="1320800" y="620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6"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88" name="テキスト ボックス 87"/>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90" name="テキスト ボックス 89"/>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92" name="テキスト ボックス 91"/>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前年度から決算額は横ばいとなったものの、空調設備の導入による小中学校の光熱水費等が増加し、経常的な支出が増加していることにより、経常収支比率は、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前年度に比べて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年度以降、類似団体内平均値を上回る数値となっているため、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引き続き経常経費の見直しに努め、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最小限の費用で最大限の効果を達成できるよう徹底する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168148</xdr:rowOff>
    </xdr:from>
    <xdr:to>
      <xdr:col>82</xdr:col>
      <xdr:colOff>107950</xdr:colOff>
      <xdr:row>17</xdr:row>
      <xdr:rowOff>24130</xdr:rowOff>
    </xdr:to>
    <xdr:cxnSp macro="">
      <xdr:nvCxnSpPr>
        <xdr:cNvPr id="125" name="直線コネクタ 124"/>
        <xdr:cNvCxnSpPr/>
      </xdr:nvCxnSpPr>
      <xdr:spPr>
        <a:xfrm>
          <a:off x="15671800" y="29113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131589</xdr:rowOff>
    </xdr:from>
    <xdr:ext cx="762000" cy="259045"/>
    <xdr:sp macro="" textlink="">
      <xdr:nvSpPr>
        <xdr:cNvPr id="126" name="物件費平均値テキスト"/>
        <xdr:cNvSpPr txBox="1"/>
      </xdr:nvSpPr>
      <xdr:spPr>
        <a:xfrm>
          <a:off x="16598900" y="2531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85852</xdr:rowOff>
    </xdr:from>
    <xdr:to>
      <xdr:col>78</xdr:col>
      <xdr:colOff>69850</xdr:colOff>
      <xdr:row>16</xdr:row>
      <xdr:rowOff>168148</xdr:rowOff>
    </xdr:to>
    <xdr:cxnSp macro="">
      <xdr:nvCxnSpPr>
        <xdr:cNvPr id="128" name="直線コネクタ 127"/>
        <xdr:cNvCxnSpPr/>
      </xdr:nvCxnSpPr>
      <xdr:spPr>
        <a:xfrm>
          <a:off x="14782800" y="28290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129286</xdr:rowOff>
    </xdr:from>
    <xdr:to>
      <xdr:col>73</xdr:col>
      <xdr:colOff>180975</xdr:colOff>
      <xdr:row>16</xdr:row>
      <xdr:rowOff>85852</xdr:rowOff>
    </xdr:to>
    <xdr:cxnSp macro="">
      <xdr:nvCxnSpPr>
        <xdr:cNvPr id="131" name="直線コネクタ 130"/>
        <xdr:cNvCxnSpPr/>
      </xdr:nvCxnSpPr>
      <xdr:spPr>
        <a:xfrm>
          <a:off x="13893800" y="27010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154432</xdr:rowOff>
    </xdr:from>
    <xdr:to>
      <xdr:col>69</xdr:col>
      <xdr:colOff>92075</xdr:colOff>
      <xdr:row>15</xdr:row>
      <xdr:rowOff>129286</xdr:rowOff>
    </xdr:to>
    <xdr:cxnSp macro="">
      <xdr:nvCxnSpPr>
        <xdr:cNvPr id="134" name="直線コネクタ 133"/>
        <xdr:cNvCxnSpPr/>
      </xdr:nvCxnSpPr>
      <xdr:spPr>
        <a:xfrm>
          <a:off x="13004800" y="255473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4" name="楕円 143"/>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5"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117348</xdr:rowOff>
    </xdr:from>
    <xdr:to>
      <xdr:col>78</xdr:col>
      <xdr:colOff>120650</xdr:colOff>
      <xdr:row>17</xdr:row>
      <xdr:rowOff>47498</xdr:rowOff>
    </xdr:to>
    <xdr:sp macro="" textlink="">
      <xdr:nvSpPr>
        <xdr:cNvPr id="146" name="楕円 145"/>
        <xdr:cNvSpPr/>
      </xdr:nvSpPr>
      <xdr:spPr>
        <a:xfrm>
          <a:off x="15621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32275</xdr:rowOff>
    </xdr:from>
    <xdr:ext cx="736600" cy="259045"/>
    <xdr:sp macro="" textlink="">
      <xdr:nvSpPr>
        <xdr:cNvPr id="147" name="テキスト ボックス 146"/>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35052</xdr:rowOff>
    </xdr:from>
    <xdr:to>
      <xdr:col>74</xdr:col>
      <xdr:colOff>31750</xdr:colOff>
      <xdr:row>16</xdr:row>
      <xdr:rowOff>136652</xdr:rowOff>
    </xdr:to>
    <xdr:sp macro="" textlink="">
      <xdr:nvSpPr>
        <xdr:cNvPr id="148" name="楕円 147"/>
        <xdr:cNvSpPr/>
      </xdr:nvSpPr>
      <xdr:spPr>
        <a:xfrm>
          <a:off x="14732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49" name="テキスト ボックス 148"/>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78486</xdr:rowOff>
    </xdr:from>
    <xdr:to>
      <xdr:col>69</xdr:col>
      <xdr:colOff>142875</xdr:colOff>
      <xdr:row>16</xdr:row>
      <xdr:rowOff>8636</xdr:rowOff>
    </xdr:to>
    <xdr:sp macro="" textlink="">
      <xdr:nvSpPr>
        <xdr:cNvPr id="150" name="楕円 149"/>
        <xdr:cNvSpPr/>
      </xdr:nvSpPr>
      <xdr:spPr>
        <a:xfrm>
          <a:off x="13843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164863</xdr:rowOff>
    </xdr:from>
    <xdr:ext cx="762000" cy="259045"/>
    <xdr:sp macro="" textlink="">
      <xdr:nvSpPr>
        <xdr:cNvPr id="151" name="テキスト ボックス 150"/>
        <xdr:cNvSpPr txBox="1"/>
      </xdr:nvSpPr>
      <xdr:spPr>
        <a:xfrm>
          <a:off x="13512800" y="27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103632</xdr:rowOff>
    </xdr:from>
    <xdr:to>
      <xdr:col>65</xdr:col>
      <xdr:colOff>53975</xdr:colOff>
      <xdr:row>15</xdr:row>
      <xdr:rowOff>33782</xdr:rowOff>
    </xdr:to>
    <xdr:sp macro="" textlink="">
      <xdr:nvSpPr>
        <xdr:cNvPr id="152" name="楕円 151"/>
        <xdr:cNvSpPr/>
      </xdr:nvSpPr>
      <xdr:spPr>
        <a:xfrm>
          <a:off x="12954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43959</xdr:rowOff>
    </xdr:from>
    <xdr:ext cx="762000" cy="259045"/>
    <xdr:sp macro="" textlink="">
      <xdr:nvSpPr>
        <xdr:cNvPr id="153" name="テキスト ボックス 152"/>
        <xdr:cNvSpPr txBox="1"/>
      </xdr:nvSpPr>
      <xdr:spPr>
        <a:xfrm>
          <a:off x="12623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年度は、類似団体の平均値を下回っているが、保育委託料や施設型給付費の増加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により、前年度に比べて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ポイント増加している。今後も保育需要の増加や障がい児等への支援給付の増加、高齢化が進むことによる扶助費の増加が見込まれる。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85090</xdr:rowOff>
    </xdr:to>
    <xdr:cxnSp macro="">
      <xdr:nvCxnSpPr>
        <xdr:cNvPr id="186" name="直線コネクタ 185"/>
        <xdr:cNvCxnSpPr/>
      </xdr:nvCxnSpPr>
      <xdr:spPr>
        <a:xfrm>
          <a:off x="3987800" y="94234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142240</xdr:rowOff>
    </xdr:from>
    <xdr:to>
      <xdr:col>19</xdr:col>
      <xdr:colOff>187325</xdr:colOff>
      <xdr:row>54</xdr:row>
      <xdr:rowOff>165100</xdr:rowOff>
    </xdr:to>
    <xdr:cxnSp macro="">
      <xdr:nvCxnSpPr>
        <xdr:cNvPr id="189" name="直線コネクタ 188"/>
        <xdr:cNvCxnSpPr/>
      </xdr:nvCxnSpPr>
      <xdr:spPr>
        <a:xfrm>
          <a:off x="3098800" y="9400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73660</xdr:rowOff>
    </xdr:from>
    <xdr:to>
      <xdr:col>15</xdr:col>
      <xdr:colOff>98425</xdr:colOff>
      <xdr:row>54</xdr:row>
      <xdr:rowOff>142240</xdr:rowOff>
    </xdr:to>
    <xdr:cxnSp macro="">
      <xdr:nvCxnSpPr>
        <xdr:cNvPr id="192" name="直線コネクタ 191"/>
        <xdr:cNvCxnSpPr/>
      </xdr:nvCxnSpPr>
      <xdr:spPr>
        <a:xfrm>
          <a:off x="2209800" y="9331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20320</xdr:rowOff>
    </xdr:from>
    <xdr:to>
      <xdr:col>11</xdr:col>
      <xdr:colOff>9525</xdr:colOff>
      <xdr:row>54</xdr:row>
      <xdr:rowOff>73660</xdr:rowOff>
    </xdr:to>
    <xdr:cxnSp macro="">
      <xdr:nvCxnSpPr>
        <xdr:cNvPr id="195" name="直線コネクタ 194"/>
        <xdr:cNvCxnSpPr/>
      </xdr:nvCxnSpPr>
      <xdr:spPr>
        <a:xfrm>
          <a:off x="1320800" y="9278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199" name="テキスト ボックス 198"/>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34290</xdr:rowOff>
    </xdr:from>
    <xdr:to>
      <xdr:col>24</xdr:col>
      <xdr:colOff>76200</xdr:colOff>
      <xdr:row>55</xdr:row>
      <xdr:rowOff>135890</xdr:rowOff>
    </xdr:to>
    <xdr:sp macro="" textlink="">
      <xdr:nvSpPr>
        <xdr:cNvPr id="205" name="楕円 204"/>
        <xdr:cNvSpPr/>
      </xdr:nvSpPr>
      <xdr:spPr>
        <a:xfrm>
          <a:off x="4775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50817</xdr:rowOff>
    </xdr:from>
    <xdr:ext cx="762000" cy="259045"/>
    <xdr:sp macro="" textlink="">
      <xdr:nvSpPr>
        <xdr:cNvPr id="206" name="扶助費該当値テキスト"/>
        <xdr:cNvSpPr txBox="1"/>
      </xdr:nvSpPr>
      <xdr:spPr>
        <a:xfrm>
          <a:off x="4914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7" name="楕円 206"/>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8" name="テキスト ボックス 207"/>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91440</xdr:rowOff>
    </xdr:from>
    <xdr:to>
      <xdr:col>15</xdr:col>
      <xdr:colOff>149225</xdr:colOff>
      <xdr:row>55</xdr:row>
      <xdr:rowOff>21590</xdr:rowOff>
    </xdr:to>
    <xdr:sp macro="" textlink="">
      <xdr:nvSpPr>
        <xdr:cNvPr id="209" name="楕円 208"/>
        <xdr:cNvSpPr/>
      </xdr:nvSpPr>
      <xdr:spPr>
        <a:xfrm>
          <a:off x="3048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31767</xdr:rowOff>
    </xdr:from>
    <xdr:ext cx="762000" cy="259045"/>
    <xdr:sp macro="" textlink="">
      <xdr:nvSpPr>
        <xdr:cNvPr id="210" name="テキスト ボックス 209"/>
        <xdr:cNvSpPr txBox="1"/>
      </xdr:nvSpPr>
      <xdr:spPr>
        <a:xfrm>
          <a:off x="2717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22860</xdr:rowOff>
    </xdr:from>
    <xdr:to>
      <xdr:col>11</xdr:col>
      <xdr:colOff>60325</xdr:colOff>
      <xdr:row>54</xdr:row>
      <xdr:rowOff>124460</xdr:rowOff>
    </xdr:to>
    <xdr:sp macro="" textlink="">
      <xdr:nvSpPr>
        <xdr:cNvPr id="211" name="楕円 210"/>
        <xdr:cNvSpPr/>
      </xdr:nvSpPr>
      <xdr:spPr>
        <a:xfrm>
          <a:off x="2159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134637</xdr:rowOff>
    </xdr:from>
    <xdr:ext cx="762000" cy="259045"/>
    <xdr:sp macro="" textlink="">
      <xdr:nvSpPr>
        <xdr:cNvPr id="212" name="テキスト ボックス 211"/>
        <xdr:cNvSpPr txBox="1"/>
      </xdr:nvSpPr>
      <xdr:spPr>
        <a:xfrm>
          <a:off x="1828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140970</xdr:rowOff>
    </xdr:from>
    <xdr:to>
      <xdr:col>6</xdr:col>
      <xdr:colOff>171450</xdr:colOff>
      <xdr:row>54</xdr:row>
      <xdr:rowOff>71120</xdr:rowOff>
    </xdr:to>
    <xdr:sp macro="" textlink="">
      <xdr:nvSpPr>
        <xdr:cNvPr id="213" name="楕円 212"/>
        <xdr:cNvSpPr/>
      </xdr:nvSpPr>
      <xdr:spPr>
        <a:xfrm>
          <a:off x="1270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81297</xdr:rowOff>
    </xdr:from>
    <xdr:ext cx="762000" cy="259045"/>
    <xdr:sp macro="" textlink="">
      <xdr:nvSpPr>
        <xdr:cNvPr id="214" name="テキスト ボックス 213"/>
        <xdr:cNvSpPr txBox="1"/>
      </xdr:nvSpPr>
      <xdr:spPr>
        <a:xfrm>
          <a:off x="939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産業立地促進資金貸付金の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類似団体の平均を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わずかに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下回っているが、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高齢化に伴う社会保障関連特別会計への繰出金の増加が予想される。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84546</xdr:rowOff>
    </xdr:to>
    <xdr:cxnSp macro="">
      <xdr:nvCxnSpPr>
        <xdr:cNvPr id="249" name="直線コネクタ 248"/>
        <xdr:cNvCxnSpPr/>
      </xdr:nvCxnSpPr>
      <xdr:spPr>
        <a:xfrm flipV="1">
          <a:off x="15671800" y="965962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78015</xdr:rowOff>
    </xdr:from>
    <xdr:to>
      <xdr:col>78</xdr:col>
      <xdr:colOff>69850</xdr:colOff>
      <xdr:row>56</xdr:row>
      <xdr:rowOff>84546</xdr:rowOff>
    </xdr:to>
    <xdr:cxnSp macro="">
      <xdr:nvCxnSpPr>
        <xdr:cNvPr id="252" name="直線コネクタ 251"/>
        <xdr:cNvCxnSpPr/>
      </xdr:nvCxnSpPr>
      <xdr:spPr>
        <a:xfrm>
          <a:off x="14782800" y="96792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78015</xdr:rowOff>
    </xdr:from>
    <xdr:to>
      <xdr:col>73</xdr:col>
      <xdr:colOff>180975</xdr:colOff>
      <xdr:row>56</xdr:row>
      <xdr:rowOff>130266</xdr:rowOff>
    </xdr:to>
    <xdr:cxnSp macro="">
      <xdr:nvCxnSpPr>
        <xdr:cNvPr id="255" name="直線コネクタ 254"/>
        <xdr:cNvCxnSpPr/>
      </xdr:nvCxnSpPr>
      <xdr:spPr>
        <a:xfrm flipV="1">
          <a:off x="13893800" y="9679215"/>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71483</xdr:rowOff>
    </xdr:from>
    <xdr:to>
      <xdr:col>69</xdr:col>
      <xdr:colOff>92075</xdr:colOff>
      <xdr:row>56</xdr:row>
      <xdr:rowOff>130266</xdr:rowOff>
    </xdr:to>
    <xdr:cxnSp macro="">
      <xdr:nvCxnSpPr>
        <xdr:cNvPr id="258" name="直線コネクタ 257"/>
        <xdr:cNvCxnSpPr/>
      </xdr:nvCxnSpPr>
      <xdr:spPr>
        <a:xfrm>
          <a:off x="13004800" y="967268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145523</xdr:rowOff>
    </xdr:from>
    <xdr:ext cx="762000" cy="259045"/>
    <xdr:sp macro="" textlink="">
      <xdr:nvSpPr>
        <xdr:cNvPr id="260" name="テキスト ボックス 259"/>
        <xdr:cNvSpPr txBox="1"/>
      </xdr:nvSpPr>
      <xdr:spPr>
        <a:xfrm>
          <a:off x="13512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8" name="楕円 267"/>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9"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33746</xdr:rowOff>
    </xdr:from>
    <xdr:to>
      <xdr:col>78</xdr:col>
      <xdr:colOff>120650</xdr:colOff>
      <xdr:row>56</xdr:row>
      <xdr:rowOff>135346</xdr:rowOff>
    </xdr:to>
    <xdr:sp macro="" textlink="">
      <xdr:nvSpPr>
        <xdr:cNvPr id="270" name="楕円 269"/>
        <xdr:cNvSpPr/>
      </xdr:nvSpPr>
      <xdr:spPr>
        <a:xfrm>
          <a:off x="15621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145523</xdr:rowOff>
    </xdr:from>
    <xdr:ext cx="736600" cy="259045"/>
    <xdr:sp macro="" textlink="">
      <xdr:nvSpPr>
        <xdr:cNvPr id="271" name="テキスト ボックス 270"/>
        <xdr:cNvSpPr txBox="1"/>
      </xdr:nvSpPr>
      <xdr:spPr>
        <a:xfrm>
          <a:off x="15290800" y="940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27215</xdr:rowOff>
    </xdr:from>
    <xdr:to>
      <xdr:col>74</xdr:col>
      <xdr:colOff>31750</xdr:colOff>
      <xdr:row>56</xdr:row>
      <xdr:rowOff>128815</xdr:rowOff>
    </xdr:to>
    <xdr:sp macro="" textlink="">
      <xdr:nvSpPr>
        <xdr:cNvPr id="272" name="楕円 271"/>
        <xdr:cNvSpPr/>
      </xdr:nvSpPr>
      <xdr:spPr>
        <a:xfrm>
          <a:off x="14732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73" name="テキスト ボックス 272"/>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79466</xdr:rowOff>
    </xdr:from>
    <xdr:to>
      <xdr:col>69</xdr:col>
      <xdr:colOff>142875</xdr:colOff>
      <xdr:row>57</xdr:row>
      <xdr:rowOff>9616</xdr:rowOff>
    </xdr:to>
    <xdr:sp macro="" textlink="">
      <xdr:nvSpPr>
        <xdr:cNvPr id="274" name="楕円 273"/>
        <xdr:cNvSpPr/>
      </xdr:nvSpPr>
      <xdr:spPr>
        <a:xfrm>
          <a:off x="138430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165843</xdr:rowOff>
    </xdr:from>
    <xdr:ext cx="762000" cy="259045"/>
    <xdr:sp macro="" textlink="">
      <xdr:nvSpPr>
        <xdr:cNvPr id="275" name="テキスト ボックス 274"/>
        <xdr:cNvSpPr txBox="1"/>
      </xdr:nvSpPr>
      <xdr:spPr>
        <a:xfrm>
          <a:off x="13512800" y="97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20683</xdr:rowOff>
    </xdr:from>
    <xdr:to>
      <xdr:col>65</xdr:col>
      <xdr:colOff>53975</xdr:colOff>
      <xdr:row>56</xdr:row>
      <xdr:rowOff>122283</xdr:rowOff>
    </xdr:to>
    <xdr:sp macro="" textlink="">
      <xdr:nvSpPr>
        <xdr:cNvPr id="276" name="楕円 275"/>
        <xdr:cNvSpPr/>
      </xdr:nvSpPr>
      <xdr:spPr>
        <a:xfrm>
          <a:off x="12954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132460</xdr:rowOff>
    </xdr:from>
    <xdr:ext cx="762000" cy="259045"/>
    <xdr:sp macro="" textlink="">
      <xdr:nvSpPr>
        <xdr:cNvPr id="277" name="テキスト ボックス 276"/>
        <xdr:cNvSpPr txBox="1"/>
      </xdr:nvSpPr>
      <xdr:spPr>
        <a:xfrm>
          <a:off x="12623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度は、公共下水道事業会計負担金及び</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ふるさと納税推進事業における報償品費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ポイント減少し、類似団体の平均値を下回った。</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165862</xdr:rowOff>
    </xdr:to>
    <xdr:cxnSp macro="">
      <xdr:nvCxnSpPr>
        <xdr:cNvPr id="307" name="直線コネクタ 306"/>
        <xdr:cNvCxnSpPr/>
      </xdr:nvCxnSpPr>
      <xdr:spPr>
        <a:xfrm flipV="1">
          <a:off x="15671800" y="61254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58420</xdr:rowOff>
    </xdr:to>
    <xdr:cxnSp macro="">
      <xdr:nvCxnSpPr>
        <xdr:cNvPr id="310" name="直線コネクタ 309"/>
        <xdr:cNvCxnSpPr/>
      </xdr:nvCxnSpPr>
      <xdr:spPr>
        <a:xfrm flipV="1">
          <a:off x="14782800" y="61666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12" name="テキスト ボックス 311"/>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62992</xdr:rowOff>
    </xdr:to>
    <xdr:cxnSp macro="">
      <xdr:nvCxnSpPr>
        <xdr:cNvPr id="313" name="直線コネクタ 312"/>
        <xdr:cNvCxnSpPr/>
      </xdr:nvCxnSpPr>
      <xdr:spPr>
        <a:xfrm flipV="1">
          <a:off x="13893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15" name="テキスト ボックス 314"/>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62992</xdr:rowOff>
    </xdr:to>
    <xdr:cxnSp macro="">
      <xdr:nvCxnSpPr>
        <xdr:cNvPr id="316" name="直線コネクタ 315"/>
        <xdr:cNvCxnSpPr/>
      </xdr:nvCxnSpPr>
      <xdr:spPr>
        <a:xfrm>
          <a:off x="13004800" y="61803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18" name="テキスト ボックス 317"/>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0" name="テキスト ボックス 319"/>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73914</xdr:rowOff>
    </xdr:from>
    <xdr:to>
      <xdr:col>82</xdr:col>
      <xdr:colOff>158750</xdr:colOff>
      <xdr:row>36</xdr:row>
      <xdr:rowOff>4064</xdr:rowOff>
    </xdr:to>
    <xdr:sp macro="" textlink="">
      <xdr:nvSpPr>
        <xdr:cNvPr id="326" name="楕円 325"/>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90441</xdr:rowOff>
    </xdr:from>
    <xdr:ext cx="762000" cy="259045"/>
    <xdr:sp macro="" textlink="">
      <xdr:nvSpPr>
        <xdr:cNvPr id="327" name="補助費等該当値テキスト"/>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28" name="楕円 327"/>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29" name="テキスト ボックス 328"/>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0" name="楕円 329"/>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93997</xdr:rowOff>
    </xdr:from>
    <xdr:ext cx="762000" cy="259045"/>
    <xdr:sp macro="" textlink="">
      <xdr:nvSpPr>
        <xdr:cNvPr id="331" name="テキスト ボックス 330"/>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32" name="楕円 331"/>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98569</xdr:rowOff>
    </xdr:from>
    <xdr:ext cx="762000" cy="259045"/>
    <xdr:sp macro="" textlink="">
      <xdr:nvSpPr>
        <xdr:cNvPr id="333" name="テキスト ボックス 332"/>
        <xdr:cNvSpPr txBox="1"/>
      </xdr:nvSpPr>
      <xdr:spPr>
        <a:xfrm>
          <a:off x="13512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34" name="楕円 333"/>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43705</xdr:rowOff>
    </xdr:from>
    <xdr:ext cx="762000" cy="259045"/>
    <xdr:sp macro="" textlink="">
      <xdr:nvSpPr>
        <xdr:cNvPr id="335" name="テキスト ボックス 334"/>
        <xdr:cNvSpPr txBox="1"/>
      </xdr:nvSpPr>
      <xdr:spPr>
        <a:xfrm>
          <a:off x="12623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年度借入の公共事業等債や小学校空調設備大規模改造に係る学校教育施設等設備事業債等の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起債</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据置期間満了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に伴う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元金償還が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開始したが、前年度に償還完了となった起債の元金償還分の減少が償還開始となった起債の元金償還額の増加を上回っていたため、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前年度に比べて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類似団体の平均値</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下回っている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状況を維持している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今後は、普通建設事業の厳選と計画的な実施とともに、起債発行及び公債費の抑制に努めていく。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130266</xdr:rowOff>
    </xdr:from>
    <xdr:to>
      <xdr:col>24</xdr:col>
      <xdr:colOff>25400</xdr:colOff>
      <xdr:row>77</xdr:row>
      <xdr:rowOff>37193</xdr:rowOff>
    </xdr:to>
    <xdr:cxnSp macro="">
      <xdr:nvCxnSpPr>
        <xdr:cNvPr id="370" name="直線コネクタ 369"/>
        <xdr:cNvCxnSpPr/>
      </xdr:nvCxnSpPr>
      <xdr:spPr>
        <a:xfrm flipV="1">
          <a:off x="3987800" y="1316046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162923</xdr:rowOff>
    </xdr:from>
    <xdr:to>
      <xdr:col>19</xdr:col>
      <xdr:colOff>187325</xdr:colOff>
      <xdr:row>77</xdr:row>
      <xdr:rowOff>37193</xdr:rowOff>
    </xdr:to>
    <xdr:cxnSp macro="">
      <xdr:nvCxnSpPr>
        <xdr:cNvPr id="373" name="直線コネクタ 372"/>
        <xdr:cNvCxnSpPr/>
      </xdr:nvCxnSpPr>
      <xdr:spPr>
        <a:xfrm>
          <a:off x="3098800" y="131931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143329</xdr:rowOff>
    </xdr:from>
    <xdr:to>
      <xdr:col>15</xdr:col>
      <xdr:colOff>98425</xdr:colOff>
      <xdr:row>76</xdr:row>
      <xdr:rowOff>162923</xdr:rowOff>
    </xdr:to>
    <xdr:cxnSp macro="">
      <xdr:nvCxnSpPr>
        <xdr:cNvPr id="376" name="直線コネクタ 375"/>
        <xdr:cNvCxnSpPr/>
      </xdr:nvCxnSpPr>
      <xdr:spPr>
        <a:xfrm>
          <a:off x="2209800" y="1317352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45357</xdr:rowOff>
    </xdr:from>
    <xdr:to>
      <xdr:col>11</xdr:col>
      <xdr:colOff>9525</xdr:colOff>
      <xdr:row>76</xdr:row>
      <xdr:rowOff>143329</xdr:rowOff>
    </xdr:to>
    <xdr:cxnSp macro="">
      <xdr:nvCxnSpPr>
        <xdr:cNvPr id="379" name="直線コネクタ 378"/>
        <xdr:cNvCxnSpPr/>
      </xdr:nvCxnSpPr>
      <xdr:spPr>
        <a:xfrm>
          <a:off x="1320800" y="130755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83" name="テキスト ボックス 382"/>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79466</xdr:rowOff>
    </xdr:from>
    <xdr:to>
      <xdr:col>24</xdr:col>
      <xdr:colOff>76200</xdr:colOff>
      <xdr:row>77</xdr:row>
      <xdr:rowOff>9616</xdr:rowOff>
    </xdr:to>
    <xdr:sp macro="" textlink="">
      <xdr:nvSpPr>
        <xdr:cNvPr id="389" name="楕円 388"/>
        <xdr:cNvSpPr/>
      </xdr:nvSpPr>
      <xdr:spPr>
        <a:xfrm>
          <a:off x="47752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95993</xdr:rowOff>
    </xdr:from>
    <xdr:ext cx="762000" cy="259045"/>
    <xdr:sp macro="" textlink="">
      <xdr:nvSpPr>
        <xdr:cNvPr id="390" name="公債費該当値テキスト"/>
        <xdr:cNvSpPr txBox="1"/>
      </xdr:nvSpPr>
      <xdr:spPr>
        <a:xfrm>
          <a:off x="4914900" y="1295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157843</xdr:rowOff>
    </xdr:from>
    <xdr:to>
      <xdr:col>20</xdr:col>
      <xdr:colOff>38100</xdr:colOff>
      <xdr:row>77</xdr:row>
      <xdr:rowOff>87993</xdr:rowOff>
    </xdr:to>
    <xdr:sp macro="" textlink="">
      <xdr:nvSpPr>
        <xdr:cNvPr id="391" name="楕円 390"/>
        <xdr:cNvSpPr/>
      </xdr:nvSpPr>
      <xdr:spPr>
        <a:xfrm>
          <a:off x="3937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92" name="テキスト ボックス 391"/>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112123</xdr:rowOff>
    </xdr:from>
    <xdr:to>
      <xdr:col>15</xdr:col>
      <xdr:colOff>149225</xdr:colOff>
      <xdr:row>77</xdr:row>
      <xdr:rowOff>42273</xdr:rowOff>
    </xdr:to>
    <xdr:sp macro="" textlink="">
      <xdr:nvSpPr>
        <xdr:cNvPr id="393" name="楕円 392"/>
        <xdr:cNvSpPr/>
      </xdr:nvSpPr>
      <xdr:spPr>
        <a:xfrm>
          <a:off x="3048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52450</xdr:rowOff>
    </xdr:from>
    <xdr:ext cx="762000" cy="259045"/>
    <xdr:sp macro="" textlink="">
      <xdr:nvSpPr>
        <xdr:cNvPr id="394" name="テキスト ボックス 393"/>
        <xdr:cNvSpPr txBox="1"/>
      </xdr:nvSpPr>
      <xdr:spPr>
        <a:xfrm>
          <a:off x="2717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92529</xdr:rowOff>
    </xdr:from>
    <xdr:to>
      <xdr:col>11</xdr:col>
      <xdr:colOff>60325</xdr:colOff>
      <xdr:row>77</xdr:row>
      <xdr:rowOff>22679</xdr:rowOff>
    </xdr:to>
    <xdr:sp macro="" textlink="">
      <xdr:nvSpPr>
        <xdr:cNvPr id="395" name="楕円 394"/>
        <xdr:cNvSpPr/>
      </xdr:nvSpPr>
      <xdr:spPr>
        <a:xfrm>
          <a:off x="2159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32855</xdr:rowOff>
    </xdr:from>
    <xdr:ext cx="762000" cy="259045"/>
    <xdr:sp macro="" textlink="">
      <xdr:nvSpPr>
        <xdr:cNvPr id="396" name="テキスト ボックス 395"/>
        <xdr:cNvSpPr txBox="1"/>
      </xdr:nvSpPr>
      <xdr:spPr>
        <a:xfrm>
          <a:off x="1828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166007</xdr:rowOff>
    </xdr:from>
    <xdr:to>
      <xdr:col>6</xdr:col>
      <xdr:colOff>171450</xdr:colOff>
      <xdr:row>76</xdr:row>
      <xdr:rowOff>96157</xdr:rowOff>
    </xdr:to>
    <xdr:sp macro="" textlink="">
      <xdr:nvSpPr>
        <xdr:cNvPr id="397" name="楕円 396"/>
        <xdr:cNvSpPr/>
      </xdr:nvSpPr>
      <xdr:spPr>
        <a:xfrm>
          <a:off x="1270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106334</xdr:rowOff>
    </xdr:from>
    <xdr:ext cx="762000" cy="259045"/>
    <xdr:sp macro="" textlink="">
      <xdr:nvSpPr>
        <xdr:cNvPr id="398" name="テキスト ボックス 397"/>
        <xdr:cNvSpPr txBox="1"/>
      </xdr:nvSpPr>
      <xdr:spPr>
        <a:xfrm>
          <a:off x="939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令和元年度は、経常経費充当一般財源について、公債費以外では、補助費が減少しており、前年度から</a:t>
          </a:r>
          <a:r>
            <a:rPr kumimoji="1" lang="en-US" altLang="ja-JP" sz="1100">
              <a:latin typeface="ＭＳ ゴシック" panose="020B0609070205080204" pitchFamily="49" charset="-128"/>
              <a:ea typeface="ＭＳ ゴシック" panose="020B0609070205080204" pitchFamily="49" charset="-128"/>
            </a:rPr>
            <a:t>0.3</a:t>
          </a:r>
          <a:r>
            <a:rPr kumimoji="1" lang="ja-JP" altLang="en-US" sz="1100">
              <a:latin typeface="ＭＳ ゴシック" panose="020B0609070205080204" pitchFamily="49" charset="-128"/>
              <a:ea typeface="ＭＳ ゴシック" panose="020B0609070205080204" pitchFamily="49" charset="-128"/>
            </a:rPr>
            <a:t>ポイント減少した。</a:t>
          </a:r>
        </a:p>
        <a:p>
          <a:r>
            <a:rPr kumimoji="1" lang="ja-JP" altLang="en-US" sz="1100">
              <a:latin typeface="ＭＳ ゴシック" panose="020B0609070205080204" pitchFamily="49" charset="-128"/>
              <a:ea typeface="ＭＳ ゴシック" panose="020B0609070205080204" pitchFamily="49" charset="-128"/>
            </a:rPr>
            <a:t>　類似団体の平均値を下回っているものの、今後も物件費等の抑制に努める。</a:t>
          </a: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168148</xdr:rowOff>
    </xdr:from>
    <xdr:to>
      <xdr:col>82</xdr:col>
      <xdr:colOff>107950</xdr:colOff>
      <xdr:row>77</xdr:row>
      <xdr:rowOff>10413</xdr:rowOff>
    </xdr:to>
    <xdr:cxnSp macro="">
      <xdr:nvCxnSpPr>
        <xdr:cNvPr id="429" name="直線コネクタ 428"/>
        <xdr:cNvCxnSpPr/>
      </xdr:nvCxnSpPr>
      <xdr:spPr>
        <a:xfrm flipV="1">
          <a:off x="15671800" y="131983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xdr:rowOff>
    </xdr:from>
    <xdr:to>
      <xdr:col>78</xdr:col>
      <xdr:colOff>69850</xdr:colOff>
      <xdr:row>77</xdr:row>
      <xdr:rowOff>10413</xdr:rowOff>
    </xdr:to>
    <xdr:cxnSp macro="">
      <xdr:nvCxnSpPr>
        <xdr:cNvPr id="432" name="直線コネクタ 431"/>
        <xdr:cNvCxnSpPr/>
      </xdr:nvCxnSpPr>
      <xdr:spPr>
        <a:xfrm>
          <a:off x="14782800" y="132074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4" name="テキスト ボックス 433"/>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77</xdr:row>
      <xdr:rowOff>5842</xdr:rowOff>
    </xdr:to>
    <xdr:cxnSp macro="">
      <xdr:nvCxnSpPr>
        <xdr:cNvPr id="435" name="直線コネクタ 434"/>
        <xdr:cNvCxnSpPr/>
      </xdr:nvCxnSpPr>
      <xdr:spPr>
        <a:xfrm>
          <a:off x="13893800" y="13134339"/>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65278</xdr:rowOff>
    </xdr:from>
    <xdr:to>
      <xdr:col>69</xdr:col>
      <xdr:colOff>92075</xdr:colOff>
      <xdr:row>76</xdr:row>
      <xdr:rowOff>104139</xdr:rowOff>
    </xdr:to>
    <xdr:cxnSp macro="">
      <xdr:nvCxnSpPr>
        <xdr:cNvPr id="438" name="直線コネクタ 437"/>
        <xdr:cNvCxnSpPr/>
      </xdr:nvCxnSpPr>
      <xdr:spPr>
        <a:xfrm>
          <a:off x="13004800" y="12924028"/>
          <a:ext cx="8890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0" name="テキスト ボックス 439"/>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48" name="楕円 447"/>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133875</xdr:rowOff>
    </xdr:from>
    <xdr:ext cx="762000" cy="259045"/>
    <xdr:sp macro="" textlink="">
      <xdr:nvSpPr>
        <xdr:cNvPr id="449" name="公債費以外該当値テキスト"/>
        <xdr:cNvSpPr txBox="1"/>
      </xdr:nvSpPr>
      <xdr:spPr>
        <a:xfrm>
          <a:off x="16598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131063</xdr:rowOff>
    </xdr:from>
    <xdr:to>
      <xdr:col>78</xdr:col>
      <xdr:colOff>120650</xdr:colOff>
      <xdr:row>77</xdr:row>
      <xdr:rowOff>61213</xdr:rowOff>
    </xdr:to>
    <xdr:sp macro="" textlink="">
      <xdr:nvSpPr>
        <xdr:cNvPr id="450" name="楕円 449"/>
        <xdr:cNvSpPr/>
      </xdr:nvSpPr>
      <xdr:spPr>
        <a:xfrm>
          <a:off x="15621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51" name="テキスト ボックス 450"/>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126492</xdr:rowOff>
    </xdr:from>
    <xdr:to>
      <xdr:col>74</xdr:col>
      <xdr:colOff>31750</xdr:colOff>
      <xdr:row>77</xdr:row>
      <xdr:rowOff>56642</xdr:rowOff>
    </xdr:to>
    <xdr:sp macro="" textlink="">
      <xdr:nvSpPr>
        <xdr:cNvPr id="452" name="楕円 451"/>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53" name="テキスト ボックス 452"/>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54" name="楕円 453"/>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55" name="テキスト ボックス 454"/>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14478</xdr:rowOff>
    </xdr:from>
    <xdr:to>
      <xdr:col>65</xdr:col>
      <xdr:colOff>53975</xdr:colOff>
      <xdr:row>75</xdr:row>
      <xdr:rowOff>116078</xdr:rowOff>
    </xdr:to>
    <xdr:sp macro="" textlink="">
      <xdr:nvSpPr>
        <xdr:cNvPr id="456" name="楕円 455"/>
        <xdr:cNvSpPr/>
      </xdr:nvSpPr>
      <xdr:spPr>
        <a:xfrm>
          <a:off x="12954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126255</xdr:rowOff>
    </xdr:from>
    <xdr:ext cx="762000" cy="259045"/>
    <xdr:sp macro="" textlink="">
      <xdr:nvSpPr>
        <xdr:cNvPr id="457" name="テキスト ボックス 456"/>
        <xdr:cNvSpPr txBox="1"/>
      </xdr:nvSpPr>
      <xdr:spPr>
        <a:xfrm>
          <a:off x="12623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136204</xdr:rowOff>
    </xdr:from>
    <xdr:to>
      <xdr:col>29</xdr:col>
      <xdr:colOff>127000</xdr:colOff>
      <xdr:row>18</xdr:row>
      <xdr:rowOff>165726</xdr:rowOff>
    </xdr:to>
    <xdr:cxnSp macro="">
      <xdr:nvCxnSpPr>
        <xdr:cNvPr id="52" name="直線コネクタ 51"/>
        <xdr:cNvCxnSpPr/>
      </xdr:nvCxnSpPr>
      <xdr:spPr bwMode="auto">
        <a:xfrm flipV="1">
          <a:off x="5003800" y="3269929"/>
          <a:ext cx="647700" cy="29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67102</xdr:rowOff>
    </xdr:from>
    <xdr:ext cx="762000" cy="259045"/>
    <xdr:sp macro="" textlink="">
      <xdr:nvSpPr>
        <xdr:cNvPr id="53" name="人口1人当たり決算額の推移平均値テキスト130"/>
        <xdr:cNvSpPr txBox="1"/>
      </xdr:nvSpPr>
      <xdr:spPr>
        <a:xfrm>
          <a:off x="5740400" y="268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155537</xdr:rowOff>
    </xdr:from>
    <xdr:to>
      <xdr:col>26</xdr:col>
      <xdr:colOff>50800</xdr:colOff>
      <xdr:row>18</xdr:row>
      <xdr:rowOff>165726</xdr:rowOff>
    </xdr:to>
    <xdr:cxnSp macro="">
      <xdr:nvCxnSpPr>
        <xdr:cNvPr id="55" name="直線コネクタ 54"/>
        <xdr:cNvCxnSpPr/>
      </xdr:nvCxnSpPr>
      <xdr:spPr bwMode="auto">
        <a:xfrm>
          <a:off x="4305300" y="3289262"/>
          <a:ext cx="698500" cy="10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9451</xdr:rowOff>
    </xdr:from>
    <xdr:ext cx="736600" cy="259045"/>
    <xdr:sp macro="" textlink="">
      <xdr:nvSpPr>
        <xdr:cNvPr id="57" name="テキスト ボックス 56"/>
        <xdr:cNvSpPr txBox="1"/>
      </xdr:nvSpPr>
      <xdr:spPr>
        <a:xfrm>
          <a:off x="4622800" y="262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155537</xdr:rowOff>
    </xdr:from>
    <xdr:to>
      <xdr:col>22</xdr:col>
      <xdr:colOff>114300</xdr:colOff>
      <xdr:row>18</xdr:row>
      <xdr:rowOff>164469</xdr:rowOff>
    </xdr:to>
    <xdr:cxnSp macro="">
      <xdr:nvCxnSpPr>
        <xdr:cNvPr id="58" name="直線コネクタ 57"/>
        <xdr:cNvCxnSpPr/>
      </xdr:nvCxnSpPr>
      <xdr:spPr bwMode="auto">
        <a:xfrm flipV="1">
          <a:off x="3606800" y="3289262"/>
          <a:ext cx="698500" cy="8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143862</xdr:rowOff>
    </xdr:from>
    <xdr:to>
      <xdr:col>18</xdr:col>
      <xdr:colOff>177800</xdr:colOff>
      <xdr:row>18</xdr:row>
      <xdr:rowOff>164469</xdr:rowOff>
    </xdr:to>
    <xdr:cxnSp macro="">
      <xdr:nvCxnSpPr>
        <xdr:cNvPr id="61" name="直線コネクタ 60"/>
        <xdr:cNvCxnSpPr/>
      </xdr:nvCxnSpPr>
      <xdr:spPr bwMode="auto">
        <a:xfrm>
          <a:off x="2908300" y="3277587"/>
          <a:ext cx="698500" cy="20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24637</xdr:rowOff>
    </xdr:from>
    <xdr:ext cx="762000" cy="259045"/>
    <xdr:sp macro="" textlink="">
      <xdr:nvSpPr>
        <xdr:cNvPr id="63" name="テキスト ボックス 62"/>
        <xdr:cNvSpPr txBox="1"/>
      </xdr:nvSpPr>
      <xdr:spPr>
        <a:xfrm>
          <a:off x="32258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29813</xdr:rowOff>
    </xdr:from>
    <xdr:ext cx="762000" cy="259045"/>
    <xdr:sp macro="" textlink="">
      <xdr:nvSpPr>
        <xdr:cNvPr id="65" name="テキスト ボックス 64"/>
        <xdr:cNvSpPr txBox="1"/>
      </xdr:nvSpPr>
      <xdr:spPr>
        <a:xfrm>
          <a:off x="2527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85404</xdr:rowOff>
    </xdr:from>
    <xdr:to>
      <xdr:col>29</xdr:col>
      <xdr:colOff>177800</xdr:colOff>
      <xdr:row>19</xdr:row>
      <xdr:rowOff>15554</xdr:rowOff>
    </xdr:to>
    <xdr:sp macro="" textlink="">
      <xdr:nvSpPr>
        <xdr:cNvPr id="71" name="楕円 70"/>
        <xdr:cNvSpPr/>
      </xdr:nvSpPr>
      <xdr:spPr bwMode="auto">
        <a:xfrm>
          <a:off x="5600700" y="3219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57481</xdr:rowOff>
    </xdr:from>
    <xdr:ext cx="762000" cy="259045"/>
    <xdr:sp macro="" textlink="">
      <xdr:nvSpPr>
        <xdr:cNvPr id="72" name="人口1人当たり決算額の推移該当値テキスト130"/>
        <xdr:cNvSpPr txBox="1"/>
      </xdr:nvSpPr>
      <xdr:spPr>
        <a:xfrm>
          <a:off x="5740400" y="319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114926</xdr:rowOff>
    </xdr:from>
    <xdr:to>
      <xdr:col>26</xdr:col>
      <xdr:colOff>101600</xdr:colOff>
      <xdr:row>19</xdr:row>
      <xdr:rowOff>45076</xdr:rowOff>
    </xdr:to>
    <xdr:sp macro="" textlink="">
      <xdr:nvSpPr>
        <xdr:cNvPr id="73" name="楕円 72"/>
        <xdr:cNvSpPr/>
      </xdr:nvSpPr>
      <xdr:spPr bwMode="auto">
        <a:xfrm>
          <a:off x="4953000" y="3248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29853</xdr:rowOff>
    </xdr:from>
    <xdr:ext cx="736600" cy="259045"/>
    <xdr:sp macro="" textlink="">
      <xdr:nvSpPr>
        <xdr:cNvPr id="74" name="テキスト ボックス 73"/>
        <xdr:cNvSpPr txBox="1"/>
      </xdr:nvSpPr>
      <xdr:spPr>
        <a:xfrm>
          <a:off x="4622800" y="333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104737</xdr:rowOff>
    </xdr:from>
    <xdr:to>
      <xdr:col>22</xdr:col>
      <xdr:colOff>165100</xdr:colOff>
      <xdr:row>19</xdr:row>
      <xdr:rowOff>34887</xdr:rowOff>
    </xdr:to>
    <xdr:sp macro="" textlink="">
      <xdr:nvSpPr>
        <xdr:cNvPr id="75" name="楕円 74"/>
        <xdr:cNvSpPr/>
      </xdr:nvSpPr>
      <xdr:spPr bwMode="auto">
        <a:xfrm>
          <a:off x="4254500" y="3238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19664</xdr:rowOff>
    </xdr:from>
    <xdr:ext cx="762000" cy="259045"/>
    <xdr:sp macro="" textlink="">
      <xdr:nvSpPr>
        <xdr:cNvPr id="76" name="テキスト ボックス 75"/>
        <xdr:cNvSpPr txBox="1"/>
      </xdr:nvSpPr>
      <xdr:spPr>
        <a:xfrm>
          <a:off x="3924300" y="332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113669</xdr:rowOff>
    </xdr:from>
    <xdr:to>
      <xdr:col>19</xdr:col>
      <xdr:colOff>38100</xdr:colOff>
      <xdr:row>19</xdr:row>
      <xdr:rowOff>43819</xdr:rowOff>
    </xdr:to>
    <xdr:sp macro="" textlink="">
      <xdr:nvSpPr>
        <xdr:cNvPr id="77" name="楕円 76"/>
        <xdr:cNvSpPr/>
      </xdr:nvSpPr>
      <xdr:spPr bwMode="auto">
        <a:xfrm>
          <a:off x="3556000" y="3247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28596</xdr:rowOff>
    </xdr:from>
    <xdr:ext cx="762000" cy="259045"/>
    <xdr:sp macro="" textlink="">
      <xdr:nvSpPr>
        <xdr:cNvPr id="78" name="テキスト ボックス 77"/>
        <xdr:cNvSpPr txBox="1"/>
      </xdr:nvSpPr>
      <xdr:spPr>
        <a:xfrm>
          <a:off x="3225800" y="333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93062</xdr:rowOff>
    </xdr:from>
    <xdr:to>
      <xdr:col>15</xdr:col>
      <xdr:colOff>101600</xdr:colOff>
      <xdr:row>19</xdr:row>
      <xdr:rowOff>23212</xdr:rowOff>
    </xdr:to>
    <xdr:sp macro="" textlink="">
      <xdr:nvSpPr>
        <xdr:cNvPr id="79" name="楕円 78"/>
        <xdr:cNvSpPr/>
      </xdr:nvSpPr>
      <xdr:spPr bwMode="auto">
        <a:xfrm>
          <a:off x="2857500" y="3226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7989</xdr:rowOff>
    </xdr:from>
    <xdr:ext cx="762000" cy="259045"/>
    <xdr:sp macro="" textlink="">
      <xdr:nvSpPr>
        <xdr:cNvPr id="80" name="テキスト ボックス 79"/>
        <xdr:cNvSpPr txBox="1"/>
      </xdr:nvSpPr>
      <xdr:spPr>
        <a:xfrm>
          <a:off x="2527300" y="331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152237</xdr:rowOff>
    </xdr:from>
    <xdr:to>
      <xdr:col>29</xdr:col>
      <xdr:colOff>127000</xdr:colOff>
      <xdr:row>37</xdr:row>
      <xdr:rowOff>197317</xdr:rowOff>
    </xdr:to>
    <xdr:cxnSp macro="">
      <xdr:nvCxnSpPr>
        <xdr:cNvPr id="112" name="直線コネクタ 111"/>
        <xdr:cNvCxnSpPr/>
      </xdr:nvCxnSpPr>
      <xdr:spPr bwMode="auto">
        <a:xfrm>
          <a:off x="5003800" y="7276937"/>
          <a:ext cx="647700" cy="45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104415</xdr:rowOff>
    </xdr:from>
    <xdr:to>
      <xdr:col>26</xdr:col>
      <xdr:colOff>50800</xdr:colOff>
      <xdr:row>37</xdr:row>
      <xdr:rowOff>152237</xdr:rowOff>
    </xdr:to>
    <xdr:cxnSp macro="">
      <xdr:nvCxnSpPr>
        <xdr:cNvPr id="115" name="直線コネクタ 114"/>
        <xdr:cNvCxnSpPr/>
      </xdr:nvCxnSpPr>
      <xdr:spPr bwMode="auto">
        <a:xfrm>
          <a:off x="4305300" y="7229115"/>
          <a:ext cx="698500" cy="47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104415</xdr:rowOff>
    </xdr:from>
    <xdr:to>
      <xdr:col>22</xdr:col>
      <xdr:colOff>114300</xdr:colOff>
      <xdr:row>37</xdr:row>
      <xdr:rowOff>148214</xdr:rowOff>
    </xdr:to>
    <xdr:cxnSp macro="">
      <xdr:nvCxnSpPr>
        <xdr:cNvPr id="118" name="直線コネクタ 117"/>
        <xdr:cNvCxnSpPr/>
      </xdr:nvCxnSpPr>
      <xdr:spPr bwMode="auto">
        <a:xfrm flipV="1">
          <a:off x="3606800" y="7229115"/>
          <a:ext cx="698500" cy="43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148214</xdr:rowOff>
    </xdr:from>
    <xdr:to>
      <xdr:col>18</xdr:col>
      <xdr:colOff>177800</xdr:colOff>
      <xdr:row>37</xdr:row>
      <xdr:rowOff>232636</xdr:rowOff>
    </xdr:to>
    <xdr:cxnSp macro="">
      <xdr:nvCxnSpPr>
        <xdr:cNvPr id="121" name="直線コネクタ 120"/>
        <xdr:cNvCxnSpPr/>
      </xdr:nvCxnSpPr>
      <xdr:spPr bwMode="auto">
        <a:xfrm flipV="1">
          <a:off x="2908300" y="7272914"/>
          <a:ext cx="698500" cy="84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165849</xdr:rowOff>
    </xdr:from>
    <xdr:ext cx="762000" cy="259045"/>
    <xdr:sp macro="" textlink="">
      <xdr:nvSpPr>
        <xdr:cNvPr id="123" name="テキスト ボックス 122"/>
        <xdr:cNvSpPr txBox="1"/>
      </xdr:nvSpPr>
      <xdr:spPr>
        <a:xfrm>
          <a:off x="32258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146760</xdr:rowOff>
    </xdr:from>
    <xdr:ext cx="762000" cy="259045"/>
    <xdr:sp macro="" textlink="">
      <xdr:nvSpPr>
        <xdr:cNvPr id="125" name="テキスト ボックス 124"/>
        <xdr:cNvSpPr txBox="1"/>
      </xdr:nvSpPr>
      <xdr:spPr>
        <a:xfrm>
          <a:off x="2527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146517</xdr:rowOff>
    </xdr:from>
    <xdr:to>
      <xdr:col>29</xdr:col>
      <xdr:colOff>177800</xdr:colOff>
      <xdr:row>37</xdr:row>
      <xdr:rowOff>248117</xdr:rowOff>
    </xdr:to>
    <xdr:sp macro="" textlink="">
      <xdr:nvSpPr>
        <xdr:cNvPr id="131" name="楕円 130"/>
        <xdr:cNvSpPr/>
      </xdr:nvSpPr>
      <xdr:spPr bwMode="auto">
        <a:xfrm>
          <a:off x="5600700" y="7271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118594</xdr:rowOff>
    </xdr:from>
    <xdr:ext cx="762000" cy="259045"/>
    <xdr:sp macro="" textlink="">
      <xdr:nvSpPr>
        <xdr:cNvPr id="132" name="人口1人当たり決算額の推移該当値テキスト445"/>
        <xdr:cNvSpPr txBox="1"/>
      </xdr:nvSpPr>
      <xdr:spPr>
        <a:xfrm>
          <a:off x="5740400" y="72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101437</xdr:rowOff>
    </xdr:from>
    <xdr:to>
      <xdr:col>26</xdr:col>
      <xdr:colOff>101600</xdr:colOff>
      <xdr:row>37</xdr:row>
      <xdr:rowOff>203037</xdr:rowOff>
    </xdr:to>
    <xdr:sp macro="" textlink="">
      <xdr:nvSpPr>
        <xdr:cNvPr id="133" name="楕円 132"/>
        <xdr:cNvSpPr/>
      </xdr:nvSpPr>
      <xdr:spPr bwMode="auto">
        <a:xfrm>
          <a:off x="4953000" y="7226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187814</xdr:rowOff>
    </xdr:from>
    <xdr:ext cx="736600" cy="259045"/>
    <xdr:sp macro="" textlink="">
      <xdr:nvSpPr>
        <xdr:cNvPr id="134" name="テキスト ボックス 133"/>
        <xdr:cNvSpPr txBox="1"/>
      </xdr:nvSpPr>
      <xdr:spPr>
        <a:xfrm>
          <a:off x="4622800" y="7312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53615</xdr:rowOff>
    </xdr:from>
    <xdr:to>
      <xdr:col>22</xdr:col>
      <xdr:colOff>165100</xdr:colOff>
      <xdr:row>37</xdr:row>
      <xdr:rowOff>155215</xdr:rowOff>
    </xdr:to>
    <xdr:sp macro="" textlink="">
      <xdr:nvSpPr>
        <xdr:cNvPr id="135" name="楕円 134"/>
        <xdr:cNvSpPr/>
      </xdr:nvSpPr>
      <xdr:spPr bwMode="auto">
        <a:xfrm>
          <a:off x="4254500" y="7178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139992</xdr:rowOff>
    </xdr:from>
    <xdr:ext cx="762000" cy="259045"/>
    <xdr:sp macro="" textlink="">
      <xdr:nvSpPr>
        <xdr:cNvPr id="136" name="テキスト ボックス 135"/>
        <xdr:cNvSpPr txBox="1"/>
      </xdr:nvSpPr>
      <xdr:spPr>
        <a:xfrm>
          <a:off x="3924300" y="726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97414</xdr:rowOff>
    </xdr:from>
    <xdr:to>
      <xdr:col>19</xdr:col>
      <xdr:colOff>38100</xdr:colOff>
      <xdr:row>37</xdr:row>
      <xdr:rowOff>199014</xdr:rowOff>
    </xdr:to>
    <xdr:sp macro="" textlink="">
      <xdr:nvSpPr>
        <xdr:cNvPr id="137" name="楕円 136"/>
        <xdr:cNvSpPr/>
      </xdr:nvSpPr>
      <xdr:spPr bwMode="auto">
        <a:xfrm>
          <a:off x="3556000" y="7222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183791</xdr:rowOff>
    </xdr:from>
    <xdr:ext cx="762000" cy="259045"/>
    <xdr:sp macro="" textlink="">
      <xdr:nvSpPr>
        <xdr:cNvPr id="138" name="テキスト ボックス 137"/>
        <xdr:cNvSpPr txBox="1"/>
      </xdr:nvSpPr>
      <xdr:spPr>
        <a:xfrm>
          <a:off x="3225800" y="730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181836</xdr:rowOff>
    </xdr:from>
    <xdr:to>
      <xdr:col>15</xdr:col>
      <xdr:colOff>101600</xdr:colOff>
      <xdr:row>37</xdr:row>
      <xdr:rowOff>283436</xdr:rowOff>
    </xdr:to>
    <xdr:sp macro="" textlink="">
      <xdr:nvSpPr>
        <xdr:cNvPr id="139" name="楕円 138"/>
        <xdr:cNvSpPr/>
      </xdr:nvSpPr>
      <xdr:spPr bwMode="auto">
        <a:xfrm>
          <a:off x="2857500" y="7306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268213</xdr:rowOff>
    </xdr:from>
    <xdr:ext cx="762000" cy="259045"/>
    <xdr:sp macro="" textlink="">
      <xdr:nvSpPr>
        <xdr:cNvPr id="140" name="テキスト ボックス 139"/>
        <xdr:cNvSpPr txBox="1"/>
      </xdr:nvSpPr>
      <xdr:spPr>
        <a:xfrm>
          <a:off x="2527300" y="73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61,966
61,426
113.01
27,428,666
25,960,128
1,376,346
13,551,373
22,403,386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22608</xdr:rowOff>
    </xdr:from>
    <xdr:to>
      <xdr:col>24</xdr:col>
      <xdr:colOff>63500</xdr:colOff>
      <xdr:row>38</xdr:row>
      <xdr:rowOff>49909</xdr:rowOff>
    </xdr:to>
    <xdr:cxnSp macro="">
      <xdr:nvCxnSpPr>
        <xdr:cNvPr id="63" name="直線コネクタ 62"/>
        <xdr:cNvCxnSpPr/>
      </xdr:nvCxnSpPr>
      <xdr:spPr>
        <a:xfrm flipV="1">
          <a:off x="3797300" y="6537708"/>
          <a:ext cx="838200" cy="2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20632</xdr:rowOff>
    </xdr:from>
    <xdr:to>
      <xdr:col>19</xdr:col>
      <xdr:colOff>177800</xdr:colOff>
      <xdr:row>38</xdr:row>
      <xdr:rowOff>49909</xdr:rowOff>
    </xdr:to>
    <xdr:cxnSp macro="">
      <xdr:nvCxnSpPr>
        <xdr:cNvPr id="66" name="直線コネクタ 65"/>
        <xdr:cNvCxnSpPr/>
      </xdr:nvCxnSpPr>
      <xdr:spPr>
        <a:xfrm>
          <a:off x="2908300" y="6535732"/>
          <a:ext cx="889000" cy="2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20632</xdr:rowOff>
    </xdr:from>
    <xdr:to>
      <xdr:col>15</xdr:col>
      <xdr:colOff>50800</xdr:colOff>
      <xdr:row>38</xdr:row>
      <xdr:rowOff>58482</xdr:rowOff>
    </xdr:to>
    <xdr:cxnSp macro="">
      <xdr:nvCxnSpPr>
        <xdr:cNvPr id="69" name="直線コネクタ 68"/>
        <xdr:cNvCxnSpPr/>
      </xdr:nvCxnSpPr>
      <xdr:spPr>
        <a:xfrm flipV="1">
          <a:off x="2019300" y="6535732"/>
          <a:ext cx="889000" cy="3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131519</xdr:rowOff>
    </xdr:from>
    <xdr:to>
      <xdr:col>10</xdr:col>
      <xdr:colOff>114300</xdr:colOff>
      <xdr:row>38</xdr:row>
      <xdr:rowOff>58482</xdr:rowOff>
    </xdr:to>
    <xdr:cxnSp macro="">
      <xdr:nvCxnSpPr>
        <xdr:cNvPr id="72" name="直線コネクタ 71"/>
        <xdr:cNvCxnSpPr/>
      </xdr:nvCxnSpPr>
      <xdr:spPr>
        <a:xfrm>
          <a:off x="1130300" y="6475169"/>
          <a:ext cx="889000" cy="9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153159</xdr:rowOff>
    </xdr:from>
    <xdr:ext cx="534377" cy="259045"/>
    <xdr:sp macro="" textlink="">
      <xdr:nvSpPr>
        <xdr:cNvPr id="76" name="テキスト ボックス 75"/>
        <xdr:cNvSpPr txBox="1"/>
      </xdr:nvSpPr>
      <xdr:spPr>
        <a:xfrm>
          <a:off x="863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143258</xdr:rowOff>
    </xdr:from>
    <xdr:to>
      <xdr:col>24</xdr:col>
      <xdr:colOff>114300</xdr:colOff>
      <xdr:row>38</xdr:row>
      <xdr:rowOff>73408</xdr:rowOff>
    </xdr:to>
    <xdr:sp macro="" textlink="">
      <xdr:nvSpPr>
        <xdr:cNvPr id="82" name="楕円 81"/>
        <xdr:cNvSpPr/>
      </xdr:nvSpPr>
      <xdr:spPr>
        <a:xfrm>
          <a:off x="4584700" y="648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121685</xdr:rowOff>
    </xdr:from>
    <xdr:ext cx="534377" cy="259045"/>
    <xdr:sp macro="" textlink="">
      <xdr:nvSpPr>
        <xdr:cNvPr id="83" name="人件費該当値テキスト"/>
        <xdr:cNvSpPr txBox="1"/>
      </xdr:nvSpPr>
      <xdr:spPr>
        <a:xfrm>
          <a:off x="4686300" y="646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170559</xdr:rowOff>
    </xdr:from>
    <xdr:to>
      <xdr:col>20</xdr:col>
      <xdr:colOff>38100</xdr:colOff>
      <xdr:row>38</xdr:row>
      <xdr:rowOff>100709</xdr:rowOff>
    </xdr:to>
    <xdr:sp macro="" textlink="">
      <xdr:nvSpPr>
        <xdr:cNvPr id="84" name="楕円 83"/>
        <xdr:cNvSpPr/>
      </xdr:nvSpPr>
      <xdr:spPr>
        <a:xfrm>
          <a:off x="3746500" y="651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91836</xdr:rowOff>
    </xdr:from>
    <xdr:ext cx="534377" cy="259045"/>
    <xdr:sp macro="" textlink="">
      <xdr:nvSpPr>
        <xdr:cNvPr id="85" name="テキスト ボックス 84"/>
        <xdr:cNvSpPr txBox="1"/>
      </xdr:nvSpPr>
      <xdr:spPr>
        <a:xfrm>
          <a:off x="3530111" y="660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141282</xdr:rowOff>
    </xdr:from>
    <xdr:to>
      <xdr:col>15</xdr:col>
      <xdr:colOff>101600</xdr:colOff>
      <xdr:row>38</xdr:row>
      <xdr:rowOff>71432</xdr:rowOff>
    </xdr:to>
    <xdr:sp macro="" textlink="">
      <xdr:nvSpPr>
        <xdr:cNvPr id="86" name="楕円 85"/>
        <xdr:cNvSpPr/>
      </xdr:nvSpPr>
      <xdr:spPr>
        <a:xfrm>
          <a:off x="2857500" y="648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62559</xdr:rowOff>
    </xdr:from>
    <xdr:ext cx="534377" cy="259045"/>
    <xdr:sp macro="" textlink="">
      <xdr:nvSpPr>
        <xdr:cNvPr id="87" name="テキスト ボックス 86"/>
        <xdr:cNvSpPr txBox="1"/>
      </xdr:nvSpPr>
      <xdr:spPr>
        <a:xfrm>
          <a:off x="2641111" y="657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7682</xdr:rowOff>
    </xdr:from>
    <xdr:to>
      <xdr:col>10</xdr:col>
      <xdr:colOff>165100</xdr:colOff>
      <xdr:row>38</xdr:row>
      <xdr:rowOff>109282</xdr:rowOff>
    </xdr:to>
    <xdr:sp macro="" textlink="">
      <xdr:nvSpPr>
        <xdr:cNvPr id="88" name="楕円 87"/>
        <xdr:cNvSpPr/>
      </xdr:nvSpPr>
      <xdr:spPr>
        <a:xfrm>
          <a:off x="1968500" y="652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100409</xdr:rowOff>
    </xdr:from>
    <xdr:ext cx="534377" cy="259045"/>
    <xdr:sp macro="" textlink="">
      <xdr:nvSpPr>
        <xdr:cNvPr id="89" name="テキスト ボックス 88"/>
        <xdr:cNvSpPr txBox="1"/>
      </xdr:nvSpPr>
      <xdr:spPr>
        <a:xfrm>
          <a:off x="1752111" y="661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80719</xdr:rowOff>
    </xdr:from>
    <xdr:to>
      <xdr:col>6</xdr:col>
      <xdr:colOff>38100</xdr:colOff>
      <xdr:row>38</xdr:row>
      <xdr:rowOff>10869</xdr:rowOff>
    </xdr:to>
    <xdr:sp macro="" textlink="">
      <xdr:nvSpPr>
        <xdr:cNvPr id="90" name="楕円 89"/>
        <xdr:cNvSpPr/>
      </xdr:nvSpPr>
      <xdr:spPr>
        <a:xfrm>
          <a:off x="1079500" y="642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1996</xdr:rowOff>
    </xdr:from>
    <xdr:ext cx="534377" cy="259045"/>
    <xdr:sp macro="" textlink="">
      <xdr:nvSpPr>
        <xdr:cNvPr id="91" name="テキスト ボックス 90"/>
        <xdr:cNvSpPr txBox="1"/>
      </xdr:nvSpPr>
      <xdr:spPr>
        <a:xfrm>
          <a:off x="863111" y="65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150771</xdr:rowOff>
    </xdr:from>
    <xdr:to>
      <xdr:col>24</xdr:col>
      <xdr:colOff>63500</xdr:colOff>
      <xdr:row>57</xdr:row>
      <xdr:rowOff>152175</xdr:rowOff>
    </xdr:to>
    <xdr:cxnSp macro="">
      <xdr:nvCxnSpPr>
        <xdr:cNvPr id="123" name="直線コネクタ 122"/>
        <xdr:cNvCxnSpPr/>
      </xdr:nvCxnSpPr>
      <xdr:spPr>
        <a:xfrm flipV="1">
          <a:off x="3797300" y="9923421"/>
          <a:ext cx="8382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152175</xdr:rowOff>
    </xdr:from>
    <xdr:to>
      <xdr:col>19</xdr:col>
      <xdr:colOff>177800</xdr:colOff>
      <xdr:row>58</xdr:row>
      <xdr:rowOff>10606</xdr:rowOff>
    </xdr:to>
    <xdr:cxnSp macro="">
      <xdr:nvCxnSpPr>
        <xdr:cNvPr id="126" name="直線コネクタ 125"/>
        <xdr:cNvCxnSpPr/>
      </xdr:nvCxnSpPr>
      <xdr:spPr>
        <a:xfrm flipV="1">
          <a:off x="2908300" y="9924825"/>
          <a:ext cx="889000" cy="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10606</xdr:rowOff>
    </xdr:from>
    <xdr:to>
      <xdr:col>15</xdr:col>
      <xdr:colOff>50800</xdr:colOff>
      <xdr:row>58</xdr:row>
      <xdr:rowOff>27718</xdr:rowOff>
    </xdr:to>
    <xdr:cxnSp macro="">
      <xdr:nvCxnSpPr>
        <xdr:cNvPr id="129" name="直線コネクタ 128"/>
        <xdr:cNvCxnSpPr/>
      </xdr:nvCxnSpPr>
      <xdr:spPr>
        <a:xfrm flipV="1">
          <a:off x="2019300" y="9954706"/>
          <a:ext cx="8890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27718</xdr:rowOff>
    </xdr:from>
    <xdr:to>
      <xdr:col>10</xdr:col>
      <xdr:colOff>114300</xdr:colOff>
      <xdr:row>58</xdr:row>
      <xdr:rowOff>67332</xdr:rowOff>
    </xdr:to>
    <xdr:cxnSp macro="">
      <xdr:nvCxnSpPr>
        <xdr:cNvPr id="132" name="直線コネクタ 131"/>
        <xdr:cNvCxnSpPr/>
      </xdr:nvCxnSpPr>
      <xdr:spPr>
        <a:xfrm flipV="1">
          <a:off x="1130300" y="9971818"/>
          <a:ext cx="889000" cy="3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99971</xdr:rowOff>
    </xdr:from>
    <xdr:to>
      <xdr:col>24</xdr:col>
      <xdr:colOff>114300</xdr:colOff>
      <xdr:row>58</xdr:row>
      <xdr:rowOff>30121</xdr:rowOff>
    </xdr:to>
    <xdr:sp macro="" textlink="">
      <xdr:nvSpPr>
        <xdr:cNvPr id="142" name="楕円 141"/>
        <xdr:cNvSpPr/>
      </xdr:nvSpPr>
      <xdr:spPr>
        <a:xfrm>
          <a:off x="4584700" y="987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78398</xdr:rowOff>
    </xdr:from>
    <xdr:ext cx="534377" cy="259045"/>
    <xdr:sp macro="" textlink="">
      <xdr:nvSpPr>
        <xdr:cNvPr id="143" name="物件費該当値テキスト"/>
        <xdr:cNvSpPr txBox="1"/>
      </xdr:nvSpPr>
      <xdr:spPr>
        <a:xfrm>
          <a:off x="4686300" y="985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101375</xdr:rowOff>
    </xdr:from>
    <xdr:to>
      <xdr:col>20</xdr:col>
      <xdr:colOff>38100</xdr:colOff>
      <xdr:row>58</xdr:row>
      <xdr:rowOff>31525</xdr:rowOff>
    </xdr:to>
    <xdr:sp macro="" textlink="">
      <xdr:nvSpPr>
        <xdr:cNvPr id="144" name="楕円 143"/>
        <xdr:cNvSpPr/>
      </xdr:nvSpPr>
      <xdr:spPr>
        <a:xfrm>
          <a:off x="3746500" y="98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22652</xdr:rowOff>
    </xdr:from>
    <xdr:ext cx="534377" cy="259045"/>
    <xdr:sp macro="" textlink="">
      <xdr:nvSpPr>
        <xdr:cNvPr id="145" name="テキスト ボックス 144"/>
        <xdr:cNvSpPr txBox="1"/>
      </xdr:nvSpPr>
      <xdr:spPr>
        <a:xfrm>
          <a:off x="3530111" y="9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131256</xdr:rowOff>
    </xdr:from>
    <xdr:to>
      <xdr:col>15</xdr:col>
      <xdr:colOff>101600</xdr:colOff>
      <xdr:row>58</xdr:row>
      <xdr:rowOff>61406</xdr:rowOff>
    </xdr:to>
    <xdr:sp macro="" textlink="">
      <xdr:nvSpPr>
        <xdr:cNvPr id="146" name="楕円 145"/>
        <xdr:cNvSpPr/>
      </xdr:nvSpPr>
      <xdr:spPr>
        <a:xfrm>
          <a:off x="2857500" y="990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52533</xdr:rowOff>
    </xdr:from>
    <xdr:ext cx="534377" cy="259045"/>
    <xdr:sp macro="" textlink="">
      <xdr:nvSpPr>
        <xdr:cNvPr id="147" name="テキスト ボックス 146"/>
        <xdr:cNvSpPr txBox="1"/>
      </xdr:nvSpPr>
      <xdr:spPr>
        <a:xfrm>
          <a:off x="2641111" y="999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148368</xdr:rowOff>
    </xdr:from>
    <xdr:to>
      <xdr:col>10</xdr:col>
      <xdr:colOff>165100</xdr:colOff>
      <xdr:row>58</xdr:row>
      <xdr:rowOff>78518</xdr:rowOff>
    </xdr:to>
    <xdr:sp macro="" textlink="">
      <xdr:nvSpPr>
        <xdr:cNvPr id="148" name="楕円 147"/>
        <xdr:cNvSpPr/>
      </xdr:nvSpPr>
      <xdr:spPr>
        <a:xfrm>
          <a:off x="1968500" y="99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69645</xdr:rowOff>
    </xdr:from>
    <xdr:ext cx="534377" cy="259045"/>
    <xdr:sp macro="" textlink="">
      <xdr:nvSpPr>
        <xdr:cNvPr id="149" name="テキスト ボックス 148"/>
        <xdr:cNvSpPr txBox="1"/>
      </xdr:nvSpPr>
      <xdr:spPr>
        <a:xfrm>
          <a:off x="1752111" y="10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16532</xdr:rowOff>
    </xdr:from>
    <xdr:to>
      <xdr:col>6</xdr:col>
      <xdr:colOff>38100</xdr:colOff>
      <xdr:row>58</xdr:row>
      <xdr:rowOff>118132</xdr:rowOff>
    </xdr:to>
    <xdr:sp macro="" textlink="">
      <xdr:nvSpPr>
        <xdr:cNvPr id="150" name="楕円 149"/>
        <xdr:cNvSpPr/>
      </xdr:nvSpPr>
      <xdr:spPr>
        <a:xfrm>
          <a:off x="1079500" y="996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109259</xdr:rowOff>
    </xdr:from>
    <xdr:ext cx="534377" cy="259045"/>
    <xdr:sp macro="" textlink="">
      <xdr:nvSpPr>
        <xdr:cNvPr id="151" name="テキスト ボックス 150"/>
        <xdr:cNvSpPr txBox="1"/>
      </xdr:nvSpPr>
      <xdr:spPr>
        <a:xfrm>
          <a:off x="863111" y="1005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142808</xdr:rowOff>
    </xdr:from>
    <xdr:to>
      <xdr:col>24</xdr:col>
      <xdr:colOff>63500</xdr:colOff>
      <xdr:row>77</xdr:row>
      <xdr:rowOff>3592</xdr:rowOff>
    </xdr:to>
    <xdr:cxnSp macro="">
      <xdr:nvCxnSpPr>
        <xdr:cNvPr id="178" name="直線コネクタ 177"/>
        <xdr:cNvCxnSpPr/>
      </xdr:nvCxnSpPr>
      <xdr:spPr>
        <a:xfrm>
          <a:off x="3797300" y="13173008"/>
          <a:ext cx="838200" cy="3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135724</xdr:rowOff>
    </xdr:from>
    <xdr:ext cx="469744" cy="259045"/>
    <xdr:sp macro="" textlink="">
      <xdr:nvSpPr>
        <xdr:cNvPr id="179" name="維持補修費平均値テキスト"/>
        <xdr:cNvSpPr txBox="1"/>
      </xdr:nvSpPr>
      <xdr:spPr>
        <a:xfrm>
          <a:off x="4686300" y="13165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152958</xdr:rowOff>
    </xdr:from>
    <xdr:to>
      <xdr:col>19</xdr:col>
      <xdr:colOff>177800</xdr:colOff>
      <xdr:row>76</xdr:row>
      <xdr:rowOff>142808</xdr:rowOff>
    </xdr:to>
    <xdr:cxnSp macro="">
      <xdr:nvCxnSpPr>
        <xdr:cNvPr id="181" name="直線コネクタ 180"/>
        <xdr:cNvCxnSpPr/>
      </xdr:nvCxnSpPr>
      <xdr:spPr>
        <a:xfrm>
          <a:off x="2908300" y="13011708"/>
          <a:ext cx="889000" cy="16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33768</xdr:rowOff>
    </xdr:from>
    <xdr:ext cx="469744" cy="259045"/>
    <xdr:sp macro="" textlink="">
      <xdr:nvSpPr>
        <xdr:cNvPr id="183" name="テキスト ボックス 182"/>
        <xdr:cNvSpPr txBox="1"/>
      </xdr:nvSpPr>
      <xdr:spPr>
        <a:xfrm>
          <a:off x="3562428" y="1323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152958</xdr:rowOff>
    </xdr:from>
    <xdr:to>
      <xdr:col>15</xdr:col>
      <xdr:colOff>50800</xdr:colOff>
      <xdr:row>76</xdr:row>
      <xdr:rowOff>74687</xdr:rowOff>
    </xdr:to>
    <xdr:cxnSp macro="">
      <xdr:nvCxnSpPr>
        <xdr:cNvPr id="184" name="直線コネクタ 183"/>
        <xdr:cNvCxnSpPr/>
      </xdr:nvCxnSpPr>
      <xdr:spPr>
        <a:xfrm flipV="1">
          <a:off x="2019300" y="13011708"/>
          <a:ext cx="889000" cy="9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158675</xdr:rowOff>
    </xdr:from>
    <xdr:ext cx="469744" cy="259045"/>
    <xdr:sp macro="" textlink="">
      <xdr:nvSpPr>
        <xdr:cNvPr id="186" name="テキスト ボックス 185"/>
        <xdr:cNvSpPr txBox="1"/>
      </xdr:nvSpPr>
      <xdr:spPr>
        <a:xfrm>
          <a:off x="2673428" y="1318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74687</xdr:rowOff>
    </xdr:from>
    <xdr:to>
      <xdr:col>10</xdr:col>
      <xdr:colOff>114300</xdr:colOff>
      <xdr:row>77</xdr:row>
      <xdr:rowOff>41721</xdr:rowOff>
    </xdr:to>
    <xdr:cxnSp macro="">
      <xdr:nvCxnSpPr>
        <xdr:cNvPr id="187" name="直線コネクタ 186"/>
        <xdr:cNvCxnSpPr/>
      </xdr:nvCxnSpPr>
      <xdr:spPr>
        <a:xfrm flipV="1">
          <a:off x="1130300" y="13104887"/>
          <a:ext cx="889000" cy="13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45519</xdr:rowOff>
    </xdr:from>
    <xdr:ext cx="469744" cy="259045"/>
    <xdr:sp macro="" textlink="">
      <xdr:nvSpPr>
        <xdr:cNvPr id="189" name="テキスト ボックス 188"/>
        <xdr:cNvSpPr txBox="1"/>
      </xdr:nvSpPr>
      <xdr:spPr>
        <a:xfrm>
          <a:off x="1784428" y="1324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96953</xdr:rowOff>
    </xdr:from>
    <xdr:ext cx="469744" cy="259045"/>
    <xdr:sp macro="" textlink="">
      <xdr:nvSpPr>
        <xdr:cNvPr id="191" name="テキスト ボックス 190"/>
        <xdr:cNvSpPr txBox="1"/>
      </xdr:nvSpPr>
      <xdr:spPr>
        <a:xfrm>
          <a:off x="895428" y="1329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124242</xdr:rowOff>
    </xdr:from>
    <xdr:to>
      <xdr:col>24</xdr:col>
      <xdr:colOff>114300</xdr:colOff>
      <xdr:row>77</xdr:row>
      <xdr:rowOff>54392</xdr:rowOff>
    </xdr:to>
    <xdr:sp macro="" textlink="">
      <xdr:nvSpPr>
        <xdr:cNvPr id="197" name="楕円 196"/>
        <xdr:cNvSpPr/>
      </xdr:nvSpPr>
      <xdr:spPr>
        <a:xfrm>
          <a:off x="4584700" y="1315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147119</xdr:rowOff>
    </xdr:from>
    <xdr:ext cx="469744" cy="259045"/>
    <xdr:sp macro="" textlink="">
      <xdr:nvSpPr>
        <xdr:cNvPr id="198" name="維持補修費該当値テキスト"/>
        <xdr:cNvSpPr txBox="1"/>
      </xdr:nvSpPr>
      <xdr:spPr>
        <a:xfrm>
          <a:off x="4686300" y="1300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92008</xdr:rowOff>
    </xdr:from>
    <xdr:to>
      <xdr:col>20</xdr:col>
      <xdr:colOff>38100</xdr:colOff>
      <xdr:row>77</xdr:row>
      <xdr:rowOff>22158</xdr:rowOff>
    </xdr:to>
    <xdr:sp macro="" textlink="">
      <xdr:nvSpPr>
        <xdr:cNvPr id="199" name="楕円 198"/>
        <xdr:cNvSpPr/>
      </xdr:nvSpPr>
      <xdr:spPr>
        <a:xfrm>
          <a:off x="3746500" y="1312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38686</xdr:rowOff>
    </xdr:from>
    <xdr:ext cx="469744" cy="259045"/>
    <xdr:sp macro="" textlink="">
      <xdr:nvSpPr>
        <xdr:cNvPr id="200" name="テキスト ボックス 199"/>
        <xdr:cNvSpPr txBox="1"/>
      </xdr:nvSpPr>
      <xdr:spPr>
        <a:xfrm>
          <a:off x="3562428" y="1289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102159</xdr:rowOff>
    </xdr:from>
    <xdr:to>
      <xdr:col>15</xdr:col>
      <xdr:colOff>101600</xdr:colOff>
      <xdr:row>76</xdr:row>
      <xdr:rowOff>32308</xdr:rowOff>
    </xdr:to>
    <xdr:sp macro="" textlink="">
      <xdr:nvSpPr>
        <xdr:cNvPr id="201" name="楕円 200"/>
        <xdr:cNvSpPr/>
      </xdr:nvSpPr>
      <xdr:spPr>
        <a:xfrm>
          <a:off x="2857500" y="129609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48836</xdr:rowOff>
    </xdr:from>
    <xdr:ext cx="534377" cy="259045"/>
    <xdr:sp macro="" textlink="">
      <xdr:nvSpPr>
        <xdr:cNvPr id="202" name="テキスト ボックス 201"/>
        <xdr:cNvSpPr txBox="1"/>
      </xdr:nvSpPr>
      <xdr:spPr>
        <a:xfrm>
          <a:off x="2641111" y="1273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23887</xdr:rowOff>
    </xdr:from>
    <xdr:to>
      <xdr:col>10</xdr:col>
      <xdr:colOff>165100</xdr:colOff>
      <xdr:row>76</xdr:row>
      <xdr:rowOff>125487</xdr:rowOff>
    </xdr:to>
    <xdr:sp macro="" textlink="">
      <xdr:nvSpPr>
        <xdr:cNvPr id="203" name="楕円 202"/>
        <xdr:cNvSpPr/>
      </xdr:nvSpPr>
      <xdr:spPr>
        <a:xfrm>
          <a:off x="1968500" y="1305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142013</xdr:rowOff>
    </xdr:from>
    <xdr:ext cx="469744" cy="259045"/>
    <xdr:sp macro="" textlink="">
      <xdr:nvSpPr>
        <xdr:cNvPr id="204" name="テキスト ボックス 203"/>
        <xdr:cNvSpPr txBox="1"/>
      </xdr:nvSpPr>
      <xdr:spPr>
        <a:xfrm>
          <a:off x="1784428" y="1282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162371</xdr:rowOff>
    </xdr:from>
    <xdr:to>
      <xdr:col>6</xdr:col>
      <xdr:colOff>38100</xdr:colOff>
      <xdr:row>77</xdr:row>
      <xdr:rowOff>92521</xdr:rowOff>
    </xdr:to>
    <xdr:sp macro="" textlink="">
      <xdr:nvSpPr>
        <xdr:cNvPr id="205" name="楕円 204"/>
        <xdr:cNvSpPr/>
      </xdr:nvSpPr>
      <xdr:spPr>
        <a:xfrm>
          <a:off x="1079500" y="1319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109049</xdr:rowOff>
    </xdr:from>
    <xdr:ext cx="469744" cy="259045"/>
    <xdr:sp macro="" textlink="">
      <xdr:nvSpPr>
        <xdr:cNvPr id="206" name="テキスト ボックス 205"/>
        <xdr:cNvSpPr txBox="1"/>
      </xdr:nvSpPr>
      <xdr:spPr>
        <a:xfrm>
          <a:off x="895428" y="1296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77102</xdr:rowOff>
    </xdr:from>
    <xdr:to>
      <xdr:col>24</xdr:col>
      <xdr:colOff>63500</xdr:colOff>
      <xdr:row>98</xdr:row>
      <xdr:rowOff>43421</xdr:rowOff>
    </xdr:to>
    <xdr:cxnSp macro="">
      <xdr:nvCxnSpPr>
        <xdr:cNvPr id="236" name="直線コネクタ 235"/>
        <xdr:cNvCxnSpPr/>
      </xdr:nvCxnSpPr>
      <xdr:spPr>
        <a:xfrm flipV="1">
          <a:off x="3797300" y="16707752"/>
          <a:ext cx="838200" cy="13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43421</xdr:rowOff>
    </xdr:from>
    <xdr:to>
      <xdr:col>19</xdr:col>
      <xdr:colOff>177800</xdr:colOff>
      <xdr:row>98</xdr:row>
      <xdr:rowOff>122720</xdr:rowOff>
    </xdr:to>
    <xdr:cxnSp macro="">
      <xdr:nvCxnSpPr>
        <xdr:cNvPr id="239" name="直線コネクタ 238"/>
        <xdr:cNvCxnSpPr/>
      </xdr:nvCxnSpPr>
      <xdr:spPr>
        <a:xfrm flipV="1">
          <a:off x="2908300" y="16845521"/>
          <a:ext cx="889000" cy="7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122720</xdr:rowOff>
    </xdr:from>
    <xdr:to>
      <xdr:col>15</xdr:col>
      <xdr:colOff>50800</xdr:colOff>
      <xdr:row>98</xdr:row>
      <xdr:rowOff>139433</xdr:rowOff>
    </xdr:to>
    <xdr:cxnSp macro="">
      <xdr:nvCxnSpPr>
        <xdr:cNvPr id="242" name="直線コネクタ 241"/>
        <xdr:cNvCxnSpPr/>
      </xdr:nvCxnSpPr>
      <xdr:spPr>
        <a:xfrm flipV="1">
          <a:off x="2019300" y="16924820"/>
          <a:ext cx="889000" cy="1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139433</xdr:rowOff>
    </xdr:from>
    <xdr:to>
      <xdr:col>10</xdr:col>
      <xdr:colOff>114300</xdr:colOff>
      <xdr:row>99</xdr:row>
      <xdr:rowOff>63512</xdr:rowOff>
    </xdr:to>
    <xdr:cxnSp macro="">
      <xdr:nvCxnSpPr>
        <xdr:cNvPr id="245" name="直線コネクタ 244"/>
        <xdr:cNvCxnSpPr/>
      </xdr:nvCxnSpPr>
      <xdr:spPr>
        <a:xfrm flipV="1">
          <a:off x="1130300" y="16941533"/>
          <a:ext cx="889000" cy="9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26302</xdr:rowOff>
    </xdr:from>
    <xdr:to>
      <xdr:col>24</xdr:col>
      <xdr:colOff>114300</xdr:colOff>
      <xdr:row>97</xdr:row>
      <xdr:rowOff>127902</xdr:rowOff>
    </xdr:to>
    <xdr:sp macro="" textlink="">
      <xdr:nvSpPr>
        <xdr:cNvPr id="255" name="楕円 254"/>
        <xdr:cNvSpPr/>
      </xdr:nvSpPr>
      <xdr:spPr>
        <a:xfrm>
          <a:off x="4584700" y="1665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4729</xdr:rowOff>
    </xdr:from>
    <xdr:ext cx="534377" cy="259045"/>
    <xdr:sp macro="" textlink="">
      <xdr:nvSpPr>
        <xdr:cNvPr id="256" name="扶助費該当値テキスト"/>
        <xdr:cNvSpPr txBox="1"/>
      </xdr:nvSpPr>
      <xdr:spPr>
        <a:xfrm>
          <a:off x="4686300" y="166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164071</xdr:rowOff>
    </xdr:from>
    <xdr:to>
      <xdr:col>20</xdr:col>
      <xdr:colOff>38100</xdr:colOff>
      <xdr:row>98</xdr:row>
      <xdr:rowOff>94221</xdr:rowOff>
    </xdr:to>
    <xdr:sp macro="" textlink="">
      <xdr:nvSpPr>
        <xdr:cNvPr id="257" name="楕円 256"/>
        <xdr:cNvSpPr/>
      </xdr:nvSpPr>
      <xdr:spPr>
        <a:xfrm>
          <a:off x="3746500" y="1679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85348</xdr:rowOff>
    </xdr:from>
    <xdr:ext cx="534377" cy="259045"/>
    <xdr:sp macro="" textlink="">
      <xdr:nvSpPr>
        <xdr:cNvPr id="258" name="テキスト ボックス 257"/>
        <xdr:cNvSpPr txBox="1"/>
      </xdr:nvSpPr>
      <xdr:spPr>
        <a:xfrm>
          <a:off x="3530111" y="1688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71920</xdr:rowOff>
    </xdr:from>
    <xdr:to>
      <xdr:col>15</xdr:col>
      <xdr:colOff>101600</xdr:colOff>
      <xdr:row>99</xdr:row>
      <xdr:rowOff>2070</xdr:rowOff>
    </xdr:to>
    <xdr:sp macro="" textlink="">
      <xdr:nvSpPr>
        <xdr:cNvPr id="259" name="楕円 258"/>
        <xdr:cNvSpPr/>
      </xdr:nvSpPr>
      <xdr:spPr>
        <a:xfrm>
          <a:off x="2857500" y="1687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164647</xdr:rowOff>
    </xdr:from>
    <xdr:ext cx="534377" cy="259045"/>
    <xdr:sp macro="" textlink="">
      <xdr:nvSpPr>
        <xdr:cNvPr id="260" name="テキスト ボックス 259"/>
        <xdr:cNvSpPr txBox="1"/>
      </xdr:nvSpPr>
      <xdr:spPr>
        <a:xfrm>
          <a:off x="2641111" y="1696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88633</xdr:rowOff>
    </xdr:from>
    <xdr:to>
      <xdr:col>10</xdr:col>
      <xdr:colOff>165100</xdr:colOff>
      <xdr:row>99</xdr:row>
      <xdr:rowOff>18783</xdr:rowOff>
    </xdr:to>
    <xdr:sp macro="" textlink="">
      <xdr:nvSpPr>
        <xdr:cNvPr id="261" name="楕円 260"/>
        <xdr:cNvSpPr/>
      </xdr:nvSpPr>
      <xdr:spPr>
        <a:xfrm>
          <a:off x="1968500" y="168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9910</xdr:rowOff>
    </xdr:from>
    <xdr:ext cx="534377" cy="259045"/>
    <xdr:sp macro="" textlink="">
      <xdr:nvSpPr>
        <xdr:cNvPr id="262" name="テキスト ボックス 261"/>
        <xdr:cNvSpPr txBox="1"/>
      </xdr:nvSpPr>
      <xdr:spPr>
        <a:xfrm>
          <a:off x="1752111" y="1698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12712</xdr:rowOff>
    </xdr:from>
    <xdr:to>
      <xdr:col>6</xdr:col>
      <xdr:colOff>38100</xdr:colOff>
      <xdr:row>99</xdr:row>
      <xdr:rowOff>114312</xdr:rowOff>
    </xdr:to>
    <xdr:sp macro="" textlink="">
      <xdr:nvSpPr>
        <xdr:cNvPr id="263" name="楕円 262"/>
        <xdr:cNvSpPr/>
      </xdr:nvSpPr>
      <xdr:spPr>
        <a:xfrm>
          <a:off x="1079500" y="1698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105439</xdr:rowOff>
    </xdr:from>
    <xdr:ext cx="534377" cy="259045"/>
    <xdr:sp macro="" textlink="">
      <xdr:nvSpPr>
        <xdr:cNvPr id="264" name="テキスト ボックス 263"/>
        <xdr:cNvSpPr txBox="1"/>
      </xdr:nvSpPr>
      <xdr:spPr>
        <a:xfrm>
          <a:off x="863111" y="1707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7099</xdr:rowOff>
    </xdr:from>
    <xdr:to>
      <xdr:col>55</xdr:col>
      <xdr:colOff>0</xdr:colOff>
      <xdr:row>36</xdr:row>
      <xdr:rowOff>23724</xdr:rowOff>
    </xdr:to>
    <xdr:cxnSp macro="">
      <xdr:nvCxnSpPr>
        <xdr:cNvPr id="293" name="直線コネクタ 292"/>
        <xdr:cNvCxnSpPr/>
      </xdr:nvCxnSpPr>
      <xdr:spPr>
        <a:xfrm>
          <a:off x="9639300" y="6179299"/>
          <a:ext cx="838200" cy="1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63538</xdr:rowOff>
    </xdr:from>
    <xdr:to>
      <xdr:col>50</xdr:col>
      <xdr:colOff>114300</xdr:colOff>
      <xdr:row>36</xdr:row>
      <xdr:rowOff>7099</xdr:rowOff>
    </xdr:to>
    <xdr:cxnSp macro="">
      <xdr:nvCxnSpPr>
        <xdr:cNvPr id="296" name="直線コネクタ 295"/>
        <xdr:cNvCxnSpPr/>
      </xdr:nvCxnSpPr>
      <xdr:spPr>
        <a:xfrm>
          <a:off x="8750300" y="5892838"/>
          <a:ext cx="889000" cy="28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10973</xdr:rowOff>
    </xdr:from>
    <xdr:to>
      <xdr:col>45</xdr:col>
      <xdr:colOff>177800</xdr:colOff>
      <xdr:row>34</xdr:row>
      <xdr:rowOff>63538</xdr:rowOff>
    </xdr:to>
    <xdr:cxnSp macro="">
      <xdr:nvCxnSpPr>
        <xdr:cNvPr id="299" name="直線コネクタ 298"/>
        <xdr:cNvCxnSpPr/>
      </xdr:nvCxnSpPr>
      <xdr:spPr>
        <a:xfrm>
          <a:off x="7861300" y="5840273"/>
          <a:ext cx="889000" cy="5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138256</xdr:rowOff>
    </xdr:from>
    <xdr:ext cx="534377" cy="259045"/>
    <xdr:sp macro="" textlink="">
      <xdr:nvSpPr>
        <xdr:cNvPr id="301" name="テキスト ボックス 300"/>
        <xdr:cNvSpPr txBox="1"/>
      </xdr:nvSpPr>
      <xdr:spPr>
        <a:xfrm>
          <a:off x="8483111" y="61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10973</xdr:rowOff>
    </xdr:from>
    <xdr:to>
      <xdr:col>41</xdr:col>
      <xdr:colOff>50800</xdr:colOff>
      <xdr:row>34</xdr:row>
      <xdr:rowOff>126352</xdr:rowOff>
    </xdr:to>
    <xdr:cxnSp macro="">
      <xdr:nvCxnSpPr>
        <xdr:cNvPr id="302" name="直線コネクタ 301"/>
        <xdr:cNvCxnSpPr/>
      </xdr:nvCxnSpPr>
      <xdr:spPr>
        <a:xfrm flipV="1">
          <a:off x="6972300" y="5840273"/>
          <a:ext cx="889000" cy="11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143832</xdr:rowOff>
    </xdr:from>
    <xdr:ext cx="534377" cy="259045"/>
    <xdr:sp macro="" textlink="">
      <xdr:nvSpPr>
        <xdr:cNvPr id="304" name="テキスト ボックス 303"/>
        <xdr:cNvSpPr txBox="1"/>
      </xdr:nvSpPr>
      <xdr:spPr>
        <a:xfrm>
          <a:off x="7594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139438</xdr:rowOff>
    </xdr:from>
    <xdr:ext cx="534377" cy="259045"/>
    <xdr:sp macro="" textlink="">
      <xdr:nvSpPr>
        <xdr:cNvPr id="306" name="テキスト ボックス 305"/>
        <xdr:cNvSpPr txBox="1"/>
      </xdr:nvSpPr>
      <xdr:spPr>
        <a:xfrm>
          <a:off x="6705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144374</xdr:rowOff>
    </xdr:from>
    <xdr:to>
      <xdr:col>55</xdr:col>
      <xdr:colOff>50800</xdr:colOff>
      <xdr:row>36</xdr:row>
      <xdr:rowOff>74524</xdr:rowOff>
    </xdr:to>
    <xdr:sp macro="" textlink="">
      <xdr:nvSpPr>
        <xdr:cNvPr id="312" name="楕円 311"/>
        <xdr:cNvSpPr/>
      </xdr:nvSpPr>
      <xdr:spPr>
        <a:xfrm>
          <a:off x="10426700" y="614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122801</xdr:rowOff>
    </xdr:from>
    <xdr:ext cx="534377" cy="259045"/>
    <xdr:sp macro="" textlink="">
      <xdr:nvSpPr>
        <xdr:cNvPr id="313" name="補助費等該当値テキスト"/>
        <xdr:cNvSpPr txBox="1"/>
      </xdr:nvSpPr>
      <xdr:spPr>
        <a:xfrm>
          <a:off x="10528300" y="61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127749</xdr:rowOff>
    </xdr:from>
    <xdr:to>
      <xdr:col>50</xdr:col>
      <xdr:colOff>165100</xdr:colOff>
      <xdr:row>36</xdr:row>
      <xdr:rowOff>57899</xdr:rowOff>
    </xdr:to>
    <xdr:sp macro="" textlink="">
      <xdr:nvSpPr>
        <xdr:cNvPr id="314" name="楕円 313"/>
        <xdr:cNvSpPr/>
      </xdr:nvSpPr>
      <xdr:spPr>
        <a:xfrm>
          <a:off x="9588500" y="61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49026</xdr:rowOff>
    </xdr:from>
    <xdr:ext cx="534377" cy="259045"/>
    <xdr:sp macro="" textlink="">
      <xdr:nvSpPr>
        <xdr:cNvPr id="315" name="テキスト ボックス 314"/>
        <xdr:cNvSpPr txBox="1"/>
      </xdr:nvSpPr>
      <xdr:spPr>
        <a:xfrm>
          <a:off x="9372111" y="622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12738</xdr:rowOff>
    </xdr:from>
    <xdr:to>
      <xdr:col>46</xdr:col>
      <xdr:colOff>38100</xdr:colOff>
      <xdr:row>34</xdr:row>
      <xdr:rowOff>114338</xdr:rowOff>
    </xdr:to>
    <xdr:sp macro="" textlink="">
      <xdr:nvSpPr>
        <xdr:cNvPr id="316" name="楕円 315"/>
        <xdr:cNvSpPr/>
      </xdr:nvSpPr>
      <xdr:spPr>
        <a:xfrm>
          <a:off x="8699500" y="584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130865</xdr:rowOff>
    </xdr:from>
    <xdr:ext cx="534377" cy="259045"/>
    <xdr:sp macro="" textlink="">
      <xdr:nvSpPr>
        <xdr:cNvPr id="317" name="テキスト ボックス 316"/>
        <xdr:cNvSpPr txBox="1"/>
      </xdr:nvSpPr>
      <xdr:spPr>
        <a:xfrm>
          <a:off x="8483111" y="561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131623</xdr:rowOff>
    </xdr:from>
    <xdr:to>
      <xdr:col>41</xdr:col>
      <xdr:colOff>101600</xdr:colOff>
      <xdr:row>34</xdr:row>
      <xdr:rowOff>61773</xdr:rowOff>
    </xdr:to>
    <xdr:sp macro="" textlink="">
      <xdr:nvSpPr>
        <xdr:cNvPr id="318" name="楕円 317"/>
        <xdr:cNvSpPr/>
      </xdr:nvSpPr>
      <xdr:spPr>
        <a:xfrm>
          <a:off x="7810500" y="578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78300</xdr:rowOff>
    </xdr:from>
    <xdr:ext cx="534377" cy="259045"/>
    <xdr:sp macro="" textlink="">
      <xdr:nvSpPr>
        <xdr:cNvPr id="319" name="テキスト ボックス 318"/>
        <xdr:cNvSpPr txBox="1"/>
      </xdr:nvSpPr>
      <xdr:spPr>
        <a:xfrm>
          <a:off x="7594111" y="556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75552</xdr:rowOff>
    </xdr:from>
    <xdr:to>
      <xdr:col>36</xdr:col>
      <xdr:colOff>165100</xdr:colOff>
      <xdr:row>35</xdr:row>
      <xdr:rowOff>5702</xdr:rowOff>
    </xdr:to>
    <xdr:sp macro="" textlink="">
      <xdr:nvSpPr>
        <xdr:cNvPr id="320" name="楕円 319"/>
        <xdr:cNvSpPr/>
      </xdr:nvSpPr>
      <xdr:spPr>
        <a:xfrm>
          <a:off x="6921500" y="590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22229</xdr:rowOff>
    </xdr:from>
    <xdr:ext cx="534377" cy="259045"/>
    <xdr:sp macro="" textlink="">
      <xdr:nvSpPr>
        <xdr:cNvPr id="321" name="テキスト ボックス 320"/>
        <xdr:cNvSpPr txBox="1"/>
      </xdr:nvSpPr>
      <xdr:spPr>
        <a:xfrm>
          <a:off x="6705111" y="568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4066</xdr:rowOff>
    </xdr:from>
    <xdr:to>
      <xdr:col>55</xdr:col>
      <xdr:colOff>0</xdr:colOff>
      <xdr:row>56</xdr:row>
      <xdr:rowOff>74400</xdr:rowOff>
    </xdr:to>
    <xdr:cxnSp macro="">
      <xdr:nvCxnSpPr>
        <xdr:cNvPr id="346" name="直線コネクタ 345"/>
        <xdr:cNvCxnSpPr/>
      </xdr:nvCxnSpPr>
      <xdr:spPr>
        <a:xfrm flipV="1">
          <a:off x="9639300" y="9605266"/>
          <a:ext cx="838200" cy="7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7" name="普通建設事業費平均値テキスト"/>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1294</xdr:rowOff>
    </xdr:from>
    <xdr:to>
      <xdr:col>50</xdr:col>
      <xdr:colOff>114300</xdr:colOff>
      <xdr:row>56</xdr:row>
      <xdr:rowOff>74400</xdr:rowOff>
    </xdr:to>
    <xdr:cxnSp macro="">
      <xdr:nvCxnSpPr>
        <xdr:cNvPr id="349" name="直線コネクタ 348"/>
        <xdr:cNvCxnSpPr/>
      </xdr:nvCxnSpPr>
      <xdr:spPr>
        <a:xfrm>
          <a:off x="8750300" y="9602494"/>
          <a:ext cx="889000" cy="7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40235</xdr:rowOff>
    </xdr:from>
    <xdr:ext cx="534377" cy="259045"/>
    <xdr:sp macro="" textlink="">
      <xdr:nvSpPr>
        <xdr:cNvPr id="351" name="テキスト ボックス 350"/>
        <xdr:cNvSpPr txBox="1"/>
      </xdr:nvSpPr>
      <xdr:spPr>
        <a:xfrm>
          <a:off x="9372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109793</xdr:rowOff>
    </xdr:from>
    <xdr:to>
      <xdr:col>45</xdr:col>
      <xdr:colOff>177800</xdr:colOff>
      <xdr:row>56</xdr:row>
      <xdr:rowOff>1294</xdr:rowOff>
    </xdr:to>
    <xdr:cxnSp macro="">
      <xdr:nvCxnSpPr>
        <xdr:cNvPr id="352" name="直線コネクタ 351"/>
        <xdr:cNvCxnSpPr/>
      </xdr:nvCxnSpPr>
      <xdr:spPr>
        <a:xfrm>
          <a:off x="7861300" y="9539543"/>
          <a:ext cx="889000" cy="6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84168</xdr:rowOff>
    </xdr:from>
    <xdr:to>
      <xdr:col>41</xdr:col>
      <xdr:colOff>50800</xdr:colOff>
      <xdr:row>55</xdr:row>
      <xdr:rowOff>109793</xdr:rowOff>
    </xdr:to>
    <xdr:cxnSp macro="">
      <xdr:nvCxnSpPr>
        <xdr:cNvPr id="355" name="直線コネクタ 354"/>
        <xdr:cNvCxnSpPr/>
      </xdr:nvCxnSpPr>
      <xdr:spPr>
        <a:xfrm>
          <a:off x="6972300" y="9513918"/>
          <a:ext cx="889000" cy="2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25499</xdr:rowOff>
    </xdr:from>
    <xdr:ext cx="534377" cy="259045"/>
    <xdr:sp macro="" textlink="">
      <xdr:nvSpPr>
        <xdr:cNvPr id="357" name="テキスト ボックス 356"/>
        <xdr:cNvSpPr txBox="1"/>
      </xdr:nvSpPr>
      <xdr:spPr>
        <a:xfrm>
          <a:off x="7594111" y="96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124716</xdr:rowOff>
    </xdr:from>
    <xdr:to>
      <xdr:col>55</xdr:col>
      <xdr:colOff>50800</xdr:colOff>
      <xdr:row>56</xdr:row>
      <xdr:rowOff>54866</xdr:rowOff>
    </xdr:to>
    <xdr:sp macro="" textlink="">
      <xdr:nvSpPr>
        <xdr:cNvPr id="365" name="楕円 364"/>
        <xdr:cNvSpPr/>
      </xdr:nvSpPr>
      <xdr:spPr>
        <a:xfrm>
          <a:off x="10426700" y="955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103143</xdr:rowOff>
    </xdr:from>
    <xdr:ext cx="534377" cy="259045"/>
    <xdr:sp macro="" textlink="">
      <xdr:nvSpPr>
        <xdr:cNvPr id="366" name="普通建設事業費該当値テキスト"/>
        <xdr:cNvSpPr txBox="1"/>
      </xdr:nvSpPr>
      <xdr:spPr>
        <a:xfrm>
          <a:off x="10528300" y="953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23600</xdr:rowOff>
    </xdr:from>
    <xdr:to>
      <xdr:col>50</xdr:col>
      <xdr:colOff>165100</xdr:colOff>
      <xdr:row>56</xdr:row>
      <xdr:rowOff>125200</xdr:rowOff>
    </xdr:to>
    <xdr:sp macro="" textlink="">
      <xdr:nvSpPr>
        <xdr:cNvPr id="367" name="楕円 366"/>
        <xdr:cNvSpPr/>
      </xdr:nvSpPr>
      <xdr:spPr>
        <a:xfrm>
          <a:off x="9588500" y="962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116327</xdr:rowOff>
    </xdr:from>
    <xdr:ext cx="534377" cy="259045"/>
    <xdr:sp macro="" textlink="">
      <xdr:nvSpPr>
        <xdr:cNvPr id="368" name="テキスト ボックス 367"/>
        <xdr:cNvSpPr txBox="1"/>
      </xdr:nvSpPr>
      <xdr:spPr>
        <a:xfrm>
          <a:off x="9372111" y="971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121944</xdr:rowOff>
    </xdr:from>
    <xdr:to>
      <xdr:col>46</xdr:col>
      <xdr:colOff>38100</xdr:colOff>
      <xdr:row>56</xdr:row>
      <xdr:rowOff>52094</xdr:rowOff>
    </xdr:to>
    <xdr:sp macro="" textlink="">
      <xdr:nvSpPr>
        <xdr:cNvPr id="369" name="楕円 368"/>
        <xdr:cNvSpPr/>
      </xdr:nvSpPr>
      <xdr:spPr>
        <a:xfrm>
          <a:off x="8699500" y="955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43221</xdr:rowOff>
    </xdr:from>
    <xdr:ext cx="534377" cy="259045"/>
    <xdr:sp macro="" textlink="">
      <xdr:nvSpPr>
        <xdr:cNvPr id="370" name="テキスト ボックス 369"/>
        <xdr:cNvSpPr txBox="1"/>
      </xdr:nvSpPr>
      <xdr:spPr>
        <a:xfrm>
          <a:off x="8483111" y="964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58993</xdr:rowOff>
    </xdr:from>
    <xdr:to>
      <xdr:col>41</xdr:col>
      <xdr:colOff>101600</xdr:colOff>
      <xdr:row>55</xdr:row>
      <xdr:rowOff>160593</xdr:rowOff>
    </xdr:to>
    <xdr:sp macro="" textlink="">
      <xdr:nvSpPr>
        <xdr:cNvPr id="371" name="楕円 370"/>
        <xdr:cNvSpPr/>
      </xdr:nvSpPr>
      <xdr:spPr>
        <a:xfrm>
          <a:off x="7810500" y="948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5670</xdr:rowOff>
    </xdr:from>
    <xdr:ext cx="534377" cy="259045"/>
    <xdr:sp macro="" textlink="">
      <xdr:nvSpPr>
        <xdr:cNvPr id="372" name="テキスト ボックス 371"/>
        <xdr:cNvSpPr txBox="1"/>
      </xdr:nvSpPr>
      <xdr:spPr>
        <a:xfrm>
          <a:off x="7594111" y="926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33368</xdr:rowOff>
    </xdr:from>
    <xdr:to>
      <xdr:col>36</xdr:col>
      <xdr:colOff>165100</xdr:colOff>
      <xdr:row>55</xdr:row>
      <xdr:rowOff>134968</xdr:rowOff>
    </xdr:to>
    <xdr:sp macro="" textlink="">
      <xdr:nvSpPr>
        <xdr:cNvPr id="373" name="楕円 372"/>
        <xdr:cNvSpPr/>
      </xdr:nvSpPr>
      <xdr:spPr>
        <a:xfrm>
          <a:off x="6921500" y="946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126095</xdr:rowOff>
    </xdr:from>
    <xdr:ext cx="534377" cy="259045"/>
    <xdr:sp macro="" textlink="">
      <xdr:nvSpPr>
        <xdr:cNvPr id="374" name="テキスト ボックス 373"/>
        <xdr:cNvSpPr txBox="1"/>
      </xdr:nvSpPr>
      <xdr:spPr>
        <a:xfrm>
          <a:off x="6705111" y="955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102539</xdr:rowOff>
    </xdr:from>
    <xdr:to>
      <xdr:col>55</xdr:col>
      <xdr:colOff>0</xdr:colOff>
      <xdr:row>78</xdr:row>
      <xdr:rowOff>131026</xdr:rowOff>
    </xdr:to>
    <xdr:cxnSp macro="">
      <xdr:nvCxnSpPr>
        <xdr:cNvPr id="403" name="直線コネクタ 402"/>
        <xdr:cNvCxnSpPr/>
      </xdr:nvCxnSpPr>
      <xdr:spPr>
        <a:xfrm flipV="1">
          <a:off x="9639300" y="13304189"/>
          <a:ext cx="838200" cy="19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100373</xdr:rowOff>
    </xdr:from>
    <xdr:ext cx="534377" cy="259045"/>
    <xdr:sp macro="" textlink="">
      <xdr:nvSpPr>
        <xdr:cNvPr id="404" name="普通建設事業費 （ うち新規整備　）平均値テキスト"/>
        <xdr:cNvSpPr txBox="1"/>
      </xdr:nvSpPr>
      <xdr:spPr>
        <a:xfrm>
          <a:off x="10528300" y="133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142723</xdr:rowOff>
    </xdr:from>
    <xdr:to>
      <xdr:col>50</xdr:col>
      <xdr:colOff>114300</xdr:colOff>
      <xdr:row>78</xdr:row>
      <xdr:rowOff>131026</xdr:rowOff>
    </xdr:to>
    <xdr:cxnSp macro="">
      <xdr:nvCxnSpPr>
        <xdr:cNvPr id="406" name="直線コネクタ 405"/>
        <xdr:cNvCxnSpPr/>
      </xdr:nvCxnSpPr>
      <xdr:spPr>
        <a:xfrm>
          <a:off x="8750300" y="13344373"/>
          <a:ext cx="889000" cy="15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162497</xdr:rowOff>
    </xdr:from>
    <xdr:to>
      <xdr:col>45</xdr:col>
      <xdr:colOff>177800</xdr:colOff>
      <xdr:row>77</xdr:row>
      <xdr:rowOff>142723</xdr:rowOff>
    </xdr:to>
    <xdr:cxnSp macro="">
      <xdr:nvCxnSpPr>
        <xdr:cNvPr id="409" name="直線コネクタ 408"/>
        <xdr:cNvCxnSpPr/>
      </xdr:nvCxnSpPr>
      <xdr:spPr>
        <a:xfrm>
          <a:off x="7861300" y="13192697"/>
          <a:ext cx="889000" cy="15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29887</xdr:rowOff>
    </xdr:from>
    <xdr:ext cx="534377" cy="259045"/>
    <xdr:sp macro="" textlink="">
      <xdr:nvSpPr>
        <xdr:cNvPr id="411" name="テキスト ボックス 410"/>
        <xdr:cNvSpPr txBox="1"/>
      </xdr:nvSpPr>
      <xdr:spPr>
        <a:xfrm>
          <a:off x="8483111" y="134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162497</xdr:rowOff>
    </xdr:from>
    <xdr:to>
      <xdr:col>41</xdr:col>
      <xdr:colOff>50800</xdr:colOff>
      <xdr:row>77</xdr:row>
      <xdr:rowOff>18326</xdr:rowOff>
    </xdr:to>
    <xdr:cxnSp macro="">
      <xdr:nvCxnSpPr>
        <xdr:cNvPr id="412" name="直線コネクタ 411"/>
        <xdr:cNvCxnSpPr/>
      </xdr:nvCxnSpPr>
      <xdr:spPr>
        <a:xfrm flipV="1">
          <a:off x="6972300" y="13192697"/>
          <a:ext cx="889000" cy="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166743</xdr:rowOff>
    </xdr:from>
    <xdr:ext cx="534377" cy="259045"/>
    <xdr:sp macro="" textlink="">
      <xdr:nvSpPr>
        <xdr:cNvPr id="414" name="テキスト ボックス 413"/>
        <xdr:cNvSpPr txBox="1"/>
      </xdr:nvSpPr>
      <xdr:spPr>
        <a:xfrm>
          <a:off x="7594111" y="133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51739</xdr:rowOff>
    </xdr:from>
    <xdr:to>
      <xdr:col>55</xdr:col>
      <xdr:colOff>50800</xdr:colOff>
      <xdr:row>77</xdr:row>
      <xdr:rowOff>153339</xdr:rowOff>
    </xdr:to>
    <xdr:sp macro="" textlink="">
      <xdr:nvSpPr>
        <xdr:cNvPr id="422" name="楕円 421"/>
        <xdr:cNvSpPr/>
      </xdr:nvSpPr>
      <xdr:spPr>
        <a:xfrm>
          <a:off x="10426700" y="1325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74616</xdr:rowOff>
    </xdr:from>
    <xdr:ext cx="534377" cy="259045"/>
    <xdr:sp macro="" textlink="">
      <xdr:nvSpPr>
        <xdr:cNvPr id="423" name="普通建設事業費 （ うち新規整備　）該当値テキスト"/>
        <xdr:cNvSpPr txBox="1"/>
      </xdr:nvSpPr>
      <xdr:spPr>
        <a:xfrm>
          <a:off x="10528300" y="1310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80226</xdr:rowOff>
    </xdr:from>
    <xdr:to>
      <xdr:col>50</xdr:col>
      <xdr:colOff>165100</xdr:colOff>
      <xdr:row>79</xdr:row>
      <xdr:rowOff>10376</xdr:rowOff>
    </xdr:to>
    <xdr:sp macro="" textlink="">
      <xdr:nvSpPr>
        <xdr:cNvPr id="424" name="楕円 423"/>
        <xdr:cNvSpPr/>
      </xdr:nvSpPr>
      <xdr:spPr>
        <a:xfrm>
          <a:off x="9588500" y="1345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1503</xdr:rowOff>
    </xdr:from>
    <xdr:ext cx="469744" cy="259045"/>
    <xdr:sp macro="" textlink="">
      <xdr:nvSpPr>
        <xdr:cNvPr id="425" name="テキスト ボックス 424"/>
        <xdr:cNvSpPr txBox="1"/>
      </xdr:nvSpPr>
      <xdr:spPr>
        <a:xfrm>
          <a:off x="9404428" y="13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91923</xdr:rowOff>
    </xdr:from>
    <xdr:to>
      <xdr:col>46</xdr:col>
      <xdr:colOff>38100</xdr:colOff>
      <xdr:row>78</xdr:row>
      <xdr:rowOff>22073</xdr:rowOff>
    </xdr:to>
    <xdr:sp macro="" textlink="">
      <xdr:nvSpPr>
        <xdr:cNvPr id="426" name="楕円 425"/>
        <xdr:cNvSpPr/>
      </xdr:nvSpPr>
      <xdr:spPr>
        <a:xfrm>
          <a:off x="8699500" y="1329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38600</xdr:rowOff>
    </xdr:from>
    <xdr:ext cx="534377" cy="259045"/>
    <xdr:sp macro="" textlink="">
      <xdr:nvSpPr>
        <xdr:cNvPr id="427" name="テキスト ボックス 426"/>
        <xdr:cNvSpPr txBox="1"/>
      </xdr:nvSpPr>
      <xdr:spPr>
        <a:xfrm>
          <a:off x="8483111" y="130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111697</xdr:rowOff>
    </xdr:from>
    <xdr:to>
      <xdr:col>41</xdr:col>
      <xdr:colOff>101600</xdr:colOff>
      <xdr:row>77</xdr:row>
      <xdr:rowOff>41847</xdr:rowOff>
    </xdr:to>
    <xdr:sp macro="" textlink="">
      <xdr:nvSpPr>
        <xdr:cNvPr id="428" name="楕円 427"/>
        <xdr:cNvSpPr/>
      </xdr:nvSpPr>
      <xdr:spPr>
        <a:xfrm>
          <a:off x="7810500" y="131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58373</xdr:rowOff>
    </xdr:from>
    <xdr:ext cx="534377" cy="259045"/>
    <xdr:sp macro="" textlink="">
      <xdr:nvSpPr>
        <xdr:cNvPr id="429" name="テキスト ボックス 428"/>
        <xdr:cNvSpPr txBox="1"/>
      </xdr:nvSpPr>
      <xdr:spPr>
        <a:xfrm>
          <a:off x="7594111" y="1291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138976</xdr:rowOff>
    </xdr:from>
    <xdr:to>
      <xdr:col>36</xdr:col>
      <xdr:colOff>165100</xdr:colOff>
      <xdr:row>77</xdr:row>
      <xdr:rowOff>69126</xdr:rowOff>
    </xdr:to>
    <xdr:sp macro="" textlink="">
      <xdr:nvSpPr>
        <xdr:cNvPr id="430" name="楕円 429"/>
        <xdr:cNvSpPr/>
      </xdr:nvSpPr>
      <xdr:spPr>
        <a:xfrm>
          <a:off x="6921500" y="1316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60253</xdr:rowOff>
    </xdr:from>
    <xdr:ext cx="534377" cy="259045"/>
    <xdr:sp macro="" textlink="">
      <xdr:nvSpPr>
        <xdr:cNvPr id="431" name="テキスト ボックス 430"/>
        <xdr:cNvSpPr txBox="1"/>
      </xdr:nvSpPr>
      <xdr:spPr>
        <a:xfrm>
          <a:off x="6705111" y="1326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126397</xdr:rowOff>
    </xdr:from>
    <xdr:to>
      <xdr:col>55</xdr:col>
      <xdr:colOff>0</xdr:colOff>
      <xdr:row>97</xdr:row>
      <xdr:rowOff>168514</xdr:rowOff>
    </xdr:to>
    <xdr:cxnSp macro="">
      <xdr:nvCxnSpPr>
        <xdr:cNvPr id="462" name="直線コネクタ 461"/>
        <xdr:cNvCxnSpPr/>
      </xdr:nvCxnSpPr>
      <xdr:spPr>
        <a:xfrm>
          <a:off x="9639300" y="16757047"/>
          <a:ext cx="838200" cy="4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126397</xdr:rowOff>
    </xdr:from>
    <xdr:to>
      <xdr:col>50</xdr:col>
      <xdr:colOff>114300</xdr:colOff>
      <xdr:row>97</xdr:row>
      <xdr:rowOff>152392</xdr:rowOff>
    </xdr:to>
    <xdr:cxnSp macro="">
      <xdr:nvCxnSpPr>
        <xdr:cNvPr id="465" name="直線コネクタ 464"/>
        <xdr:cNvCxnSpPr/>
      </xdr:nvCxnSpPr>
      <xdr:spPr>
        <a:xfrm flipV="1">
          <a:off x="8750300" y="16757047"/>
          <a:ext cx="889000" cy="2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135182</xdr:rowOff>
    </xdr:from>
    <xdr:to>
      <xdr:col>45</xdr:col>
      <xdr:colOff>177800</xdr:colOff>
      <xdr:row>97</xdr:row>
      <xdr:rowOff>152392</xdr:rowOff>
    </xdr:to>
    <xdr:cxnSp macro="">
      <xdr:nvCxnSpPr>
        <xdr:cNvPr id="468" name="直線コネクタ 467"/>
        <xdr:cNvCxnSpPr/>
      </xdr:nvCxnSpPr>
      <xdr:spPr>
        <a:xfrm>
          <a:off x="7861300" y="16765832"/>
          <a:ext cx="8890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10629</xdr:rowOff>
    </xdr:from>
    <xdr:to>
      <xdr:col>41</xdr:col>
      <xdr:colOff>50800</xdr:colOff>
      <xdr:row>97</xdr:row>
      <xdr:rowOff>135182</xdr:rowOff>
    </xdr:to>
    <xdr:cxnSp macro="">
      <xdr:nvCxnSpPr>
        <xdr:cNvPr id="471" name="直線コネクタ 470"/>
        <xdr:cNvCxnSpPr/>
      </xdr:nvCxnSpPr>
      <xdr:spPr>
        <a:xfrm>
          <a:off x="6972300" y="16641279"/>
          <a:ext cx="889000" cy="12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16208</xdr:rowOff>
    </xdr:from>
    <xdr:ext cx="534377" cy="259045"/>
    <xdr:sp macro="" textlink="">
      <xdr:nvSpPr>
        <xdr:cNvPr id="475" name="テキスト ボックス 474"/>
        <xdr:cNvSpPr txBox="1"/>
      </xdr:nvSpPr>
      <xdr:spPr>
        <a:xfrm>
          <a:off x="6705111" y="1681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117714</xdr:rowOff>
    </xdr:from>
    <xdr:to>
      <xdr:col>55</xdr:col>
      <xdr:colOff>50800</xdr:colOff>
      <xdr:row>98</xdr:row>
      <xdr:rowOff>47864</xdr:rowOff>
    </xdr:to>
    <xdr:sp macro="" textlink="">
      <xdr:nvSpPr>
        <xdr:cNvPr id="481" name="楕円 480"/>
        <xdr:cNvSpPr/>
      </xdr:nvSpPr>
      <xdr:spPr>
        <a:xfrm>
          <a:off x="10426700" y="1674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96141</xdr:rowOff>
    </xdr:from>
    <xdr:ext cx="534377" cy="259045"/>
    <xdr:sp macro="" textlink="">
      <xdr:nvSpPr>
        <xdr:cNvPr id="482" name="普通建設事業費 （ うち更新整備　）該当値テキスト"/>
        <xdr:cNvSpPr txBox="1"/>
      </xdr:nvSpPr>
      <xdr:spPr>
        <a:xfrm>
          <a:off x="10528300" y="1672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75597</xdr:rowOff>
    </xdr:from>
    <xdr:to>
      <xdr:col>50</xdr:col>
      <xdr:colOff>165100</xdr:colOff>
      <xdr:row>98</xdr:row>
      <xdr:rowOff>5747</xdr:rowOff>
    </xdr:to>
    <xdr:sp macro="" textlink="">
      <xdr:nvSpPr>
        <xdr:cNvPr id="483" name="楕円 482"/>
        <xdr:cNvSpPr/>
      </xdr:nvSpPr>
      <xdr:spPr>
        <a:xfrm>
          <a:off x="9588500" y="1670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168324</xdr:rowOff>
    </xdr:from>
    <xdr:ext cx="534377" cy="259045"/>
    <xdr:sp macro="" textlink="">
      <xdr:nvSpPr>
        <xdr:cNvPr id="484" name="テキスト ボックス 483"/>
        <xdr:cNvSpPr txBox="1"/>
      </xdr:nvSpPr>
      <xdr:spPr>
        <a:xfrm>
          <a:off x="9372111" y="167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101592</xdr:rowOff>
    </xdr:from>
    <xdr:to>
      <xdr:col>46</xdr:col>
      <xdr:colOff>38100</xdr:colOff>
      <xdr:row>98</xdr:row>
      <xdr:rowOff>31742</xdr:rowOff>
    </xdr:to>
    <xdr:sp macro="" textlink="">
      <xdr:nvSpPr>
        <xdr:cNvPr id="485" name="楕円 484"/>
        <xdr:cNvSpPr/>
      </xdr:nvSpPr>
      <xdr:spPr>
        <a:xfrm>
          <a:off x="8699500" y="1673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22869</xdr:rowOff>
    </xdr:from>
    <xdr:ext cx="534377" cy="259045"/>
    <xdr:sp macro="" textlink="">
      <xdr:nvSpPr>
        <xdr:cNvPr id="486" name="テキスト ボックス 485"/>
        <xdr:cNvSpPr txBox="1"/>
      </xdr:nvSpPr>
      <xdr:spPr>
        <a:xfrm>
          <a:off x="8483111" y="1682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84382</xdr:rowOff>
    </xdr:from>
    <xdr:to>
      <xdr:col>41</xdr:col>
      <xdr:colOff>101600</xdr:colOff>
      <xdr:row>98</xdr:row>
      <xdr:rowOff>14532</xdr:rowOff>
    </xdr:to>
    <xdr:sp macro="" textlink="">
      <xdr:nvSpPr>
        <xdr:cNvPr id="487" name="楕円 486"/>
        <xdr:cNvSpPr/>
      </xdr:nvSpPr>
      <xdr:spPr>
        <a:xfrm>
          <a:off x="7810500" y="167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5659</xdr:rowOff>
    </xdr:from>
    <xdr:ext cx="534377" cy="259045"/>
    <xdr:sp macro="" textlink="">
      <xdr:nvSpPr>
        <xdr:cNvPr id="488" name="テキスト ボックス 487"/>
        <xdr:cNvSpPr txBox="1"/>
      </xdr:nvSpPr>
      <xdr:spPr>
        <a:xfrm>
          <a:off x="7594111" y="1680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131279</xdr:rowOff>
    </xdr:from>
    <xdr:to>
      <xdr:col>36</xdr:col>
      <xdr:colOff>165100</xdr:colOff>
      <xdr:row>97</xdr:row>
      <xdr:rowOff>61429</xdr:rowOff>
    </xdr:to>
    <xdr:sp macro="" textlink="">
      <xdr:nvSpPr>
        <xdr:cNvPr id="489" name="楕円 488"/>
        <xdr:cNvSpPr/>
      </xdr:nvSpPr>
      <xdr:spPr>
        <a:xfrm>
          <a:off x="6921500" y="1659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77956</xdr:rowOff>
    </xdr:from>
    <xdr:ext cx="534377" cy="259045"/>
    <xdr:sp macro="" textlink="">
      <xdr:nvSpPr>
        <xdr:cNvPr id="490" name="テキスト ボックス 489"/>
        <xdr:cNvSpPr txBox="1"/>
      </xdr:nvSpPr>
      <xdr:spPr>
        <a:xfrm>
          <a:off x="6705111" y="1636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1" name="直線コネクタ 52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4" name="直線コネクタ 52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7" name="直線コネクタ 52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0" name="直線コネクタ 52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4" name="楕円 54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5" name="テキスト ボックス 54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7" name="テキスト ボックス 54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9" name="テキスト ボックス 54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78536</xdr:rowOff>
    </xdr:from>
    <xdr:to>
      <xdr:col>85</xdr:col>
      <xdr:colOff>127000</xdr:colOff>
      <xdr:row>76</xdr:row>
      <xdr:rowOff>104470</xdr:rowOff>
    </xdr:to>
    <xdr:cxnSp macro="">
      <xdr:nvCxnSpPr>
        <xdr:cNvPr id="627" name="直線コネクタ 626"/>
        <xdr:cNvCxnSpPr/>
      </xdr:nvCxnSpPr>
      <xdr:spPr>
        <a:xfrm>
          <a:off x="15481300" y="13108736"/>
          <a:ext cx="838200" cy="2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28" name="公債費平均値テキスト"/>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78536</xdr:rowOff>
    </xdr:from>
    <xdr:to>
      <xdr:col>81</xdr:col>
      <xdr:colOff>50800</xdr:colOff>
      <xdr:row>76</xdr:row>
      <xdr:rowOff>97867</xdr:rowOff>
    </xdr:to>
    <xdr:cxnSp macro="">
      <xdr:nvCxnSpPr>
        <xdr:cNvPr id="630" name="直線コネクタ 629"/>
        <xdr:cNvCxnSpPr/>
      </xdr:nvCxnSpPr>
      <xdr:spPr>
        <a:xfrm flipV="1">
          <a:off x="14592300" y="13108736"/>
          <a:ext cx="889000" cy="1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2" name="テキスト ボックス 631"/>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97867</xdr:rowOff>
    </xdr:from>
    <xdr:to>
      <xdr:col>76</xdr:col>
      <xdr:colOff>114300</xdr:colOff>
      <xdr:row>76</xdr:row>
      <xdr:rowOff>114415</xdr:rowOff>
    </xdr:to>
    <xdr:cxnSp macro="">
      <xdr:nvCxnSpPr>
        <xdr:cNvPr id="633" name="直線コネクタ 632"/>
        <xdr:cNvCxnSpPr/>
      </xdr:nvCxnSpPr>
      <xdr:spPr>
        <a:xfrm flipV="1">
          <a:off x="13703300" y="13128067"/>
          <a:ext cx="8890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5" name="テキスト ボックス 634"/>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67438</xdr:rowOff>
    </xdr:from>
    <xdr:to>
      <xdr:col>71</xdr:col>
      <xdr:colOff>177800</xdr:colOff>
      <xdr:row>76</xdr:row>
      <xdr:rowOff>114415</xdr:rowOff>
    </xdr:to>
    <xdr:cxnSp macro="">
      <xdr:nvCxnSpPr>
        <xdr:cNvPr id="636" name="直線コネクタ 635"/>
        <xdr:cNvCxnSpPr/>
      </xdr:nvCxnSpPr>
      <xdr:spPr>
        <a:xfrm>
          <a:off x="12814300" y="13097638"/>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8" name="テキスト ボックス 637"/>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0" name="テキスト ボックス 639"/>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53670</xdr:rowOff>
    </xdr:from>
    <xdr:to>
      <xdr:col>85</xdr:col>
      <xdr:colOff>177800</xdr:colOff>
      <xdr:row>76</xdr:row>
      <xdr:rowOff>155270</xdr:rowOff>
    </xdr:to>
    <xdr:sp macro="" textlink="">
      <xdr:nvSpPr>
        <xdr:cNvPr id="646" name="楕円 645"/>
        <xdr:cNvSpPr/>
      </xdr:nvSpPr>
      <xdr:spPr>
        <a:xfrm>
          <a:off x="16268700" y="130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32097</xdr:rowOff>
    </xdr:from>
    <xdr:ext cx="534377" cy="259045"/>
    <xdr:sp macro="" textlink="">
      <xdr:nvSpPr>
        <xdr:cNvPr id="647" name="公債費該当値テキスト"/>
        <xdr:cNvSpPr txBox="1"/>
      </xdr:nvSpPr>
      <xdr:spPr>
        <a:xfrm>
          <a:off x="16370300" y="1306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27736</xdr:rowOff>
    </xdr:from>
    <xdr:to>
      <xdr:col>81</xdr:col>
      <xdr:colOff>101600</xdr:colOff>
      <xdr:row>76</xdr:row>
      <xdr:rowOff>129336</xdr:rowOff>
    </xdr:to>
    <xdr:sp macro="" textlink="">
      <xdr:nvSpPr>
        <xdr:cNvPr id="648" name="楕円 647"/>
        <xdr:cNvSpPr/>
      </xdr:nvSpPr>
      <xdr:spPr>
        <a:xfrm>
          <a:off x="15430500" y="1305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120463</xdr:rowOff>
    </xdr:from>
    <xdr:ext cx="534377" cy="259045"/>
    <xdr:sp macro="" textlink="">
      <xdr:nvSpPr>
        <xdr:cNvPr id="649" name="テキスト ボックス 648"/>
        <xdr:cNvSpPr txBox="1"/>
      </xdr:nvSpPr>
      <xdr:spPr>
        <a:xfrm>
          <a:off x="15214111" y="1315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47067</xdr:rowOff>
    </xdr:from>
    <xdr:to>
      <xdr:col>76</xdr:col>
      <xdr:colOff>165100</xdr:colOff>
      <xdr:row>76</xdr:row>
      <xdr:rowOff>148667</xdr:rowOff>
    </xdr:to>
    <xdr:sp macro="" textlink="">
      <xdr:nvSpPr>
        <xdr:cNvPr id="650" name="楕円 649"/>
        <xdr:cNvSpPr/>
      </xdr:nvSpPr>
      <xdr:spPr>
        <a:xfrm>
          <a:off x="14541500" y="1307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139794</xdr:rowOff>
    </xdr:from>
    <xdr:ext cx="534377" cy="259045"/>
    <xdr:sp macro="" textlink="">
      <xdr:nvSpPr>
        <xdr:cNvPr id="651" name="テキスト ボックス 650"/>
        <xdr:cNvSpPr txBox="1"/>
      </xdr:nvSpPr>
      <xdr:spPr>
        <a:xfrm>
          <a:off x="14325111" y="1316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63615</xdr:rowOff>
    </xdr:from>
    <xdr:to>
      <xdr:col>72</xdr:col>
      <xdr:colOff>38100</xdr:colOff>
      <xdr:row>76</xdr:row>
      <xdr:rowOff>165215</xdr:rowOff>
    </xdr:to>
    <xdr:sp macro="" textlink="">
      <xdr:nvSpPr>
        <xdr:cNvPr id="652" name="楕円 651"/>
        <xdr:cNvSpPr/>
      </xdr:nvSpPr>
      <xdr:spPr>
        <a:xfrm>
          <a:off x="13652500" y="130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156342</xdr:rowOff>
    </xdr:from>
    <xdr:ext cx="534377" cy="259045"/>
    <xdr:sp macro="" textlink="">
      <xdr:nvSpPr>
        <xdr:cNvPr id="653" name="テキスト ボックス 652"/>
        <xdr:cNvSpPr txBox="1"/>
      </xdr:nvSpPr>
      <xdr:spPr>
        <a:xfrm>
          <a:off x="13436111" y="1318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16638</xdr:rowOff>
    </xdr:from>
    <xdr:to>
      <xdr:col>67</xdr:col>
      <xdr:colOff>101600</xdr:colOff>
      <xdr:row>76</xdr:row>
      <xdr:rowOff>118238</xdr:rowOff>
    </xdr:to>
    <xdr:sp macro="" textlink="">
      <xdr:nvSpPr>
        <xdr:cNvPr id="654" name="楕円 653"/>
        <xdr:cNvSpPr/>
      </xdr:nvSpPr>
      <xdr:spPr>
        <a:xfrm>
          <a:off x="12763500" y="130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109365</xdr:rowOff>
    </xdr:from>
    <xdr:ext cx="534377" cy="259045"/>
    <xdr:sp macro="" textlink="">
      <xdr:nvSpPr>
        <xdr:cNvPr id="655" name="テキスト ボックス 654"/>
        <xdr:cNvSpPr txBox="1"/>
      </xdr:nvSpPr>
      <xdr:spPr>
        <a:xfrm>
          <a:off x="12547111" y="1313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28189</xdr:rowOff>
    </xdr:from>
    <xdr:to>
      <xdr:col>85</xdr:col>
      <xdr:colOff>127000</xdr:colOff>
      <xdr:row>96</xdr:row>
      <xdr:rowOff>157966</xdr:rowOff>
    </xdr:to>
    <xdr:cxnSp macro="">
      <xdr:nvCxnSpPr>
        <xdr:cNvPr id="682" name="直線コネクタ 681"/>
        <xdr:cNvCxnSpPr/>
      </xdr:nvCxnSpPr>
      <xdr:spPr>
        <a:xfrm>
          <a:off x="15481300" y="16487389"/>
          <a:ext cx="838200" cy="1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3" name="積立金平均値テキスト"/>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28189</xdr:rowOff>
    </xdr:from>
    <xdr:to>
      <xdr:col>81</xdr:col>
      <xdr:colOff>50800</xdr:colOff>
      <xdr:row>96</xdr:row>
      <xdr:rowOff>67256</xdr:rowOff>
    </xdr:to>
    <xdr:cxnSp macro="">
      <xdr:nvCxnSpPr>
        <xdr:cNvPr id="685" name="直線コネクタ 684"/>
        <xdr:cNvCxnSpPr/>
      </xdr:nvCxnSpPr>
      <xdr:spPr>
        <a:xfrm flipV="1">
          <a:off x="14592300" y="16487389"/>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13400</xdr:rowOff>
    </xdr:from>
    <xdr:ext cx="534377" cy="259045"/>
    <xdr:sp macro="" textlink="">
      <xdr:nvSpPr>
        <xdr:cNvPr id="687" name="テキスト ボックス 686"/>
        <xdr:cNvSpPr txBox="1"/>
      </xdr:nvSpPr>
      <xdr:spPr>
        <a:xfrm>
          <a:off x="15214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67256</xdr:rowOff>
    </xdr:from>
    <xdr:to>
      <xdr:col>76</xdr:col>
      <xdr:colOff>114300</xdr:colOff>
      <xdr:row>96</xdr:row>
      <xdr:rowOff>134282</xdr:rowOff>
    </xdr:to>
    <xdr:cxnSp macro="">
      <xdr:nvCxnSpPr>
        <xdr:cNvPr id="688" name="直線コネクタ 687"/>
        <xdr:cNvCxnSpPr/>
      </xdr:nvCxnSpPr>
      <xdr:spPr>
        <a:xfrm flipV="1">
          <a:off x="13703300" y="16526456"/>
          <a:ext cx="889000" cy="6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149212</xdr:rowOff>
    </xdr:from>
    <xdr:ext cx="534377" cy="259045"/>
    <xdr:sp macro="" textlink="">
      <xdr:nvSpPr>
        <xdr:cNvPr id="690" name="テキスト ボックス 689"/>
        <xdr:cNvSpPr txBox="1"/>
      </xdr:nvSpPr>
      <xdr:spPr>
        <a:xfrm>
          <a:off x="14325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88196</xdr:rowOff>
    </xdr:from>
    <xdr:to>
      <xdr:col>71</xdr:col>
      <xdr:colOff>177800</xdr:colOff>
      <xdr:row>96</xdr:row>
      <xdr:rowOff>134282</xdr:rowOff>
    </xdr:to>
    <xdr:cxnSp macro="">
      <xdr:nvCxnSpPr>
        <xdr:cNvPr id="691" name="直線コネクタ 690"/>
        <xdr:cNvCxnSpPr/>
      </xdr:nvCxnSpPr>
      <xdr:spPr>
        <a:xfrm>
          <a:off x="12814300" y="16375946"/>
          <a:ext cx="889000" cy="21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10268</xdr:rowOff>
    </xdr:from>
    <xdr:ext cx="534377" cy="259045"/>
    <xdr:sp macro="" textlink="">
      <xdr:nvSpPr>
        <xdr:cNvPr id="695" name="テキスト ボックス 694"/>
        <xdr:cNvSpPr txBox="1"/>
      </xdr:nvSpPr>
      <xdr:spPr>
        <a:xfrm>
          <a:off x="12547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107166</xdr:rowOff>
    </xdr:from>
    <xdr:to>
      <xdr:col>85</xdr:col>
      <xdr:colOff>177800</xdr:colOff>
      <xdr:row>97</xdr:row>
      <xdr:rowOff>37316</xdr:rowOff>
    </xdr:to>
    <xdr:sp macro="" textlink="">
      <xdr:nvSpPr>
        <xdr:cNvPr id="701" name="楕円 700"/>
        <xdr:cNvSpPr/>
      </xdr:nvSpPr>
      <xdr:spPr>
        <a:xfrm>
          <a:off x="16268700" y="1656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85593</xdr:rowOff>
    </xdr:from>
    <xdr:ext cx="534377" cy="259045"/>
    <xdr:sp macro="" textlink="">
      <xdr:nvSpPr>
        <xdr:cNvPr id="702" name="積立金該当値テキスト"/>
        <xdr:cNvSpPr txBox="1"/>
      </xdr:nvSpPr>
      <xdr:spPr>
        <a:xfrm>
          <a:off x="16370300" y="165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148839</xdr:rowOff>
    </xdr:from>
    <xdr:to>
      <xdr:col>81</xdr:col>
      <xdr:colOff>101600</xdr:colOff>
      <xdr:row>96</xdr:row>
      <xdr:rowOff>78989</xdr:rowOff>
    </xdr:to>
    <xdr:sp macro="" textlink="">
      <xdr:nvSpPr>
        <xdr:cNvPr id="703" name="楕円 702"/>
        <xdr:cNvSpPr/>
      </xdr:nvSpPr>
      <xdr:spPr>
        <a:xfrm>
          <a:off x="15430500" y="164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95516</xdr:rowOff>
    </xdr:from>
    <xdr:ext cx="534377" cy="259045"/>
    <xdr:sp macro="" textlink="">
      <xdr:nvSpPr>
        <xdr:cNvPr id="704" name="テキスト ボックス 703"/>
        <xdr:cNvSpPr txBox="1"/>
      </xdr:nvSpPr>
      <xdr:spPr>
        <a:xfrm>
          <a:off x="15214111" y="1621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16456</xdr:rowOff>
    </xdr:from>
    <xdr:to>
      <xdr:col>76</xdr:col>
      <xdr:colOff>165100</xdr:colOff>
      <xdr:row>96</xdr:row>
      <xdr:rowOff>118056</xdr:rowOff>
    </xdr:to>
    <xdr:sp macro="" textlink="">
      <xdr:nvSpPr>
        <xdr:cNvPr id="705" name="楕円 704"/>
        <xdr:cNvSpPr/>
      </xdr:nvSpPr>
      <xdr:spPr>
        <a:xfrm>
          <a:off x="14541500" y="164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134583</xdr:rowOff>
    </xdr:from>
    <xdr:ext cx="534377" cy="259045"/>
    <xdr:sp macro="" textlink="">
      <xdr:nvSpPr>
        <xdr:cNvPr id="706" name="テキスト ボックス 705"/>
        <xdr:cNvSpPr txBox="1"/>
      </xdr:nvSpPr>
      <xdr:spPr>
        <a:xfrm>
          <a:off x="14325111" y="1625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83482</xdr:rowOff>
    </xdr:from>
    <xdr:to>
      <xdr:col>72</xdr:col>
      <xdr:colOff>38100</xdr:colOff>
      <xdr:row>97</xdr:row>
      <xdr:rowOff>13632</xdr:rowOff>
    </xdr:to>
    <xdr:sp macro="" textlink="">
      <xdr:nvSpPr>
        <xdr:cNvPr id="707" name="楕円 706"/>
        <xdr:cNvSpPr/>
      </xdr:nvSpPr>
      <xdr:spPr>
        <a:xfrm>
          <a:off x="13652500" y="1654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4759</xdr:rowOff>
    </xdr:from>
    <xdr:ext cx="534377" cy="259045"/>
    <xdr:sp macro="" textlink="">
      <xdr:nvSpPr>
        <xdr:cNvPr id="708" name="テキスト ボックス 707"/>
        <xdr:cNvSpPr txBox="1"/>
      </xdr:nvSpPr>
      <xdr:spPr>
        <a:xfrm>
          <a:off x="13436111" y="1663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37396</xdr:rowOff>
    </xdr:from>
    <xdr:to>
      <xdr:col>67</xdr:col>
      <xdr:colOff>101600</xdr:colOff>
      <xdr:row>95</xdr:row>
      <xdr:rowOff>138996</xdr:rowOff>
    </xdr:to>
    <xdr:sp macro="" textlink="">
      <xdr:nvSpPr>
        <xdr:cNvPr id="709" name="楕円 708"/>
        <xdr:cNvSpPr/>
      </xdr:nvSpPr>
      <xdr:spPr>
        <a:xfrm>
          <a:off x="12763500" y="1632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155523</xdr:rowOff>
    </xdr:from>
    <xdr:ext cx="534377" cy="259045"/>
    <xdr:sp macro="" textlink="">
      <xdr:nvSpPr>
        <xdr:cNvPr id="710" name="テキスト ボックス 709"/>
        <xdr:cNvSpPr txBox="1"/>
      </xdr:nvSpPr>
      <xdr:spPr>
        <a:xfrm>
          <a:off x="12547111" y="1610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13861</xdr:rowOff>
    </xdr:from>
    <xdr:to>
      <xdr:col>116</xdr:col>
      <xdr:colOff>63500</xdr:colOff>
      <xdr:row>37</xdr:row>
      <xdr:rowOff>43035</xdr:rowOff>
    </xdr:to>
    <xdr:cxnSp macro="">
      <xdr:nvCxnSpPr>
        <xdr:cNvPr id="741" name="直線コネクタ 740"/>
        <xdr:cNvCxnSpPr/>
      </xdr:nvCxnSpPr>
      <xdr:spPr>
        <a:xfrm>
          <a:off x="21323300" y="6357511"/>
          <a:ext cx="838200" cy="2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110870</xdr:rowOff>
    </xdr:from>
    <xdr:ext cx="469744" cy="259045"/>
    <xdr:sp macro="" textlink="">
      <xdr:nvSpPr>
        <xdr:cNvPr id="742" name="投資及び出資金平均値テキスト"/>
        <xdr:cNvSpPr txBox="1"/>
      </xdr:nvSpPr>
      <xdr:spPr>
        <a:xfrm>
          <a:off x="22212300" y="645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7548</xdr:rowOff>
    </xdr:from>
    <xdr:to>
      <xdr:col>111</xdr:col>
      <xdr:colOff>177800</xdr:colOff>
      <xdr:row>37</xdr:row>
      <xdr:rowOff>13861</xdr:rowOff>
    </xdr:to>
    <xdr:cxnSp macro="">
      <xdr:nvCxnSpPr>
        <xdr:cNvPr id="744" name="直線コネクタ 743"/>
        <xdr:cNvCxnSpPr/>
      </xdr:nvCxnSpPr>
      <xdr:spPr>
        <a:xfrm>
          <a:off x="20434300" y="6351198"/>
          <a:ext cx="8890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88119</xdr:rowOff>
    </xdr:from>
    <xdr:ext cx="469744" cy="259045"/>
    <xdr:sp macro="" textlink="">
      <xdr:nvSpPr>
        <xdr:cNvPr id="746" name="テキスト ボックス 745"/>
        <xdr:cNvSpPr txBox="1"/>
      </xdr:nvSpPr>
      <xdr:spPr>
        <a:xfrm>
          <a:off x="21088428" y="660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7548</xdr:rowOff>
    </xdr:from>
    <xdr:to>
      <xdr:col>107</xdr:col>
      <xdr:colOff>50800</xdr:colOff>
      <xdr:row>37</xdr:row>
      <xdr:rowOff>16038</xdr:rowOff>
    </xdr:to>
    <xdr:cxnSp macro="">
      <xdr:nvCxnSpPr>
        <xdr:cNvPr id="747" name="直線コネクタ 746"/>
        <xdr:cNvCxnSpPr/>
      </xdr:nvCxnSpPr>
      <xdr:spPr>
        <a:xfrm flipV="1">
          <a:off x="19545300" y="6351198"/>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115768</xdr:rowOff>
    </xdr:from>
    <xdr:ext cx="469744" cy="259045"/>
    <xdr:sp macro="" textlink="">
      <xdr:nvSpPr>
        <xdr:cNvPr id="749" name="テキスト ボックス 748"/>
        <xdr:cNvSpPr txBox="1"/>
      </xdr:nvSpPr>
      <xdr:spPr>
        <a:xfrm>
          <a:off x="20199428" y="663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2866</xdr:rowOff>
    </xdr:from>
    <xdr:to>
      <xdr:col>102</xdr:col>
      <xdr:colOff>114300</xdr:colOff>
      <xdr:row>37</xdr:row>
      <xdr:rowOff>16038</xdr:rowOff>
    </xdr:to>
    <xdr:cxnSp macro="">
      <xdr:nvCxnSpPr>
        <xdr:cNvPr id="750" name="直線コネクタ 749"/>
        <xdr:cNvCxnSpPr/>
      </xdr:nvCxnSpPr>
      <xdr:spPr>
        <a:xfrm>
          <a:off x="18656300" y="6346516"/>
          <a:ext cx="889000" cy="1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125021</xdr:rowOff>
    </xdr:from>
    <xdr:ext cx="469744" cy="259045"/>
    <xdr:sp macro="" textlink="">
      <xdr:nvSpPr>
        <xdr:cNvPr id="752" name="テキスト ボックス 751"/>
        <xdr:cNvSpPr txBox="1"/>
      </xdr:nvSpPr>
      <xdr:spPr>
        <a:xfrm>
          <a:off x="19310428" y="664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112285</xdr:rowOff>
    </xdr:from>
    <xdr:ext cx="469744" cy="259045"/>
    <xdr:sp macro="" textlink="">
      <xdr:nvSpPr>
        <xdr:cNvPr id="754" name="テキスト ボックス 753"/>
        <xdr:cNvSpPr txBox="1"/>
      </xdr:nvSpPr>
      <xdr:spPr>
        <a:xfrm>
          <a:off x="18421428"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163685</xdr:rowOff>
    </xdr:from>
    <xdr:to>
      <xdr:col>116</xdr:col>
      <xdr:colOff>114300</xdr:colOff>
      <xdr:row>37</xdr:row>
      <xdr:rowOff>93835</xdr:rowOff>
    </xdr:to>
    <xdr:sp macro="" textlink="">
      <xdr:nvSpPr>
        <xdr:cNvPr id="760" name="楕円 759"/>
        <xdr:cNvSpPr/>
      </xdr:nvSpPr>
      <xdr:spPr>
        <a:xfrm>
          <a:off x="22110700" y="633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15112</xdr:rowOff>
    </xdr:from>
    <xdr:ext cx="469744" cy="259045"/>
    <xdr:sp macro="" textlink="">
      <xdr:nvSpPr>
        <xdr:cNvPr id="761" name="投資及び出資金該当値テキスト"/>
        <xdr:cNvSpPr txBox="1"/>
      </xdr:nvSpPr>
      <xdr:spPr>
        <a:xfrm>
          <a:off x="22212300" y="618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134511</xdr:rowOff>
    </xdr:from>
    <xdr:to>
      <xdr:col>112</xdr:col>
      <xdr:colOff>38100</xdr:colOff>
      <xdr:row>37</xdr:row>
      <xdr:rowOff>64661</xdr:rowOff>
    </xdr:to>
    <xdr:sp macro="" textlink="">
      <xdr:nvSpPr>
        <xdr:cNvPr id="762" name="楕円 761"/>
        <xdr:cNvSpPr/>
      </xdr:nvSpPr>
      <xdr:spPr>
        <a:xfrm>
          <a:off x="21272500" y="630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81188</xdr:rowOff>
    </xdr:from>
    <xdr:ext cx="469744" cy="259045"/>
    <xdr:sp macro="" textlink="">
      <xdr:nvSpPr>
        <xdr:cNvPr id="763" name="テキスト ボックス 762"/>
        <xdr:cNvSpPr txBox="1"/>
      </xdr:nvSpPr>
      <xdr:spPr>
        <a:xfrm>
          <a:off x="21088428" y="60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128198</xdr:rowOff>
    </xdr:from>
    <xdr:to>
      <xdr:col>107</xdr:col>
      <xdr:colOff>101600</xdr:colOff>
      <xdr:row>37</xdr:row>
      <xdr:rowOff>58348</xdr:rowOff>
    </xdr:to>
    <xdr:sp macro="" textlink="">
      <xdr:nvSpPr>
        <xdr:cNvPr id="764" name="楕円 763"/>
        <xdr:cNvSpPr/>
      </xdr:nvSpPr>
      <xdr:spPr>
        <a:xfrm>
          <a:off x="20383500" y="63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74875</xdr:rowOff>
    </xdr:from>
    <xdr:ext cx="469744" cy="259045"/>
    <xdr:sp macro="" textlink="">
      <xdr:nvSpPr>
        <xdr:cNvPr id="765" name="テキスト ボックス 764"/>
        <xdr:cNvSpPr txBox="1"/>
      </xdr:nvSpPr>
      <xdr:spPr>
        <a:xfrm>
          <a:off x="20199428" y="607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136688</xdr:rowOff>
    </xdr:from>
    <xdr:to>
      <xdr:col>102</xdr:col>
      <xdr:colOff>165100</xdr:colOff>
      <xdr:row>37</xdr:row>
      <xdr:rowOff>66838</xdr:rowOff>
    </xdr:to>
    <xdr:sp macro="" textlink="">
      <xdr:nvSpPr>
        <xdr:cNvPr id="766" name="楕円 765"/>
        <xdr:cNvSpPr/>
      </xdr:nvSpPr>
      <xdr:spPr>
        <a:xfrm>
          <a:off x="19494500" y="630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83365</xdr:rowOff>
    </xdr:from>
    <xdr:ext cx="469744" cy="259045"/>
    <xdr:sp macro="" textlink="">
      <xdr:nvSpPr>
        <xdr:cNvPr id="767" name="テキスト ボックス 766"/>
        <xdr:cNvSpPr txBox="1"/>
      </xdr:nvSpPr>
      <xdr:spPr>
        <a:xfrm>
          <a:off x="19310428" y="608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123516</xdr:rowOff>
    </xdr:from>
    <xdr:to>
      <xdr:col>98</xdr:col>
      <xdr:colOff>38100</xdr:colOff>
      <xdr:row>37</xdr:row>
      <xdr:rowOff>53666</xdr:rowOff>
    </xdr:to>
    <xdr:sp macro="" textlink="">
      <xdr:nvSpPr>
        <xdr:cNvPr id="768" name="楕円 767"/>
        <xdr:cNvSpPr/>
      </xdr:nvSpPr>
      <xdr:spPr>
        <a:xfrm>
          <a:off x="18605500" y="629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70193</xdr:rowOff>
    </xdr:from>
    <xdr:ext cx="469744" cy="259045"/>
    <xdr:sp macro="" textlink="">
      <xdr:nvSpPr>
        <xdr:cNvPr id="769" name="テキスト ボックス 768"/>
        <xdr:cNvSpPr txBox="1"/>
      </xdr:nvSpPr>
      <xdr:spPr>
        <a:xfrm>
          <a:off x="18421428" y="60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161989</xdr:rowOff>
    </xdr:from>
    <xdr:to>
      <xdr:col>116</xdr:col>
      <xdr:colOff>63500</xdr:colOff>
      <xdr:row>54</xdr:row>
      <xdr:rowOff>41326</xdr:rowOff>
    </xdr:to>
    <xdr:cxnSp macro="">
      <xdr:nvCxnSpPr>
        <xdr:cNvPr id="798" name="直線コネクタ 797"/>
        <xdr:cNvCxnSpPr/>
      </xdr:nvCxnSpPr>
      <xdr:spPr>
        <a:xfrm>
          <a:off x="21323300" y="9248839"/>
          <a:ext cx="838200" cy="5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112475</xdr:rowOff>
    </xdr:from>
    <xdr:ext cx="469744" cy="259045"/>
    <xdr:sp macro="" textlink="">
      <xdr:nvSpPr>
        <xdr:cNvPr id="799" name="貸付金平均値テキスト"/>
        <xdr:cNvSpPr txBox="1"/>
      </xdr:nvSpPr>
      <xdr:spPr>
        <a:xfrm>
          <a:off x="22212300" y="9885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161989</xdr:rowOff>
    </xdr:from>
    <xdr:to>
      <xdr:col>111</xdr:col>
      <xdr:colOff>177800</xdr:colOff>
      <xdr:row>55</xdr:row>
      <xdr:rowOff>54432</xdr:rowOff>
    </xdr:to>
    <xdr:cxnSp macro="">
      <xdr:nvCxnSpPr>
        <xdr:cNvPr id="801" name="直線コネクタ 800"/>
        <xdr:cNvCxnSpPr/>
      </xdr:nvCxnSpPr>
      <xdr:spPr>
        <a:xfrm flipV="1">
          <a:off x="20434300" y="9248839"/>
          <a:ext cx="889000" cy="23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50220</xdr:rowOff>
    </xdr:from>
    <xdr:ext cx="469744" cy="259045"/>
    <xdr:sp macro="" textlink="">
      <xdr:nvSpPr>
        <xdr:cNvPr id="803" name="テキスト ボックス 802"/>
        <xdr:cNvSpPr txBox="1"/>
      </xdr:nvSpPr>
      <xdr:spPr>
        <a:xfrm>
          <a:off x="21088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8522</xdr:rowOff>
    </xdr:from>
    <xdr:to>
      <xdr:col>107</xdr:col>
      <xdr:colOff>50800</xdr:colOff>
      <xdr:row>55</xdr:row>
      <xdr:rowOff>54432</xdr:rowOff>
    </xdr:to>
    <xdr:cxnSp macro="">
      <xdr:nvCxnSpPr>
        <xdr:cNvPr id="804" name="直線コネクタ 803"/>
        <xdr:cNvCxnSpPr/>
      </xdr:nvCxnSpPr>
      <xdr:spPr>
        <a:xfrm>
          <a:off x="19545300" y="9438272"/>
          <a:ext cx="889000" cy="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42295</xdr:rowOff>
    </xdr:from>
    <xdr:ext cx="469744" cy="259045"/>
    <xdr:sp macro="" textlink="">
      <xdr:nvSpPr>
        <xdr:cNvPr id="806" name="テキスト ボックス 805"/>
        <xdr:cNvSpPr txBox="1"/>
      </xdr:nvSpPr>
      <xdr:spPr>
        <a:xfrm>
          <a:off x="20199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8522</xdr:rowOff>
    </xdr:from>
    <xdr:to>
      <xdr:col>102</xdr:col>
      <xdr:colOff>114300</xdr:colOff>
      <xdr:row>55</xdr:row>
      <xdr:rowOff>56070</xdr:rowOff>
    </xdr:to>
    <xdr:cxnSp macro="">
      <xdr:nvCxnSpPr>
        <xdr:cNvPr id="807" name="直線コネクタ 806"/>
        <xdr:cNvCxnSpPr/>
      </xdr:nvCxnSpPr>
      <xdr:spPr>
        <a:xfrm flipV="1">
          <a:off x="18656300" y="9438272"/>
          <a:ext cx="889000" cy="4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29646</xdr:rowOff>
    </xdr:from>
    <xdr:ext cx="469744" cy="259045"/>
    <xdr:sp macro="" textlink="">
      <xdr:nvSpPr>
        <xdr:cNvPr id="809" name="テキスト ボックス 808"/>
        <xdr:cNvSpPr txBox="1"/>
      </xdr:nvSpPr>
      <xdr:spPr>
        <a:xfrm>
          <a:off x="19310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8767</xdr:rowOff>
    </xdr:from>
    <xdr:ext cx="469744" cy="259045"/>
    <xdr:sp macro="" textlink="">
      <xdr:nvSpPr>
        <xdr:cNvPr id="811" name="テキスト ボックス 810"/>
        <xdr:cNvSpPr txBox="1"/>
      </xdr:nvSpPr>
      <xdr:spPr>
        <a:xfrm>
          <a:off x="18421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161976</xdr:rowOff>
    </xdr:from>
    <xdr:to>
      <xdr:col>116</xdr:col>
      <xdr:colOff>114300</xdr:colOff>
      <xdr:row>54</xdr:row>
      <xdr:rowOff>92126</xdr:rowOff>
    </xdr:to>
    <xdr:sp macro="" textlink="">
      <xdr:nvSpPr>
        <xdr:cNvPr id="817" name="楕円 816"/>
        <xdr:cNvSpPr/>
      </xdr:nvSpPr>
      <xdr:spPr>
        <a:xfrm>
          <a:off x="22110700" y="924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13403</xdr:rowOff>
    </xdr:from>
    <xdr:ext cx="534377" cy="259045"/>
    <xdr:sp macro="" textlink="">
      <xdr:nvSpPr>
        <xdr:cNvPr id="818" name="貸付金該当値テキスト"/>
        <xdr:cNvSpPr txBox="1"/>
      </xdr:nvSpPr>
      <xdr:spPr>
        <a:xfrm>
          <a:off x="22212300" y="910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111189</xdr:rowOff>
    </xdr:from>
    <xdr:to>
      <xdr:col>112</xdr:col>
      <xdr:colOff>38100</xdr:colOff>
      <xdr:row>54</xdr:row>
      <xdr:rowOff>41339</xdr:rowOff>
    </xdr:to>
    <xdr:sp macro="" textlink="">
      <xdr:nvSpPr>
        <xdr:cNvPr id="819" name="楕円 818"/>
        <xdr:cNvSpPr/>
      </xdr:nvSpPr>
      <xdr:spPr>
        <a:xfrm>
          <a:off x="21272500" y="91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57866</xdr:rowOff>
    </xdr:from>
    <xdr:ext cx="534377" cy="259045"/>
    <xdr:sp macro="" textlink="">
      <xdr:nvSpPr>
        <xdr:cNvPr id="820" name="テキスト ボックス 819"/>
        <xdr:cNvSpPr txBox="1"/>
      </xdr:nvSpPr>
      <xdr:spPr>
        <a:xfrm>
          <a:off x="21056111" y="897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3632</xdr:rowOff>
    </xdr:from>
    <xdr:to>
      <xdr:col>107</xdr:col>
      <xdr:colOff>101600</xdr:colOff>
      <xdr:row>55</xdr:row>
      <xdr:rowOff>105232</xdr:rowOff>
    </xdr:to>
    <xdr:sp macro="" textlink="">
      <xdr:nvSpPr>
        <xdr:cNvPr id="821" name="楕円 820"/>
        <xdr:cNvSpPr/>
      </xdr:nvSpPr>
      <xdr:spPr>
        <a:xfrm>
          <a:off x="20383500" y="943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121759</xdr:rowOff>
    </xdr:from>
    <xdr:ext cx="534377" cy="259045"/>
    <xdr:sp macro="" textlink="">
      <xdr:nvSpPr>
        <xdr:cNvPr id="822" name="テキスト ボックス 821"/>
        <xdr:cNvSpPr txBox="1"/>
      </xdr:nvSpPr>
      <xdr:spPr>
        <a:xfrm>
          <a:off x="20167111" y="920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129172</xdr:rowOff>
    </xdr:from>
    <xdr:to>
      <xdr:col>102</xdr:col>
      <xdr:colOff>165100</xdr:colOff>
      <xdr:row>55</xdr:row>
      <xdr:rowOff>59322</xdr:rowOff>
    </xdr:to>
    <xdr:sp macro="" textlink="">
      <xdr:nvSpPr>
        <xdr:cNvPr id="823" name="楕円 822"/>
        <xdr:cNvSpPr/>
      </xdr:nvSpPr>
      <xdr:spPr>
        <a:xfrm>
          <a:off x="19494500" y="938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75849</xdr:rowOff>
    </xdr:from>
    <xdr:ext cx="534377" cy="259045"/>
    <xdr:sp macro="" textlink="">
      <xdr:nvSpPr>
        <xdr:cNvPr id="824" name="テキスト ボックス 823"/>
        <xdr:cNvSpPr txBox="1"/>
      </xdr:nvSpPr>
      <xdr:spPr>
        <a:xfrm>
          <a:off x="19278111" y="916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5270</xdr:rowOff>
    </xdr:from>
    <xdr:to>
      <xdr:col>98</xdr:col>
      <xdr:colOff>38100</xdr:colOff>
      <xdr:row>55</xdr:row>
      <xdr:rowOff>106870</xdr:rowOff>
    </xdr:to>
    <xdr:sp macro="" textlink="">
      <xdr:nvSpPr>
        <xdr:cNvPr id="825" name="楕円 824"/>
        <xdr:cNvSpPr/>
      </xdr:nvSpPr>
      <xdr:spPr>
        <a:xfrm>
          <a:off x="18605500" y="943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123397</xdr:rowOff>
    </xdr:from>
    <xdr:ext cx="534377" cy="259045"/>
    <xdr:sp macro="" textlink="">
      <xdr:nvSpPr>
        <xdr:cNvPr id="826" name="テキスト ボックス 825"/>
        <xdr:cNvSpPr txBox="1"/>
      </xdr:nvSpPr>
      <xdr:spPr>
        <a:xfrm>
          <a:off x="18389111" y="92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127470</xdr:rowOff>
    </xdr:from>
    <xdr:to>
      <xdr:col>116</xdr:col>
      <xdr:colOff>63500</xdr:colOff>
      <xdr:row>77</xdr:row>
      <xdr:rowOff>145281</xdr:rowOff>
    </xdr:to>
    <xdr:cxnSp macro="">
      <xdr:nvCxnSpPr>
        <xdr:cNvPr id="856" name="直線コネクタ 855"/>
        <xdr:cNvCxnSpPr/>
      </xdr:nvCxnSpPr>
      <xdr:spPr>
        <a:xfrm>
          <a:off x="21323300" y="13329120"/>
          <a:ext cx="838200" cy="1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7" name="繰出金平均値テキスト"/>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77560</xdr:rowOff>
    </xdr:from>
    <xdr:to>
      <xdr:col>111</xdr:col>
      <xdr:colOff>177800</xdr:colOff>
      <xdr:row>77</xdr:row>
      <xdr:rowOff>127470</xdr:rowOff>
    </xdr:to>
    <xdr:cxnSp macro="">
      <xdr:nvCxnSpPr>
        <xdr:cNvPr id="859" name="直線コネクタ 858"/>
        <xdr:cNvCxnSpPr/>
      </xdr:nvCxnSpPr>
      <xdr:spPr>
        <a:xfrm>
          <a:off x="20434300" y="13279210"/>
          <a:ext cx="889000" cy="4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1" name="テキスト ボックス 860"/>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77560</xdr:rowOff>
    </xdr:from>
    <xdr:to>
      <xdr:col>107</xdr:col>
      <xdr:colOff>50800</xdr:colOff>
      <xdr:row>77</xdr:row>
      <xdr:rowOff>109944</xdr:rowOff>
    </xdr:to>
    <xdr:cxnSp macro="">
      <xdr:nvCxnSpPr>
        <xdr:cNvPr id="862" name="直線コネクタ 861"/>
        <xdr:cNvCxnSpPr/>
      </xdr:nvCxnSpPr>
      <xdr:spPr>
        <a:xfrm flipV="1">
          <a:off x="19545300" y="1327921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109944</xdr:rowOff>
    </xdr:from>
    <xdr:to>
      <xdr:col>102</xdr:col>
      <xdr:colOff>114300</xdr:colOff>
      <xdr:row>77</xdr:row>
      <xdr:rowOff>122937</xdr:rowOff>
    </xdr:to>
    <xdr:cxnSp macro="">
      <xdr:nvCxnSpPr>
        <xdr:cNvPr id="865" name="直線コネクタ 864"/>
        <xdr:cNvCxnSpPr/>
      </xdr:nvCxnSpPr>
      <xdr:spPr>
        <a:xfrm flipV="1">
          <a:off x="18656300" y="13311594"/>
          <a:ext cx="889000" cy="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24966</xdr:rowOff>
    </xdr:from>
    <xdr:ext cx="534377" cy="259045"/>
    <xdr:sp macro="" textlink="">
      <xdr:nvSpPr>
        <xdr:cNvPr id="869" name="テキスト ボックス 868"/>
        <xdr:cNvSpPr txBox="1"/>
      </xdr:nvSpPr>
      <xdr:spPr>
        <a:xfrm>
          <a:off x="18389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94481</xdr:rowOff>
    </xdr:from>
    <xdr:to>
      <xdr:col>116</xdr:col>
      <xdr:colOff>114300</xdr:colOff>
      <xdr:row>78</xdr:row>
      <xdr:rowOff>24631</xdr:rowOff>
    </xdr:to>
    <xdr:sp macro="" textlink="">
      <xdr:nvSpPr>
        <xdr:cNvPr id="875" name="楕円 874"/>
        <xdr:cNvSpPr/>
      </xdr:nvSpPr>
      <xdr:spPr>
        <a:xfrm>
          <a:off x="22110700" y="132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72908</xdr:rowOff>
    </xdr:from>
    <xdr:ext cx="534377" cy="259045"/>
    <xdr:sp macro="" textlink="">
      <xdr:nvSpPr>
        <xdr:cNvPr id="876" name="繰出金該当値テキスト"/>
        <xdr:cNvSpPr txBox="1"/>
      </xdr:nvSpPr>
      <xdr:spPr>
        <a:xfrm>
          <a:off x="22212300" y="1327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76670</xdr:rowOff>
    </xdr:from>
    <xdr:to>
      <xdr:col>112</xdr:col>
      <xdr:colOff>38100</xdr:colOff>
      <xdr:row>78</xdr:row>
      <xdr:rowOff>6820</xdr:rowOff>
    </xdr:to>
    <xdr:sp macro="" textlink="">
      <xdr:nvSpPr>
        <xdr:cNvPr id="877" name="楕円 876"/>
        <xdr:cNvSpPr/>
      </xdr:nvSpPr>
      <xdr:spPr>
        <a:xfrm>
          <a:off x="21272500" y="132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169397</xdr:rowOff>
    </xdr:from>
    <xdr:ext cx="534377" cy="259045"/>
    <xdr:sp macro="" textlink="">
      <xdr:nvSpPr>
        <xdr:cNvPr id="878" name="テキスト ボックス 877"/>
        <xdr:cNvSpPr txBox="1"/>
      </xdr:nvSpPr>
      <xdr:spPr>
        <a:xfrm>
          <a:off x="21056111" y="13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26760</xdr:rowOff>
    </xdr:from>
    <xdr:to>
      <xdr:col>107</xdr:col>
      <xdr:colOff>101600</xdr:colOff>
      <xdr:row>77</xdr:row>
      <xdr:rowOff>128360</xdr:rowOff>
    </xdr:to>
    <xdr:sp macro="" textlink="">
      <xdr:nvSpPr>
        <xdr:cNvPr id="879" name="楕円 878"/>
        <xdr:cNvSpPr/>
      </xdr:nvSpPr>
      <xdr:spPr>
        <a:xfrm>
          <a:off x="20383500" y="132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119487</xdr:rowOff>
    </xdr:from>
    <xdr:ext cx="534377" cy="259045"/>
    <xdr:sp macro="" textlink="">
      <xdr:nvSpPr>
        <xdr:cNvPr id="880" name="テキスト ボックス 879"/>
        <xdr:cNvSpPr txBox="1"/>
      </xdr:nvSpPr>
      <xdr:spPr>
        <a:xfrm>
          <a:off x="20167111" y="1332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59144</xdr:rowOff>
    </xdr:from>
    <xdr:to>
      <xdr:col>102</xdr:col>
      <xdr:colOff>165100</xdr:colOff>
      <xdr:row>77</xdr:row>
      <xdr:rowOff>160744</xdr:rowOff>
    </xdr:to>
    <xdr:sp macro="" textlink="">
      <xdr:nvSpPr>
        <xdr:cNvPr id="881" name="楕円 880"/>
        <xdr:cNvSpPr/>
      </xdr:nvSpPr>
      <xdr:spPr>
        <a:xfrm>
          <a:off x="19494500" y="1326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151871</xdr:rowOff>
    </xdr:from>
    <xdr:ext cx="534377" cy="259045"/>
    <xdr:sp macro="" textlink="">
      <xdr:nvSpPr>
        <xdr:cNvPr id="882" name="テキスト ボックス 881"/>
        <xdr:cNvSpPr txBox="1"/>
      </xdr:nvSpPr>
      <xdr:spPr>
        <a:xfrm>
          <a:off x="19278111" y="133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72137</xdr:rowOff>
    </xdr:from>
    <xdr:to>
      <xdr:col>98</xdr:col>
      <xdr:colOff>38100</xdr:colOff>
      <xdr:row>78</xdr:row>
      <xdr:rowOff>2287</xdr:rowOff>
    </xdr:to>
    <xdr:sp macro="" textlink="">
      <xdr:nvSpPr>
        <xdr:cNvPr id="883" name="楕円 882"/>
        <xdr:cNvSpPr/>
      </xdr:nvSpPr>
      <xdr:spPr>
        <a:xfrm>
          <a:off x="18605500" y="1327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164864</xdr:rowOff>
    </xdr:from>
    <xdr:ext cx="534377" cy="259045"/>
    <xdr:sp macro="" textlink="">
      <xdr:nvSpPr>
        <xdr:cNvPr id="884" name="テキスト ボックス 883"/>
        <xdr:cNvSpPr txBox="1"/>
      </xdr:nvSpPr>
      <xdr:spPr>
        <a:xfrm>
          <a:off x="18389111" y="1336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418,941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12,642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円増額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人件費は、住民一人当たり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55,171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円で、類似団体の平均値を下回った。退職手当の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1,672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円増額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補助費等は、住民一人当たり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42,132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円で、類似団体の平均を下回っており、ふるさと応援寄附金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の寄附申込みの減少等に伴う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返礼品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1,309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少している。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普通建設事業費は、住民一人当たり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63,733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円で、類似団体の平均値を下回っ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た。高齢者健康福祉施設整備事業の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12,307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円増額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61,966
61,426
113.01
27,428,666
25,960,128
1,376,346
13,551,373
22,403,386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72949</xdr:rowOff>
    </xdr:from>
    <xdr:to>
      <xdr:col>24</xdr:col>
      <xdr:colOff>63500</xdr:colOff>
      <xdr:row>33</xdr:row>
      <xdr:rowOff>94437</xdr:rowOff>
    </xdr:to>
    <xdr:cxnSp macro="">
      <xdr:nvCxnSpPr>
        <xdr:cNvPr id="59" name="直線コネクタ 58"/>
        <xdr:cNvCxnSpPr/>
      </xdr:nvCxnSpPr>
      <xdr:spPr>
        <a:xfrm>
          <a:off x="3797300" y="5730799"/>
          <a:ext cx="8382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62433</xdr:rowOff>
    </xdr:from>
    <xdr:to>
      <xdr:col>19</xdr:col>
      <xdr:colOff>177800</xdr:colOff>
      <xdr:row>33</xdr:row>
      <xdr:rowOff>72949</xdr:rowOff>
    </xdr:to>
    <xdr:cxnSp macro="">
      <xdr:nvCxnSpPr>
        <xdr:cNvPr id="62" name="直線コネクタ 61"/>
        <xdr:cNvCxnSpPr/>
      </xdr:nvCxnSpPr>
      <xdr:spPr>
        <a:xfrm>
          <a:off x="2908300" y="5720283"/>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62433</xdr:rowOff>
    </xdr:from>
    <xdr:to>
      <xdr:col>15</xdr:col>
      <xdr:colOff>50800</xdr:colOff>
      <xdr:row>33</xdr:row>
      <xdr:rowOff>79807</xdr:rowOff>
    </xdr:to>
    <xdr:cxnSp macro="">
      <xdr:nvCxnSpPr>
        <xdr:cNvPr id="65" name="直線コネクタ 64"/>
        <xdr:cNvCxnSpPr/>
      </xdr:nvCxnSpPr>
      <xdr:spPr>
        <a:xfrm flipV="1">
          <a:off x="2019300" y="572028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114554</xdr:rowOff>
    </xdr:from>
    <xdr:to>
      <xdr:col>10</xdr:col>
      <xdr:colOff>114300</xdr:colOff>
      <xdr:row>33</xdr:row>
      <xdr:rowOff>79807</xdr:rowOff>
    </xdr:to>
    <xdr:cxnSp macro="">
      <xdr:nvCxnSpPr>
        <xdr:cNvPr id="68" name="直線コネクタ 67"/>
        <xdr:cNvCxnSpPr/>
      </xdr:nvCxnSpPr>
      <xdr:spPr>
        <a:xfrm>
          <a:off x="1130300" y="5600954"/>
          <a:ext cx="889000" cy="1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xdr:rowOff>
    </xdr:from>
    <xdr:ext cx="469744" cy="259045"/>
    <xdr:sp macro="" textlink="">
      <xdr:nvSpPr>
        <xdr:cNvPr id="72" name="テキスト ボックス 71"/>
        <xdr:cNvSpPr txBox="1"/>
      </xdr:nvSpPr>
      <xdr:spPr>
        <a:xfrm>
          <a:off x="895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43637</xdr:rowOff>
    </xdr:from>
    <xdr:to>
      <xdr:col>24</xdr:col>
      <xdr:colOff>114300</xdr:colOff>
      <xdr:row>33</xdr:row>
      <xdr:rowOff>145237</xdr:rowOff>
    </xdr:to>
    <xdr:sp macro="" textlink="">
      <xdr:nvSpPr>
        <xdr:cNvPr id="78" name="楕円 77"/>
        <xdr:cNvSpPr/>
      </xdr:nvSpPr>
      <xdr:spPr>
        <a:xfrm>
          <a:off x="4584700" y="570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66514</xdr:rowOff>
    </xdr:from>
    <xdr:ext cx="469744" cy="259045"/>
    <xdr:sp macro="" textlink="">
      <xdr:nvSpPr>
        <xdr:cNvPr id="79" name="議会費該当値テキスト"/>
        <xdr:cNvSpPr txBox="1"/>
      </xdr:nvSpPr>
      <xdr:spPr>
        <a:xfrm>
          <a:off x="4686300" y="555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22149</xdr:rowOff>
    </xdr:from>
    <xdr:to>
      <xdr:col>20</xdr:col>
      <xdr:colOff>38100</xdr:colOff>
      <xdr:row>33</xdr:row>
      <xdr:rowOff>123749</xdr:rowOff>
    </xdr:to>
    <xdr:sp macro="" textlink="">
      <xdr:nvSpPr>
        <xdr:cNvPr id="80" name="楕円 79"/>
        <xdr:cNvSpPr/>
      </xdr:nvSpPr>
      <xdr:spPr>
        <a:xfrm>
          <a:off x="3746500" y="567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140276</xdr:rowOff>
    </xdr:from>
    <xdr:ext cx="469744" cy="259045"/>
    <xdr:sp macro="" textlink="">
      <xdr:nvSpPr>
        <xdr:cNvPr id="81" name="テキスト ボックス 80"/>
        <xdr:cNvSpPr txBox="1"/>
      </xdr:nvSpPr>
      <xdr:spPr>
        <a:xfrm>
          <a:off x="3562428" y="54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11633</xdr:rowOff>
    </xdr:from>
    <xdr:to>
      <xdr:col>15</xdr:col>
      <xdr:colOff>101600</xdr:colOff>
      <xdr:row>33</xdr:row>
      <xdr:rowOff>113233</xdr:rowOff>
    </xdr:to>
    <xdr:sp macro="" textlink="">
      <xdr:nvSpPr>
        <xdr:cNvPr id="82" name="楕円 81"/>
        <xdr:cNvSpPr/>
      </xdr:nvSpPr>
      <xdr:spPr>
        <a:xfrm>
          <a:off x="2857500" y="566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129760</xdr:rowOff>
    </xdr:from>
    <xdr:ext cx="469744" cy="259045"/>
    <xdr:sp macro="" textlink="">
      <xdr:nvSpPr>
        <xdr:cNvPr id="83" name="テキスト ボックス 82"/>
        <xdr:cNvSpPr txBox="1"/>
      </xdr:nvSpPr>
      <xdr:spPr>
        <a:xfrm>
          <a:off x="2673428" y="544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29007</xdr:rowOff>
    </xdr:from>
    <xdr:to>
      <xdr:col>10</xdr:col>
      <xdr:colOff>165100</xdr:colOff>
      <xdr:row>33</xdr:row>
      <xdr:rowOff>130607</xdr:rowOff>
    </xdr:to>
    <xdr:sp macro="" textlink="">
      <xdr:nvSpPr>
        <xdr:cNvPr id="84" name="楕円 83"/>
        <xdr:cNvSpPr/>
      </xdr:nvSpPr>
      <xdr:spPr>
        <a:xfrm>
          <a:off x="1968500" y="568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147134</xdr:rowOff>
    </xdr:from>
    <xdr:ext cx="469744" cy="259045"/>
    <xdr:sp macro="" textlink="">
      <xdr:nvSpPr>
        <xdr:cNvPr id="85" name="テキスト ボックス 84"/>
        <xdr:cNvSpPr txBox="1"/>
      </xdr:nvSpPr>
      <xdr:spPr>
        <a:xfrm>
          <a:off x="1784428" y="546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63754</xdr:rowOff>
    </xdr:from>
    <xdr:to>
      <xdr:col>6</xdr:col>
      <xdr:colOff>38100</xdr:colOff>
      <xdr:row>32</xdr:row>
      <xdr:rowOff>165354</xdr:rowOff>
    </xdr:to>
    <xdr:sp macro="" textlink="">
      <xdr:nvSpPr>
        <xdr:cNvPr id="86" name="楕円 85"/>
        <xdr:cNvSpPr/>
      </xdr:nvSpPr>
      <xdr:spPr>
        <a:xfrm>
          <a:off x="1079500" y="55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10431</xdr:rowOff>
    </xdr:from>
    <xdr:ext cx="469744" cy="259045"/>
    <xdr:sp macro="" textlink="">
      <xdr:nvSpPr>
        <xdr:cNvPr id="87" name="テキスト ボックス 86"/>
        <xdr:cNvSpPr txBox="1"/>
      </xdr:nvSpPr>
      <xdr:spPr>
        <a:xfrm>
          <a:off x="895428" y="53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109372</xdr:rowOff>
    </xdr:from>
    <xdr:to>
      <xdr:col>24</xdr:col>
      <xdr:colOff>63500</xdr:colOff>
      <xdr:row>56</xdr:row>
      <xdr:rowOff>138595</xdr:rowOff>
    </xdr:to>
    <xdr:cxnSp macro="">
      <xdr:nvCxnSpPr>
        <xdr:cNvPr id="116" name="直線コネクタ 115"/>
        <xdr:cNvCxnSpPr/>
      </xdr:nvCxnSpPr>
      <xdr:spPr>
        <a:xfrm>
          <a:off x="3797300" y="9710572"/>
          <a:ext cx="8382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114752</xdr:rowOff>
    </xdr:from>
    <xdr:to>
      <xdr:col>19</xdr:col>
      <xdr:colOff>177800</xdr:colOff>
      <xdr:row>56</xdr:row>
      <xdr:rowOff>109372</xdr:rowOff>
    </xdr:to>
    <xdr:cxnSp macro="">
      <xdr:nvCxnSpPr>
        <xdr:cNvPr id="119" name="直線コネクタ 118"/>
        <xdr:cNvCxnSpPr/>
      </xdr:nvCxnSpPr>
      <xdr:spPr>
        <a:xfrm>
          <a:off x="2908300" y="9544502"/>
          <a:ext cx="889000" cy="16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110546</xdr:rowOff>
    </xdr:from>
    <xdr:to>
      <xdr:col>15</xdr:col>
      <xdr:colOff>50800</xdr:colOff>
      <xdr:row>55</xdr:row>
      <xdr:rowOff>114752</xdr:rowOff>
    </xdr:to>
    <xdr:cxnSp macro="">
      <xdr:nvCxnSpPr>
        <xdr:cNvPr id="122" name="直線コネクタ 121"/>
        <xdr:cNvCxnSpPr/>
      </xdr:nvCxnSpPr>
      <xdr:spPr>
        <a:xfrm>
          <a:off x="2019300" y="9540296"/>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96298</xdr:rowOff>
    </xdr:from>
    <xdr:ext cx="534377" cy="259045"/>
    <xdr:sp macro="" textlink="">
      <xdr:nvSpPr>
        <xdr:cNvPr id="124" name="テキスト ボックス 123"/>
        <xdr:cNvSpPr txBox="1"/>
      </xdr:nvSpPr>
      <xdr:spPr>
        <a:xfrm>
          <a:off x="2641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150520</xdr:rowOff>
    </xdr:from>
    <xdr:to>
      <xdr:col>10</xdr:col>
      <xdr:colOff>114300</xdr:colOff>
      <xdr:row>55</xdr:row>
      <xdr:rowOff>110546</xdr:rowOff>
    </xdr:to>
    <xdr:cxnSp macro="">
      <xdr:nvCxnSpPr>
        <xdr:cNvPr id="125" name="直線コネクタ 124"/>
        <xdr:cNvCxnSpPr/>
      </xdr:nvCxnSpPr>
      <xdr:spPr>
        <a:xfrm>
          <a:off x="1130300" y="9408820"/>
          <a:ext cx="889000" cy="13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86453</xdr:rowOff>
    </xdr:from>
    <xdr:ext cx="534377" cy="259045"/>
    <xdr:sp macro="" textlink="">
      <xdr:nvSpPr>
        <xdr:cNvPr id="127" name="テキスト ボックス 126"/>
        <xdr:cNvSpPr txBox="1"/>
      </xdr:nvSpPr>
      <xdr:spPr>
        <a:xfrm>
          <a:off x="1752111" y="96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46128</xdr:rowOff>
    </xdr:from>
    <xdr:ext cx="534377" cy="259045"/>
    <xdr:sp macro="" textlink="">
      <xdr:nvSpPr>
        <xdr:cNvPr id="129" name="テキスト ボックス 128"/>
        <xdr:cNvSpPr txBox="1"/>
      </xdr:nvSpPr>
      <xdr:spPr>
        <a:xfrm>
          <a:off x="863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87795</xdr:rowOff>
    </xdr:from>
    <xdr:to>
      <xdr:col>24</xdr:col>
      <xdr:colOff>114300</xdr:colOff>
      <xdr:row>57</xdr:row>
      <xdr:rowOff>17945</xdr:rowOff>
    </xdr:to>
    <xdr:sp macro="" textlink="">
      <xdr:nvSpPr>
        <xdr:cNvPr id="135" name="楕円 134"/>
        <xdr:cNvSpPr/>
      </xdr:nvSpPr>
      <xdr:spPr>
        <a:xfrm>
          <a:off x="4584700" y="968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66222</xdr:rowOff>
    </xdr:from>
    <xdr:ext cx="534377" cy="259045"/>
    <xdr:sp macro="" textlink="">
      <xdr:nvSpPr>
        <xdr:cNvPr id="136" name="総務費該当値テキスト"/>
        <xdr:cNvSpPr txBox="1"/>
      </xdr:nvSpPr>
      <xdr:spPr>
        <a:xfrm>
          <a:off x="4686300" y="966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58572</xdr:rowOff>
    </xdr:from>
    <xdr:to>
      <xdr:col>20</xdr:col>
      <xdr:colOff>38100</xdr:colOff>
      <xdr:row>56</xdr:row>
      <xdr:rowOff>160172</xdr:rowOff>
    </xdr:to>
    <xdr:sp macro="" textlink="">
      <xdr:nvSpPr>
        <xdr:cNvPr id="137" name="楕円 136"/>
        <xdr:cNvSpPr/>
      </xdr:nvSpPr>
      <xdr:spPr>
        <a:xfrm>
          <a:off x="3746500" y="96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151299</xdr:rowOff>
    </xdr:from>
    <xdr:ext cx="534377" cy="259045"/>
    <xdr:sp macro="" textlink="">
      <xdr:nvSpPr>
        <xdr:cNvPr id="138" name="テキスト ボックス 137"/>
        <xdr:cNvSpPr txBox="1"/>
      </xdr:nvSpPr>
      <xdr:spPr>
        <a:xfrm>
          <a:off x="3530111" y="97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63952</xdr:rowOff>
    </xdr:from>
    <xdr:to>
      <xdr:col>15</xdr:col>
      <xdr:colOff>101600</xdr:colOff>
      <xdr:row>55</xdr:row>
      <xdr:rowOff>165552</xdr:rowOff>
    </xdr:to>
    <xdr:sp macro="" textlink="">
      <xdr:nvSpPr>
        <xdr:cNvPr id="139" name="楕円 138"/>
        <xdr:cNvSpPr/>
      </xdr:nvSpPr>
      <xdr:spPr>
        <a:xfrm>
          <a:off x="2857500" y="949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10629</xdr:rowOff>
    </xdr:from>
    <xdr:ext cx="534377" cy="259045"/>
    <xdr:sp macro="" textlink="">
      <xdr:nvSpPr>
        <xdr:cNvPr id="140" name="テキスト ボックス 139"/>
        <xdr:cNvSpPr txBox="1"/>
      </xdr:nvSpPr>
      <xdr:spPr>
        <a:xfrm>
          <a:off x="2641111" y="926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59746</xdr:rowOff>
    </xdr:from>
    <xdr:to>
      <xdr:col>10</xdr:col>
      <xdr:colOff>165100</xdr:colOff>
      <xdr:row>55</xdr:row>
      <xdr:rowOff>161346</xdr:rowOff>
    </xdr:to>
    <xdr:sp macro="" textlink="">
      <xdr:nvSpPr>
        <xdr:cNvPr id="141" name="楕円 140"/>
        <xdr:cNvSpPr/>
      </xdr:nvSpPr>
      <xdr:spPr>
        <a:xfrm>
          <a:off x="1968500" y="948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6423</xdr:rowOff>
    </xdr:from>
    <xdr:ext cx="534377" cy="259045"/>
    <xdr:sp macro="" textlink="">
      <xdr:nvSpPr>
        <xdr:cNvPr id="142" name="テキスト ボックス 141"/>
        <xdr:cNvSpPr txBox="1"/>
      </xdr:nvSpPr>
      <xdr:spPr>
        <a:xfrm>
          <a:off x="1752111" y="926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99720</xdr:rowOff>
    </xdr:from>
    <xdr:to>
      <xdr:col>6</xdr:col>
      <xdr:colOff>38100</xdr:colOff>
      <xdr:row>55</xdr:row>
      <xdr:rowOff>29870</xdr:rowOff>
    </xdr:to>
    <xdr:sp macro="" textlink="">
      <xdr:nvSpPr>
        <xdr:cNvPr id="143" name="楕円 142"/>
        <xdr:cNvSpPr/>
      </xdr:nvSpPr>
      <xdr:spPr>
        <a:xfrm>
          <a:off x="1079500" y="93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46397</xdr:rowOff>
    </xdr:from>
    <xdr:ext cx="534377" cy="259045"/>
    <xdr:sp macro="" textlink="">
      <xdr:nvSpPr>
        <xdr:cNvPr id="144" name="テキスト ボックス 143"/>
        <xdr:cNvSpPr txBox="1"/>
      </xdr:nvSpPr>
      <xdr:spPr>
        <a:xfrm>
          <a:off x="863111" y="913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52578</xdr:rowOff>
    </xdr:from>
    <xdr:to>
      <xdr:col>24</xdr:col>
      <xdr:colOff>63500</xdr:colOff>
      <xdr:row>77</xdr:row>
      <xdr:rowOff>92824</xdr:rowOff>
    </xdr:to>
    <xdr:cxnSp macro="">
      <xdr:nvCxnSpPr>
        <xdr:cNvPr id="174" name="直線コネクタ 173"/>
        <xdr:cNvCxnSpPr/>
      </xdr:nvCxnSpPr>
      <xdr:spPr>
        <a:xfrm flipV="1">
          <a:off x="3797300" y="13082778"/>
          <a:ext cx="838200" cy="21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64114</xdr:rowOff>
    </xdr:from>
    <xdr:ext cx="599010" cy="259045"/>
    <xdr:sp macro="" textlink="">
      <xdr:nvSpPr>
        <xdr:cNvPr id="175" name="民生費平均値テキスト"/>
        <xdr:cNvSpPr txBox="1"/>
      </xdr:nvSpPr>
      <xdr:spPr>
        <a:xfrm>
          <a:off x="4686300" y="12751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92824</xdr:rowOff>
    </xdr:from>
    <xdr:to>
      <xdr:col>19</xdr:col>
      <xdr:colOff>177800</xdr:colOff>
      <xdr:row>78</xdr:row>
      <xdr:rowOff>39421</xdr:rowOff>
    </xdr:to>
    <xdr:cxnSp macro="">
      <xdr:nvCxnSpPr>
        <xdr:cNvPr id="177" name="直線コネクタ 176"/>
        <xdr:cNvCxnSpPr/>
      </xdr:nvCxnSpPr>
      <xdr:spPr>
        <a:xfrm flipV="1">
          <a:off x="2908300" y="13294474"/>
          <a:ext cx="889000" cy="11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58043</xdr:rowOff>
    </xdr:from>
    <xdr:ext cx="599010" cy="259045"/>
    <xdr:sp macro="" textlink="">
      <xdr:nvSpPr>
        <xdr:cNvPr id="179" name="テキスト ボックス 178"/>
        <xdr:cNvSpPr txBox="1"/>
      </xdr:nvSpPr>
      <xdr:spPr>
        <a:xfrm>
          <a:off x="3497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39421</xdr:rowOff>
    </xdr:from>
    <xdr:to>
      <xdr:col>15</xdr:col>
      <xdr:colOff>50800</xdr:colOff>
      <xdr:row>78</xdr:row>
      <xdr:rowOff>61531</xdr:rowOff>
    </xdr:to>
    <xdr:cxnSp macro="">
      <xdr:nvCxnSpPr>
        <xdr:cNvPr id="180" name="直線コネクタ 179"/>
        <xdr:cNvCxnSpPr/>
      </xdr:nvCxnSpPr>
      <xdr:spPr>
        <a:xfrm flipV="1">
          <a:off x="2019300" y="13412521"/>
          <a:ext cx="889000" cy="2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56901</xdr:rowOff>
    </xdr:from>
    <xdr:ext cx="599010" cy="259045"/>
    <xdr:sp macro="" textlink="">
      <xdr:nvSpPr>
        <xdr:cNvPr id="182" name="テキスト ボックス 181"/>
        <xdr:cNvSpPr txBox="1"/>
      </xdr:nvSpPr>
      <xdr:spPr>
        <a:xfrm>
          <a:off x="2608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61531</xdr:rowOff>
    </xdr:from>
    <xdr:to>
      <xdr:col>10</xdr:col>
      <xdr:colOff>114300</xdr:colOff>
      <xdr:row>79</xdr:row>
      <xdr:rowOff>60883</xdr:rowOff>
    </xdr:to>
    <xdr:cxnSp macro="">
      <xdr:nvCxnSpPr>
        <xdr:cNvPr id="183" name="直線コネクタ 182"/>
        <xdr:cNvCxnSpPr/>
      </xdr:nvCxnSpPr>
      <xdr:spPr>
        <a:xfrm flipV="1">
          <a:off x="1130300" y="13434631"/>
          <a:ext cx="889000" cy="17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101528</xdr:rowOff>
    </xdr:from>
    <xdr:ext cx="599010" cy="259045"/>
    <xdr:sp macro="" textlink="">
      <xdr:nvSpPr>
        <xdr:cNvPr id="185" name="テキスト ボックス 184"/>
        <xdr:cNvSpPr txBox="1"/>
      </xdr:nvSpPr>
      <xdr:spPr>
        <a:xfrm>
          <a:off x="1719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1778</xdr:rowOff>
    </xdr:from>
    <xdr:to>
      <xdr:col>24</xdr:col>
      <xdr:colOff>114300</xdr:colOff>
      <xdr:row>76</xdr:row>
      <xdr:rowOff>103378</xdr:rowOff>
    </xdr:to>
    <xdr:sp macro="" textlink="">
      <xdr:nvSpPr>
        <xdr:cNvPr id="193" name="楕円 192"/>
        <xdr:cNvSpPr/>
      </xdr:nvSpPr>
      <xdr:spPr>
        <a:xfrm>
          <a:off x="4584700" y="1303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151655</xdr:rowOff>
    </xdr:from>
    <xdr:ext cx="599010" cy="259045"/>
    <xdr:sp macro="" textlink="">
      <xdr:nvSpPr>
        <xdr:cNvPr id="194" name="民生費該当値テキスト"/>
        <xdr:cNvSpPr txBox="1"/>
      </xdr:nvSpPr>
      <xdr:spPr>
        <a:xfrm>
          <a:off x="4686300" y="13010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42024</xdr:rowOff>
    </xdr:from>
    <xdr:to>
      <xdr:col>20</xdr:col>
      <xdr:colOff>38100</xdr:colOff>
      <xdr:row>77</xdr:row>
      <xdr:rowOff>143624</xdr:rowOff>
    </xdr:to>
    <xdr:sp macro="" textlink="">
      <xdr:nvSpPr>
        <xdr:cNvPr id="195" name="楕円 194"/>
        <xdr:cNvSpPr/>
      </xdr:nvSpPr>
      <xdr:spPr>
        <a:xfrm>
          <a:off x="3746500" y="1324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134751</xdr:rowOff>
    </xdr:from>
    <xdr:ext cx="599010" cy="259045"/>
    <xdr:sp macro="" textlink="">
      <xdr:nvSpPr>
        <xdr:cNvPr id="196" name="テキスト ボックス 195"/>
        <xdr:cNvSpPr txBox="1"/>
      </xdr:nvSpPr>
      <xdr:spPr>
        <a:xfrm>
          <a:off x="3497795" y="1333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160071</xdr:rowOff>
    </xdr:from>
    <xdr:to>
      <xdr:col>15</xdr:col>
      <xdr:colOff>101600</xdr:colOff>
      <xdr:row>78</xdr:row>
      <xdr:rowOff>90221</xdr:rowOff>
    </xdr:to>
    <xdr:sp macro="" textlink="">
      <xdr:nvSpPr>
        <xdr:cNvPr id="197" name="楕円 196"/>
        <xdr:cNvSpPr/>
      </xdr:nvSpPr>
      <xdr:spPr>
        <a:xfrm>
          <a:off x="2857500" y="133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81348</xdr:rowOff>
    </xdr:from>
    <xdr:ext cx="599010" cy="259045"/>
    <xdr:sp macro="" textlink="">
      <xdr:nvSpPr>
        <xdr:cNvPr id="198" name="テキスト ボックス 197"/>
        <xdr:cNvSpPr txBox="1"/>
      </xdr:nvSpPr>
      <xdr:spPr>
        <a:xfrm>
          <a:off x="2608795" y="13454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10731</xdr:rowOff>
    </xdr:from>
    <xdr:to>
      <xdr:col>10</xdr:col>
      <xdr:colOff>165100</xdr:colOff>
      <xdr:row>78</xdr:row>
      <xdr:rowOff>112331</xdr:rowOff>
    </xdr:to>
    <xdr:sp macro="" textlink="">
      <xdr:nvSpPr>
        <xdr:cNvPr id="199" name="楕円 198"/>
        <xdr:cNvSpPr/>
      </xdr:nvSpPr>
      <xdr:spPr>
        <a:xfrm>
          <a:off x="1968500" y="1338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103458</xdr:rowOff>
    </xdr:from>
    <xdr:ext cx="599010" cy="259045"/>
    <xdr:sp macro="" textlink="">
      <xdr:nvSpPr>
        <xdr:cNvPr id="200" name="テキスト ボックス 199"/>
        <xdr:cNvSpPr txBox="1"/>
      </xdr:nvSpPr>
      <xdr:spPr>
        <a:xfrm>
          <a:off x="1719795" y="1347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10083</xdr:rowOff>
    </xdr:from>
    <xdr:to>
      <xdr:col>6</xdr:col>
      <xdr:colOff>38100</xdr:colOff>
      <xdr:row>79</xdr:row>
      <xdr:rowOff>111683</xdr:rowOff>
    </xdr:to>
    <xdr:sp macro="" textlink="">
      <xdr:nvSpPr>
        <xdr:cNvPr id="201" name="楕円 200"/>
        <xdr:cNvSpPr/>
      </xdr:nvSpPr>
      <xdr:spPr>
        <a:xfrm>
          <a:off x="1079500" y="1355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102810</xdr:rowOff>
    </xdr:from>
    <xdr:ext cx="599010" cy="259045"/>
    <xdr:sp macro="" textlink="">
      <xdr:nvSpPr>
        <xdr:cNvPr id="202" name="テキスト ボックス 201"/>
        <xdr:cNvSpPr txBox="1"/>
      </xdr:nvSpPr>
      <xdr:spPr>
        <a:xfrm>
          <a:off x="830795" y="1364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90793</xdr:rowOff>
    </xdr:from>
    <xdr:to>
      <xdr:col>24</xdr:col>
      <xdr:colOff>63500</xdr:colOff>
      <xdr:row>97</xdr:row>
      <xdr:rowOff>101231</xdr:rowOff>
    </xdr:to>
    <xdr:cxnSp macro="">
      <xdr:nvCxnSpPr>
        <xdr:cNvPr id="231" name="直線コネクタ 230"/>
        <xdr:cNvCxnSpPr/>
      </xdr:nvCxnSpPr>
      <xdr:spPr>
        <a:xfrm flipV="1">
          <a:off x="3797300" y="16721443"/>
          <a:ext cx="838200" cy="1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94869</xdr:rowOff>
    </xdr:from>
    <xdr:to>
      <xdr:col>19</xdr:col>
      <xdr:colOff>177800</xdr:colOff>
      <xdr:row>97</xdr:row>
      <xdr:rowOff>101231</xdr:rowOff>
    </xdr:to>
    <xdr:cxnSp macro="">
      <xdr:nvCxnSpPr>
        <xdr:cNvPr id="234" name="直線コネクタ 233"/>
        <xdr:cNvCxnSpPr/>
      </xdr:nvCxnSpPr>
      <xdr:spPr>
        <a:xfrm>
          <a:off x="2908300" y="16725519"/>
          <a:ext cx="8890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72200</xdr:rowOff>
    </xdr:from>
    <xdr:to>
      <xdr:col>15</xdr:col>
      <xdr:colOff>50800</xdr:colOff>
      <xdr:row>97</xdr:row>
      <xdr:rowOff>94869</xdr:rowOff>
    </xdr:to>
    <xdr:cxnSp macro="">
      <xdr:nvCxnSpPr>
        <xdr:cNvPr id="237" name="直線コネクタ 236"/>
        <xdr:cNvCxnSpPr/>
      </xdr:nvCxnSpPr>
      <xdr:spPr>
        <a:xfrm>
          <a:off x="2019300" y="16702850"/>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72200</xdr:rowOff>
    </xdr:from>
    <xdr:to>
      <xdr:col>10</xdr:col>
      <xdr:colOff>114300</xdr:colOff>
      <xdr:row>97</xdr:row>
      <xdr:rowOff>92508</xdr:rowOff>
    </xdr:to>
    <xdr:cxnSp macro="">
      <xdr:nvCxnSpPr>
        <xdr:cNvPr id="240" name="直線コネクタ 239"/>
        <xdr:cNvCxnSpPr/>
      </xdr:nvCxnSpPr>
      <xdr:spPr>
        <a:xfrm flipV="1">
          <a:off x="1130300" y="16702850"/>
          <a:ext cx="889000" cy="2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39993</xdr:rowOff>
    </xdr:from>
    <xdr:to>
      <xdr:col>24</xdr:col>
      <xdr:colOff>114300</xdr:colOff>
      <xdr:row>97</xdr:row>
      <xdr:rowOff>141593</xdr:rowOff>
    </xdr:to>
    <xdr:sp macro="" textlink="">
      <xdr:nvSpPr>
        <xdr:cNvPr id="250" name="楕円 249"/>
        <xdr:cNvSpPr/>
      </xdr:nvSpPr>
      <xdr:spPr>
        <a:xfrm>
          <a:off x="4584700" y="16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126370</xdr:rowOff>
    </xdr:from>
    <xdr:ext cx="534377" cy="259045"/>
    <xdr:sp macro="" textlink="">
      <xdr:nvSpPr>
        <xdr:cNvPr id="251" name="衛生費該当値テキスト"/>
        <xdr:cNvSpPr txBox="1"/>
      </xdr:nvSpPr>
      <xdr:spPr>
        <a:xfrm>
          <a:off x="4686300" y="1658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50431</xdr:rowOff>
    </xdr:from>
    <xdr:to>
      <xdr:col>20</xdr:col>
      <xdr:colOff>38100</xdr:colOff>
      <xdr:row>97</xdr:row>
      <xdr:rowOff>152031</xdr:rowOff>
    </xdr:to>
    <xdr:sp macro="" textlink="">
      <xdr:nvSpPr>
        <xdr:cNvPr id="252" name="楕円 251"/>
        <xdr:cNvSpPr/>
      </xdr:nvSpPr>
      <xdr:spPr>
        <a:xfrm>
          <a:off x="3746500" y="16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143158</xdr:rowOff>
    </xdr:from>
    <xdr:ext cx="534377" cy="259045"/>
    <xdr:sp macro="" textlink="">
      <xdr:nvSpPr>
        <xdr:cNvPr id="253" name="テキスト ボックス 252"/>
        <xdr:cNvSpPr txBox="1"/>
      </xdr:nvSpPr>
      <xdr:spPr>
        <a:xfrm>
          <a:off x="3530111" y="1677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44069</xdr:rowOff>
    </xdr:from>
    <xdr:to>
      <xdr:col>15</xdr:col>
      <xdr:colOff>101600</xdr:colOff>
      <xdr:row>97</xdr:row>
      <xdr:rowOff>145669</xdr:rowOff>
    </xdr:to>
    <xdr:sp macro="" textlink="">
      <xdr:nvSpPr>
        <xdr:cNvPr id="254" name="楕円 253"/>
        <xdr:cNvSpPr/>
      </xdr:nvSpPr>
      <xdr:spPr>
        <a:xfrm>
          <a:off x="2857500" y="1667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136796</xdr:rowOff>
    </xdr:from>
    <xdr:ext cx="534377" cy="259045"/>
    <xdr:sp macro="" textlink="">
      <xdr:nvSpPr>
        <xdr:cNvPr id="255" name="テキスト ボックス 254"/>
        <xdr:cNvSpPr txBox="1"/>
      </xdr:nvSpPr>
      <xdr:spPr>
        <a:xfrm>
          <a:off x="2641111" y="1676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21400</xdr:rowOff>
    </xdr:from>
    <xdr:to>
      <xdr:col>10</xdr:col>
      <xdr:colOff>165100</xdr:colOff>
      <xdr:row>97</xdr:row>
      <xdr:rowOff>123000</xdr:rowOff>
    </xdr:to>
    <xdr:sp macro="" textlink="">
      <xdr:nvSpPr>
        <xdr:cNvPr id="256" name="楕円 255"/>
        <xdr:cNvSpPr/>
      </xdr:nvSpPr>
      <xdr:spPr>
        <a:xfrm>
          <a:off x="1968500" y="166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114127</xdr:rowOff>
    </xdr:from>
    <xdr:ext cx="534377" cy="259045"/>
    <xdr:sp macro="" textlink="">
      <xdr:nvSpPr>
        <xdr:cNvPr id="257" name="テキスト ボックス 256"/>
        <xdr:cNvSpPr txBox="1"/>
      </xdr:nvSpPr>
      <xdr:spPr>
        <a:xfrm>
          <a:off x="1752111" y="1674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41708</xdr:rowOff>
    </xdr:from>
    <xdr:to>
      <xdr:col>6</xdr:col>
      <xdr:colOff>38100</xdr:colOff>
      <xdr:row>97</xdr:row>
      <xdr:rowOff>143308</xdr:rowOff>
    </xdr:to>
    <xdr:sp macro="" textlink="">
      <xdr:nvSpPr>
        <xdr:cNvPr id="258" name="楕円 257"/>
        <xdr:cNvSpPr/>
      </xdr:nvSpPr>
      <xdr:spPr>
        <a:xfrm>
          <a:off x="1079500" y="1667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134435</xdr:rowOff>
    </xdr:from>
    <xdr:ext cx="534377" cy="259045"/>
    <xdr:sp macro="" textlink="">
      <xdr:nvSpPr>
        <xdr:cNvPr id="259" name="テキスト ボックス 258"/>
        <xdr:cNvSpPr txBox="1"/>
      </xdr:nvSpPr>
      <xdr:spPr>
        <a:xfrm>
          <a:off x="863111" y="1676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109982</xdr:rowOff>
    </xdr:from>
    <xdr:to>
      <xdr:col>55</xdr:col>
      <xdr:colOff>0</xdr:colOff>
      <xdr:row>37</xdr:row>
      <xdr:rowOff>113411</xdr:rowOff>
    </xdr:to>
    <xdr:cxnSp macro="">
      <xdr:nvCxnSpPr>
        <xdr:cNvPr id="288" name="直線コネクタ 287"/>
        <xdr:cNvCxnSpPr/>
      </xdr:nvCxnSpPr>
      <xdr:spPr>
        <a:xfrm>
          <a:off x="9639300" y="6453632"/>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44848</xdr:rowOff>
    </xdr:from>
    <xdr:ext cx="378565" cy="259045"/>
    <xdr:sp macro="" textlink="">
      <xdr:nvSpPr>
        <xdr:cNvPr id="289" name="労働費平均値テキスト"/>
        <xdr:cNvSpPr txBox="1"/>
      </xdr:nvSpPr>
      <xdr:spPr>
        <a:xfrm>
          <a:off x="10528300" y="6388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89027</xdr:rowOff>
    </xdr:from>
    <xdr:to>
      <xdr:col>50</xdr:col>
      <xdr:colOff>114300</xdr:colOff>
      <xdr:row>37</xdr:row>
      <xdr:rowOff>109982</xdr:rowOff>
    </xdr:to>
    <xdr:cxnSp macro="">
      <xdr:nvCxnSpPr>
        <xdr:cNvPr id="291" name="直線コネクタ 290"/>
        <xdr:cNvCxnSpPr/>
      </xdr:nvCxnSpPr>
      <xdr:spPr>
        <a:xfrm>
          <a:off x="8750300" y="6432677"/>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169816</xdr:rowOff>
    </xdr:from>
    <xdr:ext cx="378565" cy="259045"/>
    <xdr:sp macro="" textlink="">
      <xdr:nvSpPr>
        <xdr:cNvPr id="293" name="テキスト ボックス 292"/>
        <xdr:cNvSpPr txBox="1"/>
      </xdr:nvSpPr>
      <xdr:spPr>
        <a:xfrm>
          <a:off x="9450017"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152273</xdr:rowOff>
    </xdr:from>
    <xdr:to>
      <xdr:col>45</xdr:col>
      <xdr:colOff>177800</xdr:colOff>
      <xdr:row>37</xdr:row>
      <xdr:rowOff>89027</xdr:rowOff>
    </xdr:to>
    <xdr:cxnSp macro="">
      <xdr:nvCxnSpPr>
        <xdr:cNvPr id="294" name="直線コネクタ 293"/>
        <xdr:cNvCxnSpPr/>
      </xdr:nvCxnSpPr>
      <xdr:spPr>
        <a:xfrm>
          <a:off x="7861300" y="6324473"/>
          <a:ext cx="8890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159910</xdr:rowOff>
    </xdr:from>
    <xdr:ext cx="378565" cy="259045"/>
    <xdr:sp macro="" textlink="">
      <xdr:nvSpPr>
        <xdr:cNvPr id="296" name="テキスト ボックス 295"/>
        <xdr:cNvSpPr txBox="1"/>
      </xdr:nvSpPr>
      <xdr:spPr>
        <a:xfrm>
          <a:off x="8561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152273</xdr:rowOff>
    </xdr:from>
    <xdr:to>
      <xdr:col>41</xdr:col>
      <xdr:colOff>50800</xdr:colOff>
      <xdr:row>37</xdr:row>
      <xdr:rowOff>154178</xdr:rowOff>
    </xdr:to>
    <xdr:cxnSp macro="">
      <xdr:nvCxnSpPr>
        <xdr:cNvPr id="297" name="直線コネクタ 296"/>
        <xdr:cNvCxnSpPr/>
      </xdr:nvCxnSpPr>
      <xdr:spPr>
        <a:xfrm flipV="1">
          <a:off x="6972300" y="6324473"/>
          <a:ext cx="8890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148480</xdr:rowOff>
    </xdr:from>
    <xdr:ext cx="378565" cy="259045"/>
    <xdr:sp macro="" textlink="">
      <xdr:nvSpPr>
        <xdr:cNvPr id="299" name="テキスト ボックス 298"/>
        <xdr:cNvSpPr txBox="1"/>
      </xdr:nvSpPr>
      <xdr:spPr>
        <a:xfrm>
          <a:off x="7672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62611</xdr:rowOff>
    </xdr:from>
    <xdr:to>
      <xdr:col>55</xdr:col>
      <xdr:colOff>50800</xdr:colOff>
      <xdr:row>37</xdr:row>
      <xdr:rowOff>164211</xdr:rowOff>
    </xdr:to>
    <xdr:sp macro="" textlink="">
      <xdr:nvSpPr>
        <xdr:cNvPr id="307" name="楕円 306"/>
        <xdr:cNvSpPr/>
      </xdr:nvSpPr>
      <xdr:spPr>
        <a:xfrm>
          <a:off x="10426700" y="64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85488</xdr:rowOff>
    </xdr:from>
    <xdr:ext cx="378565" cy="259045"/>
    <xdr:sp macro="" textlink="">
      <xdr:nvSpPr>
        <xdr:cNvPr id="308" name="労働費該当値テキスト"/>
        <xdr:cNvSpPr txBox="1"/>
      </xdr:nvSpPr>
      <xdr:spPr>
        <a:xfrm>
          <a:off x="10528300" y="625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59182</xdr:rowOff>
    </xdr:from>
    <xdr:to>
      <xdr:col>50</xdr:col>
      <xdr:colOff>165100</xdr:colOff>
      <xdr:row>37</xdr:row>
      <xdr:rowOff>160782</xdr:rowOff>
    </xdr:to>
    <xdr:sp macro="" textlink="">
      <xdr:nvSpPr>
        <xdr:cNvPr id="309" name="楕円 308"/>
        <xdr:cNvSpPr/>
      </xdr:nvSpPr>
      <xdr:spPr>
        <a:xfrm>
          <a:off x="9588500" y="64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5859</xdr:rowOff>
    </xdr:from>
    <xdr:ext cx="378565" cy="259045"/>
    <xdr:sp macro="" textlink="">
      <xdr:nvSpPr>
        <xdr:cNvPr id="310" name="テキスト ボックス 309"/>
        <xdr:cNvSpPr txBox="1"/>
      </xdr:nvSpPr>
      <xdr:spPr>
        <a:xfrm>
          <a:off x="9450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38227</xdr:rowOff>
    </xdr:from>
    <xdr:to>
      <xdr:col>46</xdr:col>
      <xdr:colOff>38100</xdr:colOff>
      <xdr:row>37</xdr:row>
      <xdr:rowOff>139827</xdr:rowOff>
    </xdr:to>
    <xdr:sp macro="" textlink="">
      <xdr:nvSpPr>
        <xdr:cNvPr id="311" name="楕円 310"/>
        <xdr:cNvSpPr/>
      </xdr:nvSpPr>
      <xdr:spPr>
        <a:xfrm>
          <a:off x="8699500" y="638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156354</xdr:rowOff>
    </xdr:from>
    <xdr:ext cx="378565" cy="259045"/>
    <xdr:sp macro="" textlink="">
      <xdr:nvSpPr>
        <xdr:cNvPr id="312" name="テキスト ボックス 311"/>
        <xdr:cNvSpPr txBox="1"/>
      </xdr:nvSpPr>
      <xdr:spPr>
        <a:xfrm>
          <a:off x="8561017" y="6157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101473</xdr:rowOff>
    </xdr:from>
    <xdr:to>
      <xdr:col>41</xdr:col>
      <xdr:colOff>101600</xdr:colOff>
      <xdr:row>37</xdr:row>
      <xdr:rowOff>31623</xdr:rowOff>
    </xdr:to>
    <xdr:sp macro="" textlink="">
      <xdr:nvSpPr>
        <xdr:cNvPr id="313" name="楕円 312"/>
        <xdr:cNvSpPr/>
      </xdr:nvSpPr>
      <xdr:spPr>
        <a:xfrm>
          <a:off x="7810500" y="62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48150</xdr:rowOff>
    </xdr:from>
    <xdr:ext cx="469744" cy="259045"/>
    <xdr:sp macro="" textlink="">
      <xdr:nvSpPr>
        <xdr:cNvPr id="314" name="テキスト ボックス 313"/>
        <xdr:cNvSpPr txBox="1"/>
      </xdr:nvSpPr>
      <xdr:spPr>
        <a:xfrm>
          <a:off x="7626428" y="604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103378</xdr:rowOff>
    </xdr:from>
    <xdr:to>
      <xdr:col>36</xdr:col>
      <xdr:colOff>165100</xdr:colOff>
      <xdr:row>38</xdr:row>
      <xdr:rowOff>33528</xdr:rowOff>
    </xdr:to>
    <xdr:sp macro="" textlink="">
      <xdr:nvSpPr>
        <xdr:cNvPr id="315" name="楕円 314"/>
        <xdr:cNvSpPr/>
      </xdr:nvSpPr>
      <xdr:spPr>
        <a:xfrm>
          <a:off x="6921500" y="644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24655</xdr:rowOff>
    </xdr:from>
    <xdr:ext cx="378565" cy="259045"/>
    <xdr:sp macro="" textlink="">
      <xdr:nvSpPr>
        <xdr:cNvPr id="316" name="テキスト ボックス 315"/>
        <xdr:cNvSpPr txBox="1"/>
      </xdr:nvSpPr>
      <xdr:spPr>
        <a:xfrm>
          <a:off x="6783017" y="6539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40925</xdr:rowOff>
    </xdr:from>
    <xdr:to>
      <xdr:col>55</xdr:col>
      <xdr:colOff>0</xdr:colOff>
      <xdr:row>58</xdr:row>
      <xdr:rowOff>52565</xdr:rowOff>
    </xdr:to>
    <xdr:cxnSp macro="">
      <xdr:nvCxnSpPr>
        <xdr:cNvPr id="345" name="直線コネクタ 344"/>
        <xdr:cNvCxnSpPr/>
      </xdr:nvCxnSpPr>
      <xdr:spPr>
        <a:xfrm>
          <a:off x="9639300" y="9985025"/>
          <a:ext cx="838200" cy="1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40925</xdr:rowOff>
    </xdr:from>
    <xdr:to>
      <xdr:col>50</xdr:col>
      <xdr:colOff>114300</xdr:colOff>
      <xdr:row>58</xdr:row>
      <xdr:rowOff>53499</xdr:rowOff>
    </xdr:to>
    <xdr:cxnSp macro="">
      <xdr:nvCxnSpPr>
        <xdr:cNvPr id="348" name="直線コネクタ 347"/>
        <xdr:cNvCxnSpPr/>
      </xdr:nvCxnSpPr>
      <xdr:spPr>
        <a:xfrm flipV="1">
          <a:off x="8750300" y="9985025"/>
          <a:ext cx="8890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22199</xdr:rowOff>
    </xdr:from>
    <xdr:to>
      <xdr:col>45</xdr:col>
      <xdr:colOff>177800</xdr:colOff>
      <xdr:row>58</xdr:row>
      <xdr:rowOff>53499</xdr:rowOff>
    </xdr:to>
    <xdr:cxnSp macro="">
      <xdr:nvCxnSpPr>
        <xdr:cNvPr id="351" name="直線コネクタ 350"/>
        <xdr:cNvCxnSpPr/>
      </xdr:nvCxnSpPr>
      <xdr:spPr>
        <a:xfrm>
          <a:off x="7861300" y="9966299"/>
          <a:ext cx="889000" cy="3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22199</xdr:rowOff>
    </xdr:from>
    <xdr:to>
      <xdr:col>41</xdr:col>
      <xdr:colOff>50800</xdr:colOff>
      <xdr:row>58</xdr:row>
      <xdr:rowOff>25305</xdr:rowOff>
    </xdr:to>
    <xdr:cxnSp macro="">
      <xdr:nvCxnSpPr>
        <xdr:cNvPr id="354" name="直線コネクタ 353"/>
        <xdr:cNvCxnSpPr/>
      </xdr:nvCxnSpPr>
      <xdr:spPr>
        <a:xfrm flipV="1">
          <a:off x="6972300" y="9966299"/>
          <a:ext cx="889000" cy="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1765</xdr:rowOff>
    </xdr:from>
    <xdr:to>
      <xdr:col>55</xdr:col>
      <xdr:colOff>50800</xdr:colOff>
      <xdr:row>58</xdr:row>
      <xdr:rowOff>103365</xdr:rowOff>
    </xdr:to>
    <xdr:sp macro="" textlink="">
      <xdr:nvSpPr>
        <xdr:cNvPr id="364" name="楕円 363"/>
        <xdr:cNvSpPr/>
      </xdr:nvSpPr>
      <xdr:spPr>
        <a:xfrm>
          <a:off x="10426700" y="994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151642</xdr:rowOff>
    </xdr:from>
    <xdr:ext cx="469744" cy="259045"/>
    <xdr:sp macro="" textlink="">
      <xdr:nvSpPr>
        <xdr:cNvPr id="365" name="農林水産業費該当値テキスト"/>
        <xdr:cNvSpPr txBox="1"/>
      </xdr:nvSpPr>
      <xdr:spPr>
        <a:xfrm>
          <a:off x="10528300" y="992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161575</xdr:rowOff>
    </xdr:from>
    <xdr:to>
      <xdr:col>50</xdr:col>
      <xdr:colOff>165100</xdr:colOff>
      <xdr:row>58</xdr:row>
      <xdr:rowOff>91725</xdr:rowOff>
    </xdr:to>
    <xdr:sp macro="" textlink="">
      <xdr:nvSpPr>
        <xdr:cNvPr id="366" name="楕円 365"/>
        <xdr:cNvSpPr/>
      </xdr:nvSpPr>
      <xdr:spPr>
        <a:xfrm>
          <a:off x="9588500" y="993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82852</xdr:rowOff>
    </xdr:from>
    <xdr:ext cx="469744" cy="259045"/>
    <xdr:sp macro="" textlink="">
      <xdr:nvSpPr>
        <xdr:cNvPr id="367" name="テキスト ボックス 366"/>
        <xdr:cNvSpPr txBox="1"/>
      </xdr:nvSpPr>
      <xdr:spPr>
        <a:xfrm>
          <a:off x="9404428" y="1002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2699</xdr:rowOff>
    </xdr:from>
    <xdr:to>
      <xdr:col>46</xdr:col>
      <xdr:colOff>38100</xdr:colOff>
      <xdr:row>58</xdr:row>
      <xdr:rowOff>104299</xdr:rowOff>
    </xdr:to>
    <xdr:sp macro="" textlink="">
      <xdr:nvSpPr>
        <xdr:cNvPr id="368" name="楕円 367"/>
        <xdr:cNvSpPr/>
      </xdr:nvSpPr>
      <xdr:spPr>
        <a:xfrm>
          <a:off x="8699500" y="99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95426</xdr:rowOff>
    </xdr:from>
    <xdr:ext cx="469744" cy="259045"/>
    <xdr:sp macro="" textlink="">
      <xdr:nvSpPr>
        <xdr:cNvPr id="369" name="テキスト ボックス 368"/>
        <xdr:cNvSpPr txBox="1"/>
      </xdr:nvSpPr>
      <xdr:spPr>
        <a:xfrm>
          <a:off x="8515428" y="1003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142849</xdr:rowOff>
    </xdr:from>
    <xdr:to>
      <xdr:col>41</xdr:col>
      <xdr:colOff>101600</xdr:colOff>
      <xdr:row>58</xdr:row>
      <xdr:rowOff>72999</xdr:rowOff>
    </xdr:to>
    <xdr:sp macro="" textlink="">
      <xdr:nvSpPr>
        <xdr:cNvPr id="370" name="楕円 369"/>
        <xdr:cNvSpPr/>
      </xdr:nvSpPr>
      <xdr:spPr>
        <a:xfrm>
          <a:off x="7810500" y="99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64126</xdr:rowOff>
    </xdr:from>
    <xdr:ext cx="534377" cy="259045"/>
    <xdr:sp macro="" textlink="">
      <xdr:nvSpPr>
        <xdr:cNvPr id="371" name="テキスト ボックス 370"/>
        <xdr:cNvSpPr txBox="1"/>
      </xdr:nvSpPr>
      <xdr:spPr>
        <a:xfrm>
          <a:off x="7594111" y="1000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145955</xdr:rowOff>
    </xdr:from>
    <xdr:to>
      <xdr:col>36</xdr:col>
      <xdr:colOff>165100</xdr:colOff>
      <xdr:row>58</xdr:row>
      <xdr:rowOff>76105</xdr:rowOff>
    </xdr:to>
    <xdr:sp macro="" textlink="">
      <xdr:nvSpPr>
        <xdr:cNvPr id="372" name="楕円 371"/>
        <xdr:cNvSpPr/>
      </xdr:nvSpPr>
      <xdr:spPr>
        <a:xfrm>
          <a:off x="6921500" y="99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67232</xdr:rowOff>
    </xdr:from>
    <xdr:ext cx="534377" cy="259045"/>
    <xdr:sp macro="" textlink="">
      <xdr:nvSpPr>
        <xdr:cNvPr id="373" name="テキスト ボックス 372"/>
        <xdr:cNvSpPr txBox="1"/>
      </xdr:nvSpPr>
      <xdr:spPr>
        <a:xfrm>
          <a:off x="6705111" y="1001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14160</xdr:rowOff>
    </xdr:from>
    <xdr:to>
      <xdr:col>55</xdr:col>
      <xdr:colOff>0</xdr:colOff>
      <xdr:row>72</xdr:row>
      <xdr:rowOff>105676</xdr:rowOff>
    </xdr:to>
    <xdr:cxnSp macro="">
      <xdr:nvCxnSpPr>
        <xdr:cNvPr id="402" name="直線コネクタ 401"/>
        <xdr:cNvCxnSpPr/>
      </xdr:nvCxnSpPr>
      <xdr:spPr>
        <a:xfrm>
          <a:off x="9639300" y="12358560"/>
          <a:ext cx="838200" cy="9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652</xdr:rowOff>
    </xdr:from>
    <xdr:ext cx="534377" cy="259045"/>
    <xdr:sp macro="" textlink="">
      <xdr:nvSpPr>
        <xdr:cNvPr id="403" name="商工費平均値テキスト"/>
        <xdr:cNvSpPr txBox="1"/>
      </xdr:nvSpPr>
      <xdr:spPr>
        <a:xfrm>
          <a:off x="10528300" y="13030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14160</xdr:rowOff>
    </xdr:from>
    <xdr:to>
      <xdr:col>50</xdr:col>
      <xdr:colOff>114300</xdr:colOff>
      <xdr:row>72</xdr:row>
      <xdr:rowOff>144920</xdr:rowOff>
    </xdr:to>
    <xdr:cxnSp macro="">
      <xdr:nvCxnSpPr>
        <xdr:cNvPr id="405" name="直線コネクタ 404"/>
        <xdr:cNvCxnSpPr/>
      </xdr:nvCxnSpPr>
      <xdr:spPr>
        <a:xfrm flipV="1">
          <a:off x="8750300" y="12358560"/>
          <a:ext cx="889000" cy="13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111713</xdr:rowOff>
    </xdr:from>
    <xdr:ext cx="534377" cy="259045"/>
    <xdr:sp macro="" textlink="">
      <xdr:nvSpPr>
        <xdr:cNvPr id="407" name="テキスト ボックス 406"/>
        <xdr:cNvSpPr txBox="1"/>
      </xdr:nvSpPr>
      <xdr:spPr>
        <a:xfrm>
          <a:off x="9372111" y="1314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144920</xdr:rowOff>
    </xdr:from>
    <xdr:to>
      <xdr:col>45</xdr:col>
      <xdr:colOff>177800</xdr:colOff>
      <xdr:row>73</xdr:row>
      <xdr:rowOff>13284</xdr:rowOff>
    </xdr:to>
    <xdr:cxnSp macro="">
      <xdr:nvCxnSpPr>
        <xdr:cNvPr id="408" name="直線コネクタ 407"/>
        <xdr:cNvCxnSpPr/>
      </xdr:nvCxnSpPr>
      <xdr:spPr>
        <a:xfrm flipV="1">
          <a:off x="7861300" y="12489320"/>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97617</xdr:rowOff>
    </xdr:from>
    <xdr:ext cx="534377" cy="259045"/>
    <xdr:sp macro="" textlink="">
      <xdr:nvSpPr>
        <xdr:cNvPr id="410" name="テキスト ボックス 409"/>
        <xdr:cNvSpPr txBox="1"/>
      </xdr:nvSpPr>
      <xdr:spPr>
        <a:xfrm>
          <a:off x="8483111" y="131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3835</xdr:rowOff>
    </xdr:from>
    <xdr:to>
      <xdr:col>41</xdr:col>
      <xdr:colOff>50800</xdr:colOff>
      <xdr:row>73</xdr:row>
      <xdr:rowOff>13284</xdr:rowOff>
    </xdr:to>
    <xdr:cxnSp macro="">
      <xdr:nvCxnSpPr>
        <xdr:cNvPr id="411" name="直線コネクタ 410"/>
        <xdr:cNvCxnSpPr/>
      </xdr:nvCxnSpPr>
      <xdr:spPr>
        <a:xfrm>
          <a:off x="6972300" y="12519685"/>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117694</xdr:rowOff>
    </xdr:from>
    <xdr:ext cx="534377" cy="259045"/>
    <xdr:sp macro="" textlink="">
      <xdr:nvSpPr>
        <xdr:cNvPr id="413" name="テキスト ボックス 412"/>
        <xdr:cNvSpPr txBox="1"/>
      </xdr:nvSpPr>
      <xdr:spPr>
        <a:xfrm>
          <a:off x="7594111" y="1314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76204</xdr:rowOff>
    </xdr:from>
    <xdr:ext cx="534377" cy="259045"/>
    <xdr:sp macro="" textlink="">
      <xdr:nvSpPr>
        <xdr:cNvPr id="415" name="テキスト ボックス 414"/>
        <xdr:cNvSpPr txBox="1"/>
      </xdr:nvSpPr>
      <xdr:spPr>
        <a:xfrm>
          <a:off x="6705111" y="1310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54876</xdr:rowOff>
    </xdr:from>
    <xdr:to>
      <xdr:col>55</xdr:col>
      <xdr:colOff>50800</xdr:colOff>
      <xdr:row>72</xdr:row>
      <xdr:rowOff>156476</xdr:rowOff>
    </xdr:to>
    <xdr:sp macro="" textlink="">
      <xdr:nvSpPr>
        <xdr:cNvPr id="421" name="楕円 420"/>
        <xdr:cNvSpPr/>
      </xdr:nvSpPr>
      <xdr:spPr>
        <a:xfrm>
          <a:off x="10426700" y="12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77753</xdr:rowOff>
    </xdr:from>
    <xdr:ext cx="534377" cy="259045"/>
    <xdr:sp macro="" textlink="">
      <xdr:nvSpPr>
        <xdr:cNvPr id="422" name="商工費該当値テキスト"/>
        <xdr:cNvSpPr txBox="1"/>
      </xdr:nvSpPr>
      <xdr:spPr>
        <a:xfrm>
          <a:off x="10528300" y="122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134810</xdr:rowOff>
    </xdr:from>
    <xdr:to>
      <xdr:col>50</xdr:col>
      <xdr:colOff>165100</xdr:colOff>
      <xdr:row>72</xdr:row>
      <xdr:rowOff>64960</xdr:rowOff>
    </xdr:to>
    <xdr:sp macro="" textlink="">
      <xdr:nvSpPr>
        <xdr:cNvPr id="423" name="楕円 422"/>
        <xdr:cNvSpPr/>
      </xdr:nvSpPr>
      <xdr:spPr>
        <a:xfrm>
          <a:off x="9588500" y="123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81487</xdr:rowOff>
    </xdr:from>
    <xdr:ext cx="534377" cy="259045"/>
    <xdr:sp macro="" textlink="">
      <xdr:nvSpPr>
        <xdr:cNvPr id="424" name="テキスト ボックス 423"/>
        <xdr:cNvSpPr txBox="1"/>
      </xdr:nvSpPr>
      <xdr:spPr>
        <a:xfrm>
          <a:off x="9372111" y="1208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94120</xdr:rowOff>
    </xdr:from>
    <xdr:to>
      <xdr:col>46</xdr:col>
      <xdr:colOff>38100</xdr:colOff>
      <xdr:row>73</xdr:row>
      <xdr:rowOff>24270</xdr:rowOff>
    </xdr:to>
    <xdr:sp macro="" textlink="">
      <xdr:nvSpPr>
        <xdr:cNvPr id="425" name="楕円 424"/>
        <xdr:cNvSpPr/>
      </xdr:nvSpPr>
      <xdr:spPr>
        <a:xfrm>
          <a:off x="8699500" y="124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40797</xdr:rowOff>
    </xdr:from>
    <xdr:ext cx="534377" cy="259045"/>
    <xdr:sp macro="" textlink="">
      <xdr:nvSpPr>
        <xdr:cNvPr id="426" name="テキスト ボックス 425"/>
        <xdr:cNvSpPr txBox="1"/>
      </xdr:nvSpPr>
      <xdr:spPr>
        <a:xfrm>
          <a:off x="8483111" y="1221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133934</xdr:rowOff>
    </xdr:from>
    <xdr:to>
      <xdr:col>41</xdr:col>
      <xdr:colOff>101600</xdr:colOff>
      <xdr:row>73</xdr:row>
      <xdr:rowOff>64084</xdr:rowOff>
    </xdr:to>
    <xdr:sp macro="" textlink="">
      <xdr:nvSpPr>
        <xdr:cNvPr id="427" name="楕円 426"/>
        <xdr:cNvSpPr/>
      </xdr:nvSpPr>
      <xdr:spPr>
        <a:xfrm>
          <a:off x="7810500" y="1247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80611</xdr:rowOff>
    </xdr:from>
    <xdr:ext cx="534377" cy="259045"/>
    <xdr:sp macro="" textlink="">
      <xdr:nvSpPr>
        <xdr:cNvPr id="428" name="テキスト ボックス 427"/>
        <xdr:cNvSpPr txBox="1"/>
      </xdr:nvSpPr>
      <xdr:spPr>
        <a:xfrm>
          <a:off x="7594111" y="1225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124485</xdr:rowOff>
    </xdr:from>
    <xdr:to>
      <xdr:col>36</xdr:col>
      <xdr:colOff>165100</xdr:colOff>
      <xdr:row>73</xdr:row>
      <xdr:rowOff>54635</xdr:rowOff>
    </xdr:to>
    <xdr:sp macro="" textlink="">
      <xdr:nvSpPr>
        <xdr:cNvPr id="429" name="楕円 428"/>
        <xdr:cNvSpPr/>
      </xdr:nvSpPr>
      <xdr:spPr>
        <a:xfrm>
          <a:off x="6921500" y="124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71162</xdr:rowOff>
    </xdr:from>
    <xdr:ext cx="534377" cy="259045"/>
    <xdr:sp macro="" textlink="">
      <xdr:nvSpPr>
        <xdr:cNvPr id="430" name="テキスト ボックス 429"/>
        <xdr:cNvSpPr txBox="1"/>
      </xdr:nvSpPr>
      <xdr:spPr>
        <a:xfrm>
          <a:off x="6705111" y="122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155093</xdr:rowOff>
    </xdr:from>
    <xdr:to>
      <xdr:col>55</xdr:col>
      <xdr:colOff>0</xdr:colOff>
      <xdr:row>97</xdr:row>
      <xdr:rowOff>55480</xdr:rowOff>
    </xdr:to>
    <xdr:cxnSp macro="">
      <xdr:nvCxnSpPr>
        <xdr:cNvPr id="460" name="直線コネクタ 459"/>
        <xdr:cNvCxnSpPr/>
      </xdr:nvCxnSpPr>
      <xdr:spPr>
        <a:xfrm flipV="1">
          <a:off x="9639300" y="16614293"/>
          <a:ext cx="838200" cy="7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129318</xdr:rowOff>
    </xdr:from>
    <xdr:to>
      <xdr:col>50</xdr:col>
      <xdr:colOff>114300</xdr:colOff>
      <xdr:row>97</xdr:row>
      <xdr:rowOff>55480</xdr:rowOff>
    </xdr:to>
    <xdr:cxnSp macro="">
      <xdr:nvCxnSpPr>
        <xdr:cNvPr id="463" name="直線コネクタ 462"/>
        <xdr:cNvCxnSpPr/>
      </xdr:nvCxnSpPr>
      <xdr:spPr>
        <a:xfrm>
          <a:off x="8750300" y="16245618"/>
          <a:ext cx="889000" cy="44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53212</xdr:rowOff>
    </xdr:from>
    <xdr:to>
      <xdr:col>45</xdr:col>
      <xdr:colOff>177800</xdr:colOff>
      <xdr:row>94</xdr:row>
      <xdr:rowOff>129318</xdr:rowOff>
    </xdr:to>
    <xdr:cxnSp macro="">
      <xdr:nvCxnSpPr>
        <xdr:cNvPr id="466" name="直線コネクタ 465"/>
        <xdr:cNvCxnSpPr/>
      </xdr:nvCxnSpPr>
      <xdr:spPr>
        <a:xfrm>
          <a:off x="7861300" y="16169512"/>
          <a:ext cx="889000" cy="7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28103</xdr:rowOff>
    </xdr:from>
    <xdr:ext cx="534377" cy="259045"/>
    <xdr:sp macro="" textlink="">
      <xdr:nvSpPr>
        <xdr:cNvPr id="468" name="テキスト ボックス 467"/>
        <xdr:cNvSpPr txBox="1"/>
      </xdr:nvSpPr>
      <xdr:spPr>
        <a:xfrm>
          <a:off x="8483111" y="164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53212</xdr:rowOff>
    </xdr:from>
    <xdr:to>
      <xdr:col>41</xdr:col>
      <xdr:colOff>50800</xdr:colOff>
      <xdr:row>95</xdr:row>
      <xdr:rowOff>145568</xdr:rowOff>
    </xdr:to>
    <xdr:cxnSp macro="">
      <xdr:nvCxnSpPr>
        <xdr:cNvPr id="469" name="直線コネクタ 468"/>
        <xdr:cNvCxnSpPr/>
      </xdr:nvCxnSpPr>
      <xdr:spPr>
        <a:xfrm flipV="1">
          <a:off x="6972300" y="16169512"/>
          <a:ext cx="889000" cy="26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56202</xdr:rowOff>
    </xdr:from>
    <xdr:ext cx="534377" cy="259045"/>
    <xdr:sp macro="" textlink="">
      <xdr:nvSpPr>
        <xdr:cNvPr id="471" name="テキスト ボックス 470"/>
        <xdr:cNvSpPr txBox="1"/>
      </xdr:nvSpPr>
      <xdr:spPr>
        <a:xfrm>
          <a:off x="7594111" y="165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104293</xdr:rowOff>
    </xdr:from>
    <xdr:to>
      <xdr:col>55</xdr:col>
      <xdr:colOff>50800</xdr:colOff>
      <xdr:row>97</xdr:row>
      <xdr:rowOff>34443</xdr:rowOff>
    </xdr:to>
    <xdr:sp macro="" textlink="">
      <xdr:nvSpPr>
        <xdr:cNvPr id="479" name="楕円 478"/>
        <xdr:cNvSpPr/>
      </xdr:nvSpPr>
      <xdr:spPr>
        <a:xfrm>
          <a:off x="10426700" y="1656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82720</xdr:rowOff>
    </xdr:from>
    <xdr:ext cx="534377" cy="259045"/>
    <xdr:sp macro="" textlink="">
      <xdr:nvSpPr>
        <xdr:cNvPr id="480" name="土木費該当値テキスト"/>
        <xdr:cNvSpPr txBox="1"/>
      </xdr:nvSpPr>
      <xdr:spPr>
        <a:xfrm>
          <a:off x="10528300" y="1654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4680</xdr:rowOff>
    </xdr:from>
    <xdr:to>
      <xdr:col>50</xdr:col>
      <xdr:colOff>165100</xdr:colOff>
      <xdr:row>97</xdr:row>
      <xdr:rowOff>106280</xdr:rowOff>
    </xdr:to>
    <xdr:sp macro="" textlink="">
      <xdr:nvSpPr>
        <xdr:cNvPr id="481" name="楕円 480"/>
        <xdr:cNvSpPr/>
      </xdr:nvSpPr>
      <xdr:spPr>
        <a:xfrm>
          <a:off x="9588500" y="166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97407</xdr:rowOff>
    </xdr:from>
    <xdr:ext cx="534377" cy="259045"/>
    <xdr:sp macro="" textlink="">
      <xdr:nvSpPr>
        <xdr:cNvPr id="482" name="テキスト ボックス 481"/>
        <xdr:cNvSpPr txBox="1"/>
      </xdr:nvSpPr>
      <xdr:spPr>
        <a:xfrm>
          <a:off x="9372111" y="1672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78518</xdr:rowOff>
    </xdr:from>
    <xdr:to>
      <xdr:col>46</xdr:col>
      <xdr:colOff>38100</xdr:colOff>
      <xdr:row>95</xdr:row>
      <xdr:rowOff>8668</xdr:rowOff>
    </xdr:to>
    <xdr:sp macro="" textlink="">
      <xdr:nvSpPr>
        <xdr:cNvPr id="483" name="楕円 482"/>
        <xdr:cNvSpPr/>
      </xdr:nvSpPr>
      <xdr:spPr>
        <a:xfrm>
          <a:off x="8699500" y="161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25195</xdr:rowOff>
    </xdr:from>
    <xdr:ext cx="534377" cy="259045"/>
    <xdr:sp macro="" textlink="">
      <xdr:nvSpPr>
        <xdr:cNvPr id="484" name="テキスト ボックス 483"/>
        <xdr:cNvSpPr txBox="1"/>
      </xdr:nvSpPr>
      <xdr:spPr>
        <a:xfrm>
          <a:off x="8483111" y="1597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2412</xdr:rowOff>
    </xdr:from>
    <xdr:to>
      <xdr:col>41</xdr:col>
      <xdr:colOff>101600</xdr:colOff>
      <xdr:row>94</xdr:row>
      <xdr:rowOff>104012</xdr:rowOff>
    </xdr:to>
    <xdr:sp macro="" textlink="">
      <xdr:nvSpPr>
        <xdr:cNvPr id="485" name="楕円 484"/>
        <xdr:cNvSpPr/>
      </xdr:nvSpPr>
      <xdr:spPr>
        <a:xfrm>
          <a:off x="7810500" y="1611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120539</xdr:rowOff>
    </xdr:from>
    <xdr:ext cx="534377" cy="259045"/>
    <xdr:sp macro="" textlink="">
      <xdr:nvSpPr>
        <xdr:cNvPr id="486" name="テキスト ボックス 485"/>
        <xdr:cNvSpPr txBox="1"/>
      </xdr:nvSpPr>
      <xdr:spPr>
        <a:xfrm>
          <a:off x="7594111" y="1589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94768</xdr:rowOff>
    </xdr:from>
    <xdr:to>
      <xdr:col>36</xdr:col>
      <xdr:colOff>165100</xdr:colOff>
      <xdr:row>96</xdr:row>
      <xdr:rowOff>24918</xdr:rowOff>
    </xdr:to>
    <xdr:sp macro="" textlink="">
      <xdr:nvSpPr>
        <xdr:cNvPr id="487" name="楕円 486"/>
        <xdr:cNvSpPr/>
      </xdr:nvSpPr>
      <xdr:spPr>
        <a:xfrm>
          <a:off x="6921500" y="1638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16045</xdr:rowOff>
    </xdr:from>
    <xdr:ext cx="534377" cy="259045"/>
    <xdr:sp macro="" textlink="">
      <xdr:nvSpPr>
        <xdr:cNvPr id="488" name="テキスト ボックス 487"/>
        <xdr:cNvSpPr txBox="1"/>
      </xdr:nvSpPr>
      <xdr:spPr>
        <a:xfrm>
          <a:off x="6705111" y="164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128270</xdr:rowOff>
    </xdr:from>
    <xdr:to>
      <xdr:col>85</xdr:col>
      <xdr:colOff>127000</xdr:colOff>
      <xdr:row>37</xdr:row>
      <xdr:rowOff>164069</xdr:rowOff>
    </xdr:to>
    <xdr:cxnSp macro="">
      <xdr:nvCxnSpPr>
        <xdr:cNvPr id="516" name="直線コネクタ 515"/>
        <xdr:cNvCxnSpPr/>
      </xdr:nvCxnSpPr>
      <xdr:spPr>
        <a:xfrm>
          <a:off x="15481300" y="6471920"/>
          <a:ext cx="838200" cy="3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28750</xdr:rowOff>
    </xdr:from>
    <xdr:ext cx="534377" cy="259045"/>
    <xdr:sp macro="" textlink="">
      <xdr:nvSpPr>
        <xdr:cNvPr id="517" name="消防費平均値テキスト"/>
        <xdr:cNvSpPr txBox="1"/>
      </xdr:nvSpPr>
      <xdr:spPr>
        <a:xfrm>
          <a:off x="16370300" y="6029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128270</xdr:rowOff>
    </xdr:from>
    <xdr:to>
      <xdr:col>81</xdr:col>
      <xdr:colOff>50800</xdr:colOff>
      <xdr:row>38</xdr:row>
      <xdr:rowOff>38979</xdr:rowOff>
    </xdr:to>
    <xdr:cxnSp macro="">
      <xdr:nvCxnSpPr>
        <xdr:cNvPr id="519" name="直線コネクタ 518"/>
        <xdr:cNvCxnSpPr/>
      </xdr:nvCxnSpPr>
      <xdr:spPr>
        <a:xfrm flipV="1">
          <a:off x="14592300" y="6471920"/>
          <a:ext cx="889000" cy="8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52603</xdr:rowOff>
    </xdr:from>
    <xdr:to>
      <xdr:col>76</xdr:col>
      <xdr:colOff>114300</xdr:colOff>
      <xdr:row>38</xdr:row>
      <xdr:rowOff>38979</xdr:rowOff>
    </xdr:to>
    <xdr:cxnSp macro="">
      <xdr:nvCxnSpPr>
        <xdr:cNvPr id="522" name="直線コネクタ 521"/>
        <xdr:cNvCxnSpPr/>
      </xdr:nvCxnSpPr>
      <xdr:spPr>
        <a:xfrm>
          <a:off x="13703300" y="6396253"/>
          <a:ext cx="889000" cy="15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52603</xdr:rowOff>
    </xdr:from>
    <xdr:to>
      <xdr:col>71</xdr:col>
      <xdr:colOff>177800</xdr:colOff>
      <xdr:row>38</xdr:row>
      <xdr:rowOff>158354</xdr:rowOff>
    </xdr:to>
    <xdr:cxnSp macro="">
      <xdr:nvCxnSpPr>
        <xdr:cNvPr id="525" name="直線コネクタ 524"/>
        <xdr:cNvCxnSpPr/>
      </xdr:nvCxnSpPr>
      <xdr:spPr>
        <a:xfrm flipV="1">
          <a:off x="12814300" y="6396253"/>
          <a:ext cx="889000" cy="27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7" name="テキスト ボックス 526"/>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9" name="テキスト ボックス 528"/>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113269</xdr:rowOff>
    </xdr:from>
    <xdr:to>
      <xdr:col>85</xdr:col>
      <xdr:colOff>177800</xdr:colOff>
      <xdr:row>38</xdr:row>
      <xdr:rowOff>43419</xdr:rowOff>
    </xdr:to>
    <xdr:sp macro="" textlink="">
      <xdr:nvSpPr>
        <xdr:cNvPr id="535" name="楕円 534"/>
        <xdr:cNvSpPr/>
      </xdr:nvSpPr>
      <xdr:spPr>
        <a:xfrm>
          <a:off x="16268700" y="645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91696</xdr:rowOff>
    </xdr:from>
    <xdr:ext cx="534377" cy="259045"/>
    <xdr:sp macro="" textlink="">
      <xdr:nvSpPr>
        <xdr:cNvPr id="536" name="消防費該当値テキスト"/>
        <xdr:cNvSpPr txBox="1"/>
      </xdr:nvSpPr>
      <xdr:spPr>
        <a:xfrm>
          <a:off x="16370300" y="643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77470</xdr:rowOff>
    </xdr:from>
    <xdr:to>
      <xdr:col>81</xdr:col>
      <xdr:colOff>101600</xdr:colOff>
      <xdr:row>38</xdr:row>
      <xdr:rowOff>7620</xdr:rowOff>
    </xdr:to>
    <xdr:sp macro="" textlink="">
      <xdr:nvSpPr>
        <xdr:cNvPr id="537" name="楕円 536"/>
        <xdr:cNvSpPr/>
      </xdr:nvSpPr>
      <xdr:spPr>
        <a:xfrm>
          <a:off x="15430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170197</xdr:rowOff>
    </xdr:from>
    <xdr:ext cx="534377" cy="259045"/>
    <xdr:sp macro="" textlink="">
      <xdr:nvSpPr>
        <xdr:cNvPr id="538" name="テキスト ボックス 537"/>
        <xdr:cNvSpPr txBox="1"/>
      </xdr:nvSpPr>
      <xdr:spPr>
        <a:xfrm>
          <a:off x="15214111" y="651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159629</xdr:rowOff>
    </xdr:from>
    <xdr:to>
      <xdr:col>76</xdr:col>
      <xdr:colOff>165100</xdr:colOff>
      <xdr:row>38</xdr:row>
      <xdr:rowOff>89779</xdr:rowOff>
    </xdr:to>
    <xdr:sp macro="" textlink="">
      <xdr:nvSpPr>
        <xdr:cNvPr id="539" name="楕円 538"/>
        <xdr:cNvSpPr/>
      </xdr:nvSpPr>
      <xdr:spPr>
        <a:xfrm>
          <a:off x="14541500" y="65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80906</xdr:rowOff>
    </xdr:from>
    <xdr:ext cx="534377" cy="259045"/>
    <xdr:sp macro="" textlink="">
      <xdr:nvSpPr>
        <xdr:cNvPr id="540" name="テキスト ボックス 539"/>
        <xdr:cNvSpPr txBox="1"/>
      </xdr:nvSpPr>
      <xdr:spPr>
        <a:xfrm>
          <a:off x="14325111" y="659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1803</xdr:rowOff>
    </xdr:from>
    <xdr:to>
      <xdr:col>72</xdr:col>
      <xdr:colOff>38100</xdr:colOff>
      <xdr:row>37</xdr:row>
      <xdr:rowOff>103403</xdr:rowOff>
    </xdr:to>
    <xdr:sp macro="" textlink="">
      <xdr:nvSpPr>
        <xdr:cNvPr id="541" name="楕円 540"/>
        <xdr:cNvSpPr/>
      </xdr:nvSpPr>
      <xdr:spPr>
        <a:xfrm>
          <a:off x="13652500" y="63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94530</xdr:rowOff>
    </xdr:from>
    <xdr:ext cx="534377" cy="259045"/>
    <xdr:sp macro="" textlink="">
      <xdr:nvSpPr>
        <xdr:cNvPr id="542" name="テキスト ボックス 541"/>
        <xdr:cNvSpPr txBox="1"/>
      </xdr:nvSpPr>
      <xdr:spPr>
        <a:xfrm>
          <a:off x="13436111" y="643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107554</xdr:rowOff>
    </xdr:from>
    <xdr:to>
      <xdr:col>67</xdr:col>
      <xdr:colOff>101600</xdr:colOff>
      <xdr:row>39</xdr:row>
      <xdr:rowOff>37704</xdr:rowOff>
    </xdr:to>
    <xdr:sp macro="" textlink="">
      <xdr:nvSpPr>
        <xdr:cNvPr id="543" name="楕円 542"/>
        <xdr:cNvSpPr/>
      </xdr:nvSpPr>
      <xdr:spPr>
        <a:xfrm>
          <a:off x="12763500" y="662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28831</xdr:rowOff>
    </xdr:from>
    <xdr:ext cx="469744" cy="259045"/>
    <xdr:sp macro="" textlink="">
      <xdr:nvSpPr>
        <xdr:cNvPr id="544" name="テキスト ボックス 543"/>
        <xdr:cNvSpPr txBox="1"/>
      </xdr:nvSpPr>
      <xdr:spPr>
        <a:xfrm>
          <a:off x="12579428" y="671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168406</xdr:rowOff>
    </xdr:from>
    <xdr:to>
      <xdr:col>85</xdr:col>
      <xdr:colOff>127000</xdr:colOff>
      <xdr:row>57</xdr:row>
      <xdr:rowOff>15064</xdr:rowOff>
    </xdr:to>
    <xdr:cxnSp macro="">
      <xdr:nvCxnSpPr>
        <xdr:cNvPr id="576" name="直線コネクタ 575"/>
        <xdr:cNvCxnSpPr/>
      </xdr:nvCxnSpPr>
      <xdr:spPr>
        <a:xfrm flipV="1">
          <a:off x="15481300" y="9769606"/>
          <a:ext cx="838200" cy="1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7" name="教育費平均値テキスト"/>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15064</xdr:rowOff>
    </xdr:from>
    <xdr:to>
      <xdr:col>81</xdr:col>
      <xdr:colOff>50800</xdr:colOff>
      <xdr:row>57</xdr:row>
      <xdr:rowOff>62907</xdr:rowOff>
    </xdr:to>
    <xdr:cxnSp macro="">
      <xdr:nvCxnSpPr>
        <xdr:cNvPr id="579" name="直線コネクタ 578"/>
        <xdr:cNvCxnSpPr/>
      </xdr:nvCxnSpPr>
      <xdr:spPr>
        <a:xfrm flipV="1">
          <a:off x="14592300" y="9787714"/>
          <a:ext cx="889000" cy="4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1" name="テキスト ボックス 580"/>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62907</xdr:rowOff>
    </xdr:from>
    <xdr:to>
      <xdr:col>76</xdr:col>
      <xdr:colOff>114300</xdr:colOff>
      <xdr:row>57</xdr:row>
      <xdr:rowOff>127486</xdr:rowOff>
    </xdr:to>
    <xdr:cxnSp macro="">
      <xdr:nvCxnSpPr>
        <xdr:cNvPr id="582" name="直線コネクタ 581"/>
        <xdr:cNvCxnSpPr/>
      </xdr:nvCxnSpPr>
      <xdr:spPr>
        <a:xfrm flipV="1">
          <a:off x="13703300" y="9835557"/>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4" name="テキスト ボックス 583"/>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71447</xdr:rowOff>
    </xdr:from>
    <xdr:to>
      <xdr:col>71</xdr:col>
      <xdr:colOff>177800</xdr:colOff>
      <xdr:row>57</xdr:row>
      <xdr:rowOff>127486</xdr:rowOff>
    </xdr:to>
    <xdr:cxnSp macro="">
      <xdr:nvCxnSpPr>
        <xdr:cNvPr id="585" name="直線コネクタ 584"/>
        <xdr:cNvCxnSpPr/>
      </xdr:nvCxnSpPr>
      <xdr:spPr>
        <a:xfrm>
          <a:off x="12814300" y="9672647"/>
          <a:ext cx="889000" cy="22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7" name="テキスト ボックス 586"/>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149427</xdr:rowOff>
    </xdr:from>
    <xdr:ext cx="534377" cy="259045"/>
    <xdr:sp macro="" textlink="">
      <xdr:nvSpPr>
        <xdr:cNvPr id="589" name="テキスト ボックス 588"/>
        <xdr:cNvSpPr txBox="1"/>
      </xdr:nvSpPr>
      <xdr:spPr>
        <a:xfrm>
          <a:off x="12547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117606</xdr:rowOff>
    </xdr:from>
    <xdr:to>
      <xdr:col>85</xdr:col>
      <xdr:colOff>177800</xdr:colOff>
      <xdr:row>57</xdr:row>
      <xdr:rowOff>47756</xdr:rowOff>
    </xdr:to>
    <xdr:sp macro="" textlink="">
      <xdr:nvSpPr>
        <xdr:cNvPr id="595" name="楕円 594"/>
        <xdr:cNvSpPr/>
      </xdr:nvSpPr>
      <xdr:spPr>
        <a:xfrm>
          <a:off x="16268700" y="971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96033</xdr:rowOff>
    </xdr:from>
    <xdr:ext cx="534377" cy="259045"/>
    <xdr:sp macro="" textlink="">
      <xdr:nvSpPr>
        <xdr:cNvPr id="596" name="教育費該当値テキスト"/>
        <xdr:cNvSpPr txBox="1"/>
      </xdr:nvSpPr>
      <xdr:spPr>
        <a:xfrm>
          <a:off x="16370300" y="969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135714</xdr:rowOff>
    </xdr:from>
    <xdr:to>
      <xdr:col>81</xdr:col>
      <xdr:colOff>101600</xdr:colOff>
      <xdr:row>57</xdr:row>
      <xdr:rowOff>65864</xdr:rowOff>
    </xdr:to>
    <xdr:sp macro="" textlink="">
      <xdr:nvSpPr>
        <xdr:cNvPr id="597" name="楕円 596"/>
        <xdr:cNvSpPr/>
      </xdr:nvSpPr>
      <xdr:spPr>
        <a:xfrm>
          <a:off x="15430500" y="973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56991</xdr:rowOff>
    </xdr:from>
    <xdr:ext cx="534377" cy="259045"/>
    <xdr:sp macro="" textlink="">
      <xdr:nvSpPr>
        <xdr:cNvPr id="598" name="テキスト ボックス 597"/>
        <xdr:cNvSpPr txBox="1"/>
      </xdr:nvSpPr>
      <xdr:spPr>
        <a:xfrm>
          <a:off x="15214111" y="982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12107</xdr:rowOff>
    </xdr:from>
    <xdr:to>
      <xdr:col>76</xdr:col>
      <xdr:colOff>165100</xdr:colOff>
      <xdr:row>57</xdr:row>
      <xdr:rowOff>113707</xdr:rowOff>
    </xdr:to>
    <xdr:sp macro="" textlink="">
      <xdr:nvSpPr>
        <xdr:cNvPr id="599" name="楕円 598"/>
        <xdr:cNvSpPr/>
      </xdr:nvSpPr>
      <xdr:spPr>
        <a:xfrm>
          <a:off x="14541500" y="978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104834</xdr:rowOff>
    </xdr:from>
    <xdr:ext cx="534377" cy="259045"/>
    <xdr:sp macro="" textlink="">
      <xdr:nvSpPr>
        <xdr:cNvPr id="600" name="テキスト ボックス 599"/>
        <xdr:cNvSpPr txBox="1"/>
      </xdr:nvSpPr>
      <xdr:spPr>
        <a:xfrm>
          <a:off x="14325111" y="987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76686</xdr:rowOff>
    </xdr:from>
    <xdr:to>
      <xdr:col>72</xdr:col>
      <xdr:colOff>38100</xdr:colOff>
      <xdr:row>58</xdr:row>
      <xdr:rowOff>6836</xdr:rowOff>
    </xdr:to>
    <xdr:sp macro="" textlink="">
      <xdr:nvSpPr>
        <xdr:cNvPr id="601" name="楕円 600"/>
        <xdr:cNvSpPr/>
      </xdr:nvSpPr>
      <xdr:spPr>
        <a:xfrm>
          <a:off x="13652500" y="984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169413</xdr:rowOff>
    </xdr:from>
    <xdr:ext cx="534377" cy="259045"/>
    <xdr:sp macro="" textlink="">
      <xdr:nvSpPr>
        <xdr:cNvPr id="602" name="テキスト ボックス 601"/>
        <xdr:cNvSpPr txBox="1"/>
      </xdr:nvSpPr>
      <xdr:spPr>
        <a:xfrm>
          <a:off x="13436111" y="994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20647</xdr:rowOff>
    </xdr:from>
    <xdr:to>
      <xdr:col>67</xdr:col>
      <xdr:colOff>101600</xdr:colOff>
      <xdr:row>56</xdr:row>
      <xdr:rowOff>122247</xdr:rowOff>
    </xdr:to>
    <xdr:sp macro="" textlink="">
      <xdr:nvSpPr>
        <xdr:cNvPr id="603" name="楕円 602"/>
        <xdr:cNvSpPr/>
      </xdr:nvSpPr>
      <xdr:spPr>
        <a:xfrm>
          <a:off x="12763500" y="962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138774</xdr:rowOff>
    </xdr:from>
    <xdr:ext cx="534377" cy="259045"/>
    <xdr:sp macro="" textlink="">
      <xdr:nvSpPr>
        <xdr:cNvPr id="604" name="テキスト ボックス 603"/>
        <xdr:cNvSpPr txBox="1"/>
      </xdr:nvSpPr>
      <xdr:spPr>
        <a:xfrm>
          <a:off x="12547111" y="939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0" name="テキスト ボックス 639"/>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5"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78536</xdr:rowOff>
    </xdr:from>
    <xdr:to>
      <xdr:col>85</xdr:col>
      <xdr:colOff>127000</xdr:colOff>
      <xdr:row>96</xdr:row>
      <xdr:rowOff>104470</xdr:rowOff>
    </xdr:to>
    <xdr:cxnSp macro="">
      <xdr:nvCxnSpPr>
        <xdr:cNvPr id="692" name="直線コネクタ 691"/>
        <xdr:cNvCxnSpPr/>
      </xdr:nvCxnSpPr>
      <xdr:spPr>
        <a:xfrm>
          <a:off x="15481300" y="16537736"/>
          <a:ext cx="838200" cy="2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3"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78536</xdr:rowOff>
    </xdr:from>
    <xdr:to>
      <xdr:col>81</xdr:col>
      <xdr:colOff>50800</xdr:colOff>
      <xdr:row>96</xdr:row>
      <xdr:rowOff>97867</xdr:rowOff>
    </xdr:to>
    <xdr:cxnSp macro="">
      <xdr:nvCxnSpPr>
        <xdr:cNvPr id="695" name="直線コネクタ 694"/>
        <xdr:cNvCxnSpPr/>
      </xdr:nvCxnSpPr>
      <xdr:spPr>
        <a:xfrm flipV="1">
          <a:off x="14592300" y="16537736"/>
          <a:ext cx="889000" cy="1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7" name="テキスト ボックス 696"/>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97867</xdr:rowOff>
    </xdr:from>
    <xdr:to>
      <xdr:col>76</xdr:col>
      <xdr:colOff>114300</xdr:colOff>
      <xdr:row>96</xdr:row>
      <xdr:rowOff>114415</xdr:rowOff>
    </xdr:to>
    <xdr:cxnSp macro="">
      <xdr:nvCxnSpPr>
        <xdr:cNvPr id="698" name="直線コネクタ 697"/>
        <xdr:cNvCxnSpPr/>
      </xdr:nvCxnSpPr>
      <xdr:spPr>
        <a:xfrm flipV="1">
          <a:off x="13703300" y="16557067"/>
          <a:ext cx="8890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700" name="テキスト ボックス 699"/>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67438</xdr:rowOff>
    </xdr:from>
    <xdr:to>
      <xdr:col>71</xdr:col>
      <xdr:colOff>177800</xdr:colOff>
      <xdr:row>96</xdr:row>
      <xdr:rowOff>114415</xdr:rowOff>
    </xdr:to>
    <xdr:cxnSp macro="">
      <xdr:nvCxnSpPr>
        <xdr:cNvPr id="701" name="直線コネクタ 700"/>
        <xdr:cNvCxnSpPr/>
      </xdr:nvCxnSpPr>
      <xdr:spPr>
        <a:xfrm>
          <a:off x="12814300" y="16526638"/>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3" name="テキスト ボックス 702"/>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5" name="テキスト ボックス 704"/>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53670</xdr:rowOff>
    </xdr:from>
    <xdr:to>
      <xdr:col>85</xdr:col>
      <xdr:colOff>177800</xdr:colOff>
      <xdr:row>96</xdr:row>
      <xdr:rowOff>155270</xdr:rowOff>
    </xdr:to>
    <xdr:sp macro="" textlink="">
      <xdr:nvSpPr>
        <xdr:cNvPr id="711" name="楕円 710"/>
        <xdr:cNvSpPr/>
      </xdr:nvSpPr>
      <xdr:spPr>
        <a:xfrm>
          <a:off x="16268700" y="165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32097</xdr:rowOff>
    </xdr:from>
    <xdr:ext cx="534377" cy="259045"/>
    <xdr:sp macro="" textlink="">
      <xdr:nvSpPr>
        <xdr:cNvPr id="712" name="公債費該当値テキスト"/>
        <xdr:cNvSpPr txBox="1"/>
      </xdr:nvSpPr>
      <xdr:spPr>
        <a:xfrm>
          <a:off x="16370300" y="1649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27736</xdr:rowOff>
    </xdr:from>
    <xdr:to>
      <xdr:col>81</xdr:col>
      <xdr:colOff>101600</xdr:colOff>
      <xdr:row>96</xdr:row>
      <xdr:rowOff>129336</xdr:rowOff>
    </xdr:to>
    <xdr:sp macro="" textlink="">
      <xdr:nvSpPr>
        <xdr:cNvPr id="713" name="楕円 712"/>
        <xdr:cNvSpPr/>
      </xdr:nvSpPr>
      <xdr:spPr>
        <a:xfrm>
          <a:off x="15430500" y="164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120463</xdr:rowOff>
    </xdr:from>
    <xdr:ext cx="534377" cy="259045"/>
    <xdr:sp macro="" textlink="">
      <xdr:nvSpPr>
        <xdr:cNvPr id="714" name="テキスト ボックス 713"/>
        <xdr:cNvSpPr txBox="1"/>
      </xdr:nvSpPr>
      <xdr:spPr>
        <a:xfrm>
          <a:off x="15214111" y="1657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47067</xdr:rowOff>
    </xdr:from>
    <xdr:to>
      <xdr:col>76</xdr:col>
      <xdr:colOff>165100</xdr:colOff>
      <xdr:row>96</xdr:row>
      <xdr:rowOff>148667</xdr:rowOff>
    </xdr:to>
    <xdr:sp macro="" textlink="">
      <xdr:nvSpPr>
        <xdr:cNvPr id="715" name="楕円 714"/>
        <xdr:cNvSpPr/>
      </xdr:nvSpPr>
      <xdr:spPr>
        <a:xfrm>
          <a:off x="14541500" y="1650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139794</xdr:rowOff>
    </xdr:from>
    <xdr:ext cx="534377" cy="259045"/>
    <xdr:sp macro="" textlink="">
      <xdr:nvSpPr>
        <xdr:cNvPr id="716" name="テキスト ボックス 715"/>
        <xdr:cNvSpPr txBox="1"/>
      </xdr:nvSpPr>
      <xdr:spPr>
        <a:xfrm>
          <a:off x="14325111" y="1659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63615</xdr:rowOff>
    </xdr:from>
    <xdr:to>
      <xdr:col>72</xdr:col>
      <xdr:colOff>38100</xdr:colOff>
      <xdr:row>96</xdr:row>
      <xdr:rowOff>165215</xdr:rowOff>
    </xdr:to>
    <xdr:sp macro="" textlink="">
      <xdr:nvSpPr>
        <xdr:cNvPr id="717" name="楕円 716"/>
        <xdr:cNvSpPr/>
      </xdr:nvSpPr>
      <xdr:spPr>
        <a:xfrm>
          <a:off x="13652500" y="165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156342</xdr:rowOff>
    </xdr:from>
    <xdr:ext cx="534377" cy="259045"/>
    <xdr:sp macro="" textlink="">
      <xdr:nvSpPr>
        <xdr:cNvPr id="718" name="テキスト ボックス 717"/>
        <xdr:cNvSpPr txBox="1"/>
      </xdr:nvSpPr>
      <xdr:spPr>
        <a:xfrm>
          <a:off x="13436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16638</xdr:rowOff>
    </xdr:from>
    <xdr:to>
      <xdr:col>67</xdr:col>
      <xdr:colOff>101600</xdr:colOff>
      <xdr:row>96</xdr:row>
      <xdr:rowOff>118238</xdr:rowOff>
    </xdr:to>
    <xdr:sp macro="" textlink="">
      <xdr:nvSpPr>
        <xdr:cNvPr id="719" name="楕円 718"/>
        <xdr:cNvSpPr/>
      </xdr:nvSpPr>
      <xdr:spPr>
        <a:xfrm>
          <a:off x="12763500" y="1647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109365</xdr:rowOff>
    </xdr:from>
    <xdr:ext cx="534377" cy="259045"/>
    <xdr:sp macro="" textlink="">
      <xdr:nvSpPr>
        <xdr:cNvPr id="720" name="テキスト ボックス 719"/>
        <xdr:cNvSpPr txBox="1"/>
      </xdr:nvSpPr>
      <xdr:spPr>
        <a:xfrm>
          <a:off x="12547111" y="1656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総務費は、住民一人当たり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55,145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円で、類似団体の平均値を下回っており、ふるさと応援寄附金に係る寄附の申し込みの減少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等に伴い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、ふるさと納税に係る経費が減少したことにより平成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3,835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民生費は、住民一人当たり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159,860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円で、類似団体の平均値を下回っているが、高齢者健康福祉施設整備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事業の皆増や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保育委託料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及び認定こども園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整備事業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16,669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商工費は、住民一人当たり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29,893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円で、類似団体の平均値を上回っており、産業立地促進資金貸付金の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2,402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　</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土木費は、住民一人当たり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41,192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円で、類似団体の平均値を下回っており、地方道路の新設改良に要する道路新設改良工事費の増等により平成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3,771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円増加し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消防費は、住民一人当たり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13,217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円で、類似団体の平均値を下回っているが、</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車両購入費の減</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783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教育費は、住民一人当たり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47,242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円で、類似団体の平均値を下回っているが、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市立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公民館工事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関連経費の増等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1,109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増加している。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実質収支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は、適切な財源の確保と歳出の精査により、継続的に黒字を確保している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を取り崩さず</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前年度決算剰余金の積立を行ったため、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基金残高は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増加し、実質単年度収支は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7.73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ポイントの増で黒字となった。</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100">
              <a:latin typeface="ＭＳ ゴシック" pitchFamily="49" charset="-128"/>
              <a:ea typeface="ＭＳ ゴシック" pitchFamily="49" charset="-128"/>
            </a:rPr>
            <a:t>　天童市</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水道事業会計及び一般会計は、</a:t>
          </a:r>
          <a:r>
            <a:rPr lang="ja-JP" altLang="en-US" sz="1100" b="0" i="0">
              <a:solidFill>
                <a:schemeClr val="dk1"/>
              </a:solidFill>
              <a:effectLst/>
              <a:latin typeface="ＭＳ ゴシック" panose="020B0609070205080204" pitchFamily="49" charset="-128"/>
              <a:ea typeface="ＭＳ ゴシック" panose="020B0609070205080204" pitchFamily="49" charset="-128"/>
              <a:cs typeface="+mn-cs"/>
            </a:rPr>
            <a:t>令和元</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年度においても適切な予算執行等により、一定規模の黒字額を計上している。</a:t>
          </a:r>
          <a:endParaRPr lang="ja-JP" altLang="ja-JP" sz="11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天童市</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公共下水道事業会計については、適切な予算措置と一般会計繰入により黒字を計上した。</a:t>
          </a:r>
          <a:endParaRPr lang="ja-JP" altLang="ja-JP" sz="11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天童市民病院事業会計については、適切な予算計上に努め、経営の効率化と適切な一般会計繰入により黒字を維持している。</a:t>
          </a:r>
          <a:endParaRPr lang="ja-JP" altLang="ja-JP" sz="11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他の、国民健康保険特別会計、介護保険特別会計等も同様に黒字を計上している。</a:t>
          </a:r>
          <a:endParaRPr lang="ja-JP" altLang="ja-JP" sz="11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今後も、黒字を維持させるよう各事業会計において収入確保を図り、一層の歳出抑制に努める。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zoomScale="85" zoomScaleNormal="85"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27428666</v>
      </c>
      <c r="BO4" s="462"/>
      <c r="BP4" s="462"/>
      <c r="BQ4" s="462"/>
      <c r="BR4" s="462"/>
      <c r="BS4" s="462"/>
      <c r="BT4" s="462"/>
      <c r="BU4" s="463"/>
      <c r="BV4" s="461">
        <v>26720825</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10.199999999999999</v>
      </c>
      <c r="CU4" s="646"/>
      <c r="CV4" s="646"/>
      <c r="CW4" s="646"/>
      <c r="CX4" s="646"/>
      <c r="CY4" s="646"/>
      <c r="CZ4" s="646"/>
      <c r="DA4" s="647"/>
      <c r="DB4" s="645">
        <v>10.4</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25960128</v>
      </c>
      <c r="BO5" s="467"/>
      <c r="BP5" s="467"/>
      <c r="BQ5" s="467"/>
      <c r="BR5" s="467"/>
      <c r="BS5" s="467"/>
      <c r="BT5" s="467"/>
      <c r="BU5" s="468"/>
      <c r="BV5" s="466">
        <v>25220175</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89.2</v>
      </c>
      <c r="CU5" s="437"/>
      <c r="CV5" s="437"/>
      <c r="CW5" s="437"/>
      <c r="CX5" s="437"/>
      <c r="CY5" s="437"/>
      <c r="CZ5" s="437"/>
      <c r="DA5" s="438"/>
      <c r="DB5" s="436">
        <v>90.7</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1468538</v>
      </c>
      <c r="BO6" s="467"/>
      <c r="BP6" s="467"/>
      <c r="BQ6" s="467"/>
      <c r="BR6" s="467"/>
      <c r="BS6" s="467"/>
      <c r="BT6" s="467"/>
      <c r="BU6" s="468"/>
      <c r="BV6" s="466">
        <v>1500650</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94.3</v>
      </c>
      <c r="CU6" s="620"/>
      <c r="CV6" s="620"/>
      <c r="CW6" s="620"/>
      <c r="CX6" s="620"/>
      <c r="CY6" s="620"/>
      <c r="CZ6" s="620"/>
      <c r="DA6" s="621"/>
      <c r="DB6" s="619">
        <v>96.4</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92192</v>
      </c>
      <c r="BO7" s="467"/>
      <c r="BP7" s="467"/>
      <c r="BQ7" s="467"/>
      <c r="BR7" s="467"/>
      <c r="BS7" s="467"/>
      <c r="BT7" s="467"/>
      <c r="BU7" s="468"/>
      <c r="BV7" s="466">
        <v>109652</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13551373</v>
      </c>
      <c r="CU7" s="467"/>
      <c r="CV7" s="467"/>
      <c r="CW7" s="467"/>
      <c r="CX7" s="467"/>
      <c r="CY7" s="467"/>
      <c r="CZ7" s="467"/>
      <c r="DA7" s="468"/>
      <c r="DB7" s="466">
        <v>13317001</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106</v>
      </c>
      <c r="AV8" s="524"/>
      <c r="AW8" s="524"/>
      <c r="AX8" s="524"/>
      <c r="AY8" s="446" t="s">
        <v>110</v>
      </c>
      <c r="AZ8" s="447"/>
      <c r="BA8" s="447"/>
      <c r="BB8" s="447"/>
      <c r="BC8" s="447"/>
      <c r="BD8" s="447"/>
      <c r="BE8" s="447"/>
      <c r="BF8" s="447"/>
      <c r="BG8" s="447"/>
      <c r="BH8" s="447"/>
      <c r="BI8" s="447"/>
      <c r="BJ8" s="447"/>
      <c r="BK8" s="447"/>
      <c r="BL8" s="447"/>
      <c r="BM8" s="448"/>
      <c r="BN8" s="466">
        <v>1376346</v>
      </c>
      <c r="BO8" s="467"/>
      <c r="BP8" s="467"/>
      <c r="BQ8" s="467"/>
      <c r="BR8" s="467"/>
      <c r="BS8" s="467"/>
      <c r="BT8" s="467"/>
      <c r="BU8" s="468"/>
      <c r="BV8" s="466">
        <v>1390998</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0.7</v>
      </c>
      <c r="CU8" s="580"/>
      <c r="CV8" s="580"/>
      <c r="CW8" s="580"/>
      <c r="CX8" s="580"/>
      <c r="CY8" s="580"/>
      <c r="CZ8" s="580"/>
      <c r="DA8" s="581"/>
      <c r="DB8" s="579">
        <v>0.7</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62194</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106</v>
      </c>
      <c r="AV9" s="524"/>
      <c r="AW9" s="524"/>
      <c r="AX9" s="524"/>
      <c r="AY9" s="446" t="s">
        <v>116</v>
      </c>
      <c r="AZ9" s="447"/>
      <c r="BA9" s="447"/>
      <c r="BB9" s="447"/>
      <c r="BC9" s="447"/>
      <c r="BD9" s="447"/>
      <c r="BE9" s="447"/>
      <c r="BF9" s="447"/>
      <c r="BG9" s="447"/>
      <c r="BH9" s="447"/>
      <c r="BI9" s="447"/>
      <c r="BJ9" s="447"/>
      <c r="BK9" s="447"/>
      <c r="BL9" s="447"/>
      <c r="BM9" s="448"/>
      <c r="BN9" s="466">
        <v>-14652</v>
      </c>
      <c r="BO9" s="467"/>
      <c r="BP9" s="467"/>
      <c r="BQ9" s="467"/>
      <c r="BR9" s="467"/>
      <c r="BS9" s="467"/>
      <c r="BT9" s="467"/>
      <c r="BU9" s="468"/>
      <c r="BV9" s="466">
        <v>122053</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13</v>
      </c>
      <c r="CU9" s="437"/>
      <c r="CV9" s="437"/>
      <c r="CW9" s="437"/>
      <c r="CX9" s="437"/>
      <c r="CY9" s="437"/>
      <c r="CZ9" s="437"/>
      <c r="DA9" s="438"/>
      <c r="DB9" s="436">
        <v>13.1</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118</v>
      </c>
      <c r="M10" s="440"/>
      <c r="N10" s="440"/>
      <c r="O10" s="440"/>
      <c r="P10" s="440"/>
      <c r="Q10" s="441"/>
      <c r="R10" s="442">
        <v>62214</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106</v>
      </c>
      <c r="AV10" s="524"/>
      <c r="AW10" s="524"/>
      <c r="AX10" s="524"/>
      <c r="AY10" s="446" t="s">
        <v>120</v>
      </c>
      <c r="AZ10" s="447"/>
      <c r="BA10" s="447"/>
      <c r="BB10" s="447"/>
      <c r="BC10" s="447"/>
      <c r="BD10" s="447"/>
      <c r="BE10" s="447"/>
      <c r="BF10" s="447"/>
      <c r="BG10" s="447"/>
      <c r="BH10" s="447"/>
      <c r="BI10" s="447"/>
      <c r="BJ10" s="447"/>
      <c r="BK10" s="447"/>
      <c r="BL10" s="447"/>
      <c r="BM10" s="448"/>
      <c r="BN10" s="466">
        <v>734760</v>
      </c>
      <c r="BO10" s="467"/>
      <c r="BP10" s="467"/>
      <c r="BQ10" s="467"/>
      <c r="BR10" s="467"/>
      <c r="BS10" s="467"/>
      <c r="BT10" s="467"/>
      <c r="BU10" s="468"/>
      <c r="BV10" s="466">
        <v>631228</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c r="A12" s="187"/>
      <c r="B12" s="582" t="s">
        <v>130</v>
      </c>
      <c r="C12" s="583"/>
      <c r="D12" s="583"/>
      <c r="E12" s="583"/>
      <c r="F12" s="583"/>
      <c r="G12" s="583"/>
      <c r="H12" s="583"/>
      <c r="I12" s="583"/>
      <c r="J12" s="583"/>
      <c r="K12" s="584"/>
      <c r="L12" s="591" t="s">
        <v>131</v>
      </c>
      <c r="M12" s="592"/>
      <c r="N12" s="592"/>
      <c r="O12" s="592"/>
      <c r="P12" s="592"/>
      <c r="Q12" s="593"/>
      <c r="R12" s="594">
        <v>61966</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125</v>
      </c>
      <c r="AV12" s="524"/>
      <c r="AW12" s="524"/>
      <c r="AX12" s="524"/>
      <c r="AY12" s="446" t="s">
        <v>135</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1074890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137</v>
      </c>
      <c r="N13" s="567"/>
      <c r="O13" s="567"/>
      <c r="P13" s="567"/>
      <c r="Q13" s="568"/>
      <c r="R13" s="569">
        <v>61426</v>
      </c>
      <c r="S13" s="570"/>
      <c r="T13" s="570"/>
      <c r="U13" s="570"/>
      <c r="V13" s="571"/>
      <c r="W13" s="557" t="s">
        <v>138</v>
      </c>
      <c r="X13" s="479"/>
      <c r="Y13" s="479"/>
      <c r="Z13" s="479"/>
      <c r="AA13" s="479"/>
      <c r="AB13" s="480"/>
      <c r="AC13" s="442">
        <v>3299</v>
      </c>
      <c r="AD13" s="443"/>
      <c r="AE13" s="443"/>
      <c r="AF13" s="443"/>
      <c r="AG13" s="444"/>
      <c r="AH13" s="442">
        <v>3510</v>
      </c>
      <c r="AI13" s="443"/>
      <c r="AJ13" s="443"/>
      <c r="AK13" s="443"/>
      <c r="AL13" s="445"/>
      <c r="AM13" s="535" t="s">
        <v>139</v>
      </c>
      <c r="AN13" s="440"/>
      <c r="AO13" s="440"/>
      <c r="AP13" s="440"/>
      <c r="AQ13" s="440"/>
      <c r="AR13" s="440"/>
      <c r="AS13" s="440"/>
      <c r="AT13" s="441"/>
      <c r="AU13" s="523" t="s">
        <v>125</v>
      </c>
      <c r="AV13" s="524"/>
      <c r="AW13" s="524"/>
      <c r="AX13" s="524"/>
      <c r="AY13" s="446" t="s">
        <v>140</v>
      </c>
      <c r="AZ13" s="447"/>
      <c r="BA13" s="447"/>
      <c r="BB13" s="447"/>
      <c r="BC13" s="447"/>
      <c r="BD13" s="447"/>
      <c r="BE13" s="447"/>
      <c r="BF13" s="447"/>
      <c r="BG13" s="447"/>
      <c r="BH13" s="447"/>
      <c r="BI13" s="447"/>
      <c r="BJ13" s="447"/>
      <c r="BK13" s="447"/>
      <c r="BL13" s="447"/>
      <c r="BM13" s="448"/>
      <c r="BN13" s="466">
        <v>720108</v>
      </c>
      <c r="BO13" s="467"/>
      <c r="BP13" s="467"/>
      <c r="BQ13" s="467"/>
      <c r="BR13" s="467"/>
      <c r="BS13" s="467"/>
      <c r="BT13" s="467"/>
      <c r="BU13" s="468"/>
      <c r="BV13" s="466">
        <v>-321609</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4.8</v>
      </c>
      <c r="CU13" s="437"/>
      <c r="CV13" s="437"/>
      <c r="CW13" s="437"/>
      <c r="CX13" s="437"/>
      <c r="CY13" s="437"/>
      <c r="CZ13" s="437"/>
      <c r="DA13" s="438"/>
      <c r="DB13" s="436">
        <v>5.3</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142</v>
      </c>
      <c r="M14" s="603"/>
      <c r="N14" s="603"/>
      <c r="O14" s="603"/>
      <c r="P14" s="603"/>
      <c r="Q14" s="604"/>
      <c r="R14" s="569">
        <v>62073</v>
      </c>
      <c r="S14" s="570"/>
      <c r="T14" s="570"/>
      <c r="U14" s="570"/>
      <c r="V14" s="571"/>
      <c r="W14" s="572"/>
      <c r="X14" s="482"/>
      <c r="Y14" s="482"/>
      <c r="Z14" s="482"/>
      <c r="AA14" s="482"/>
      <c r="AB14" s="483"/>
      <c r="AC14" s="562">
        <v>10.5</v>
      </c>
      <c r="AD14" s="563"/>
      <c r="AE14" s="563"/>
      <c r="AF14" s="563"/>
      <c r="AG14" s="564"/>
      <c r="AH14" s="562">
        <v>11.5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t="s">
        <v>128</v>
      </c>
      <c r="CU14" s="574"/>
      <c r="CV14" s="574"/>
      <c r="CW14" s="574"/>
      <c r="CX14" s="574"/>
      <c r="CY14" s="574"/>
      <c r="CZ14" s="574"/>
      <c r="DA14" s="575"/>
      <c r="DB14" s="573">
        <v>6</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137</v>
      </c>
      <c r="N15" s="567"/>
      <c r="O15" s="567"/>
      <c r="P15" s="567"/>
      <c r="Q15" s="568"/>
      <c r="R15" s="569">
        <v>61567</v>
      </c>
      <c r="S15" s="570"/>
      <c r="T15" s="570"/>
      <c r="U15" s="570"/>
      <c r="V15" s="571"/>
      <c r="W15" s="557" t="s">
        <v>144</v>
      </c>
      <c r="X15" s="479"/>
      <c r="Y15" s="479"/>
      <c r="Z15" s="479"/>
      <c r="AA15" s="479"/>
      <c r="AB15" s="480"/>
      <c r="AC15" s="442">
        <v>9417</v>
      </c>
      <c r="AD15" s="443"/>
      <c r="AE15" s="443"/>
      <c r="AF15" s="443"/>
      <c r="AG15" s="444"/>
      <c r="AH15" s="442">
        <v>9280</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7454122</v>
      </c>
      <c r="BO15" s="462"/>
      <c r="BP15" s="462"/>
      <c r="BQ15" s="462"/>
      <c r="BR15" s="462"/>
      <c r="BS15" s="462"/>
      <c r="BT15" s="462"/>
      <c r="BU15" s="463"/>
      <c r="BV15" s="461">
        <v>7398560</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30</v>
      </c>
      <c r="AD16" s="563"/>
      <c r="AE16" s="563"/>
      <c r="AF16" s="563"/>
      <c r="AG16" s="564"/>
      <c r="AH16" s="562">
        <v>30.4</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10708560</v>
      </c>
      <c r="BO16" s="467"/>
      <c r="BP16" s="467"/>
      <c r="BQ16" s="467"/>
      <c r="BR16" s="467"/>
      <c r="BS16" s="467"/>
      <c r="BT16" s="467"/>
      <c r="BU16" s="468"/>
      <c r="BV16" s="466">
        <v>10478219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150</v>
      </c>
      <c r="N17" s="552"/>
      <c r="O17" s="552"/>
      <c r="P17" s="552"/>
      <c r="Q17" s="553"/>
      <c r="R17" s="554" t="s">
        <v>148</v>
      </c>
      <c r="S17" s="555"/>
      <c r="T17" s="555"/>
      <c r="U17" s="555"/>
      <c r="V17" s="556"/>
      <c r="W17" s="557" t="s">
        <v>151</v>
      </c>
      <c r="X17" s="479"/>
      <c r="Y17" s="479"/>
      <c r="Z17" s="479"/>
      <c r="AA17" s="479"/>
      <c r="AB17" s="480"/>
      <c r="AC17" s="442">
        <v>18692</v>
      </c>
      <c r="AD17" s="443"/>
      <c r="AE17" s="443"/>
      <c r="AF17" s="443"/>
      <c r="AG17" s="444"/>
      <c r="AH17" s="442">
        <v>17753</v>
      </c>
      <c r="AI17" s="443"/>
      <c r="AJ17" s="443"/>
      <c r="AK17" s="443"/>
      <c r="AL17" s="445"/>
      <c r="AM17" s="535"/>
      <c r="AN17" s="440"/>
      <c r="AO17" s="440"/>
      <c r="AP17" s="440"/>
      <c r="AQ17" s="440"/>
      <c r="AR17" s="440"/>
      <c r="AS17" s="440"/>
      <c r="AT17" s="441"/>
      <c r="AU17" s="523"/>
      <c r="AV17" s="524"/>
      <c r="AW17" s="524"/>
      <c r="AX17" s="524"/>
      <c r="AY17" s="446" t="s">
        <v>152</v>
      </c>
      <c r="AZ17" s="447"/>
      <c r="BA17" s="447"/>
      <c r="BB17" s="447"/>
      <c r="BC17" s="447"/>
      <c r="BD17" s="447"/>
      <c r="BE17" s="447"/>
      <c r="BF17" s="447"/>
      <c r="BG17" s="447"/>
      <c r="BH17" s="447"/>
      <c r="BI17" s="447"/>
      <c r="BJ17" s="447"/>
      <c r="BK17" s="447"/>
      <c r="BL17" s="447"/>
      <c r="BM17" s="448"/>
      <c r="BN17" s="466">
        <v>9504956</v>
      </c>
      <c r="BO17" s="467"/>
      <c r="BP17" s="467"/>
      <c r="BQ17" s="467"/>
      <c r="BR17" s="467"/>
      <c r="BS17" s="467"/>
      <c r="BT17" s="467"/>
      <c r="BU17" s="468"/>
      <c r="BV17" s="466">
        <v>9430892</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153</v>
      </c>
      <c r="C18" s="529"/>
      <c r="D18" s="529"/>
      <c r="E18" s="530"/>
      <c r="F18" s="530"/>
      <c r="G18" s="530"/>
      <c r="H18" s="530"/>
      <c r="I18" s="530"/>
      <c r="J18" s="530"/>
      <c r="K18" s="530"/>
      <c r="L18" s="531">
        <v>113.01</v>
      </c>
      <c r="M18" s="531"/>
      <c r="N18" s="531"/>
      <c r="O18" s="531"/>
      <c r="P18" s="531"/>
      <c r="Q18" s="531"/>
      <c r="R18" s="532"/>
      <c r="S18" s="532"/>
      <c r="T18" s="532"/>
      <c r="U18" s="532"/>
      <c r="V18" s="533"/>
      <c r="W18" s="547"/>
      <c r="X18" s="548"/>
      <c r="Y18" s="548"/>
      <c r="Z18" s="548"/>
      <c r="AA18" s="548"/>
      <c r="AB18" s="558"/>
      <c r="AC18" s="430">
        <v>59.5</v>
      </c>
      <c r="AD18" s="431"/>
      <c r="AE18" s="431"/>
      <c r="AF18" s="431"/>
      <c r="AG18" s="534"/>
      <c r="AH18" s="430">
        <v>58.1</v>
      </c>
      <c r="AI18" s="431"/>
      <c r="AJ18" s="431"/>
      <c r="AK18" s="431"/>
      <c r="AL18" s="432"/>
      <c r="AM18" s="535"/>
      <c r="AN18" s="440"/>
      <c r="AO18" s="440"/>
      <c r="AP18" s="440"/>
      <c r="AQ18" s="440"/>
      <c r="AR18" s="440"/>
      <c r="AS18" s="440"/>
      <c r="AT18" s="441"/>
      <c r="AU18" s="523"/>
      <c r="AV18" s="524"/>
      <c r="AW18" s="524"/>
      <c r="AX18" s="524"/>
      <c r="AY18" s="446" t="s">
        <v>154</v>
      </c>
      <c r="AZ18" s="447"/>
      <c r="BA18" s="447"/>
      <c r="BB18" s="447"/>
      <c r="BC18" s="447"/>
      <c r="BD18" s="447"/>
      <c r="BE18" s="447"/>
      <c r="BF18" s="447"/>
      <c r="BG18" s="447"/>
      <c r="BH18" s="447"/>
      <c r="BI18" s="447"/>
      <c r="BJ18" s="447"/>
      <c r="BK18" s="447"/>
      <c r="BL18" s="447"/>
      <c r="BM18" s="448"/>
      <c r="BN18" s="466">
        <v>12366034</v>
      </c>
      <c r="BO18" s="467"/>
      <c r="BP18" s="467"/>
      <c r="BQ18" s="467"/>
      <c r="BR18" s="467"/>
      <c r="BS18" s="467"/>
      <c r="BT18" s="467"/>
      <c r="BU18" s="468"/>
      <c r="BV18" s="466">
        <v>12278608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155</v>
      </c>
      <c r="C19" s="529"/>
      <c r="D19" s="529"/>
      <c r="E19" s="530"/>
      <c r="F19" s="530"/>
      <c r="G19" s="530"/>
      <c r="H19" s="530"/>
      <c r="I19" s="530"/>
      <c r="J19" s="530"/>
      <c r="K19" s="530"/>
      <c r="L19" s="536">
        <v>550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156</v>
      </c>
      <c r="AZ19" s="447"/>
      <c r="BA19" s="447"/>
      <c r="BB19" s="447"/>
      <c r="BC19" s="447"/>
      <c r="BD19" s="447"/>
      <c r="BE19" s="447"/>
      <c r="BF19" s="447"/>
      <c r="BG19" s="447"/>
      <c r="BH19" s="447"/>
      <c r="BI19" s="447"/>
      <c r="BJ19" s="447"/>
      <c r="BK19" s="447"/>
      <c r="BL19" s="447"/>
      <c r="BM19" s="448"/>
      <c r="BN19" s="466">
        <v>16861551</v>
      </c>
      <c r="BO19" s="467"/>
      <c r="BP19" s="467"/>
      <c r="BQ19" s="467"/>
      <c r="BR19" s="467"/>
      <c r="BS19" s="467"/>
      <c r="BT19" s="467"/>
      <c r="BU19" s="468"/>
      <c r="BV19" s="466">
        <v>17620213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157</v>
      </c>
      <c r="C20" s="529"/>
      <c r="D20" s="529"/>
      <c r="E20" s="530"/>
      <c r="F20" s="530"/>
      <c r="G20" s="530"/>
      <c r="H20" s="530"/>
      <c r="I20" s="530"/>
      <c r="J20" s="530"/>
      <c r="K20" s="530"/>
      <c r="L20" s="536">
        <v>21428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158</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159</v>
      </c>
      <c r="C22" s="496"/>
      <c r="D22" s="497"/>
      <c r="E22" s="504" t="s">
        <v>1</v>
      </c>
      <c r="F22" s="479"/>
      <c r="G22" s="479"/>
      <c r="H22" s="479"/>
      <c r="I22" s="479"/>
      <c r="J22" s="479"/>
      <c r="K22" s="480"/>
      <c r="L22" s="504" t="s">
        <v>160</v>
      </c>
      <c r="M22" s="479"/>
      <c r="N22" s="479"/>
      <c r="O22" s="479"/>
      <c r="P22" s="480"/>
      <c r="Q22" s="489" t="s">
        <v>161</v>
      </c>
      <c r="R22" s="490"/>
      <c r="S22" s="490"/>
      <c r="T22" s="490"/>
      <c r="U22" s="490"/>
      <c r="V22" s="505"/>
      <c r="W22" s="507" t="s">
        <v>162</v>
      </c>
      <c r="X22" s="496"/>
      <c r="Y22" s="497"/>
      <c r="Z22" s="504" t="s">
        <v>1</v>
      </c>
      <c r="AA22" s="479"/>
      <c r="AB22" s="479"/>
      <c r="AC22" s="479"/>
      <c r="AD22" s="479"/>
      <c r="AE22" s="479"/>
      <c r="AF22" s="479"/>
      <c r="AG22" s="480"/>
      <c r="AH22" s="478" t="s">
        <v>163</v>
      </c>
      <c r="AI22" s="479"/>
      <c r="AJ22" s="479"/>
      <c r="AK22" s="479"/>
      <c r="AL22" s="480"/>
      <c r="AM22" s="478" t="s">
        <v>164</v>
      </c>
      <c r="AN22" s="484"/>
      <c r="AO22" s="484"/>
      <c r="AP22" s="484"/>
      <c r="AQ22" s="484"/>
      <c r="AR22" s="485"/>
      <c r="AS22" s="489" t="s">
        <v>161</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165</v>
      </c>
      <c r="AZ23" s="459"/>
      <c r="BA23" s="459"/>
      <c r="BB23" s="459"/>
      <c r="BC23" s="459"/>
      <c r="BD23" s="459"/>
      <c r="BE23" s="459"/>
      <c r="BF23" s="459"/>
      <c r="BG23" s="459"/>
      <c r="BH23" s="459"/>
      <c r="BI23" s="459"/>
      <c r="BJ23" s="459"/>
      <c r="BK23" s="459"/>
      <c r="BL23" s="459"/>
      <c r="BM23" s="460"/>
      <c r="BN23" s="466">
        <v>22403386</v>
      </c>
      <c r="BO23" s="467"/>
      <c r="BP23" s="467"/>
      <c r="BQ23" s="467"/>
      <c r="BR23" s="467"/>
      <c r="BS23" s="467"/>
      <c r="BT23" s="467"/>
      <c r="BU23" s="468"/>
      <c r="BV23" s="466">
        <v>22621539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166</v>
      </c>
      <c r="F24" s="440"/>
      <c r="G24" s="440"/>
      <c r="H24" s="440"/>
      <c r="I24" s="440"/>
      <c r="J24" s="440"/>
      <c r="K24" s="441"/>
      <c r="L24" s="442">
        <v>1</v>
      </c>
      <c r="M24" s="443"/>
      <c r="N24" s="443"/>
      <c r="O24" s="443"/>
      <c r="P24" s="444"/>
      <c r="Q24" s="442">
        <v>9400</v>
      </c>
      <c r="R24" s="443"/>
      <c r="S24" s="443"/>
      <c r="T24" s="443"/>
      <c r="U24" s="443"/>
      <c r="V24" s="444"/>
      <c r="W24" s="508"/>
      <c r="X24" s="499"/>
      <c r="Y24" s="500"/>
      <c r="Z24" s="439" t="s">
        <v>167</v>
      </c>
      <c r="AA24" s="440"/>
      <c r="AB24" s="440"/>
      <c r="AC24" s="440"/>
      <c r="AD24" s="440"/>
      <c r="AE24" s="440"/>
      <c r="AF24" s="440"/>
      <c r="AG24" s="441"/>
      <c r="AH24" s="442">
        <v>396</v>
      </c>
      <c r="AI24" s="443"/>
      <c r="AJ24" s="443"/>
      <c r="AK24" s="443"/>
      <c r="AL24" s="444"/>
      <c r="AM24" s="442">
        <v>1171764</v>
      </c>
      <c r="AN24" s="443"/>
      <c r="AO24" s="443"/>
      <c r="AP24" s="443"/>
      <c r="AQ24" s="443"/>
      <c r="AR24" s="444"/>
      <c r="AS24" s="442">
        <v>2959</v>
      </c>
      <c r="AT24" s="443"/>
      <c r="AU24" s="443"/>
      <c r="AV24" s="443"/>
      <c r="AW24" s="443"/>
      <c r="AX24" s="445"/>
      <c r="AY24" s="433" t="s">
        <v>168</v>
      </c>
      <c r="AZ24" s="434"/>
      <c r="BA24" s="434"/>
      <c r="BB24" s="434"/>
      <c r="BC24" s="434"/>
      <c r="BD24" s="434"/>
      <c r="BE24" s="434"/>
      <c r="BF24" s="434"/>
      <c r="BG24" s="434"/>
      <c r="BH24" s="434"/>
      <c r="BI24" s="434"/>
      <c r="BJ24" s="434"/>
      <c r="BK24" s="434"/>
      <c r="BL24" s="434"/>
      <c r="BM24" s="435"/>
      <c r="BN24" s="466">
        <v>16732234</v>
      </c>
      <c r="BO24" s="467"/>
      <c r="BP24" s="467"/>
      <c r="BQ24" s="467"/>
      <c r="BR24" s="467"/>
      <c r="BS24" s="467"/>
      <c r="BT24" s="467"/>
      <c r="BU24" s="468"/>
      <c r="BV24" s="466">
        <v>17079864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169</v>
      </c>
      <c r="F25" s="440"/>
      <c r="G25" s="440"/>
      <c r="H25" s="440"/>
      <c r="I25" s="440"/>
      <c r="J25" s="440"/>
      <c r="K25" s="441"/>
      <c r="L25" s="442">
        <v>1</v>
      </c>
      <c r="M25" s="443"/>
      <c r="N25" s="443"/>
      <c r="O25" s="443"/>
      <c r="P25" s="444"/>
      <c r="Q25" s="442">
        <v>7050</v>
      </c>
      <c r="R25" s="443"/>
      <c r="S25" s="443"/>
      <c r="T25" s="443"/>
      <c r="U25" s="443"/>
      <c r="V25" s="444"/>
      <c r="W25" s="508"/>
      <c r="X25" s="499"/>
      <c r="Y25" s="500"/>
      <c r="Z25" s="439" t="s">
        <v>170</v>
      </c>
      <c r="AA25" s="440"/>
      <c r="AB25" s="440"/>
      <c r="AC25" s="440"/>
      <c r="AD25" s="440"/>
      <c r="AE25" s="440"/>
      <c r="AF25" s="440"/>
      <c r="AG25" s="441"/>
      <c r="AH25" s="442">
        <v>66</v>
      </c>
      <c r="AI25" s="443"/>
      <c r="AJ25" s="443"/>
      <c r="AK25" s="443"/>
      <c r="AL25" s="444"/>
      <c r="AM25" s="442">
        <v>183612</v>
      </c>
      <c r="AN25" s="443"/>
      <c r="AO25" s="443"/>
      <c r="AP25" s="443"/>
      <c r="AQ25" s="443"/>
      <c r="AR25" s="444"/>
      <c r="AS25" s="442">
        <v>2782</v>
      </c>
      <c r="AT25" s="443"/>
      <c r="AU25" s="443"/>
      <c r="AV25" s="443"/>
      <c r="AW25" s="443"/>
      <c r="AX25" s="445"/>
      <c r="AY25" s="458" t="s">
        <v>171</v>
      </c>
      <c r="AZ25" s="459"/>
      <c r="BA25" s="459"/>
      <c r="BB25" s="459"/>
      <c r="BC25" s="459"/>
      <c r="BD25" s="459"/>
      <c r="BE25" s="459"/>
      <c r="BF25" s="459"/>
      <c r="BG25" s="459"/>
      <c r="BH25" s="459"/>
      <c r="BI25" s="459"/>
      <c r="BJ25" s="459"/>
      <c r="BK25" s="459"/>
      <c r="BL25" s="459"/>
      <c r="BM25" s="460"/>
      <c r="BN25" s="461">
        <v>3144752</v>
      </c>
      <c r="BO25" s="462"/>
      <c r="BP25" s="462"/>
      <c r="BQ25" s="462"/>
      <c r="BR25" s="462"/>
      <c r="BS25" s="462"/>
      <c r="BT25" s="462"/>
      <c r="BU25" s="463"/>
      <c r="BV25" s="461">
        <v>2869808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172</v>
      </c>
      <c r="F26" s="440"/>
      <c r="G26" s="440"/>
      <c r="H26" s="440"/>
      <c r="I26" s="440"/>
      <c r="J26" s="440"/>
      <c r="K26" s="441"/>
      <c r="L26" s="442">
        <v>1</v>
      </c>
      <c r="M26" s="443"/>
      <c r="N26" s="443"/>
      <c r="O26" s="443"/>
      <c r="P26" s="444"/>
      <c r="Q26" s="442">
        <v>6100</v>
      </c>
      <c r="R26" s="443"/>
      <c r="S26" s="443"/>
      <c r="T26" s="443"/>
      <c r="U26" s="443"/>
      <c r="V26" s="444"/>
      <c r="W26" s="508"/>
      <c r="X26" s="499"/>
      <c r="Y26" s="500"/>
      <c r="Z26" s="439" t="s">
        <v>173</v>
      </c>
      <c r="AA26" s="521"/>
      <c r="AB26" s="521"/>
      <c r="AC26" s="521"/>
      <c r="AD26" s="521"/>
      <c r="AE26" s="521"/>
      <c r="AF26" s="521"/>
      <c r="AG26" s="522"/>
      <c r="AH26" s="442">
        <v>35</v>
      </c>
      <c r="AI26" s="443"/>
      <c r="AJ26" s="443"/>
      <c r="AK26" s="443"/>
      <c r="AL26" s="444"/>
      <c r="AM26" s="442">
        <v>111230</v>
      </c>
      <c r="AN26" s="443"/>
      <c r="AO26" s="443"/>
      <c r="AP26" s="443"/>
      <c r="AQ26" s="443"/>
      <c r="AR26" s="444"/>
      <c r="AS26" s="442">
        <v>3178</v>
      </c>
      <c r="AT26" s="443"/>
      <c r="AU26" s="443"/>
      <c r="AV26" s="443"/>
      <c r="AW26" s="443"/>
      <c r="AX26" s="445"/>
      <c r="AY26" s="475" t="s">
        <v>174</v>
      </c>
      <c r="AZ26" s="476"/>
      <c r="BA26" s="476"/>
      <c r="BB26" s="476"/>
      <c r="BC26" s="476"/>
      <c r="BD26" s="476"/>
      <c r="BE26" s="476"/>
      <c r="BF26" s="476"/>
      <c r="BG26" s="476"/>
      <c r="BH26" s="476"/>
      <c r="BI26" s="476"/>
      <c r="BJ26" s="476"/>
      <c r="BK26" s="476"/>
      <c r="BL26" s="476"/>
      <c r="BM26" s="477"/>
      <c r="BN26" s="466" t="s">
        <v>129</v>
      </c>
      <c r="BO26" s="467"/>
      <c r="BP26" s="467"/>
      <c r="BQ26" s="467"/>
      <c r="BR26" s="467"/>
      <c r="BS26" s="467"/>
      <c r="BT26" s="467"/>
      <c r="BU26" s="468"/>
      <c r="BV26" s="466" t="s">
        <v>129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175</v>
      </c>
      <c r="F27" s="440"/>
      <c r="G27" s="440"/>
      <c r="H27" s="440"/>
      <c r="I27" s="440"/>
      <c r="J27" s="440"/>
      <c r="K27" s="441"/>
      <c r="L27" s="442">
        <v>1</v>
      </c>
      <c r="M27" s="443"/>
      <c r="N27" s="443"/>
      <c r="O27" s="443"/>
      <c r="P27" s="444"/>
      <c r="Q27" s="442">
        <v>4700</v>
      </c>
      <c r="R27" s="443"/>
      <c r="S27" s="443"/>
      <c r="T27" s="443"/>
      <c r="U27" s="443"/>
      <c r="V27" s="444"/>
      <c r="W27" s="508"/>
      <c r="X27" s="499"/>
      <c r="Y27" s="500"/>
      <c r="Z27" s="439" t="s">
        <v>176</v>
      </c>
      <c r="AA27" s="440"/>
      <c r="AB27" s="440"/>
      <c r="AC27" s="440"/>
      <c r="AD27" s="440"/>
      <c r="AE27" s="440"/>
      <c r="AF27" s="440"/>
      <c r="AG27" s="441"/>
      <c r="AH27" s="442">
        <v>5</v>
      </c>
      <c r="AI27" s="443"/>
      <c r="AJ27" s="443"/>
      <c r="AK27" s="443"/>
      <c r="AL27" s="444"/>
      <c r="AM27" s="442">
        <v>20540</v>
      </c>
      <c r="AN27" s="443"/>
      <c r="AO27" s="443"/>
      <c r="AP27" s="443"/>
      <c r="AQ27" s="443"/>
      <c r="AR27" s="444"/>
      <c r="AS27" s="442">
        <v>4108</v>
      </c>
      <c r="AT27" s="443"/>
      <c r="AU27" s="443"/>
      <c r="AV27" s="443"/>
      <c r="AW27" s="443"/>
      <c r="AX27" s="445"/>
      <c r="AY27" s="472" t="s">
        <v>177</v>
      </c>
      <c r="AZ27" s="473"/>
      <c r="BA27" s="473"/>
      <c r="BB27" s="473"/>
      <c r="BC27" s="473"/>
      <c r="BD27" s="473"/>
      <c r="BE27" s="473"/>
      <c r="BF27" s="473"/>
      <c r="BG27" s="473"/>
      <c r="BH27" s="473"/>
      <c r="BI27" s="473"/>
      <c r="BJ27" s="473"/>
      <c r="BK27" s="473"/>
      <c r="BL27" s="473"/>
      <c r="BM27" s="474"/>
      <c r="BN27" s="469">
        <v>179483</v>
      </c>
      <c r="BO27" s="470"/>
      <c r="BP27" s="470"/>
      <c r="BQ27" s="470"/>
      <c r="BR27" s="470"/>
      <c r="BS27" s="470"/>
      <c r="BT27" s="470"/>
      <c r="BU27" s="471"/>
      <c r="BV27" s="469">
        <v>179482</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178</v>
      </c>
      <c r="F28" s="440"/>
      <c r="G28" s="440"/>
      <c r="H28" s="440"/>
      <c r="I28" s="440"/>
      <c r="J28" s="440"/>
      <c r="K28" s="441"/>
      <c r="L28" s="442">
        <v>1</v>
      </c>
      <c r="M28" s="443"/>
      <c r="N28" s="443"/>
      <c r="O28" s="443"/>
      <c r="P28" s="444"/>
      <c r="Q28" s="442">
        <v>4180</v>
      </c>
      <c r="R28" s="443"/>
      <c r="S28" s="443"/>
      <c r="T28" s="443"/>
      <c r="U28" s="443"/>
      <c r="V28" s="444"/>
      <c r="W28" s="508"/>
      <c r="X28" s="499"/>
      <c r="Y28" s="500"/>
      <c r="Z28" s="439" t="s">
        <v>179</v>
      </c>
      <c r="AA28" s="440"/>
      <c r="AB28" s="440"/>
      <c r="AC28" s="440"/>
      <c r="AD28" s="440"/>
      <c r="AE28" s="440"/>
      <c r="AF28" s="440"/>
      <c r="AG28" s="441"/>
      <c r="AH28" s="442" t="s">
        <v>129</v>
      </c>
      <c r="AI28" s="443"/>
      <c r="AJ28" s="443"/>
      <c r="AK28" s="443"/>
      <c r="AL28" s="444"/>
      <c r="AM28" s="442" t="s">
        <v>129</v>
      </c>
      <c r="AN28" s="443"/>
      <c r="AO28" s="443"/>
      <c r="AP28" s="443"/>
      <c r="AQ28" s="443"/>
      <c r="AR28" s="444"/>
      <c r="AS28" s="442" t="s">
        <v>129</v>
      </c>
      <c r="AT28" s="443"/>
      <c r="AU28" s="443"/>
      <c r="AV28" s="443"/>
      <c r="AW28" s="443"/>
      <c r="AX28" s="445"/>
      <c r="AY28" s="449" t="s">
        <v>180</v>
      </c>
      <c r="AZ28" s="450"/>
      <c r="BA28" s="450"/>
      <c r="BB28" s="451"/>
      <c r="BC28" s="458" t="s">
        <v>48</v>
      </c>
      <c r="BD28" s="459"/>
      <c r="BE28" s="459"/>
      <c r="BF28" s="459"/>
      <c r="BG28" s="459"/>
      <c r="BH28" s="459"/>
      <c r="BI28" s="459"/>
      <c r="BJ28" s="459"/>
      <c r="BK28" s="459"/>
      <c r="BL28" s="459"/>
      <c r="BM28" s="460"/>
      <c r="BN28" s="461">
        <v>4518495</v>
      </c>
      <c r="BO28" s="462"/>
      <c r="BP28" s="462"/>
      <c r="BQ28" s="462"/>
      <c r="BR28" s="462"/>
      <c r="BS28" s="462"/>
      <c r="BT28" s="462"/>
      <c r="BU28" s="463"/>
      <c r="BV28" s="461">
        <v>3783735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181</v>
      </c>
      <c r="F29" s="440"/>
      <c r="G29" s="440"/>
      <c r="H29" s="440"/>
      <c r="I29" s="440"/>
      <c r="J29" s="440"/>
      <c r="K29" s="441"/>
      <c r="L29" s="442">
        <v>20</v>
      </c>
      <c r="M29" s="443"/>
      <c r="N29" s="443"/>
      <c r="O29" s="443"/>
      <c r="P29" s="444"/>
      <c r="Q29" s="442">
        <v>3930</v>
      </c>
      <c r="R29" s="443"/>
      <c r="S29" s="443"/>
      <c r="T29" s="443"/>
      <c r="U29" s="443"/>
      <c r="V29" s="444"/>
      <c r="W29" s="509"/>
      <c r="X29" s="510"/>
      <c r="Y29" s="511"/>
      <c r="Z29" s="439" t="s">
        <v>182</v>
      </c>
      <c r="AA29" s="440"/>
      <c r="AB29" s="440"/>
      <c r="AC29" s="440"/>
      <c r="AD29" s="440"/>
      <c r="AE29" s="440"/>
      <c r="AF29" s="440"/>
      <c r="AG29" s="441"/>
      <c r="AH29" s="442">
        <v>401</v>
      </c>
      <c r="AI29" s="443"/>
      <c r="AJ29" s="443"/>
      <c r="AK29" s="443"/>
      <c r="AL29" s="444"/>
      <c r="AM29" s="442">
        <v>1192304</v>
      </c>
      <c r="AN29" s="443"/>
      <c r="AO29" s="443"/>
      <c r="AP29" s="443"/>
      <c r="AQ29" s="443"/>
      <c r="AR29" s="444"/>
      <c r="AS29" s="442">
        <v>2973</v>
      </c>
      <c r="AT29" s="443"/>
      <c r="AU29" s="443"/>
      <c r="AV29" s="443"/>
      <c r="AW29" s="443"/>
      <c r="AX29" s="445"/>
      <c r="AY29" s="452"/>
      <c r="AZ29" s="453"/>
      <c r="BA29" s="453"/>
      <c r="BB29" s="454"/>
      <c r="BC29" s="446" t="s">
        <v>183</v>
      </c>
      <c r="BD29" s="447"/>
      <c r="BE29" s="447"/>
      <c r="BF29" s="447"/>
      <c r="BG29" s="447"/>
      <c r="BH29" s="447"/>
      <c r="BI29" s="447"/>
      <c r="BJ29" s="447"/>
      <c r="BK29" s="447"/>
      <c r="BL29" s="447"/>
      <c r="BM29" s="448"/>
      <c r="BN29" s="466">
        <v>614970</v>
      </c>
      <c r="BO29" s="467"/>
      <c r="BP29" s="467"/>
      <c r="BQ29" s="467"/>
      <c r="BR29" s="467"/>
      <c r="BS29" s="467"/>
      <c r="BT29" s="467"/>
      <c r="BU29" s="468"/>
      <c r="BV29" s="466">
        <v>614964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184</v>
      </c>
      <c r="X30" s="519"/>
      <c r="Y30" s="519"/>
      <c r="Z30" s="519"/>
      <c r="AA30" s="519"/>
      <c r="AB30" s="519"/>
      <c r="AC30" s="519"/>
      <c r="AD30" s="519"/>
      <c r="AE30" s="519"/>
      <c r="AF30" s="519"/>
      <c r="AG30" s="520"/>
      <c r="AH30" s="430">
        <v>100</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1531821</v>
      </c>
      <c r="BO30" s="470"/>
      <c r="BP30" s="470"/>
      <c r="BQ30" s="470"/>
      <c r="BR30" s="470"/>
      <c r="BS30" s="470"/>
      <c r="BT30" s="470"/>
      <c r="BU30" s="471"/>
      <c r="BV30" s="469">
        <v>1626091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191</v>
      </c>
      <c r="D33" s="429"/>
      <c r="E33" s="428" t="s">
        <v>192</v>
      </c>
      <c r="F33" s="428"/>
      <c r="G33" s="428"/>
      <c r="H33" s="428"/>
      <c r="I33" s="428"/>
      <c r="J33" s="428"/>
      <c r="K33" s="428"/>
      <c r="L33" s="428"/>
      <c r="M33" s="428"/>
      <c r="N33" s="428"/>
      <c r="O33" s="428"/>
      <c r="P33" s="428"/>
      <c r="Q33" s="428"/>
      <c r="R33" s="428"/>
      <c r="S33" s="428"/>
      <c r="T33" s="216"/>
      <c r="U33" s="429" t="s">
        <v>193</v>
      </c>
      <c r="V33" s="429"/>
      <c r="W33" s="428" t="s">
        <v>194</v>
      </c>
      <c r="X33" s="428"/>
      <c r="Y33" s="428"/>
      <c r="Z33" s="428"/>
      <c r="AA33" s="428"/>
      <c r="AB33" s="428"/>
      <c r="AC33" s="428"/>
      <c r="AD33" s="428"/>
      <c r="AE33" s="428"/>
      <c r="AF33" s="428"/>
      <c r="AG33" s="428"/>
      <c r="AH33" s="428"/>
      <c r="AI33" s="428"/>
      <c r="AJ33" s="428"/>
      <c r="AK33" s="428"/>
      <c r="AL33" s="216"/>
      <c r="AM33" s="429" t="s">
        <v>191</v>
      </c>
      <c r="AN33" s="429"/>
      <c r="AO33" s="428" t="s">
        <v>192</v>
      </c>
      <c r="AP33" s="428"/>
      <c r="AQ33" s="428"/>
      <c r="AR33" s="428"/>
      <c r="AS33" s="428"/>
      <c r="AT33" s="428"/>
      <c r="AU33" s="428"/>
      <c r="AV33" s="428"/>
      <c r="AW33" s="428"/>
      <c r="AX33" s="428"/>
      <c r="AY33" s="428"/>
      <c r="AZ33" s="428"/>
      <c r="BA33" s="428"/>
      <c r="BB33" s="428"/>
      <c r="BC33" s="428"/>
      <c r="BD33" s="217"/>
      <c r="BE33" s="428" t="s">
        <v>195</v>
      </c>
      <c r="BF33" s="428"/>
      <c r="BG33" s="428" t="s">
        <v>196</v>
      </c>
      <c r="BH33" s="428"/>
      <c r="BI33" s="428"/>
      <c r="BJ33" s="428"/>
      <c r="BK33" s="428"/>
      <c r="BL33" s="428"/>
      <c r="BM33" s="428"/>
      <c r="BN33" s="428"/>
      <c r="BO33" s="428"/>
      <c r="BP33" s="428"/>
      <c r="BQ33" s="428"/>
      <c r="BR33" s="428"/>
      <c r="BS33" s="428"/>
      <c r="BT33" s="428"/>
      <c r="BU33" s="428"/>
      <c r="BV33" s="217"/>
      <c r="BW33" s="429" t="s">
        <v>195</v>
      </c>
      <c r="BX33" s="429"/>
      <c r="BY33" s="428" t="s">
        <v>197</v>
      </c>
      <c r="BZ33" s="428"/>
      <c r="CA33" s="428"/>
      <c r="CB33" s="428"/>
      <c r="CC33" s="428"/>
      <c r="CD33" s="428"/>
      <c r="CE33" s="428"/>
      <c r="CF33" s="428"/>
      <c r="CG33" s="428"/>
      <c r="CH33" s="428"/>
      <c r="CI33" s="428"/>
      <c r="CJ33" s="428"/>
      <c r="CK33" s="428"/>
      <c r="CL33" s="428"/>
      <c r="CM33" s="428"/>
      <c r="CN33" s="216"/>
      <c r="CO33" s="429" t="s">
        <v>191</v>
      </c>
      <c r="CP33" s="429"/>
      <c r="CQ33" s="428" t="s">
        <v>198</v>
      </c>
      <c r="CR33" s="428"/>
      <c r="CS33" s="428"/>
      <c r="CT33" s="428"/>
      <c r="CU33" s="428"/>
      <c r="CV33" s="428"/>
      <c r="CW33" s="428"/>
      <c r="CX33" s="428"/>
      <c r="CY33" s="428"/>
      <c r="CZ33" s="428"/>
      <c r="DA33" s="428"/>
      <c r="DB33" s="428"/>
      <c r="DC33" s="428"/>
      <c r="DD33" s="428"/>
      <c r="DE33" s="428"/>
      <c r="DF33" s="216"/>
      <c r="DG33" s="427" t="s">
        <v>199</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IF('各会計、関係団体の財政状況及び健全化判断比率'!B31="","",'各会計、関係団体の財政状況及び健全化判断比率'!B31)</f>
        <v>天童市民病院事業会計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IF('各会計、関係団体の財政状況及び健全化判断比率'!B34="","",'各会計、関係団体の財政状況及び健全化判断比率'!B34)</f>
        <v>工業団地整備事業特別会計</v>
      </c>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東根市外二市一町共立衛生処理組合</v>
      </c>
      <c r="BZ34" s="424"/>
      <c r="CA34" s="424"/>
      <c r="CB34" s="424"/>
      <c r="CC34" s="424"/>
      <c r="CD34" s="424"/>
      <c r="CE34" s="424"/>
      <c r="CF34" s="424"/>
      <c r="CG34" s="424"/>
      <c r="CH34" s="424"/>
      <c r="CI34" s="424"/>
      <c r="CJ34" s="424"/>
      <c r="CK34" s="424"/>
      <c r="CL34" s="424"/>
      <c r="CM34" s="424"/>
      <c r="CN34" s="214"/>
      <c r="CO34" s="425">
        <f>IF(CQ34="","",MAX(C34:D43,U34:V43,AM34:AN43,BE34:BF43,BW34:BX43)+1)</f>
        <v>16</v>
      </c>
      <c r="CP34" s="425"/>
      <c r="CQ34" s="424" t="str">
        <f>IF('各会計、関係団体の財政状況及び健全化判断比率'!BS7="","",'各会計、関係団体の財政状況及び健全化判断比率'!BS7)</f>
        <v>スポーツクラブ天童</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用地買収特別会計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IF('各会計、関係団体の財政状況及び健全化判断比率'!B32="","",'各会計、関係団体の財政状況及び健全化判断比率'!B32)</f>
        <v>天童市水道事業会計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山形県消防補償等組合</v>
      </c>
      <c r="BZ35" s="424"/>
      <c r="CA35" s="424"/>
      <c r="CB35" s="424"/>
      <c r="CC35" s="424"/>
      <c r="CD35" s="424"/>
      <c r="CE35" s="424"/>
      <c r="CF35" s="424"/>
      <c r="CG35" s="424"/>
      <c r="CH35" s="424"/>
      <c r="CI35" s="424"/>
      <c r="CJ35" s="424"/>
      <c r="CK35" s="424"/>
      <c r="CL35" s="424"/>
      <c r="CM35" s="424"/>
      <c r="CN35" s="214"/>
      <c r="CO35" s="425">
        <f t="shared" ref="CO35:CO43" si="3">IF(CQ35="","",CO34+1)</f>
        <v>17</v>
      </c>
      <c r="CP35" s="425"/>
      <c r="CQ35" s="424" t="str">
        <f>IF('各会計、関係団体の財政状況及び健全化判断比率'!BS8="","",'各会計、関係団体の財政状況及び健全化判断比率'!BS8)</f>
        <v>天童ターミナルビル</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f>IF(E36="","",C35+1)</f>
        <v>3</v>
      </c>
      <c r="D36" s="425"/>
      <c r="E36" s="424" t="str">
        <f>IF('各会計、関係団体の財政状況及び健全化判断比率'!B9="","",'各会計、関係団体の財政状況及び健全化判断比率'!B9)</f>
        <v>市民墓地特別会計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9</v>
      </c>
      <c r="AN36" s="425"/>
      <c r="AO36" s="424" t="str">
        <f>IF('各会計、関係団体の財政状況及び健全化判断比率'!B33="","",'各会計、関係団体の財政状況及び健全化判断比率'!B33)</f>
        <v>天童市公共下水道事業会計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山形県自治会館管理組合</v>
      </c>
      <c r="BZ36" s="424"/>
      <c r="CA36" s="424"/>
      <c r="CB36" s="424"/>
      <c r="CC36" s="424"/>
      <c r="CD36" s="424"/>
      <c r="CE36" s="424"/>
      <c r="CF36" s="424"/>
      <c r="CG36" s="424"/>
      <c r="CH36" s="424"/>
      <c r="CI36" s="424"/>
      <c r="CJ36" s="424"/>
      <c r="CK36" s="424"/>
      <c r="CL36" s="424"/>
      <c r="CM36" s="424"/>
      <c r="CN36" s="214"/>
      <c r="CO36" s="425">
        <f t="shared" si="3"/>
        <v>18</v>
      </c>
      <c r="CP36" s="425"/>
      <c r="CQ36" s="424" t="str">
        <f>IF('各会計、関係団体の財政状況及び健全化判断比率'!BS9="","",'各会計、関係団体の財政状況及び健全化判断比率'!BS9)</f>
        <v>天童文化・スポーツ事業団</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山形県後期高齢者医療広域連合（普通会計分）</v>
      </c>
      <c r="BZ37" s="424"/>
      <c r="CA37" s="424"/>
      <c r="CB37" s="424"/>
      <c r="CC37" s="424"/>
      <c r="CD37" s="424"/>
      <c r="CE37" s="424"/>
      <c r="CF37" s="424"/>
      <c r="CG37" s="424"/>
      <c r="CH37" s="424"/>
      <c r="CI37" s="424"/>
      <c r="CJ37" s="424"/>
      <c r="CK37" s="424"/>
      <c r="CL37" s="424"/>
      <c r="CM37" s="424"/>
      <c r="CN37" s="214"/>
      <c r="CO37" s="425">
        <f t="shared" si="3"/>
        <v>19</v>
      </c>
      <c r="CP37" s="425"/>
      <c r="CQ37" s="424" t="str">
        <f>IF('各会計、関係団体の財政状況及び健全化判断比率'!BS10="","",'各会計、関係団体の財政状況及び健全化判断比率'!BS10)</f>
        <v>天童市土地開発公社</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15</v>
      </c>
      <c r="BX38" s="425"/>
      <c r="BY38" s="424" t="str">
        <f>IF('各会計、関係団体の財政状況及び健全化判断比率'!B72="","",'各会計、関係団体の財政状況及び健全化判断比率'!B72)</f>
        <v>山形県後期高齢者医療広域連合（事業会計分）</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204</v>
      </c>
    </row>
    <row r="50" spans="5:5">
      <c r="E50" s="188" t="s">
        <v>205</v>
      </c>
    </row>
    <row r="51" spans="5:5">
      <c r="E51" s="188" t="s">
        <v>206</v>
      </c>
    </row>
    <row r="52" spans="5:5">
      <c r="E52" s="188" t="s">
        <v>207</v>
      </c>
    </row>
    <row r="53" spans="5:5"/>
    <row r="54" spans="5:5"/>
    <row r="55" spans="5:5"/>
    <row r="56" spans="5:5"/>
  </sheetData>
  <sheetProtection algorithmName="SHA-512" hashValue="U3WPByhtRkILtpRHvdw4PUc5rlfSfuB22lvj+5O9tNKLnRNfA8wKtCSr9GffV1YXWF0XbhomZ4I9ZVLJbdFHGg==" saltValue="G/rdc4lm5e5aiQxDBBiX+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248" t="s">
        <v>571</v>
      </c>
      <c r="D34" s="1248"/>
      <c r="E34" s="1249"/>
      <c r="F34" s="32">
        <v>10.55</v>
      </c>
      <c r="G34" s="33">
        <v>11.13</v>
      </c>
      <c r="H34" s="33">
        <v>11.36</v>
      </c>
      <c r="I34" s="33">
        <v>10.72</v>
      </c>
      <c r="J34" s="34">
        <v>12.56</v>
      </c>
      <c r="K34" s="22"/>
      <c r="L34" s="22"/>
      <c r="M34" s="22"/>
      <c r="N34" s="22"/>
      <c r="O34" s="22"/>
      <c r="P34" s="22"/>
    </row>
    <row r="35" spans="1:16" ht="39" customHeight="1">
      <c r="A35" s="22"/>
      <c r="B35" s="35"/>
      <c r="C35" s="1242" t="s">
        <v>572</v>
      </c>
      <c r="D35" s="1243"/>
      <c r="E35" s="1244"/>
      <c r="F35" s="36">
        <v>12.72</v>
      </c>
      <c r="G35" s="37">
        <v>12.72</v>
      </c>
      <c r="H35" s="37">
        <v>9.57</v>
      </c>
      <c r="I35" s="37">
        <v>10.39</v>
      </c>
      <c r="J35" s="38">
        <v>10.09</v>
      </c>
      <c r="K35" s="22"/>
      <c r="L35" s="22"/>
      <c r="M35" s="22"/>
      <c r="N35" s="22"/>
      <c r="O35" s="22"/>
      <c r="P35" s="22"/>
    </row>
    <row r="36" spans="1:16" ht="39" customHeight="1">
      <c r="A36" s="22"/>
      <c r="B36" s="35"/>
      <c r="C36" s="1242" t="s">
        <v>573</v>
      </c>
      <c r="D36" s="1243"/>
      <c r="E36" s="1244"/>
      <c r="F36" s="36">
        <v>2.5099999999999998</v>
      </c>
      <c r="G36" s="37">
        <v>3.71</v>
      </c>
      <c r="H36" s="37">
        <v>6</v>
      </c>
      <c r="I36" s="37">
        <v>6.44</v>
      </c>
      <c r="J36" s="38">
        <v>5.95</v>
      </c>
      <c r="K36" s="22"/>
      <c r="L36" s="22"/>
      <c r="M36" s="22"/>
      <c r="N36" s="22"/>
      <c r="O36" s="22"/>
      <c r="P36" s="22"/>
    </row>
    <row r="37" spans="1:16" ht="39" customHeight="1">
      <c r="A37" s="22"/>
      <c r="B37" s="35"/>
      <c r="C37" s="1242" t="s">
        <v>574</v>
      </c>
      <c r="D37" s="1243"/>
      <c r="E37" s="1244"/>
      <c r="F37" s="36">
        <v>2.15</v>
      </c>
      <c r="G37" s="37">
        <v>2.23</v>
      </c>
      <c r="H37" s="37">
        <v>2.0099999999999998</v>
      </c>
      <c r="I37" s="37">
        <v>2.0299999999999998</v>
      </c>
      <c r="J37" s="38">
        <v>2.85</v>
      </c>
      <c r="K37" s="22"/>
      <c r="L37" s="22"/>
      <c r="M37" s="22"/>
      <c r="N37" s="22"/>
      <c r="O37" s="22"/>
      <c r="P37" s="22"/>
    </row>
    <row r="38" spans="1:16" ht="39" customHeight="1">
      <c r="A38" s="22"/>
      <c r="B38" s="35"/>
      <c r="C38" s="1242" t="s">
        <v>575</v>
      </c>
      <c r="D38" s="1243"/>
      <c r="E38" s="1244"/>
      <c r="F38" s="36">
        <v>1.67</v>
      </c>
      <c r="G38" s="37">
        <v>2.2599999999999998</v>
      </c>
      <c r="H38" s="37">
        <v>1.54</v>
      </c>
      <c r="I38" s="37">
        <v>1.59</v>
      </c>
      <c r="J38" s="38">
        <v>2.09</v>
      </c>
      <c r="K38" s="22"/>
      <c r="L38" s="22"/>
      <c r="M38" s="22"/>
      <c r="N38" s="22"/>
      <c r="O38" s="22"/>
      <c r="P38" s="22"/>
    </row>
    <row r="39" spans="1:16" ht="39" customHeight="1">
      <c r="A39" s="22"/>
      <c r="B39" s="35"/>
      <c r="C39" s="1242" t="s">
        <v>576</v>
      </c>
      <c r="D39" s="1243"/>
      <c r="E39" s="1244"/>
      <c r="F39" s="36">
        <v>1.21</v>
      </c>
      <c r="G39" s="37">
        <v>2.02</v>
      </c>
      <c r="H39" s="37">
        <v>4.2</v>
      </c>
      <c r="I39" s="37">
        <v>1.02</v>
      </c>
      <c r="J39" s="38">
        <v>1.2</v>
      </c>
      <c r="K39" s="22"/>
      <c r="L39" s="22"/>
      <c r="M39" s="22"/>
      <c r="N39" s="22"/>
      <c r="O39" s="22"/>
      <c r="P39" s="22"/>
    </row>
    <row r="40" spans="1:16" ht="39" customHeight="1">
      <c r="A40" s="22"/>
      <c r="B40" s="35"/>
      <c r="C40" s="1242" t="s">
        <v>577</v>
      </c>
      <c r="D40" s="1243"/>
      <c r="E40" s="1244"/>
      <c r="F40" s="36">
        <v>0.12</v>
      </c>
      <c r="G40" s="37">
        <v>0.2</v>
      </c>
      <c r="H40" s="37">
        <v>0.14000000000000001</v>
      </c>
      <c r="I40" s="37">
        <v>0.13</v>
      </c>
      <c r="J40" s="38">
        <v>0.14000000000000001</v>
      </c>
      <c r="K40" s="22"/>
      <c r="L40" s="22"/>
      <c r="M40" s="22"/>
      <c r="N40" s="22"/>
      <c r="O40" s="22"/>
      <c r="P40" s="22"/>
    </row>
    <row r="41" spans="1:16" ht="39" customHeight="1">
      <c r="A41" s="22"/>
      <c r="B41" s="35"/>
      <c r="C41" s="1242" t="s">
        <v>578</v>
      </c>
      <c r="D41" s="1243"/>
      <c r="E41" s="1244"/>
      <c r="F41" s="36">
        <v>0.03</v>
      </c>
      <c r="G41" s="37">
        <v>0.03</v>
      </c>
      <c r="H41" s="37">
        <v>0.03</v>
      </c>
      <c r="I41" s="37">
        <v>0.04</v>
      </c>
      <c r="J41" s="38">
        <v>0.04</v>
      </c>
      <c r="K41" s="22"/>
      <c r="L41" s="22"/>
      <c r="M41" s="22"/>
      <c r="N41" s="22"/>
      <c r="O41" s="22"/>
      <c r="P41" s="22"/>
    </row>
    <row r="42" spans="1:16" ht="39" customHeight="1">
      <c r="A42" s="22"/>
      <c r="B42" s="39"/>
      <c r="C42" s="1242" t="s">
        <v>579</v>
      </c>
      <c r="D42" s="1243"/>
      <c r="E42" s="1244"/>
      <c r="F42" s="36" t="s">
        <v>523</v>
      </c>
      <c r="G42" s="37" t="s">
        <v>523</v>
      </c>
      <c r="H42" s="37" t="s">
        <v>523</v>
      </c>
      <c r="I42" s="37" t="s">
        <v>523</v>
      </c>
      <c r="J42" s="38" t="s">
        <v>523</v>
      </c>
      <c r="K42" s="22"/>
      <c r="L42" s="22"/>
      <c r="M42" s="22"/>
      <c r="N42" s="22"/>
      <c r="O42" s="22"/>
      <c r="P42" s="22"/>
    </row>
    <row r="43" spans="1:16" ht="39" customHeight="1" thickBot="1">
      <c r="A43" s="22"/>
      <c r="B43" s="40"/>
      <c r="C43" s="1245" t="s">
        <v>580</v>
      </c>
      <c r="D43" s="1246"/>
      <c r="E43" s="1247"/>
      <c r="F43" s="41">
        <v>0.02</v>
      </c>
      <c r="G43" s="42">
        <v>0.39</v>
      </c>
      <c r="H43" s="42">
        <v>0.59</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lnwwckgQUGnBtd0wRVd8k6vZM46JcV8XzDvG/6UCo973PhADiAl/wguexUpwB1wAZFl14kAzyMocOA/AqlB1w==" saltValue="nJAoIQ9pqzaKzTnMsW1u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268" t="s">
        <v>11</v>
      </c>
      <c r="C45" s="1269"/>
      <c r="D45" s="58"/>
      <c r="E45" s="1274" t="s">
        <v>12</v>
      </c>
      <c r="F45" s="1274"/>
      <c r="G45" s="1274"/>
      <c r="H45" s="1274"/>
      <c r="I45" s="1274"/>
      <c r="J45" s="1275"/>
      <c r="K45" s="59">
        <v>2043</v>
      </c>
      <c r="L45" s="60">
        <v>2175</v>
      </c>
      <c r="M45" s="60">
        <v>2250</v>
      </c>
      <c r="N45" s="60">
        <v>2347</v>
      </c>
      <c r="O45" s="61">
        <v>2217</v>
      </c>
      <c r="P45" s="48"/>
      <c r="Q45" s="48"/>
      <c r="R45" s="48"/>
      <c r="S45" s="48"/>
      <c r="T45" s="48"/>
      <c r="U45" s="48"/>
    </row>
    <row r="46" spans="1:21" ht="30.75" customHeight="1">
      <c r="A46" s="48"/>
      <c r="B46" s="1270"/>
      <c r="C46" s="1271"/>
      <c r="D46" s="62"/>
      <c r="E46" s="1252" t="s">
        <v>13</v>
      </c>
      <c r="F46" s="1252"/>
      <c r="G46" s="1252"/>
      <c r="H46" s="1252"/>
      <c r="I46" s="1252"/>
      <c r="J46" s="1253"/>
      <c r="K46" s="63" t="s">
        <v>523</v>
      </c>
      <c r="L46" s="64" t="s">
        <v>523</v>
      </c>
      <c r="M46" s="64" t="s">
        <v>523</v>
      </c>
      <c r="N46" s="64" t="s">
        <v>523</v>
      </c>
      <c r="O46" s="65" t="s">
        <v>523</v>
      </c>
      <c r="P46" s="48"/>
      <c r="Q46" s="48"/>
      <c r="R46" s="48"/>
      <c r="S46" s="48"/>
      <c r="T46" s="48"/>
      <c r="U46" s="48"/>
    </row>
    <row r="47" spans="1:21" ht="30.75" customHeight="1">
      <c r="A47" s="48"/>
      <c r="B47" s="1270"/>
      <c r="C47" s="1271"/>
      <c r="D47" s="62"/>
      <c r="E47" s="1252" t="s">
        <v>14</v>
      </c>
      <c r="F47" s="1252"/>
      <c r="G47" s="1252"/>
      <c r="H47" s="1252"/>
      <c r="I47" s="1252"/>
      <c r="J47" s="1253"/>
      <c r="K47" s="63" t="s">
        <v>523</v>
      </c>
      <c r="L47" s="64" t="s">
        <v>523</v>
      </c>
      <c r="M47" s="64" t="s">
        <v>523</v>
      </c>
      <c r="N47" s="64" t="s">
        <v>523</v>
      </c>
      <c r="O47" s="65" t="s">
        <v>523</v>
      </c>
      <c r="P47" s="48"/>
      <c r="Q47" s="48"/>
      <c r="R47" s="48"/>
      <c r="S47" s="48"/>
      <c r="T47" s="48"/>
      <c r="U47" s="48"/>
    </row>
    <row r="48" spans="1:21" ht="30.75" customHeight="1">
      <c r="A48" s="48"/>
      <c r="B48" s="1270"/>
      <c r="C48" s="1271"/>
      <c r="D48" s="62"/>
      <c r="E48" s="1252" t="s">
        <v>15</v>
      </c>
      <c r="F48" s="1252"/>
      <c r="G48" s="1252"/>
      <c r="H48" s="1252"/>
      <c r="I48" s="1252"/>
      <c r="J48" s="1253"/>
      <c r="K48" s="63">
        <v>566</v>
      </c>
      <c r="L48" s="64">
        <v>587</v>
      </c>
      <c r="M48" s="64">
        <v>610</v>
      </c>
      <c r="N48" s="64">
        <v>400</v>
      </c>
      <c r="O48" s="65">
        <v>358</v>
      </c>
      <c r="P48" s="48"/>
      <c r="Q48" s="48"/>
      <c r="R48" s="48"/>
      <c r="S48" s="48"/>
      <c r="T48" s="48"/>
      <c r="U48" s="48"/>
    </row>
    <row r="49" spans="1:21" ht="30.75" customHeight="1">
      <c r="A49" s="48"/>
      <c r="B49" s="1270"/>
      <c r="C49" s="1271"/>
      <c r="D49" s="62"/>
      <c r="E49" s="1252" t="s">
        <v>16</v>
      </c>
      <c r="F49" s="1252"/>
      <c r="G49" s="1252"/>
      <c r="H49" s="1252"/>
      <c r="I49" s="1252"/>
      <c r="J49" s="1253"/>
      <c r="K49" s="63">
        <v>59</v>
      </c>
      <c r="L49" s="64">
        <v>66</v>
      </c>
      <c r="M49" s="64">
        <v>54</v>
      </c>
      <c r="N49" s="64">
        <v>59</v>
      </c>
      <c r="O49" s="65">
        <v>54</v>
      </c>
      <c r="P49" s="48"/>
      <c r="Q49" s="48"/>
      <c r="R49" s="48"/>
      <c r="S49" s="48"/>
      <c r="T49" s="48"/>
      <c r="U49" s="48"/>
    </row>
    <row r="50" spans="1:21" ht="30.75" customHeight="1">
      <c r="A50" s="48"/>
      <c r="B50" s="1270"/>
      <c r="C50" s="1271"/>
      <c r="D50" s="62"/>
      <c r="E50" s="1252" t="s">
        <v>17</v>
      </c>
      <c r="F50" s="1252"/>
      <c r="G50" s="1252"/>
      <c r="H50" s="1252"/>
      <c r="I50" s="1252"/>
      <c r="J50" s="1253"/>
      <c r="K50" s="63">
        <v>40</v>
      </c>
      <c r="L50" s="64">
        <v>60</v>
      </c>
      <c r="M50" s="64">
        <v>55</v>
      </c>
      <c r="N50" s="64">
        <v>31</v>
      </c>
      <c r="O50" s="65">
        <v>31</v>
      </c>
      <c r="P50" s="48"/>
      <c r="Q50" s="48"/>
      <c r="R50" s="48"/>
      <c r="S50" s="48"/>
      <c r="T50" s="48"/>
      <c r="U50" s="48"/>
    </row>
    <row r="51" spans="1:21" ht="30.75" customHeight="1">
      <c r="A51" s="48"/>
      <c r="B51" s="1272"/>
      <c r="C51" s="1273"/>
      <c r="D51" s="66"/>
      <c r="E51" s="1252" t="s">
        <v>18</v>
      </c>
      <c r="F51" s="1252"/>
      <c r="G51" s="1252"/>
      <c r="H51" s="1252"/>
      <c r="I51" s="1252"/>
      <c r="J51" s="1253"/>
      <c r="K51" s="63" t="s">
        <v>523</v>
      </c>
      <c r="L51" s="64" t="s">
        <v>523</v>
      </c>
      <c r="M51" s="64" t="s">
        <v>523</v>
      </c>
      <c r="N51" s="64" t="s">
        <v>523</v>
      </c>
      <c r="O51" s="65" t="s">
        <v>523</v>
      </c>
      <c r="P51" s="48"/>
      <c r="Q51" s="48"/>
      <c r="R51" s="48"/>
      <c r="S51" s="48"/>
      <c r="T51" s="48"/>
      <c r="U51" s="48"/>
    </row>
    <row r="52" spans="1:21" ht="30.75" customHeight="1">
      <c r="A52" s="48"/>
      <c r="B52" s="1250" t="s">
        <v>19</v>
      </c>
      <c r="C52" s="1251"/>
      <c r="D52" s="66"/>
      <c r="E52" s="1252" t="s">
        <v>20</v>
      </c>
      <c r="F52" s="1252"/>
      <c r="G52" s="1252"/>
      <c r="H52" s="1252"/>
      <c r="I52" s="1252"/>
      <c r="J52" s="1253"/>
      <c r="K52" s="63">
        <v>2375</v>
      </c>
      <c r="L52" s="64">
        <v>2325</v>
      </c>
      <c r="M52" s="64">
        <v>2288</v>
      </c>
      <c r="N52" s="64">
        <v>2284</v>
      </c>
      <c r="O52" s="65">
        <v>2229</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333</v>
      </c>
      <c r="L53" s="69">
        <v>563</v>
      </c>
      <c r="M53" s="69">
        <v>681</v>
      </c>
      <c r="N53" s="69">
        <v>553</v>
      </c>
      <c r="O53" s="70">
        <v>431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c r="B57" s="1258" t="s">
        <v>25</v>
      </c>
      <c r="C57" s="1259"/>
      <c r="D57" s="1262" t="s">
        <v>26</v>
      </c>
      <c r="E57" s="1263"/>
      <c r="F57" s="1263"/>
      <c r="G57" s="1263"/>
      <c r="H57" s="1263"/>
      <c r="I57" s="1263"/>
      <c r="J57" s="1264"/>
      <c r="K57" s="83" t="s">
        <v>523</v>
      </c>
      <c r="L57" s="84" t="s">
        <v>523</v>
      </c>
      <c r="M57" s="84" t="s">
        <v>523</v>
      </c>
      <c r="N57" s="84" t="s">
        <v>523</v>
      </c>
      <c r="O57" s="85" t="s">
        <v>523</v>
      </c>
    </row>
    <row r="58" spans="1:21" ht="31.5" customHeight="1" thickBot="1">
      <c r="B58" s="1260"/>
      <c r="C58" s="1261"/>
      <c r="D58" s="1265" t="s">
        <v>27</v>
      </c>
      <c r="E58" s="1266"/>
      <c r="F58" s="1266"/>
      <c r="G58" s="1266"/>
      <c r="H58" s="1266"/>
      <c r="I58" s="1266"/>
      <c r="J58" s="1267"/>
      <c r="K58" s="86" t="s">
        <v>523</v>
      </c>
      <c r="L58" s="87" t="s">
        <v>523</v>
      </c>
      <c r="M58" s="87" t="s">
        <v>523</v>
      </c>
      <c r="N58" s="87" t="s">
        <v>523</v>
      </c>
      <c r="O58" s="88" t="s">
        <v>523</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aRVBF6hSTKZZI27dEmgCPfA3hHrF+5u2lINzpUpk9WeSyEss5FCTwvIAaaMr6IWAdBYBwcVQ1ITb6QuG128g==" saltValue="oGofX1vTWWQ7RXgnFN6UW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564</v>
      </c>
      <c r="J40" s="100" t="s">
        <v>565</v>
      </c>
      <c r="K40" s="100" t="s">
        <v>566</v>
      </c>
      <c r="L40" s="100" t="s">
        <v>567</v>
      </c>
      <c r="M40" s="101" t="s">
        <v>568</v>
      </c>
    </row>
    <row r="41" spans="2:13" ht="27.75" customHeight="1">
      <c r="B41" s="1288" t="s">
        <v>30</v>
      </c>
      <c r="C41" s="1289"/>
      <c r="D41" s="102"/>
      <c r="E41" s="1290" t="s">
        <v>31</v>
      </c>
      <c r="F41" s="1290"/>
      <c r="G41" s="1290"/>
      <c r="H41" s="1291"/>
      <c r="I41" s="103">
        <v>23713</v>
      </c>
      <c r="J41" s="104">
        <v>23891</v>
      </c>
      <c r="K41" s="104">
        <v>23518</v>
      </c>
      <c r="L41" s="104">
        <v>22622</v>
      </c>
      <c r="M41" s="105">
        <v>22403</v>
      </c>
    </row>
    <row r="42" spans="2:13" ht="27.75" customHeight="1">
      <c r="B42" s="1278"/>
      <c r="C42" s="1279"/>
      <c r="D42" s="106"/>
      <c r="E42" s="1282" t="s">
        <v>32</v>
      </c>
      <c r="F42" s="1282"/>
      <c r="G42" s="1282"/>
      <c r="H42" s="1283"/>
      <c r="I42" s="107">
        <v>749</v>
      </c>
      <c r="J42" s="108">
        <v>689</v>
      </c>
      <c r="K42" s="108">
        <v>625</v>
      </c>
      <c r="L42" s="108">
        <v>594</v>
      </c>
      <c r="M42" s="109">
        <v>564</v>
      </c>
    </row>
    <row r="43" spans="2:13" ht="27.75" customHeight="1">
      <c r="B43" s="1278"/>
      <c r="C43" s="1279"/>
      <c r="D43" s="106"/>
      <c r="E43" s="1282" t="s">
        <v>33</v>
      </c>
      <c r="F43" s="1282"/>
      <c r="G43" s="1282"/>
      <c r="H43" s="1283"/>
      <c r="I43" s="107">
        <v>7542</v>
      </c>
      <c r="J43" s="108">
        <v>7401</v>
      </c>
      <c r="K43" s="108">
        <v>7162</v>
      </c>
      <c r="L43" s="108">
        <v>6404</v>
      </c>
      <c r="M43" s="109">
        <v>5266</v>
      </c>
    </row>
    <row r="44" spans="2:13" ht="27.75" customHeight="1">
      <c r="B44" s="1278"/>
      <c r="C44" s="1279"/>
      <c r="D44" s="106"/>
      <c r="E44" s="1282" t="s">
        <v>34</v>
      </c>
      <c r="F44" s="1282"/>
      <c r="G44" s="1282"/>
      <c r="H44" s="1283"/>
      <c r="I44" s="107">
        <v>345</v>
      </c>
      <c r="J44" s="108">
        <v>286</v>
      </c>
      <c r="K44" s="108">
        <v>237</v>
      </c>
      <c r="L44" s="108">
        <v>287</v>
      </c>
      <c r="M44" s="109">
        <v>349</v>
      </c>
    </row>
    <row r="45" spans="2:13" ht="27.75" customHeight="1">
      <c r="B45" s="1278"/>
      <c r="C45" s="1279"/>
      <c r="D45" s="106"/>
      <c r="E45" s="1282" t="s">
        <v>35</v>
      </c>
      <c r="F45" s="1282"/>
      <c r="G45" s="1282"/>
      <c r="H45" s="1283"/>
      <c r="I45" s="107">
        <v>3742</v>
      </c>
      <c r="J45" s="108">
        <v>3650</v>
      </c>
      <c r="K45" s="108">
        <v>3449</v>
      </c>
      <c r="L45" s="108">
        <v>3278</v>
      </c>
      <c r="M45" s="109">
        <v>3240</v>
      </c>
    </row>
    <row r="46" spans="2:13" ht="27.75" customHeight="1">
      <c r="B46" s="1278"/>
      <c r="C46" s="1279"/>
      <c r="D46" s="110"/>
      <c r="E46" s="1282" t="s">
        <v>36</v>
      </c>
      <c r="F46" s="1282"/>
      <c r="G46" s="1282"/>
      <c r="H46" s="1283"/>
      <c r="I46" s="107">
        <v>38</v>
      </c>
      <c r="J46" s="108">
        <v>34</v>
      </c>
      <c r="K46" s="108">
        <v>30</v>
      </c>
      <c r="L46" s="108">
        <v>25</v>
      </c>
      <c r="M46" s="109">
        <v>20</v>
      </c>
    </row>
    <row r="47" spans="2:13" ht="27.75" customHeight="1">
      <c r="B47" s="1278"/>
      <c r="C47" s="1279"/>
      <c r="D47" s="111"/>
      <c r="E47" s="1292" t="s">
        <v>37</v>
      </c>
      <c r="F47" s="1293"/>
      <c r="G47" s="1293"/>
      <c r="H47" s="1294"/>
      <c r="I47" s="107" t="s">
        <v>523</v>
      </c>
      <c r="J47" s="108" t="s">
        <v>523</v>
      </c>
      <c r="K47" s="108" t="s">
        <v>523</v>
      </c>
      <c r="L47" s="108" t="s">
        <v>523</v>
      </c>
      <c r="M47" s="109" t="s">
        <v>523</v>
      </c>
    </row>
    <row r="48" spans="2:13" ht="27.75" customHeight="1">
      <c r="B48" s="1278"/>
      <c r="C48" s="1279"/>
      <c r="D48" s="106"/>
      <c r="E48" s="1282" t="s">
        <v>38</v>
      </c>
      <c r="F48" s="1282"/>
      <c r="G48" s="1282"/>
      <c r="H48" s="1283"/>
      <c r="I48" s="107" t="s">
        <v>523</v>
      </c>
      <c r="J48" s="108" t="s">
        <v>523</v>
      </c>
      <c r="K48" s="108" t="s">
        <v>523</v>
      </c>
      <c r="L48" s="108" t="s">
        <v>523</v>
      </c>
      <c r="M48" s="109" t="s">
        <v>523</v>
      </c>
    </row>
    <row r="49" spans="2:13" ht="27.75" customHeight="1">
      <c r="B49" s="1280"/>
      <c r="C49" s="1281"/>
      <c r="D49" s="106"/>
      <c r="E49" s="1282" t="s">
        <v>39</v>
      </c>
      <c r="F49" s="1282"/>
      <c r="G49" s="1282"/>
      <c r="H49" s="1283"/>
      <c r="I49" s="107" t="s">
        <v>523</v>
      </c>
      <c r="J49" s="108" t="s">
        <v>523</v>
      </c>
      <c r="K49" s="108" t="s">
        <v>523</v>
      </c>
      <c r="L49" s="108" t="s">
        <v>523</v>
      </c>
      <c r="M49" s="109" t="s">
        <v>523</v>
      </c>
    </row>
    <row r="50" spans="2:13" ht="27.75" customHeight="1">
      <c r="B50" s="1276" t="s">
        <v>40</v>
      </c>
      <c r="C50" s="1277"/>
      <c r="D50" s="112"/>
      <c r="E50" s="1282" t="s">
        <v>41</v>
      </c>
      <c r="F50" s="1282"/>
      <c r="G50" s="1282"/>
      <c r="H50" s="1283"/>
      <c r="I50" s="107">
        <v>5742</v>
      </c>
      <c r="J50" s="108">
        <v>5970</v>
      </c>
      <c r="K50" s="108">
        <v>6494</v>
      </c>
      <c r="L50" s="108">
        <v>7348</v>
      </c>
      <c r="M50" s="109">
        <v>8140</v>
      </c>
    </row>
    <row r="51" spans="2:13" ht="27.75" customHeight="1">
      <c r="B51" s="1278"/>
      <c r="C51" s="1279"/>
      <c r="D51" s="106"/>
      <c r="E51" s="1282" t="s">
        <v>42</v>
      </c>
      <c r="F51" s="1282"/>
      <c r="G51" s="1282"/>
      <c r="H51" s="1283"/>
      <c r="I51" s="107">
        <v>2349</v>
      </c>
      <c r="J51" s="108">
        <v>2636</v>
      </c>
      <c r="K51" s="108">
        <v>2937</v>
      </c>
      <c r="L51" s="108">
        <v>2979</v>
      </c>
      <c r="M51" s="109">
        <v>2741</v>
      </c>
    </row>
    <row r="52" spans="2:13" ht="27.75" customHeight="1">
      <c r="B52" s="1280"/>
      <c r="C52" s="1281"/>
      <c r="D52" s="106"/>
      <c r="E52" s="1282" t="s">
        <v>43</v>
      </c>
      <c r="F52" s="1282"/>
      <c r="G52" s="1282"/>
      <c r="H52" s="1283"/>
      <c r="I52" s="107">
        <v>23490</v>
      </c>
      <c r="J52" s="108">
        <v>23403</v>
      </c>
      <c r="K52" s="108">
        <v>22867</v>
      </c>
      <c r="L52" s="108">
        <v>22201</v>
      </c>
      <c r="M52" s="109">
        <v>21449</v>
      </c>
    </row>
    <row r="53" spans="2:13" ht="27.75" customHeight="1" thickBot="1">
      <c r="B53" s="1284" t="s">
        <v>44</v>
      </c>
      <c r="C53" s="1285"/>
      <c r="D53" s="113"/>
      <c r="E53" s="1286" t="s">
        <v>45</v>
      </c>
      <c r="F53" s="1286"/>
      <c r="G53" s="1286"/>
      <c r="H53" s="1287"/>
      <c r="I53" s="114">
        <v>4548</v>
      </c>
      <c r="J53" s="115">
        <v>3941</v>
      </c>
      <c r="K53" s="115">
        <v>2722</v>
      </c>
      <c r="L53" s="115">
        <v>683</v>
      </c>
      <c r="M53" s="116">
        <v>-488</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3i+reffTrqqqzSZqSgTMl5qgyM38sd7jKmQWHZO7CxkhDQ8OtGiGNINPdMphdgr+DDtfA6InDMHukcwueqQ8Q==" saltValue="QMvc4hpc+5AMr+mcwH7gp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85" zoomScaleNormal="8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566</v>
      </c>
      <c r="G54" s="125" t="s">
        <v>567</v>
      </c>
      <c r="H54" s="126" t="s">
        <v>568</v>
      </c>
    </row>
    <row r="55" spans="2:8" ht="52.5" customHeight="1">
      <c r="B55" s="127"/>
      <c r="C55" s="1303" t="s">
        <v>48</v>
      </c>
      <c r="D55" s="1303"/>
      <c r="E55" s="1304"/>
      <c r="F55" s="128">
        <v>4227</v>
      </c>
      <c r="G55" s="128">
        <v>3784</v>
      </c>
      <c r="H55" s="129">
        <v>4518</v>
      </c>
    </row>
    <row r="56" spans="2:8" ht="52.5" customHeight="1">
      <c r="B56" s="130"/>
      <c r="C56" s="1305" t="s">
        <v>49</v>
      </c>
      <c r="D56" s="1305"/>
      <c r="E56" s="1306"/>
      <c r="F56" s="131">
        <v>615</v>
      </c>
      <c r="G56" s="131">
        <v>615</v>
      </c>
      <c r="H56" s="132">
        <v>615</v>
      </c>
    </row>
    <row r="57" spans="2:8" ht="53.25" customHeight="1">
      <c r="B57" s="130"/>
      <c r="C57" s="1307" t="s">
        <v>50</v>
      </c>
      <c r="D57" s="1307"/>
      <c r="E57" s="1308"/>
      <c r="F57" s="133">
        <v>1032</v>
      </c>
      <c r="G57" s="133">
        <v>1626</v>
      </c>
      <c r="H57" s="134">
        <v>1532</v>
      </c>
    </row>
    <row r="58" spans="2:8" ht="45.75" customHeight="1">
      <c r="B58" s="135"/>
      <c r="C58" s="1295" t="s">
        <v>603</v>
      </c>
      <c r="D58" s="1296"/>
      <c r="E58" s="1297"/>
      <c r="F58" s="136">
        <v>665</v>
      </c>
      <c r="G58" s="136">
        <v>947</v>
      </c>
      <c r="H58" s="137">
        <v>747</v>
      </c>
    </row>
    <row r="59" spans="2:8" ht="45.75" customHeight="1">
      <c r="B59" s="135"/>
      <c r="C59" s="1295" t="s">
        <v>604</v>
      </c>
      <c r="D59" s="1296"/>
      <c r="E59" s="1297"/>
      <c r="F59" s="136">
        <v>100</v>
      </c>
      <c r="G59" s="136">
        <v>400</v>
      </c>
      <c r="H59" s="137">
        <v>500</v>
      </c>
    </row>
    <row r="60" spans="2:8" ht="45.75" customHeight="1">
      <c r="B60" s="135"/>
      <c r="C60" s="1295" t="s">
        <v>605</v>
      </c>
      <c r="D60" s="1296"/>
      <c r="E60" s="1297"/>
      <c r="F60" s="136">
        <v>85</v>
      </c>
      <c r="G60" s="136">
        <v>85</v>
      </c>
      <c r="H60" s="137">
        <v>113</v>
      </c>
    </row>
    <row r="61" spans="2:8" ht="45.75" customHeight="1">
      <c r="B61" s="135"/>
      <c r="C61" s="1295" t="s">
        <v>606</v>
      </c>
      <c r="D61" s="1296"/>
      <c r="E61" s="1297"/>
      <c r="F61" s="136">
        <v>29</v>
      </c>
      <c r="G61" s="136">
        <v>48</v>
      </c>
      <c r="H61" s="137">
        <v>63</v>
      </c>
    </row>
    <row r="62" spans="2:8" ht="45.75" customHeight="1" thickBot="1">
      <c r="B62" s="138"/>
      <c r="C62" s="1298" t="s">
        <v>607</v>
      </c>
      <c r="D62" s="1299"/>
      <c r="E62" s="1300"/>
      <c r="F62" s="139">
        <v>71</v>
      </c>
      <c r="G62" s="139">
        <v>66</v>
      </c>
      <c r="H62" s="140">
        <v>61</v>
      </c>
    </row>
    <row r="63" spans="2:8" ht="52.5" customHeight="1" thickBot="1">
      <c r="B63" s="141"/>
      <c r="C63" s="1301" t="s">
        <v>51</v>
      </c>
      <c r="D63" s="1301"/>
      <c r="E63" s="1302"/>
      <c r="F63" s="142">
        <v>5875</v>
      </c>
      <c r="G63" s="142">
        <v>6025</v>
      </c>
      <c r="H63" s="143">
        <v>6665</v>
      </c>
    </row>
    <row r="64" spans="2:8" ht="15" customHeight="1"/>
  </sheetData>
  <sheetProtection algorithmName="SHA-512" hashValue="ESqm/2FmzW4otHTroPUudmBG3CvWQUOHyu88BEj8dPRfopInieEg5XoTb8+VALM269nW0B91cJadGEACkA7rgQ==" saltValue="UNQPCJz5YaXvqK/rD+x4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view="pageLayout" topLeftCell="A10" zoomScaleNormal="70" zoomScaleSheetLayoutView="55" workbookViewId="0">
      <selection activeCell="AN20" sqref="AN20"/>
    </sheetView>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609</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609</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9" t="s">
        <v>612</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613</v>
      </c>
    </row>
    <row r="50" spans="1:109">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564</v>
      </c>
      <c r="BQ50" s="1322"/>
      <c r="BR50" s="1322"/>
      <c r="BS50" s="1322"/>
      <c r="BT50" s="1322"/>
      <c r="BU50" s="1322"/>
      <c r="BV50" s="1322"/>
      <c r="BW50" s="1322"/>
      <c r="BX50" s="1322" t="s">
        <v>565</v>
      </c>
      <c r="BY50" s="1322"/>
      <c r="BZ50" s="1322"/>
      <c r="CA50" s="1322"/>
      <c r="CB50" s="1322"/>
      <c r="CC50" s="1322"/>
      <c r="CD50" s="1322"/>
      <c r="CE50" s="1322"/>
      <c r="CF50" s="1322" t="s">
        <v>566</v>
      </c>
      <c r="CG50" s="1322"/>
      <c r="CH50" s="1322"/>
      <c r="CI50" s="1322"/>
      <c r="CJ50" s="1322"/>
      <c r="CK50" s="1322"/>
      <c r="CL50" s="1322"/>
      <c r="CM50" s="1322"/>
      <c r="CN50" s="1322" t="s">
        <v>567</v>
      </c>
      <c r="CO50" s="1322"/>
      <c r="CP50" s="1322"/>
      <c r="CQ50" s="1322"/>
      <c r="CR50" s="1322"/>
      <c r="CS50" s="1322"/>
      <c r="CT50" s="1322"/>
      <c r="CU50" s="1322"/>
      <c r="CV50" s="1322" t="s">
        <v>568</v>
      </c>
      <c r="CW50" s="1322"/>
      <c r="CX50" s="1322"/>
      <c r="CY50" s="1322"/>
      <c r="CZ50" s="1322"/>
      <c r="DA50" s="1322"/>
      <c r="DB50" s="1322"/>
      <c r="DC50" s="1322"/>
    </row>
    <row r="51" spans="1:109" ht="13.5" customHeight="1">
      <c r="B51" s="395"/>
      <c r="G51" s="1328"/>
      <c r="H51" s="1328"/>
      <c r="I51" s="1326"/>
      <c r="J51" s="1326"/>
      <c r="K51" s="1324"/>
      <c r="L51" s="1324"/>
      <c r="M51" s="1324"/>
      <c r="N51" s="1324"/>
      <c r="AM51" s="404"/>
      <c r="AN51" s="1325" t="s">
        <v>614</v>
      </c>
      <c r="AO51" s="1325"/>
      <c r="AP51" s="1325"/>
      <c r="AQ51" s="1325"/>
      <c r="AR51" s="1325"/>
      <c r="AS51" s="1325"/>
      <c r="AT51" s="1325"/>
      <c r="AU51" s="1325"/>
      <c r="AV51" s="1325"/>
      <c r="AW51" s="1325"/>
      <c r="AX51" s="1325"/>
      <c r="AY51" s="1325"/>
      <c r="AZ51" s="1325"/>
      <c r="BA51" s="1325"/>
      <c r="BB51" s="1325" t="s">
        <v>615</v>
      </c>
      <c r="BC51" s="1325"/>
      <c r="BD51" s="1325"/>
      <c r="BE51" s="1325"/>
      <c r="BF51" s="1325"/>
      <c r="BG51" s="1325"/>
      <c r="BH51" s="1325"/>
      <c r="BI51" s="1325"/>
      <c r="BJ51" s="1325"/>
      <c r="BK51" s="1325"/>
      <c r="BL51" s="1325"/>
      <c r="BM51" s="1325"/>
      <c r="BN51" s="1325"/>
      <c r="BO51" s="1325"/>
      <c r="BP51" s="1323">
        <v>41</v>
      </c>
      <c r="BQ51" s="1323"/>
      <c r="BR51" s="1323"/>
      <c r="BS51" s="1323"/>
      <c r="BT51" s="1323"/>
      <c r="BU51" s="1323"/>
      <c r="BV51" s="1323"/>
      <c r="BW51" s="1323"/>
      <c r="BX51" s="1323">
        <v>35.5</v>
      </c>
      <c r="BY51" s="1323"/>
      <c r="BZ51" s="1323"/>
      <c r="CA51" s="1323"/>
      <c r="CB51" s="1323"/>
      <c r="CC51" s="1323"/>
      <c r="CD51" s="1323"/>
      <c r="CE51" s="1323"/>
      <c r="CF51" s="1323">
        <v>24.2</v>
      </c>
      <c r="CG51" s="1323"/>
      <c r="CH51" s="1323"/>
      <c r="CI51" s="1323"/>
      <c r="CJ51" s="1323"/>
      <c r="CK51" s="1323"/>
      <c r="CL51" s="1323"/>
      <c r="CM51" s="1323"/>
      <c r="CN51" s="1323">
        <v>6</v>
      </c>
      <c r="CO51" s="1323"/>
      <c r="CP51" s="1323"/>
      <c r="CQ51" s="1323"/>
      <c r="CR51" s="1323"/>
      <c r="CS51" s="1323"/>
      <c r="CT51" s="1323"/>
      <c r="CU51" s="1323"/>
      <c r="CV51" s="1323"/>
      <c r="CW51" s="1323"/>
      <c r="CX51" s="1323"/>
      <c r="CY51" s="1323"/>
      <c r="CZ51" s="1323"/>
      <c r="DA51" s="1323"/>
      <c r="DB51" s="1323"/>
      <c r="DC51" s="1323"/>
    </row>
    <row r="52" spans="1:109">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616</v>
      </c>
      <c r="BC53" s="1325"/>
      <c r="BD53" s="1325"/>
      <c r="BE53" s="1325"/>
      <c r="BF53" s="1325"/>
      <c r="BG53" s="1325"/>
      <c r="BH53" s="1325"/>
      <c r="BI53" s="1325"/>
      <c r="BJ53" s="1325"/>
      <c r="BK53" s="1325"/>
      <c r="BL53" s="1325"/>
      <c r="BM53" s="1325"/>
      <c r="BN53" s="1325"/>
      <c r="BO53" s="1325"/>
      <c r="BP53" s="1323">
        <v>49</v>
      </c>
      <c r="BQ53" s="1323"/>
      <c r="BR53" s="1323"/>
      <c r="BS53" s="1323"/>
      <c r="BT53" s="1323"/>
      <c r="BU53" s="1323"/>
      <c r="BV53" s="1323"/>
      <c r="BW53" s="1323"/>
      <c r="BX53" s="1323">
        <v>50.1</v>
      </c>
      <c r="BY53" s="1323"/>
      <c r="BZ53" s="1323"/>
      <c r="CA53" s="1323"/>
      <c r="CB53" s="1323"/>
      <c r="CC53" s="1323"/>
      <c r="CD53" s="1323"/>
      <c r="CE53" s="1323"/>
      <c r="CF53" s="1323">
        <v>51.3</v>
      </c>
      <c r="CG53" s="1323"/>
      <c r="CH53" s="1323"/>
      <c r="CI53" s="1323"/>
      <c r="CJ53" s="1323"/>
      <c r="CK53" s="1323"/>
      <c r="CL53" s="1323"/>
      <c r="CM53" s="1323"/>
      <c r="CN53" s="1323">
        <v>52.9</v>
      </c>
      <c r="CO53" s="1323"/>
      <c r="CP53" s="1323"/>
      <c r="CQ53" s="1323"/>
      <c r="CR53" s="1323"/>
      <c r="CS53" s="1323"/>
      <c r="CT53" s="1323"/>
      <c r="CU53" s="1323"/>
      <c r="CV53" s="1323">
        <v>54.2</v>
      </c>
      <c r="CW53" s="1323"/>
      <c r="CX53" s="1323"/>
      <c r="CY53" s="1323"/>
      <c r="CZ53" s="1323"/>
      <c r="DA53" s="1323"/>
      <c r="DB53" s="1323"/>
      <c r="DC53" s="1323"/>
    </row>
    <row r="54" spans="1:109">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c r="A55" s="403"/>
      <c r="B55" s="395"/>
      <c r="G55" s="1318"/>
      <c r="H55" s="1318"/>
      <c r="I55" s="1318"/>
      <c r="J55" s="1318"/>
      <c r="K55" s="1324"/>
      <c r="L55" s="1324"/>
      <c r="M55" s="1324"/>
      <c r="N55" s="1324"/>
      <c r="AN55" s="1322" t="s">
        <v>617</v>
      </c>
      <c r="AO55" s="1322"/>
      <c r="AP55" s="1322"/>
      <c r="AQ55" s="1322"/>
      <c r="AR55" s="1322"/>
      <c r="AS55" s="1322"/>
      <c r="AT55" s="1322"/>
      <c r="AU55" s="1322"/>
      <c r="AV55" s="1322"/>
      <c r="AW55" s="1322"/>
      <c r="AX55" s="1322"/>
      <c r="AY55" s="1322"/>
      <c r="AZ55" s="1322"/>
      <c r="BA55" s="1322"/>
      <c r="BB55" s="1325" t="s">
        <v>615</v>
      </c>
      <c r="BC55" s="1325"/>
      <c r="BD55" s="1325"/>
      <c r="BE55" s="1325"/>
      <c r="BF55" s="1325"/>
      <c r="BG55" s="1325"/>
      <c r="BH55" s="1325"/>
      <c r="BI55" s="1325"/>
      <c r="BJ55" s="1325"/>
      <c r="BK55" s="1325"/>
      <c r="BL55" s="1325"/>
      <c r="BM55" s="1325"/>
      <c r="BN55" s="1325"/>
      <c r="BO55" s="1325"/>
      <c r="BP55" s="1323">
        <v>39</v>
      </c>
      <c r="BQ55" s="1323"/>
      <c r="BR55" s="1323"/>
      <c r="BS55" s="1323"/>
      <c r="BT55" s="1323"/>
      <c r="BU55" s="1323"/>
      <c r="BV55" s="1323"/>
      <c r="BW55" s="1323"/>
      <c r="BX55" s="1323">
        <v>32.5</v>
      </c>
      <c r="BY55" s="1323"/>
      <c r="BZ55" s="1323"/>
      <c r="CA55" s="1323"/>
      <c r="CB55" s="1323"/>
      <c r="CC55" s="1323"/>
      <c r="CD55" s="1323"/>
      <c r="CE55" s="1323"/>
      <c r="CF55" s="1323">
        <v>30.2</v>
      </c>
      <c r="CG55" s="1323"/>
      <c r="CH55" s="1323"/>
      <c r="CI55" s="1323"/>
      <c r="CJ55" s="1323"/>
      <c r="CK55" s="1323"/>
      <c r="CL55" s="1323"/>
      <c r="CM55" s="1323"/>
      <c r="CN55" s="1323">
        <v>25.4</v>
      </c>
      <c r="CO55" s="1323"/>
      <c r="CP55" s="1323"/>
      <c r="CQ55" s="1323"/>
      <c r="CR55" s="1323"/>
      <c r="CS55" s="1323"/>
      <c r="CT55" s="1323"/>
      <c r="CU55" s="1323"/>
      <c r="CV55" s="1323">
        <v>22.9</v>
      </c>
      <c r="CW55" s="1323"/>
      <c r="CX55" s="1323"/>
      <c r="CY55" s="1323"/>
      <c r="CZ55" s="1323"/>
      <c r="DA55" s="1323"/>
      <c r="DB55" s="1323"/>
      <c r="DC55" s="1323"/>
    </row>
    <row r="56" spans="1:109">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616</v>
      </c>
      <c r="BC57" s="1325"/>
      <c r="BD57" s="1325"/>
      <c r="BE57" s="1325"/>
      <c r="BF57" s="1325"/>
      <c r="BG57" s="1325"/>
      <c r="BH57" s="1325"/>
      <c r="BI57" s="1325"/>
      <c r="BJ57" s="1325"/>
      <c r="BK57" s="1325"/>
      <c r="BL57" s="1325"/>
      <c r="BM57" s="1325"/>
      <c r="BN57" s="1325"/>
      <c r="BO57" s="1325"/>
      <c r="BP57" s="1323">
        <v>55.4</v>
      </c>
      <c r="BQ57" s="1323"/>
      <c r="BR57" s="1323"/>
      <c r="BS57" s="1323"/>
      <c r="BT57" s="1323"/>
      <c r="BU57" s="1323"/>
      <c r="BV57" s="1323"/>
      <c r="BW57" s="1323"/>
      <c r="BX57" s="1323">
        <v>57</v>
      </c>
      <c r="BY57" s="1323"/>
      <c r="BZ57" s="1323"/>
      <c r="CA57" s="1323"/>
      <c r="CB57" s="1323"/>
      <c r="CC57" s="1323"/>
      <c r="CD57" s="1323"/>
      <c r="CE57" s="1323"/>
      <c r="CF57" s="1323">
        <v>58.9</v>
      </c>
      <c r="CG57" s="1323"/>
      <c r="CH57" s="1323"/>
      <c r="CI57" s="1323"/>
      <c r="CJ57" s="1323"/>
      <c r="CK57" s="1323"/>
      <c r="CL57" s="1323"/>
      <c r="CM57" s="1323"/>
      <c r="CN57" s="1323">
        <v>59.9</v>
      </c>
      <c r="CO57" s="1323"/>
      <c r="CP57" s="1323"/>
      <c r="CQ57" s="1323"/>
      <c r="CR57" s="1323"/>
      <c r="CS57" s="1323"/>
      <c r="CT57" s="1323"/>
      <c r="CU57" s="1323"/>
      <c r="CV57" s="1323">
        <v>60.7</v>
      </c>
      <c r="CW57" s="1323"/>
      <c r="CX57" s="1323"/>
      <c r="CY57" s="1323"/>
      <c r="CZ57" s="1323"/>
      <c r="DA57" s="1323"/>
      <c r="DB57" s="1323"/>
      <c r="DC57" s="1323"/>
      <c r="DD57" s="408"/>
      <c r="DE57" s="407"/>
    </row>
    <row r="58" spans="1:109" s="403" customFormat="1">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618</v>
      </c>
    </row>
    <row r="64" spans="1:109">
      <c r="B64" s="395"/>
      <c r="G64" s="402"/>
      <c r="I64" s="415"/>
      <c r="J64" s="415"/>
      <c r="K64" s="415"/>
      <c r="L64" s="415"/>
      <c r="M64" s="415"/>
      <c r="N64" s="416"/>
      <c r="AM64" s="402"/>
      <c r="AN64" s="402" t="s">
        <v>611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09" t="s">
        <v>621</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613</v>
      </c>
    </row>
    <row r="72" spans="2:107">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564</v>
      </c>
      <c r="BQ72" s="1322"/>
      <c r="BR72" s="1322"/>
      <c r="BS72" s="1322"/>
      <c r="BT72" s="1322"/>
      <c r="BU72" s="1322"/>
      <c r="BV72" s="1322"/>
      <c r="BW72" s="1322"/>
      <c r="BX72" s="1322" t="s">
        <v>565</v>
      </c>
      <c r="BY72" s="1322"/>
      <c r="BZ72" s="1322"/>
      <c r="CA72" s="1322"/>
      <c r="CB72" s="1322"/>
      <c r="CC72" s="1322"/>
      <c r="CD72" s="1322"/>
      <c r="CE72" s="1322"/>
      <c r="CF72" s="1322" t="s">
        <v>566</v>
      </c>
      <c r="CG72" s="1322"/>
      <c r="CH72" s="1322"/>
      <c r="CI72" s="1322"/>
      <c r="CJ72" s="1322"/>
      <c r="CK72" s="1322"/>
      <c r="CL72" s="1322"/>
      <c r="CM72" s="1322"/>
      <c r="CN72" s="1322" t="s">
        <v>567</v>
      </c>
      <c r="CO72" s="1322"/>
      <c r="CP72" s="1322"/>
      <c r="CQ72" s="1322"/>
      <c r="CR72" s="1322"/>
      <c r="CS72" s="1322"/>
      <c r="CT72" s="1322"/>
      <c r="CU72" s="1322"/>
      <c r="CV72" s="1322" t="s">
        <v>568</v>
      </c>
      <c r="CW72" s="1322"/>
      <c r="CX72" s="1322"/>
      <c r="CY72" s="1322"/>
      <c r="CZ72" s="1322"/>
      <c r="DA72" s="1322"/>
      <c r="DB72" s="1322"/>
      <c r="DC72" s="1322"/>
    </row>
    <row r="73" spans="2:107">
      <c r="B73" s="395"/>
      <c r="G73" s="1328"/>
      <c r="H73" s="1328"/>
      <c r="I73" s="1328"/>
      <c r="J73" s="1328"/>
      <c r="K73" s="1329"/>
      <c r="L73" s="1329"/>
      <c r="M73" s="1329"/>
      <c r="N73" s="1329"/>
      <c r="AM73" s="404"/>
      <c r="AN73" s="1325" t="s">
        <v>614</v>
      </c>
      <c r="AO73" s="1325"/>
      <c r="AP73" s="1325"/>
      <c r="AQ73" s="1325"/>
      <c r="AR73" s="1325"/>
      <c r="AS73" s="1325"/>
      <c r="AT73" s="1325"/>
      <c r="AU73" s="1325"/>
      <c r="AV73" s="1325"/>
      <c r="AW73" s="1325"/>
      <c r="AX73" s="1325"/>
      <c r="AY73" s="1325"/>
      <c r="AZ73" s="1325"/>
      <c r="BA73" s="1325"/>
      <c r="BB73" s="1325" t="s">
        <v>615</v>
      </c>
      <c r="BC73" s="1325"/>
      <c r="BD73" s="1325"/>
      <c r="BE73" s="1325"/>
      <c r="BF73" s="1325"/>
      <c r="BG73" s="1325"/>
      <c r="BH73" s="1325"/>
      <c r="BI73" s="1325"/>
      <c r="BJ73" s="1325"/>
      <c r="BK73" s="1325"/>
      <c r="BL73" s="1325"/>
      <c r="BM73" s="1325"/>
      <c r="BN73" s="1325"/>
      <c r="BO73" s="1325"/>
      <c r="BP73" s="1323">
        <v>41</v>
      </c>
      <c r="BQ73" s="1323"/>
      <c r="BR73" s="1323"/>
      <c r="BS73" s="1323"/>
      <c r="BT73" s="1323"/>
      <c r="BU73" s="1323"/>
      <c r="BV73" s="1323"/>
      <c r="BW73" s="1323"/>
      <c r="BX73" s="1323">
        <v>35.5</v>
      </c>
      <c r="BY73" s="1323"/>
      <c r="BZ73" s="1323"/>
      <c r="CA73" s="1323"/>
      <c r="CB73" s="1323"/>
      <c r="CC73" s="1323"/>
      <c r="CD73" s="1323"/>
      <c r="CE73" s="1323"/>
      <c r="CF73" s="1323">
        <v>24.2</v>
      </c>
      <c r="CG73" s="1323"/>
      <c r="CH73" s="1323"/>
      <c r="CI73" s="1323"/>
      <c r="CJ73" s="1323"/>
      <c r="CK73" s="1323"/>
      <c r="CL73" s="1323"/>
      <c r="CM73" s="1323"/>
      <c r="CN73" s="1323">
        <v>6</v>
      </c>
      <c r="CO73" s="1323"/>
      <c r="CP73" s="1323"/>
      <c r="CQ73" s="1323"/>
      <c r="CR73" s="1323"/>
      <c r="CS73" s="1323"/>
      <c r="CT73" s="1323"/>
      <c r="CU73" s="1323"/>
      <c r="CV73" s="1323"/>
      <c r="CW73" s="1323"/>
      <c r="CX73" s="1323"/>
      <c r="CY73" s="1323"/>
      <c r="CZ73" s="1323"/>
      <c r="DA73" s="1323"/>
      <c r="DB73" s="1323"/>
      <c r="DC73" s="1323"/>
    </row>
    <row r="74" spans="2:107">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619</v>
      </c>
      <c r="BC75" s="1325"/>
      <c r="BD75" s="1325"/>
      <c r="BE75" s="1325"/>
      <c r="BF75" s="1325"/>
      <c r="BG75" s="1325"/>
      <c r="BH75" s="1325"/>
      <c r="BI75" s="1325"/>
      <c r="BJ75" s="1325"/>
      <c r="BK75" s="1325"/>
      <c r="BL75" s="1325"/>
      <c r="BM75" s="1325"/>
      <c r="BN75" s="1325"/>
      <c r="BO75" s="1325"/>
      <c r="BP75" s="1323">
        <v>3.5</v>
      </c>
      <c r="BQ75" s="1323"/>
      <c r="BR75" s="1323"/>
      <c r="BS75" s="1323"/>
      <c r="BT75" s="1323"/>
      <c r="BU75" s="1323"/>
      <c r="BV75" s="1323"/>
      <c r="BW75" s="1323"/>
      <c r="BX75" s="1323">
        <v>3.7</v>
      </c>
      <c r="BY75" s="1323"/>
      <c r="BZ75" s="1323"/>
      <c r="CA75" s="1323"/>
      <c r="CB75" s="1323"/>
      <c r="CC75" s="1323"/>
      <c r="CD75" s="1323"/>
      <c r="CE75" s="1323"/>
      <c r="CF75" s="1323">
        <v>4.7</v>
      </c>
      <c r="CG75" s="1323"/>
      <c r="CH75" s="1323"/>
      <c r="CI75" s="1323"/>
      <c r="CJ75" s="1323"/>
      <c r="CK75" s="1323"/>
      <c r="CL75" s="1323"/>
      <c r="CM75" s="1323"/>
      <c r="CN75" s="1323">
        <v>5.3</v>
      </c>
      <c r="CO75" s="1323"/>
      <c r="CP75" s="1323"/>
      <c r="CQ75" s="1323"/>
      <c r="CR75" s="1323"/>
      <c r="CS75" s="1323"/>
      <c r="CT75" s="1323"/>
      <c r="CU75" s="1323"/>
      <c r="CV75" s="1323">
        <v>4.8</v>
      </c>
      <c r="CW75" s="1323"/>
      <c r="CX75" s="1323"/>
      <c r="CY75" s="1323"/>
      <c r="CZ75" s="1323"/>
      <c r="DA75" s="1323"/>
      <c r="DB75" s="1323"/>
      <c r="DC75" s="1323"/>
    </row>
    <row r="76" spans="2:107">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c r="B77" s="395"/>
      <c r="G77" s="1318"/>
      <c r="H77" s="1318"/>
      <c r="I77" s="1318"/>
      <c r="J77" s="1318"/>
      <c r="K77" s="1329"/>
      <c r="L77" s="1329"/>
      <c r="M77" s="1329"/>
      <c r="N77" s="1329"/>
      <c r="AN77" s="1322" t="s">
        <v>617</v>
      </c>
      <c r="AO77" s="1322"/>
      <c r="AP77" s="1322"/>
      <c r="AQ77" s="1322"/>
      <c r="AR77" s="1322"/>
      <c r="AS77" s="1322"/>
      <c r="AT77" s="1322"/>
      <c r="AU77" s="1322"/>
      <c r="AV77" s="1322"/>
      <c r="AW77" s="1322"/>
      <c r="AX77" s="1322"/>
      <c r="AY77" s="1322"/>
      <c r="AZ77" s="1322"/>
      <c r="BA77" s="1322"/>
      <c r="BB77" s="1325" t="s">
        <v>615</v>
      </c>
      <c r="BC77" s="1325"/>
      <c r="BD77" s="1325"/>
      <c r="BE77" s="1325"/>
      <c r="BF77" s="1325"/>
      <c r="BG77" s="1325"/>
      <c r="BH77" s="1325"/>
      <c r="BI77" s="1325"/>
      <c r="BJ77" s="1325"/>
      <c r="BK77" s="1325"/>
      <c r="BL77" s="1325"/>
      <c r="BM77" s="1325"/>
      <c r="BN77" s="1325"/>
      <c r="BO77" s="1325"/>
      <c r="BP77" s="1323">
        <v>39</v>
      </c>
      <c r="BQ77" s="1323"/>
      <c r="BR77" s="1323"/>
      <c r="BS77" s="1323"/>
      <c r="BT77" s="1323"/>
      <c r="BU77" s="1323"/>
      <c r="BV77" s="1323"/>
      <c r="BW77" s="1323"/>
      <c r="BX77" s="1323">
        <v>32.5</v>
      </c>
      <c r="BY77" s="1323"/>
      <c r="BZ77" s="1323"/>
      <c r="CA77" s="1323"/>
      <c r="CB77" s="1323"/>
      <c r="CC77" s="1323"/>
      <c r="CD77" s="1323"/>
      <c r="CE77" s="1323"/>
      <c r="CF77" s="1323">
        <v>30.2</v>
      </c>
      <c r="CG77" s="1323"/>
      <c r="CH77" s="1323"/>
      <c r="CI77" s="1323"/>
      <c r="CJ77" s="1323"/>
      <c r="CK77" s="1323"/>
      <c r="CL77" s="1323"/>
      <c r="CM77" s="1323"/>
      <c r="CN77" s="1323">
        <v>25.4</v>
      </c>
      <c r="CO77" s="1323"/>
      <c r="CP77" s="1323"/>
      <c r="CQ77" s="1323"/>
      <c r="CR77" s="1323"/>
      <c r="CS77" s="1323"/>
      <c r="CT77" s="1323"/>
      <c r="CU77" s="1323"/>
      <c r="CV77" s="1323">
        <v>22.9</v>
      </c>
      <c r="CW77" s="1323"/>
      <c r="CX77" s="1323"/>
      <c r="CY77" s="1323"/>
      <c r="CZ77" s="1323"/>
      <c r="DA77" s="1323"/>
      <c r="DB77" s="1323"/>
      <c r="DC77" s="1323"/>
    </row>
    <row r="78" spans="2:107">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619</v>
      </c>
      <c r="BC79" s="1325"/>
      <c r="BD79" s="1325"/>
      <c r="BE79" s="1325"/>
      <c r="BF79" s="1325"/>
      <c r="BG79" s="1325"/>
      <c r="BH79" s="1325"/>
      <c r="BI79" s="1325"/>
      <c r="BJ79" s="1325"/>
      <c r="BK79" s="1325"/>
      <c r="BL79" s="1325"/>
      <c r="BM79" s="1325"/>
      <c r="BN79" s="1325"/>
      <c r="BO79" s="1325"/>
      <c r="BP79" s="1323">
        <v>9</v>
      </c>
      <c r="BQ79" s="1323"/>
      <c r="BR79" s="1323"/>
      <c r="BS79" s="1323"/>
      <c r="BT79" s="1323"/>
      <c r="BU79" s="1323"/>
      <c r="BV79" s="1323"/>
      <c r="BW79" s="1323"/>
      <c r="BX79" s="1323">
        <v>8.1999999999999993</v>
      </c>
      <c r="BY79" s="1323"/>
      <c r="BZ79" s="1323"/>
      <c r="CA79" s="1323"/>
      <c r="CB79" s="1323"/>
      <c r="CC79" s="1323"/>
      <c r="CD79" s="1323"/>
      <c r="CE79" s="1323"/>
      <c r="CF79" s="1323">
        <v>8</v>
      </c>
      <c r="CG79" s="1323"/>
      <c r="CH79" s="1323"/>
      <c r="CI79" s="1323"/>
      <c r="CJ79" s="1323"/>
      <c r="CK79" s="1323"/>
      <c r="CL79" s="1323"/>
      <c r="CM79" s="1323"/>
      <c r="CN79" s="1323">
        <v>7.8</v>
      </c>
      <c r="CO79" s="1323"/>
      <c r="CP79" s="1323"/>
      <c r="CQ79" s="1323"/>
      <c r="CR79" s="1323"/>
      <c r="CS79" s="1323"/>
      <c r="CT79" s="1323"/>
      <c r="CU79" s="1323"/>
      <c r="CV79" s="1323">
        <v>7.7</v>
      </c>
      <c r="CW79" s="1323"/>
      <c r="CX79" s="1323"/>
      <c r="CY79" s="1323"/>
      <c r="CZ79" s="1323"/>
      <c r="DA79" s="1323"/>
      <c r="DB79" s="1323"/>
      <c r="DC79" s="1323"/>
    </row>
    <row r="80" spans="2:107">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TZytcuVBXJbaVAcaTFvwLEBzckNsBHf/pQFtU878RUrwoDVoJSpLpffNMS66J/aahppD9VdEh1WDDfkw/7ykeA==" saltValue="2ghYBYtFP1ZpmETGOTnrU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70" workbookViewId="0">
      <selection activeCell="Z91" sqref="Z91"/>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620</v>
      </c>
    </row>
  </sheetData>
  <sheetProtection algorithmName="SHA-512" hashValue="qlzvvSS0y18wOlrMaVJjBJz7wg+invMdbPWH8fB+TiH3ljb+vN+HDNYaqxr3CskVosNcL4GKa8DbOhdhIu+7Ug==" saltValue="yvwg1brJMl492vHh2Dewx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2" zoomScale="80" zoomScaleNormal="80" zoomScaleSheetLayoutView="55" workbookViewId="0">
      <selection activeCell="CQ46" sqref="CQ46"/>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620</v>
      </c>
    </row>
  </sheetData>
  <sheetProtection algorithmName="SHA-512" hashValue="yCf91Tn2vyXIXJMVpO4pb0i4A6AzyocRQ1xFTgY30VkYbWE7ngGVLTSnqEntV3bGis6Mq+lzapXS8HYxXanntA==" saltValue="7e96ECbW/WaM17++RzAaA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561</v>
      </c>
      <c r="G2" s="157"/>
      <c r="H2" s="158"/>
    </row>
    <row r="3" spans="1:8">
      <c r="A3" s="154" t="s">
        <v>554</v>
      </c>
      <c r="B3" s="159"/>
      <c r="C3" s="160"/>
      <c r="D3" s="161">
        <v>79717</v>
      </c>
      <c r="E3" s="162"/>
      <c r="F3" s="163">
        <v>92247</v>
      </c>
      <c r="G3" s="164"/>
      <c r="H3" s="165"/>
    </row>
    <row r="4" spans="1:8">
      <c r="A4" s="166"/>
      <c r="B4" s="167"/>
      <c r="C4" s="168"/>
      <c r="D4" s="169">
        <v>47341</v>
      </c>
      <c r="E4" s="170"/>
      <c r="F4" s="171">
        <v>37204</v>
      </c>
      <c r="G4" s="172"/>
      <c r="H4" s="173"/>
    </row>
    <row r="5" spans="1:8">
      <c r="A5" s="154" t="s">
        <v>556</v>
      </c>
      <c r="B5" s="159"/>
      <c r="C5" s="160"/>
      <c r="D5" s="161">
        <v>75233</v>
      </c>
      <c r="E5" s="162"/>
      <c r="F5" s="163">
        <v>67319</v>
      </c>
      <c r="G5" s="164"/>
      <c r="H5" s="165"/>
    </row>
    <row r="6" spans="1:8">
      <c r="A6" s="166"/>
      <c r="B6" s="167"/>
      <c r="C6" s="168"/>
      <c r="D6" s="169">
        <v>29447</v>
      </c>
      <c r="E6" s="170"/>
      <c r="F6" s="171">
        <v>38101</v>
      </c>
      <c r="G6" s="172"/>
      <c r="H6" s="173"/>
    </row>
    <row r="7" spans="1:8">
      <c r="A7" s="154" t="s">
        <v>557</v>
      </c>
      <c r="B7" s="159"/>
      <c r="C7" s="160"/>
      <c r="D7" s="161">
        <v>64218</v>
      </c>
      <c r="E7" s="162"/>
      <c r="F7" s="163">
        <v>70615</v>
      </c>
      <c r="G7" s="164"/>
      <c r="H7" s="165"/>
    </row>
    <row r="8" spans="1:8">
      <c r="A8" s="166"/>
      <c r="B8" s="167"/>
      <c r="C8" s="168"/>
      <c r="D8" s="169">
        <v>22935</v>
      </c>
      <c r="E8" s="170"/>
      <c r="F8" s="171">
        <v>37382</v>
      </c>
      <c r="G8" s="172"/>
      <c r="H8" s="173"/>
    </row>
    <row r="9" spans="1:8">
      <c r="A9" s="154" t="s">
        <v>558</v>
      </c>
      <c r="B9" s="159"/>
      <c r="C9" s="160"/>
      <c r="D9" s="161">
        <v>51426</v>
      </c>
      <c r="E9" s="162"/>
      <c r="F9" s="163">
        <v>69185</v>
      </c>
      <c r="G9" s="164"/>
      <c r="H9" s="165"/>
    </row>
    <row r="10" spans="1:8">
      <c r="A10" s="166"/>
      <c r="B10" s="167"/>
      <c r="C10" s="168"/>
      <c r="D10" s="169">
        <v>28141</v>
      </c>
      <c r="E10" s="170"/>
      <c r="F10" s="171">
        <v>38519</v>
      </c>
      <c r="G10" s="172"/>
      <c r="H10" s="173"/>
    </row>
    <row r="11" spans="1:8">
      <c r="A11" s="154" t="s">
        <v>559</v>
      </c>
      <c r="B11" s="159"/>
      <c r="C11" s="160"/>
      <c r="D11" s="161">
        <v>63733</v>
      </c>
      <c r="E11" s="162"/>
      <c r="F11" s="163">
        <v>70166</v>
      </c>
      <c r="G11" s="164"/>
      <c r="H11" s="165"/>
    </row>
    <row r="12" spans="1:8">
      <c r="A12" s="166"/>
      <c r="B12" s="167"/>
      <c r="C12" s="174"/>
      <c r="D12" s="169">
        <v>31739</v>
      </c>
      <c r="E12" s="170"/>
      <c r="F12" s="171">
        <v>36115</v>
      </c>
      <c r="G12" s="172"/>
      <c r="H12" s="173"/>
    </row>
    <row r="13" spans="1:8">
      <c r="A13" s="154"/>
      <c r="B13" s="159"/>
      <c r="C13" s="175"/>
      <c r="D13" s="176">
        <v>66865</v>
      </c>
      <c r="E13" s="177"/>
      <c r="F13" s="178">
        <v>73906</v>
      </c>
      <c r="G13" s="179"/>
      <c r="H13" s="165"/>
    </row>
    <row r="14" spans="1:8">
      <c r="A14" s="166"/>
      <c r="B14" s="167"/>
      <c r="C14" s="168"/>
      <c r="D14" s="169">
        <v>31921</v>
      </c>
      <c r="E14" s="170"/>
      <c r="F14" s="171">
        <v>37464</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12.79</v>
      </c>
      <c r="C19" s="180">
        <f>ROUND(VALUE(SUBSTITUTE(実質収支比率等に係る経年分析!G$48,"▲","-")),2)</f>
        <v>12.77</v>
      </c>
      <c r="D19" s="180">
        <f>ROUND(VALUE(SUBSTITUTE(実質収支比率等に係る経年分析!H$48,"▲","-")),2)</f>
        <v>9.6300000000000008</v>
      </c>
      <c r="E19" s="180">
        <f>ROUND(VALUE(SUBSTITUTE(実質収支比率等に係る経年分析!I$48,"▲","-")),2)</f>
        <v>10.45</v>
      </c>
      <c r="F19" s="180">
        <f>ROUND(VALUE(SUBSTITUTE(実質収支比率等に係る経年分析!J$48,"▲","-")),2)</f>
        <v>10.16</v>
      </c>
    </row>
    <row r="20" spans="1:11">
      <c r="A20" s="180" t="s">
        <v>55</v>
      </c>
      <c r="B20" s="180">
        <f>ROUND(VALUE(SUBSTITUTE(実質収支比率等に係る経年分析!F$47,"▲","-")),2)</f>
        <v>27.56</v>
      </c>
      <c r="C20" s="180">
        <f>ROUND(VALUE(SUBSTITUTE(実質収支比率等に係る経年分析!G$47,"▲","-")),2)</f>
        <v>30.2</v>
      </c>
      <c r="D20" s="180">
        <f>ROUND(VALUE(SUBSTITUTE(実質収支比率等に係る経年分析!H$47,"▲","-")),2)</f>
        <v>32.07</v>
      </c>
      <c r="E20" s="180">
        <f>ROUND(VALUE(SUBSTITUTE(実質収支比率等に係る経年分析!I$47,"▲","-")),2)</f>
        <v>28.41</v>
      </c>
      <c r="F20" s="180">
        <f>ROUND(VALUE(SUBSTITUTE(実質収支比率等に係る経年分析!J$47,"▲","-")),2)</f>
        <v>33.340000000000003</v>
      </c>
    </row>
    <row r="21" spans="1:11">
      <c r="A21" s="180" t="s">
        <v>56</v>
      </c>
      <c r="B21" s="180">
        <f>IF(ISNUMBER(VALUE(SUBSTITUTE(実質収支比率等に係る経年分析!F$49,"▲","-"))),ROUND(VALUE(SUBSTITUTE(実質収支比率等に係る経年分析!F$49,"▲","-")),2),NA())</f>
        <v>15.73</v>
      </c>
      <c r="C21" s="180">
        <f>IF(ISNUMBER(VALUE(SUBSTITUTE(実質収支比率等に係る経年分析!G$49,"▲","-"))),ROUND(VALUE(SUBSTITUTE(実質収支比率等に係る経年分析!G$49,"▲","-")),2),NA())</f>
        <v>2.56</v>
      </c>
      <c r="D21" s="180">
        <f>IF(ISNUMBER(VALUE(SUBSTITUTE(実質収支比率等に係る経年分析!H$49,"▲","-"))),ROUND(VALUE(SUBSTITUTE(実質収支比率等に係る経年分析!H$49,"▲","-")),2),NA())</f>
        <v>-0.86</v>
      </c>
      <c r="E21" s="180">
        <f>IF(ISNUMBER(VALUE(SUBSTITUTE(実質収支比率等に係る経年分析!I$49,"▲","-"))),ROUND(VALUE(SUBSTITUTE(実質収支比率等に係る経年分析!I$49,"▲","-")),2),NA())</f>
        <v>-2.42</v>
      </c>
      <c r="F21" s="180">
        <f>IF(ISNUMBER(VALUE(SUBSTITUTE(実質収支比率等に係る経年分析!J$49,"▲","-"))),ROUND(VALUE(SUBSTITUTE(実質収支比率等に係る経年分析!J$49,"▲","-")),2),NA())</f>
        <v>5.31</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市民墓地特別会計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0.14000000000000001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0.14000000000000001</v>
      </c>
    </row>
    <row r="31" spans="1:11">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1.21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4.2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1.2</v>
      </c>
    </row>
    <row r="32" spans="1:11">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1.67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2.2599999999999998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1.54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1.59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2.09</v>
      </c>
    </row>
    <row r="33" spans="1:16">
      <c r="A33" s="181" t="str">
        <f>IF(連結実質赤字比率に係る赤字・黒字の構成分析!C$37="",NA(),連結実質赤字比率に係る赤字・黒字の構成分析!C$37)</f>
        <v>天童市民病院事業会計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2.23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2.0099999999999998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2.0299999999999998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2.85</v>
      </c>
    </row>
    <row r="34" spans="1:16">
      <c r="A34" s="181" t="str">
        <f>IF(連結実質赤字比率に係る赤字・黒字の構成分析!C$36="",NA(),連結実質赤字比率に係る赤字・黒字の構成分析!C$36)</f>
        <v>天童市公共下水道事業会計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2.5099999999999998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6.44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5.95</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12.72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12.72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9.57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10.09</v>
      </c>
    </row>
    <row r="36" spans="1:16">
      <c r="A36" s="181" t="str">
        <f>IF(連結実質赤字比率に係る赤字・黒字の構成分析!C$34="",NA(),連結実質赤字比率に係る赤字・黒字の構成分析!C$34)</f>
        <v>天童市水道事業会計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10.55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11.13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11.36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10.72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12.56</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2375</v>
      </c>
      <c r="E42" s="182"/>
      <c r="F42" s="182"/>
      <c r="G42" s="182">
        <f>'実質公債費比率（分子）の構造'!L$52</f>
        <v>2325</v>
      </c>
      <c r="H42" s="182"/>
      <c r="I42" s="182"/>
      <c r="J42" s="182">
        <f>'実質公債費比率（分子）の構造'!M$52</f>
        <v>2288</v>
      </c>
      <c r="K42" s="182"/>
      <c r="L42" s="182"/>
      <c r="M42" s="182">
        <f>'実質公債費比率（分子）の構造'!N$52</f>
        <v>2284</v>
      </c>
      <c r="N42" s="182"/>
      <c r="O42" s="182"/>
      <c r="P42" s="182">
        <f>'実質公債費比率（分子）の構造'!O$52</f>
        <v>2229</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40</v>
      </c>
      <c r="C44" s="182"/>
      <c r="D44" s="182"/>
      <c r="E44" s="182">
        <f>'実質公債費比率（分子）の構造'!L$50</f>
        <v>60</v>
      </c>
      <c r="F44" s="182"/>
      <c r="G44" s="182"/>
      <c r="H44" s="182">
        <f>'実質公債費比率（分子）の構造'!M$50</f>
        <v>55</v>
      </c>
      <c r="I44" s="182"/>
      <c r="J44" s="182"/>
      <c r="K44" s="182">
        <f>'実質公債費比率（分子）の構造'!N$50</f>
        <v>31</v>
      </c>
      <c r="L44" s="182"/>
      <c r="M44" s="182"/>
      <c r="N44" s="182">
        <f>'実質公債費比率（分子）の構造'!O$50</f>
        <v>31</v>
      </c>
      <c r="O44" s="182"/>
      <c r="P44" s="182"/>
    </row>
    <row r="45" spans="1:16">
      <c r="A45" s="182" t="s">
        <v>66</v>
      </c>
      <c r="B45" s="182">
        <f>'実質公債費比率（分子）の構造'!K$49</f>
        <v>59</v>
      </c>
      <c r="C45" s="182"/>
      <c r="D45" s="182"/>
      <c r="E45" s="182">
        <f>'実質公債費比率（分子）の構造'!L$49</f>
        <v>66</v>
      </c>
      <c r="F45" s="182"/>
      <c r="G45" s="182"/>
      <c r="H45" s="182">
        <f>'実質公債費比率（分子）の構造'!M$49</f>
        <v>54</v>
      </c>
      <c r="I45" s="182"/>
      <c r="J45" s="182"/>
      <c r="K45" s="182">
        <f>'実質公債費比率（分子）の構造'!N$49</f>
        <v>59</v>
      </c>
      <c r="L45" s="182"/>
      <c r="M45" s="182"/>
      <c r="N45" s="182">
        <f>'実質公債費比率（分子）の構造'!O$49</f>
        <v>54</v>
      </c>
      <c r="O45" s="182"/>
      <c r="P45" s="182"/>
    </row>
    <row r="46" spans="1:16">
      <c r="A46" s="182" t="s">
        <v>67</v>
      </c>
      <c r="B46" s="182">
        <f>'実質公債費比率（分子）の構造'!K$48</f>
        <v>566</v>
      </c>
      <c r="C46" s="182"/>
      <c r="D46" s="182"/>
      <c r="E46" s="182">
        <f>'実質公債費比率（分子）の構造'!L$48</f>
        <v>587</v>
      </c>
      <c r="F46" s="182"/>
      <c r="G46" s="182"/>
      <c r="H46" s="182">
        <f>'実質公債費比率（分子）の構造'!M$48</f>
        <v>610</v>
      </c>
      <c r="I46" s="182"/>
      <c r="J46" s="182"/>
      <c r="K46" s="182">
        <f>'実質公債費比率（分子）の構造'!N$48</f>
        <v>400</v>
      </c>
      <c r="L46" s="182"/>
      <c r="M46" s="182"/>
      <c r="N46" s="182">
        <f>'実質公債費比率（分子）の構造'!O$48</f>
        <v>358</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2043</v>
      </c>
      <c r="C49" s="182"/>
      <c r="D49" s="182"/>
      <c r="E49" s="182">
        <f>'実質公債費比率（分子）の構造'!L$45</f>
        <v>2175</v>
      </c>
      <c r="F49" s="182"/>
      <c r="G49" s="182"/>
      <c r="H49" s="182">
        <f>'実質公債費比率（分子）の構造'!M$45</f>
        <v>2250</v>
      </c>
      <c r="I49" s="182"/>
      <c r="J49" s="182"/>
      <c r="K49" s="182">
        <f>'実質公債費比率（分子）の構造'!N$45</f>
        <v>2347</v>
      </c>
      <c r="L49" s="182"/>
      <c r="M49" s="182"/>
      <c r="N49" s="182">
        <f>'実質公債費比率（分子）の構造'!O$45</f>
        <v>2217</v>
      </c>
      <c r="O49" s="182"/>
      <c r="P49" s="182"/>
    </row>
    <row r="50" spans="1:16">
      <c r="A50" s="182" t="s">
        <v>71</v>
      </c>
      <c r="B50" s="182" t="e">
        <f>NA()</f>
        <v>#N/A</v>
      </c>
      <c r="C50" s="182">
        <f>IF(ISNUMBER('実質公債費比率（分子）の構造'!K$53),'実質公債費比率（分子）の構造'!K$53,NA())</f>
        <v>333</v>
      </c>
      <c r="D50" s="182" t="e">
        <f>NA()</f>
        <v>#N/A</v>
      </c>
      <c r="E50" s="182" t="e">
        <f>NA()</f>
        <v>#N/A</v>
      </c>
      <c r="F50" s="182">
        <f>IF(ISNUMBER('実質公債費比率（分子）の構造'!L$53),'実質公債費比率（分子）の構造'!L$53,NA())</f>
        <v>563</v>
      </c>
      <c r="G50" s="182" t="e">
        <f>NA()</f>
        <v>#N/A</v>
      </c>
      <c r="H50" s="182" t="e">
        <f>NA()</f>
        <v>#N/A</v>
      </c>
      <c r="I50" s="182">
        <f>IF(ISNUMBER('実質公債費比率（分子）の構造'!M$53),'実質公債費比率（分子）の構造'!M$53,NA())</f>
        <v>681</v>
      </c>
      <c r="J50" s="182" t="e">
        <f>NA()</f>
        <v>#N/A</v>
      </c>
      <c r="K50" s="182" t="e">
        <f>NA()</f>
        <v>#N/A</v>
      </c>
      <c r="L50" s="182">
        <f>IF(ISNUMBER('実質公債費比率（分子）の構造'!N$53),'実質公債費比率（分子）の構造'!N$53,NA())</f>
        <v>553</v>
      </c>
      <c r="M50" s="182" t="e">
        <f>NA()</f>
        <v>#N/A</v>
      </c>
      <c r="N50" s="182" t="e">
        <f>NA()</f>
        <v>#N/A</v>
      </c>
      <c r="O50" s="182">
        <f>IF(ISNUMBER('実質公債費比率（分子）の構造'!O$53),'実質公債費比率（分子）の構造'!O$53,NA())</f>
        <v>431</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23490</v>
      </c>
      <c r="E56" s="181"/>
      <c r="F56" s="181"/>
      <c r="G56" s="181">
        <f>'将来負担比率（分子）の構造'!J$52</f>
        <v>23403</v>
      </c>
      <c r="H56" s="181"/>
      <c r="I56" s="181"/>
      <c r="J56" s="181">
        <f>'将来負担比率（分子）の構造'!K$52</f>
        <v>22867</v>
      </c>
      <c r="K56" s="181"/>
      <c r="L56" s="181"/>
      <c r="M56" s="181">
        <f>'将来負担比率（分子）の構造'!L$52</f>
        <v>22201</v>
      </c>
      <c r="N56" s="181"/>
      <c r="O56" s="181"/>
      <c r="P56" s="181">
        <f>'将来負担比率（分子）の構造'!M$52</f>
        <v>21449</v>
      </c>
    </row>
    <row r="57" spans="1:16">
      <c r="A57" s="181" t="s">
        <v>42</v>
      </c>
      <c r="B57" s="181"/>
      <c r="C57" s="181"/>
      <c r="D57" s="181">
        <f>'将来負担比率（分子）の構造'!I$51</f>
        <v>2349</v>
      </c>
      <c r="E57" s="181"/>
      <c r="F57" s="181"/>
      <c r="G57" s="181">
        <f>'将来負担比率（分子）の構造'!J$51</f>
        <v>2636</v>
      </c>
      <c r="H57" s="181"/>
      <c r="I57" s="181"/>
      <c r="J57" s="181">
        <f>'将来負担比率（分子）の構造'!K$51</f>
        <v>2937</v>
      </c>
      <c r="K57" s="181"/>
      <c r="L57" s="181"/>
      <c r="M57" s="181">
        <f>'将来負担比率（分子）の構造'!L$51</f>
        <v>2979</v>
      </c>
      <c r="N57" s="181"/>
      <c r="O57" s="181"/>
      <c r="P57" s="181">
        <f>'将来負担比率（分子）の構造'!M$51</f>
        <v>2741</v>
      </c>
    </row>
    <row r="58" spans="1:16">
      <c r="A58" s="181" t="s">
        <v>41</v>
      </c>
      <c r="B58" s="181"/>
      <c r="C58" s="181"/>
      <c r="D58" s="181">
        <f>'将来負担比率（分子）の構造'!I$50</f>
        <v>5742</v>
      </c>
      <c r="E58" s="181"/>
      <c r="F58" s="181"/>
      <c r="G58" s="181">
        <f>'将来負担比率（分子）の構造'!J$50</f>
        <v>5970</v>
      </c>
      <c r="H58" s="181"/>
      <c r="I58" s="181"/>
      <c r="J58" s="181">
        <f>'将来負担比率（分子）の構造'!K$50</f>
        <v>6494</v>
      </c>
      <c r="K58" s="181"/>
      <c r="L58" s="181"/>
      <c r="M58" s="181">
        <f>'将来負担比率（分子）の構造'!L$50</f>
        <v>7348</v>
      </c>
      <c r="N58" s="181"/>
      <c r="O58" s="181"/>
      <c r="P58" s="181">
        <f>'将来負担比率（分子）の構造'!M$50</f>
        <v>8140</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38</v>
      </c>
      <c r="C61" s="181"/>
      <c r="D61" s="181"/>
      <c r="E61" s="181">
        <f>'将来負担比率（分子）の構造'!J$46</f>
        <v>34</v>
      </c>
      <c r="F61" s="181"/>
      <c r="G61" s="181"/>
      <c r="H61" s="181">
        <f>'将来負担比率（分子）の構造'!K$46</f>
        <v>30</v>
      </c>
      <c r="I61" s="181"/>
      <c r="J61" s="181"/>
      <c r="K61" s="181">
        <f>'将来負担比率（分子）の構造'!L$46</f>
        <v>25</v>
      </c>
      <c r="L61" s="181"/>
      <c r="M61" s="181"/>
      <c r="N61" s="181">
        <f>'将来負担比率（分子）の構造'!M$46</f>
        <v>20</v>
      </c>
      <c r="O61" s="181"/>
      <c r="P61" s="181"/>
    </row>
    <row r="62" spans="1:16">
      <c r="A62" s="181" t="s">
        <v>35</v>
      </c>
      <c r="B62" s="181">
        <f>'将来負担比率（分子）の構造'!I$45</f>
        <v>3742</v>
      </c>
      <c r="C62" s="181"/>
      <c r="D62" s="181"/>
      <c r="E62" s="181">
        <f>'将来負担比率（分子）の構造'!J$45</f>
        <v>3650</v>
      </c>
      <c r="F62" s="181"/>
      <c r="G62" s="181"/>
      <c r="H62" s="181">
        <f>'将来負担比率（分子）の構造'!K$45</f>
        <v>3449</v>
      </c>
      <c r="I62" s="181"/>
      <c r="J62" s="181"/>
      <c r="K62" s="181">
        <f>'将来負担比率（分子）の構造'!L$45</f>
        <v>3278</v>
      </c>
      <c r="L62" s="181"/>
      <c r="M62" s="181"/>
      <c r="N62" s="181">
        <f>'将来負担比率（分子）の構造'!M$45</f>
        <v>3240</v>
      </c>
      <c r="O62" s="181"/>
      <c r="P62" s="181"/>
    </row>
    <row r="63" spans="1:16">
      <c r="A63" s="181" t="s">
        <v>34</v>
      </c>
      <c r="B63" s="181">
        <f>'将来負担比率（分子）の構造'!I$44</f>
        <v>345</v>
      </c>
      <c r="C63" s="181"/>
      <c r="D63" s="181"/>
      <c r="E63" s="181">
        <f>'将来負担比率（分子）の構造'!J$44</f>
        <v>286</v>
      </c>
      <c r="F63" s="181"/>
      <c r="G63" s="181"/>
      <c r="H63" s="181">
        <f>'将来負担比率（分子）の構造'!K$44</f>
        <v>237</v>
      </c>
      <c r="I63" s="181"/>
      <c r="J63" s="181"/>
      <c r="K63" s="181">
        <f>'将来負担比率（分子）の構造'!L$44</f>
        <v>287</v>
      </c>
      <c r="L63" s="181"/>
      <c r="M63" s="181"/>
      <c r="N63" s="181">
        <f>'将来負担比率（分子）の構造'!M$44</f>
        <v>349</v>
      </c>
      <c r="O63" s="181"/>
      <c r="P63" s="181"/>
    </row>
    <row r="64" spans="1:16">
      <c r="A64" s="181" t="s">
        <v>33</v>
      </c>
      <c r="B64" s="181">
        <f>'将来負担比率（分子）の構造'!I$43</f>
        <v>7542</v>
      </c>
      <c r="C64" s="181"/>
      <c r="D64" s="181"/>
      <c r="E64" s="181">
        <f>'将来負担比率（分子）の構造'!J$43</f>
        <v>7401</v>
      </c>
      <c r="F64" s="181"/>
      <c r="G64" s="181"/>
      <c r="H64" s="181">
        <f>'将来負担比率（分子）の構造'!K$43</f>
        <v>7162</v>
      </c>
      <c r="I64" s="181"/>
      <c r="J64" s="181"/>
      <c r="K64" s="181">
        <f>'将来負担比率（分子）の構造'!L$43</f>
        <v>6404</v>
      </c>
      <c r="L64" s="181"/>
      <c r="M64" s="181"/>
      <c r="N64" s="181">
        <f>'将来負担比率（分子）の構造'!M$43</f>
        <v>5266</v>
      </c>
      <c r="O64" s="181"/>
      <c r="P64" s="181"/>
    </row>
    <row r="65" spans="1:16">
      <c r="A65" s="181" t="s">
        <v>32</v>
      </c>
      <c r="B65" s="181">
        <f>'将来負担比率（分子）の構造'!I$42</f>
        <v>749</v>
      </c>
      <c r="C65" s="181"/>
      <c r="D65" s="181"/>
      <c r="E65" s="181">
        <f>'将来負担比率（分子）の構造'!J$42</f>
        <v>689</v>
      </c>
      <c r="F65" s="181"/>
      <c r="G65" s="181"/>
      <c r="H65" s="181">
        <f>'将来負担比率（分子）の構造'!K$42</f>
        <v>625</v>
      </c>
      <c r="I65" s="181"/>
      <c r="J65" s="181"/>
      <c r="K65" s="181">
        <f>'将来負担比率（分子）の構造'!L$42</f>
        <v>594</v>
      </c>
      <c r="L65" s="181"/>
      <c r="M65" s="181"/>
      <c r="N65" s="181">
        <f>'将来負担比率（分子）の構造'!M$42</f>
        <v>564</v>
      </c>
      <c r="O65" s="181"/>
      <c r="P65" s="181"/>
    </row>
    <row r="66" spans="1:16">
      <c r="A66" s="181" t="s">
        <v>31</v>
      </c>
      <c r="B66" s="181">
        <f>'将来負担比率（分子）の構造'!I$41</f>
        <v>23713</v>
      </c>
      <c r="C66" s="181"/>
      <c r="D66" s="181"/>
      <c r="E66" s="181">
        <f>'将来負担比率（分子）の構造'!J$41</f>
        <v>23891</v>
      </c>
      <c r="F66" s="181"/>
      <c r="G66" s="181"/>
      <c r="H66" s="181">
        <f>'将来負担比率（分子）の構造'!K$41</f>
        <v>23518</v>
      </c>
      <c r="I66" s="181"/>
      <c r="J66" s="181"/>
      <c r="K66" s="181">
        <f>'将来負担比率（分子）の構造'!L$41</f>
        <v>22622</v>
      </c>
      <c r="L66" s="181"/>
      <c r="M66" s="181"/>
      <c r="N66" s="181">
        <f>'将来負担比率（分子）の構造'!M$41</f>
        <v>22403</v>
      </c>
      <c r="O66" s="181"/>
      <c r="P66" s="181"/>
    </row>
    <row r="67" spans="1:16">
      <c r="A67" s="181" t="s">
        <v>75</v>
      </c>
      <c r="B67" s="181" t="e">
        <f>NA()</f>
        <v>#N/A</v>
      </c>
      <c r="C67" s="181">
        <f>IF(ISNUMBER('将来負担比率（分子）の構造'!I$53), IF('将来負担比率（分子）の構造'!I$53 &lt; 0, 0, '将来負担比率（分子）の構造'!I$53), NA())</f>
        <v>4548</v>
      </c>
      <c r="D67" s="181" t="e">
        <f>NA()</f>
        <v>#N/A</v>
      </c>
      <c r="E67" s="181" t="e">
        <f>NA()</f>
        <v>#N/A</v>
      </c>
      <c r="F67" s="181">
        <f>IF(ISNUMBER('将来負担比率（分子）の構造'!J$53), IF('将来負担比率（分子）の構造'!J$53 &lt; 0, 0, '将来負担比率（分子）の構造'!J$53), NA())</f>
        <v>3941</v>
      </c>
      <c r="G67" s="181" t="e">
        <f>NA()</f>
        <v>#N/A</v>
      </c>
      <c r="H67" s="181" t="e">
        <f>NA()</f>
        <v>#N/A</v>
      </c>
      <c r="I67" s="181">
        <f>IF(ISNUMBER('将来負担比率（分子）の構造'!K$53), IF('将来負担比率（分子）の構造'!K$53 &lt; 0, 0, '将来負担比率（分子）の構造'!K$53), NA())</f>
        <v>2722</v>
      </c>
      <c r="J67" s="181" t="e">
        <f>NA()</f>
        <v>#N/A</v>
      </c>
      <c r="K67" s="181" t="e">
        <f>NA()</f>
        <v>#N/A</v>
      </c>
      <c r="L67" s="181">
        <f>IF(ISNUMBER('将来負担比率（分子）の構造'!L$53), IF('将来負担比率（分子）の構造'!L$53 &lt; 0, 0, '将来負担比率（分子）の構造'!L$53), NA())</f>
        <v>683</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4227</v>
      </c>
      <c r="C72" s="185">
        <f>基金残高に係る経年分析!G55</f>
        <v>3784</v>
      </c>
      <c r="D72" s="185">
        <f>基金残高に係る経年分析!H55</f>
        <v>4518</v>
      </c>
    </row>
    <row r="73" spans="1:16">
      <c r="A73" s="184" t="s">
        <v>78</v>
      </c>
      <c r="B73" s="185">
        <f>基金残高に係る経年分析!F56</f>
        <v>615</v>
      </c>
      <c r="C73" s="185">
        <f>基金残高に係る経年分析!G56</f>
        <v>615</v>
      </c>
      <c r="D73" s="185">
        <f>基金残高に係る経年分析!H56</f>
        <v>615</v>
      </c>
    </row>
    <row r="74" spans="1:16">
      <c r="A74" s="184" t="s">
        <v>79</v>
      </c>
      <c r="B74" s="185">
        <f>基金残高に係る経年分析!F57</f>
        <v>1032</v>
      </c>
      <c r="C74" s="185">
        <f>基金残高に係る経年分析!G57</f>
        <v>1626</v>
      </c>
      <c r="D74" s="185">
        <f>基金残高に係る経年分析!H57</f>
        <v>1532</v>
      </c>
    </row>
  </sheetData>
  <sheetProtection algorithmName="SHA-512" hashValue="HZk/2Ht1Xe090FEsnsHfFj4Zx5GaUJCX8M8+Tcl4PIhP0LvIbCAT8lANYx9FCN3Akp/2/bBX3dZ41CFJbrqRig==" saltValue="dOFMqLoZXwUK9fHn4BA4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zoomScale="85" zoomScaleNormal="85"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208</v>
      </c>
      <c r="DI1" s="798"/>
      <c r="DJ1" s="798"/>
      <c r="DK1" s="798"/>
      <c r="DL1" s="798"/>
      <c r="DM1" s="798"/>
      <c r="DN1" s="799"/>
      <c r="DO1" s="226"/>
      <c r="DP1" s="797" t="s">
        <v>209</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211</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212</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213</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214</v>
      </c>
      <c r="S4" s="740"/>
      <c r="T4" s="740"/>
      <c r="U4" s="740"/>
      <c r="V4" s="740"/>
      <c r="W4" s="740"/>
      <c r="X4" s="740"/>
      <c r="Y4" s="741"/>
      <c r="Z4" s="739" t="s">
        <v>215</v>
      </c>
      <c r="AA4" s="740"/>
      <c r="AB4" s="740"/>
      <c r="AC4" s="741"/>
      <c r="AD4" s="739" t="s">
        <v>216</v>
      </c>
      <c r="AE4" s="740"/>
      <c r="AF4" s="740"/>
      <c r="AG4" s="740"/>
      <c r="AH4" s="740"/>
      <c r="AI4" s="740"/>
      <c r="AJ4" s="740"/>
      <c r="AK4" s="741"/>
      <c r="AL4" s="739" t="s">
        <v>215</v>
      </c>
      <c r="AM4" s="740"/>
      <c r="AN4" s="740"/>
      <c r="AO4" s="741"/>
      <c r="AP4" s="800" t="s">
        <v>217</v>
      </c>
      <c r="AQ4" s="800"/>
      <c r="AR4" s="800"/>
      <c r="AS4" s="800"/>
      <c r="AT4" s="800"/>
      <c r="AU4" s="800"/>
      <c r="AV4" s="800"/>
      <c r="AW4" s="800"/>
      <c r="AX4" s="800"/>
      <c r="AY4" s="800"/>
      <c r="AZ4" s="800"/>
      <c r="BA4" s="800"/>
      <c r="BB4" s="800"/>
      <c r="BC4" s="800"/>
      <c r="BD4" s="800"/>
      <c r="BE4" s="800"/>
      <c r="BF4" s="800"/>
      <c r="BG4" s="800" t="s">
        <v>218</v>
      </c>
      <c r="BH4" s="800"/>
      <c r="BI4" s="800"/>
      <c r="BJ4" s="800"/>
      <c r="BK4" s="800"/>
      <c r="BL4" s="800"/>
      <c r="BM4" s="800"/>
      <c r="BN4" s="800"/>
      <c r="BO4" s="800" t="s">
        <v>215</v>
      </c>
      <c r="BP4" s="800"/>
      <c r="BQ4" s="800"/>
      <c r="BR4" s="800"/>
      <c r="BS4" s="800" t="s">
        <v>219</v>
      </c>
      <c r="BT4" s="800"/>
      <c r="BU4" s="800"/>
      <c r="BV4" s="800"/>
      <c r="BW4" s="800"/>
      <c r="BX4" s="800"/>
      <c r="BY4" s="800"/>
      <c r="BZ4" s="800"/>
      <c r="CA4" s="800"/>
      <c r="CB4" s="800"/>
      <c r="CD4" s="782" t="s">
        <v>220</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221</v>
      </c>
      <c r="C5" s="745"/>
      <c r="D5" s="745"/>
      <c r="E5" s="745"/>
      <c r="F5" s="745"/>
      <c r="G5" s="745"/>
      <c r="H5" s="745"/>
      <c r="I5" s="745"/>
      <c r="J5" s="745"/>
      <c r="K5" s="745"/>
      <c r="L5" s="745"/>
      <c r="M5" s="745"/>
      <c r="N5" s="745"/>
      <c r="O5" s="745"/>
      <c r="P5" s="745"/>
      <c r="Q5" s="746"/>
      <c r="R5" s="733">
        <v>8719452</v>
      </c>
      <c r="S5" s="734"/>
      <c r="T5" s="734"/>
      <c r="U5" s="734"/>
      <c r="V5" s="734"/>
      <c r="W5" s="734"/>
      <c r="X5" s="734"/>
      <c r="Y5" s="777"/>
      <c r="Z5" s="795">
        <v>31.8</v>
      </c>
      <c r="AA5" s="795"/>
      <c r="AB5" s="795"/>
      <c r="AC5" s="795"/>
      <c r="AD5" s="796">
        <v>8178082</v>
      </c>
      <c r="AE5" s="796"/>
      <c r="AF5" s="796"/>
      <c r="AG5" s="796"/>
      <c r="AH5" s="796"/>
      <c r="AI5" s="796"/>
      <c r="AJ5" s="796"/>
      <c r="AK5" s="796"/>
      <c r="AL5" s="778">
        <v>62.4</v>
      </c>
      <c r="AM5" s="749"/>
      <c r="AN5" s="749"/>
      <c r="AO5" s="779"/>
      <c r="AP5" s="744" t="s">
        <v>222</v>
      </c>
      <c r="AQ5" s="745"/>
      <c r="AR5" s="745"/>
      <c r="AS5" s="745"/>
      <c r="AT5" s="745"/>
      <c r="AU5" s="745"/>
      <c r="AV5" s="745"/>
      <c r="AW5" s="745"/>
      <c r="AX5" s="745"/>
      <c r="AY5" s="745"/>
      <c r="AZ5" s="745"/>
      <c r="BA5" s="745"/>
      <c r="BB5" s="745"/>
      <c r="BC5" s="745"/>
      <c r="BD5" s="745"/>
      <c r="BE5" s="745"/>
      <c r="BF5" s="746"/>
      <c r="BG5" s="678">
        <v>8131207</v>
      </c>
      <c r="BH5" s="679"/>
      <c r="BI5" s="679"/>
      <c r="BJ5" s="679"/>
      <c r="BK5" s="679"/>
      <c r="BL5" s="679"/>
      <c r="BM5" s="679"/>
      <c r="BN5" s="680"/>
      <c r="BO5" s="715">
        <v>93.3</v>
      </c>
      <c r="BP5" s="715"/>
      <c r="BQ5" s="715"/>
      <c r="BR5" s="715"/>
      <c r="BS5" s="716">
        <v>83710</v>
      </c>
      <c r="BT5" s="716"/>
      <c r="BU5" s="716"/>
      <c r="BV5" s="716"/>
      <c r="BW5" s="716"/>
      <c r="BX5" s="716"/>
      <c r="BY5" s="716"/>
      <c r="BZ5" s="716"/>
      <c r="CA5" s="716"/>
      <c r="CB5" s="775"/>
      <c r="CD5" s="782" t="s">
        <v>217</v>
      </c>
      <c r="CE5" s="783"/>
      <c r="CF5" s="783"/>
      <c r="CG5" s="783"/>
      <c r="CH5" s="783"/>
      <c r="CI5" s="783"/>
      <c r="CJ5" s="783"/>
      <c r="CK5" s="783"/>
      <c r="CL5" s="783"/>
      <c r="CM5" s="783"/>
      <c r="CN5" s="783"/>
      <c r="CO5" s="783"/>
      <c r="CP5" s="783"/>
      <c r="CQ5" s="784"/>
      <c r="CR5" s="782" t="s">
        <v>223</v>
      </c>
      <c r="CS5" s="783"/>
      <c r="CT5" s="783"/>
      <c r="CU5" s="783"/>
      <c r="CV5" s="783"/>
      <c r="CW5" s="783"/>
      <c r="CX5" s="783"/>
      <c r="CY5" s="784"/>
      <c r="CZ5" s="782" t="s">
        <v>215</v>
      </c>
      <c r="DA5" s="783"/>
      <c r="DB5" s="783"/>
      <c r="DC5" s="784"/>
      <c r="DD5" s="782" t="s">
        <v>224</v>
      </c>
      <c r="DE5" s="783"/>
      <c r="DF5" s="783"/>
      <c r="DG5" s="783"/>
      <c r="DH5" s="783"/>
      <c r="DI5" s="783"/>
      <c r="DJ5" s="783"/>
      <c r="DK5" s="783"/>
      <c r="DL5" s="783"/>
      <c r="DM5" s="783"/>
      <c r="DN5" s="783"/>
      <c r="DO5" s="783"/>
      <c r="DP5" s="784"/>
      <c r="DQ5" s="782" t="s">
        <v>225</v>
      </c>
      <c r="DR5" s="783"/>
      <c r="DS5" s="783"/>
      <c r="DT5" s="783"/>
      <c r="DU5" s="783"/>
      <c r="DV5" s="783"/>
      <c r="DW5" s="783"/>
      <c r="DX5" s="783"/>
      <c r="DY5" s="783"/>
      <c r="DZ5" s="783"/>
      <c r="EA5" s="783"/>
      <c r="EB5" s="783"/>
      <c r="EC5" s="784"/>
    </row>
    <row r="6" spans="2:143" ht="11.25" customHeight="1">
      <c r="B6" s="675" t="s">
        <v>226</v>
      </c>
      <c r="C6" s="676"/>
      <c r="D6" s="676"/>
      <c r="E6" s="676"/>
      <c r="F6" s="676"/>
      <c r="G6" s="676"/>
      <c r="H6" s="676"/>
      <c r="I6" s="676"/>
      <c r="J6" s="676"/>
      <c r="K6" s="676"/>
      <c r="L6" s="676"/>
      <c r="M6" s="676"/>
      <c r="N6" s="676"/>
      <c r="O6" s="676"/>
      <c r="P6" s="676"/>
      <c r="Q6" s="677"/>
      <c r="R6" s="678">
        <v>207912</v>
      </c>
      <c r="S6" s="679"/>
      <c r="T6" s="679"/>
      <c r="U6" s="679"/>
      <c r="V6" s="679"/>
      <c r="W6" s="679"/>
      <c r="X6" s="679"/>
      <c r="Y6" s="680"/>
      <c r="Z6" s="715">
        <v>0.8</v>
      </c>
      <c r="AA6" s="715"/>
      <c r="AB6" s="715"/>
      <c r="AC6" s="715"/>
      <c r="AD6" s="716">
        <v>207912</v>
      </c>
      <c r="AE6" s="716"/>
      <c r="AF6" s="716"/>
      <c r="AG6" s="716"/>
      <c r="AH6" s="716"/>
      <c r="AI6" s="716"/>
      <c r="AJ6" s="716"/>
      <c r="AK6" s="716"/>
      <c r="AL6" s="681">
        <v>1.6</v>
      </c>
      <c r="AM6" s="682"/>
      <c r="AN6" s="682"/>
      <c r="AO6" s="717"/>
      <c r="AP6" s="675" t="s">
        <v>227</v>
      </c>
      <c r="AQ6" s="676"/>
      <c r="AR6" s="676"/>
      <c r="AS6" s="676"/>
      <c r="AT6" s="676"/>
      <c r="AU6" s="676"/>
      <c r="AV6" s="676"/>
      <c r="AW6" s="676"/>
      <c r="AX6" s="676"/>
      <c r="AY6" s="676"/>
      <c r="AZ6" s="676"/>
      <c r="BA6" s="676"/>
      <c r="BB6" s="676"/>
      <c r="BC6" s="676"/>
      <c r="BD6" s="676"/>
      <c r="BE6" s="676"/>
      <c r="BF6" s="677"/>
      <c r="BG6" s="678">
        <v>8131207</v>
      </c>
      <c r="BH6" s="679"/>
      <c r="BI6" s="679"/>
      <c r="BJ6" s="679"/>
      <c r="BK6" s="679"/>
      <c r="BL6" s="679"/>
      <c r="BM6" s="679"/>
      <c r="BN6" s="680"/>
      <c r="BO6" s="715">
        <v>93.3</v>
      </c>
      <c r="BP6" s="715"/>
      <c r="BQ6" s="715"/>
      <c r="BR6" s="715"/>
      <c r="BS6" s="716">
        <v>83710</v>
      </c>
      <c r="BT6" s="716"/>
      <c r="BU6" s="716"/>
      <c r="BV6" s="716"/>
      <c r="BW6" s="716"/>
      <c r="BX6" s="716"/>
      <c r="BY6" s="716"/>
      <c r="BZ6" s="716"/>
      <c r="CA6" s="716"/>
      <c r="CB6" s="775"/>
      <c r="CD6" s="736" t="s">
        <v>228</v>
      </c>
      <c r="CE6" s="737"/>
      <c r="CF6" s="737"/>
      <c r="CG6" s="737"/>
      <c r="CH6" s="737"/>
      <c r="CI6" s="737"/>
      <c r="CJ6" s="737"/>
      <c r="CK6" s="737"/>
      <c r="CL6" s="737"/>
      <c r="CM6" s="737"/>
      <c r="CN6" s="737"/>
      <c r="CO6" s="737"/>
      <c r="CP6" s="737"/>
      <c r="CQ6" s="738"/>
      <c r="CR6" s="678">
        <v>246259</v>
      </c>
      <c r="CS6" s="679"/>
      <c r="CT6" s="679"/>
      <c r="CU6" s="679"/>
      <c r="CV6" s="679"/>
      <c r="CW6" s="679"/>
      <c r="CX6" s="679"/>
      <c r="CY6" s="680"/>
      <c r="CZ6" s="778">
        <v>0.9</v>
      </c>
      <c r="DA6" s="749"/>
      <c r="DB6" s="749"/>
      <c r="DC6" s="781"/>
      <c r="DD6" s="684" t="s">
        <v>129</v>
      </c>
      <c r="DE6" s="679"/>
      <c r="DF6" s="679"/>
      <c r="DG6" s="679"/>
      <c r="DH6" s="679"/>
      <c r="DI6" s="679"/>
      <c r="DJ6" s="679"/>
      <c r="DK6" s="679"/>
      <c r="DL6" s="679"/>
      <c r="DM6" s="679"/>
      <c r="DN6" s="679"/>
      <c r="DO6" s="679"/>
      <c r="DP6" s="680"/>
      <c r="DQ6" s="684">
        <v>246259</v>
      </c>
      <c r="DR6" s="679"/>
      <c r="DS6" s="679"/>
      <c r="DT6" s="679"/>
      <c r="DU6" s="679"/>
      <c r="DV6" s="679"/>
      <c r="DW6" s="679"/>
      <c r="DX6" s="679"/>
      <c r="DY6" s="679"/>
      <c r="DZ6" s="679"/>
      <c r="EA6" s="679"/>
      <c r="EB6" s="679"/>
      <c r="EC6" s="722"/>
    </row>
    <row r="7" spans="2:143" ht="11.25" customHeight="1">
      <c r="B7" s="675" t="s">
        <v>229</v>
      </c>
      <c r="C7" s="676"/>
      <c r="D7" s="676"/>
      <c r="E7" s="676"/>
      <c r="F7" s="676"/>
      <c r="G7" s="676"/>
      <c r="H7" s="676"/>
      <c r="I7" s="676"/>
      <c r="J7" s="676"/>
      <c r="K7" s="676"/>
      <c r="L7" s="676"/>
      <c r="M7" s="676"/>
      <c r="N7" s="676"/>
      <c r="O7" s="676"/>
      <c r="P7" s="676"/>
      <c r="Q7" s="677"/>
      <c r="R7" s="678">
        <v>6567</v>
      </c>
      <c r="S7" s="679"/>
      <c r="T7" s="679"/>
      <c r="U7" s="679"/>
      <c r="V7" s="679"/>
      <c r="W7" s="679"/>
      <c r="X7" s="679"/>
      <c r="Y7" s="680"/>
      <c r="Z7" s="715">
        <v>0</v>
      </c>
      <c r="AA7" s="715"/>
      <c r="AB7" s="715"/>
      <c r="AC7" s="715"/>
      <c r="AD7" s="716">
        <v>6567</v>
      </c>
      <c r="AE7" s="716"/>
      <c r="AF7" s="716"/>
      <c r="AG7" s="716"/>
      <c r="AH7" s="716"/>
      <c r="AI7" s="716"/>
      <c r="AJ7" s="716"/>
      <c r="AK7" s="716"/>
      <c r="AL7" s="681">
        <v>0.1</v>
      </c>
      <c r="AM7" s="682"/>
      <c r="AN7" s="682"/>
      <c r="AO7" s="717"/>
      <c r="AP7" s="675" t="s">
        <v>230</v>
      </c>
      <c r="AQ7" s="676"/>
      <c r="AR7" s="676"/>
      <c r="AS7" s="676"/>
      <c r="AT7" s="676"/>
      <c r="AU7" s="676"/>
      <c r="AV7" s="676"/>
      <c r="AW7" s="676"/>
      <c r="AX7" s="676"/>
      <c r="AY7" s="676"/>
      <c r="AZ7" s="676"/>
      <c r="BA7" s="676"/>
      <c r="BB7" s="676"/>
      <c r="BC7" s="676"/>
      <c r="BD7" s="676"/>
      <c r="BE7" s="676"/>
      <c r="BF7" s="677"/>
      <c r="BG7" s="678">
        <v>3602397</v>
      </c>
      <c r="BH7" s="679"/>
      <c r="BI7" s="679"/>
      <c r="BJ7" s="679"/>
      <c r="BK7" s="679"/>
      <c r="BL7" s="679"/>
      <c r="BM7" s="679"/>
      <c r="BN7" s="680"/>
      <c r="BO7" s="715">
        <v>41.3</v>
      </c>
      <c r="BP7" s="715"/>
      <c r="BQ7" s="715"/>
      <c r="BR7" s="715"/>
      <c r="BS7" s="716">
        <v>83710</v>
      </c>
      <c r="BT7" s="716"/>
      <c r="BU7" s="716"/>
      <c r="BV7" s="716"/>
      <c r="BW7" s="716"/>
      <c r="BX7" s="716"/>
      <c r="BY7" s="716"/>
      <c r="BZ7" s="716"/>
      <c r="CA7" s="716"/>
      <c r="CB7" s="775"/>
      <c r="CD7" s="711" t="s">
        <v>231</v>
      </c>
      <c r="CE7" s="712"/>
      <c r="CF7" s="712"/>
      <c r="CG7" s="712"/>
      <c r="CH7" s="712"/>
      <c r="CI7" s="712"/>
      <c r="CJ7" s="712"/>
      <c r="CK7" s="712"/>
      <c r="CL7" s="712"/>
      <c r="CM7" s="712"/>
      <c r="CN7" s="712"/>
      <c r="CO7" s="712"/>
      <c r="CP7" s="712"/>
      <c r="CQ7" s="713"/>
      <c r="CR7" s="678">
        <v>3417097</v>
      </c>
      <c r="CS7" s="679"/>
      <c r="CT7" s="679"/>
      <c r="CU7" s="679"/>
      <c r="CV7" s="679"/>
      <c r="CW7" s="679"/>
      <c r="CX7" s="679"/>
      <c r="CY7" s="680"/>
      <c r="CZ7" s="715">
        <v>13.2</v>
      </c>
      <c r="DA7" s="715"/>
      <c r="DB7" s="715"/>
      <c r="DC7" s="715"/>
      <c r="DD7" s="684">
        <v>41942</v>
      </c>
      <c r="DE7" s="679"/>
      <c r="DF7" s="679"/>
      <c r="DG7" s="679"/>
      <c r="DH7" s="679"/>
      <c r="DI7" s="679"/>
      <c r="DJ7" s="679"/>
      <c r="DK7" s="679"/>
      <c r="DL7" s="679"/>
      <c r="DM7" s="679"/>
      <c r="DN7" s="679"/>
      <c r="DO7" s="679"/>
      <c r="DP7" s="680"/>
      <c r="DQ7" s="684">
        <v>2357746</v>
      </c>
      <c r="DR7" s="679"/>
      <c r="DS7" s="679"/>
      <c r="DT7" s="679"/>
      <c r="DU7" s="679"/>
      <c r="DV7" s="679"/>
      <c r="DW7" s="679"/>
      <c r="DX7" s="679"/>
      <c r="DY7" s="679"/>
      <c r="DZ7" s="679"/>
      <c r="EA7" s="679"/>
      <c r="EB7" s="679"/>
      <c r="EC7" s="722"/>
    </row>
    <row r="8" spans="2:143" ht="11.25" customHeight="1">
      <c r="B8" s="675" t="s">
        <v>232</v>
      </c>
      <c r="C8" s="676"/>
      <c r="D8" s="676"/>
      <c r="E8" s="676"/>
      <c r="F8" s="676"/>
      <c r="G8" s="676"/>
      <c r="H8" s="676"/>
      <c r="I8" s="676"/>
      <c r="J8" s="676"/>
      <c r="K8" s="676"/>
      <c r="L8" s="676"/>
      <c r="M8" s="676"/>
      <c r="N8" s="676"/>
      <c r="O8" s="676"/>
      <c r="P8" s="676"/>
      <c r="Q8" s="677"/>
      <c r="R8" s="678">
        <v>18531</v>
      </c>
      <c r="S8" s="679"/>
      <c r="T8" s="679"/>
      <c r="U8" s="679"/>
      <c r="V8" s="679"/>
      <c r="W8" s="679"/>
      <c r="X8" s="679"/>
      <c r="Y8" s="680"/>
      <c r="Z8" s="715">
        <v>0.1</v>
      </c>
      <c r="AA8" s="715"/>
      <c r="AB8" s="715"/>
      <c r="AC8" s="715"/>
      <c r="AD8" s="716">
        <v>18531</v>
      </c>
      <c r="AE8" s="716"/>
      <c r="AF8" s="716"/>
      <c r="AG8" s="716"/>
      <c r="AH8" s="716"/>
      <c r="AI8" s="716"/>
      <c r="AJ8" s="716"/>
      <c r="AK8" s="716"/>
      <c r="AL8" s="681">
        <v>0.1</v>
      </c>
      <c r="AM8" s="682"/>
      <c r="AN8" s="682"/>
      <c r="AO8" s="717"/>
      <c r="AP8" s="675" t="s">
        <v>233</v>
      </c>
      <c r="AQ8" s="676"/>
      <c r="AR8" s="676"/>
      <c r="AS8" s="676"/>
      <c r="AT8" s="676"/>
      <c r="AU8" s="676"/>
      <c r="AV8" s="676"/>
      <c r="AW8" s="676"/>
      <c r="AX8" s="676"/>
      <c r="AY8" s="676"/>
      <c r="AZ8" s="676"/>
      <c r="BA8" s="676"/>
      <c r="BB8" s="676"/>
      <c r="BC8" s="676"/>
      <c r="BD8" s="676"/>
      <c r="BE8" s="676"/>
      <c r="BF8" s="677"/>
      <c r="BG8" s="678">
        <v>110801</v>
      </c>
      <c r="BH8" s="679"/>
      <c r="BI8" s="679"/>
      <c r="BJ8" s="679"/>
      <c r="BK8" s="679"/>
      <c r="BL8" s="679"/>
      <c r="BM8" s="679"/>
      <c r="BN8" s="680"/>
      <c r="BO8" s="715">
        <v>1.3</v>
      </c>
      <c r="BP8" s="715"/>
      <c r="BQ8" s="715"/>
      <c r="BR8" s="715"/>
      <c r="BS8" s="684" t="s">
        <v>129</v>
      </c>
      <c r="BT8" s="679"/>
      <c r="BU8" s="679"/>
      <c r="BV8" s="679"/>
      <c r="BW8" s="679"/>
      <c r="BX8" s="679"/>
      <c r="BY8" s="679"/>
      <c r="BZ8" s="679"/>
      <c r="CA8" s="679"/>
      <c r="CB8" s="722"/>
      <c r="CD8" s="711" t="s">
        <v>234</v>
      </c>
      <c r="CE8" s="712"/>
      <c r="CF8" s="712"/>
      <c r="CG8" s="712"/>
      <c r="CH8" s="712"/>
      <c r="CI8" s="712"/>
      <c r="CJ8" s="712"/>
      <c r="CK8" s="712"/>
      <c r="CL8" s="712"/>
      <c r="CM8" s="712"/>
      <c r="CN8" s="712"/>
      <c r="CO8" s="712"/>
      <c r="CP8" s="712"/>
      <c r="CQ8" s="713"/>
      <c r="CR8" s="678">
        <v>9905855</v>
      </c>
      <c r="CS8" s="679"/>
      <c r="CT8" s="679"/>
      <c r="CU8" s="679"/>
      <c r="CV8" s="679"/>
      <c r="CW8" s="679"/>
      <c r="CX8" s="679"/>
      <c r="CY8" s="680"/>
      <c r="CZ8" s="715">
        <v>38.200000000000003</v>
      </c>
      <c r="DA8" s="715"/>
      <c r="DB8" s="715"/>
      <c r="DC8" s="715"/>
      <c r="DD8" s="684">
        <v>1396516</v>
      </c>
      <c r="DE8" s="679"/>
      <c r="DF8" s="679"/>
      <c r="DG8" s="679"/>
      <c r="DH8" s="679"/>
      <c r="DI8" s="679"/>
      <c r="DJ8" s="679"/>
      <c r="DK8" s="679"/>
      <c r="DL8" s="679"/>
      <c r="DM8" s="679"/>
      <c r="DN8" s="679"/>
      <c r="DO8" s="679"/>
      <c r="DP8" s="680"/>
      <c r="DQ8" s="684">
        <v>4250856</v>
      </c>
      <c r="DR8" s="679"/>
      <c r="DS8" s="679"/>
      <c r="DT8" s="679"/>
      <c r="DU8" s="679"/>
      <c r="DV8" s="679"/>
      <c r="DW8" s="679"/>
      <c r="DX8" s="679"/>
      <c r="DY8" s="679"/>
      <c r="DZ8" s="679"/>
      <c r="EA8" s="679"/>
      <c r="EB8" s="679"/>
      <c r="EC8" s="722"/>
    </row>
    <row r="9" spans="2:143" ht="11.25" customHeight="1">
      <c r="B9" s="675" t="s">
        <v>235</v>
      </c>
      <c r="C9" s="676"/>
      <c r="D9" s="676"/>
      <c r="E9" s="676"/>
      <c r="F9" s="676"/>
      <c r="G9" s="676"/>
      <c r="H9" s="676"/>
      <c r="I9" s="676"/>
      <c r="J9" s="676"/>
      <c r="K9" s="676"/>
      <c r="L9" s="676"/>
      <c r="M9" s="676"/>
      <c r="N9" s="676"/>
      <c r="O9" s="676"/>
      <c r="P9" s="676"/>
      <c r="Q9" s="677"/>
      <c r="R9" s="678">
        <v>10324</v>
      </c>
      <c r="S9" s="679"/>
      <c r="T9" s="679"/>
      <c r="U9" s="679"/>
      <c r="V9" s="679"/>
      <c r="W9" s="679"/>
      <c r="X9" s="679"/>
      <c r="Y9" s="680"/>
      <c r="Z9" s="715">
        <v>0</v>
      </c>
      <c r="AA9" s="715"/>
      <c r="AB9" s="715"/>
      <c r="AC9" s="715"/>
      <c r="AD9" s="716">
        <v>10324</v>
      </c>
      <c r="AE9" s="716"/>
      <c r="AF9" s="716"/>
      <c r="AG9" s="716"/>
      <c r="AH9" s="716"/>
      <c r="AI9" s="716"/>
      <c r="AJ9" s="716"/>
      <c r="AK9" s="716"/>
      <c r="AL9" s="681">
        <v>0.1</v>
      </c>
      <c r="AM9" s="682"/>
      <c r="AN9" s="682"/>
      <c r="AO9" s="717"/>
      <c r="AP9" s="675" t="s">
        <v>236</v>
      </c>
      <c r="AQ9" s="676"/>
      <c r="AR9" s="676"/>
      <c r="AS9" s="676"/>
      <c r="AT9" s="676"/>
      <c r="AU9" s="676"/>
      <c r="AV9" s="676"/>
      <c r="AW9" s="676"/>
      <c r="AX9" s="676"/>
      <c r="AY9" s="676"/>
      <c r="AZ9" s="676"/>
      <c r="BA9" s="676"/>
      <c r="BB9" s="676"/>
      <c r="BC9" s="676"/>
      <c r="BD9" s="676"/>
      <c r="BE9" s="676"/>
      <c r="BF9" s="677"/>
      <c r="BG9" s="678">
        <v>2678771</v>
      </c>
      <c r="BH9" s="679"/>
      <c r="BI9" s="679"/>
      <c r="BJ9" s="679"/>
      <c r="BK9" s="679"/>
      <c r="BL9" s="679"/>
      <c r="BM9" s="679"/>
      <c r="BN9" s="680"/>
      <c r="BO9" s="715">
        <v>30.7</v>
      </c>
      <c r="BP9" s="715"/>
      <c r="BQ9" s="715"/>
      <c r="BR9" s="715"/>
      <c r="BS9" s="684" t="s">
        <v>129</v>
      </c>
      <c r="BT9" s="679"/>
      <c r="BU9" s="679"/>
      <c r="BV9" s="679"/>
      <c r="BW9" s="679"/>
      <c r="BX9" s="679"/>
      <c r="BY9" s="679"/>
      <c r="BZ9" s="679"/>
      <c r="CA9" s="679"/>
      <c r="CB9" s="722"/>
      <c r="CD9" s="711" t="s">
        <v>237</v>
      </c>
      <c r="CE9" s="712"/>
      <c r="CF9" s="712"/>
      <c r="CG9" s="712"/>
      <c r="CH9" s="712"/>
      <c r="CI9" s="712"/>
      <c r="CJ9" s="712"/>
      <c r="CK9" s="712"/>
      <c r="CL9" s="712"/>
      <c r="CM9" s="712"/>
      <c r="CN9" s="712"/>
      <c r="CO9" s="712"/>
      <c r="CP9" s="712"/>
      <c r="CQ9" s="713"/>
      <c r="CR9" s="678">
        <v>1446981</v>
      </c>
      <c r="CS9" s="679"/>
      <c r="CT9" s="679"/>
      <c r="CU9" s="679"/>
      <c r="CV9" s="679"/>
      <c r="CW9" s="679"/>
      <c r="CX9" s="679"/>
      <c r="CY9" s="680"/>
      <c r="CZ9" s="715">
        <v>5.6</v>
      </c>
      <c r="DA9" s="715"/>
      <c r="DB9" s="715"/>
      <c r="DC9" s="715"/>
      <c r="DD9" s="684">
        <v>15064</v>
      </c>
      <c r="DE9" s="679"/>
      <c r="DF9" s="679"/>
      <c r="DG9" s="679"/>
      <c r="DH9" s="679"/>
      <c r="DI9" s="679"/>
      <c r="DJ9" s="679"/>
      <c r="DK9" s="679"/>
      <c r="DL9" s="679"/>
      <c r="DM9" s="679"/>
      <c r="DN9" s="679"/>
      <c r="DO9" s="679"/>
      <c r="DP9" s="680"/>
      <c r="DQ9" s="684">
        <v>1421105</v>
      </c>
      <c r="DR9" s="679"/>
      <c r="DS9" s="679"/>
      <c r="DT9" s="679"/>
      <c r="DU9" s="679"/>
      <c r="DV9" s="679"/>
      <c r="DW9" s="679"/>
      <c r="DX9" s="679"/>
      <c r="DY9" s="679"/>
      <c r="DZ9" s="679"/>
      <c r="EA9" s="679"/>
      <c r="EB9" s="679"/>
      <c r="EC9" s="722"/>
    </row>
    <row r="10" spans="2:143" ht="11.25" customHeight="1">
      <c r="B10" s="675" t="s">
        <v>238</v>
      </c>
      <c r="C10" s="676"/>
      <c r="D10" s="676"/>
      <c r="E10" s="676"/>
      <c r="F10" s="676"/>
      <c r="G10" s="676"/>
      <c r="H10" s="676"/>
      <c r="I10" s="676"/>
      <c r="J10" s="676"/>
      <c r="K10" s="676"/>
      <c r="L10" s="676"/>
      <c r="M10" s="676"/>
      <c r="N10" s="676"/>
      <c r="O10" s="676"/>
      <c r="P10" s="676"/>
      <c r="Q10" s="677"/>
      <c r="R10" s="678" t="s">
        <v>129</v>
      </c>
      <c r="S10" s="679"/>
      <c r="T10" s="679"/>
      <c r="U10" s="679"/>
      <c r="V10" s="679"/>
      <c r="W10" s="679"/>
      <c r="X10" s="679"/>
      <c r="Y10" s="680"/>
      <c r="Z10" s="715" t="s">
        <v>129</v>
      </c>
      <c r="AA10" s="715"/>
      <c r="AB10" s="715"/>
      <c r="AC10" s="715"/>
      <c r="AD10" s="716" t="s">
        <v>239</v>
      </c>
      <c r="AE10" s="716"/>
      <c r="AF10" s="716"/>
      <c r="AG10" s="716"/>
      <c r="AH10" s="716"/>
      <c r="AI10" s="716"/>
      <c r="AJ10" s="716"/>
      <c r="AK10" s="716"/>
      <c r="AL10" s="681" t="s">
        <v>129</v>
      </c>
      <c r="AM10" s="682"/>
      <c r="AN10" s="682"/>
      <c r="AO10" s="717"/>
      <c r="AP10" s="675" t="s">
        <v>240</v>
      </c>
      <c r="AQ10" s="676"/>
      <c r="AR10" s="676"/>
      <c r="AS10" s="676"/>
      <c r="AT10" s="676"/>
      <c r="AU10" s="676"/>
      <c r="AV10" s="676"/>
      <c r="AW10" s="676"/>
      <c r="AX10" s="676"/>
      <c r="AY10" s="676"/>
      <c r="AZ10" s="676"/>
      <c r="BA10" s="676"/>
      <c r="BB10" s="676"/>
      <c r="BC10" s="676"/>
      <c r="BD10" s="676"/>
      <c r="BE10" s="676"/>
      <c r="BF10" s="677"/>
      <c r="BG10" s="678">
        <v>220072</v>
      </c>
      <c r="BH10" s="679"/>
      <c r="BI10" s="679"/>
      <c r="BJ10" s="679"/>
      <c r="BK10" s="679"/>
      <c r="BL10" s="679"/>
      <c r="BM10" s="679"/>
      <c r="BN10" s="680"/>
      <c r="BO10" s="715">
        <v>2.5</v>
      </c>
      <c r="BP10" s="715"/>
      <c r="BQ10" s="715"/>
      <c r="BR10" s="715"/>
      <c r="BS10" s="684" t="s">
        <v>239</v>
      </c>
      <c r="BT10" s="679"/>
      <c r="BU10" s="679"/>
      <c r="BV10" s="679"/>
      <c r="BW10" s="679"/>
      <c r="BX10" s="679"/>
      <c r="BY10" s="679"/>
      <c r="BZ10" s="679"/>
      <c r="CA10" s="679"/>
      <c r="CB10" s="722"/>
      <c r="CD10" s="711" t="s">
        <v>241</v>
      </c>
      <c r="CE10" s="712"/>
      <c r="CF10" s="712"/>
      <c r="CG10" s="712"/>
      <c r="CH10" s="712"/>
      <c r="CI10" s="712"/>
      <c r="CJ10" s="712"/>
      <c r="CK10" s="712"/>
      <c r="CL10" s="712"/>
      <c r="CM10" s="712"/>
      <c r="CN10" s="712"/>
      <c r="CO10" s="712"/>
      <c r="CP10" s="712"/>
      <c r="CQ10" s="713"/>
      <c r="CR10" s="678">
        <v>44572</v>
      </c>
      <c r="CS10" s="679"/>
      <c r="CT10" s="679"/>
      <c r="CU10" s="679"/>
      <c r="CV10" s="679"/>
      <c r="CW10" s="679"/>
      <c r="CX10" s="679"/>
      <c r="CY10" s="680"/>
      <c r="CZ10" s="715">
        <v>0.2</v>
      </c>
      <c r="DA10" s="715"/>
      <c r="DB10" s="715"/>
      <c r="DC10" s="715"/>
      <c r="DD10" s="684" t="s">
        <v>129</v>
      </c>
      <c r="DE10" s="679"/>
      <c r="DF10" s="679"/>
      <c r="DG10" s="679"/>
      <c r="DH10" s="679"/>
      <c r="DI10" s="679"/>
      <c r="DJ10" s="679"/>
      <c r="DK10" s="679"/>
      <c r="DL10" s="679"/>
      <c r="DM10" s="679"/>
      <c r="DN10" s="679"/>
      <c r="DO10" s="679"/>
      <c r="DP10" s="680"/>
      <c r="DQ10" s="684">
        <v>20486</v>
      </c>
      <c r="DR10" s="679"/>
      <c r="DS10" s="679"/>
      <c r="DT10" s="679"/>
      <c r="DU10" s="679"/>
      <c r="DV10" s="679"/>
      <c r="DW10" s="679"/>
      <c r="DX10" s="679"/>
      <c r="DY10" s="679"/>
      <c r="DZ10" s="679"/>
      <c r="EA10" s="679"/>
      <c r="EB10" s="679"/>
      <c r="EC10" s="722"/>
    </row>
    <row r="11" spans="2:143" ht="11.25" customHeight="1">
      <c r="B11" s="675" t="s">
        <v>242</v>
      </c>
      <c r="C11" s="676"/>
      <c r="D11" s="676"/>
      <c r="E11" s="676"/>
      <c r="F11" s="676"/>
      <c r="G11" s="676"/>
      <c r="H11" s="676"/>
      <c r="I11" s="676"/>
      <c r="J11" s="676"/>
      <c r="K11" s="676"/>
      <c r="L11" s="676"/>
      <c r="M11" s="676"/>
      <c r="N11" s="676"/>
      <c r="O11" s="676"/>
      <c r="P11" s="676"/>
      <c r="Q11" s="677"/>
      <c r="R11" s="678">
        <v>1144139</v>
      </c>
      <c r="S11" s="679"/>
      <c r="T11" s="679"/>
      <c r="U11" s="679"/>
      <c r="V11" s="679"/>
      <c r="W11" s="679"/>
      <c r="X11" s="679"/>
      <c r="Y11" s="680"/>
      <c r="Z11" s="681">
        <v>4.2</v>
      </c>
      <c r="AA11" s="682"/>
      <c r="AB11" s="682"/>
      <c r="AC11" s="683"/>
      <c r="AD11" s="684">
        <v>1144139</v>
      </c>
      <c r="AE11" s="679"/>
      <c r="AF11" s="679"/>
      <c r="AG11" s="679"/>
      <c r="AH11" s="679"/>
      <c r="AI11" s="679"/>
      <c r="AJ11" s="679"/>
      <c r="AK11" s="680"/>
      <c r="AL11" s="681">
        <v>8.6999999999999993</v>
      </c>
      <c r="AM11" s="682"/>
      <c r="AN11" s="682"/>
      <c r="AO11" s="717"/>
      <c r="AP11" s="675" t="s">
        <v>243</v>
      </c>
      <c r="AQ11" s="676"/>
      <c r="AR11" s="676"/>
      <c r="AS11" s="676"/>
      <c r="AT11" s="676"/>
      <c r="AU11" s="676"/>
      <c r="AV11" s="676"/>
      <c r="AW11" s="676"/>
      <c r="AX11" s="676"/>
      <c r="AY11" s="676"/>
      <c r="AZ11" s="676"/>
      <c r="BA11" s="676"/>
      <c r="BB11" s="676"/>
      <c r="BC11" s="676"/>
      <c r="BD11" s="676"/>
      <c r="BE11" s="676"/>
      <c r="BF11" s="677"/>
      <c r="BG11" s="678">
        <v>592753</v>
      </c>
      <c r="BH11" s="679"/>
      <c r="BI11" s="679"/>
      <c r="BJ11" s="679"/>
      <c r="BK11" s="679"/>
      <c r="BL11" s="679"/>
      <c r="BM11" s="679"/>
      <c r="BN11" s="680"/>
      <c r="BO11" s="715">
        <v>6.8</v>
      </c>
      <c r="BP11" s="715"/>
      <c r="BQ11" s="715"/>
      <c r="BR11" s="715"/>
      <c r="BS11" s="684">
        <v>83710</v>
      </c>
      <c r="BT11" s="679"/>
      <c r="BU11" s="679"/>
      <c r="BV11" s="679"/>
      <c r="BW11" s="679"/>
      <c r="BX11" s="679"/>
      <c r="BY11" s="679"/>
      <c r="BZ11" s="679"/>
      <c r="CA11" s="679"/>
      <c r="CB11" s="722"/>
      <c r="CD11" s="711" t="s">
        <v>244</v>
      </c>
      <c r="CE11" s="712"/>
      <c r="CF11" s="712"/>
      <c r="CG11" s="712"/>
      <c r="CH11" s="712"/>
      <c r="CI11" s="712"/>
      <c r="CJ11" s="712"/>
      <c r="CK11" s="712"/>
      <c r="CL11" s="712"/>
      <c r="CM11" s="712"/>
      <c r="CN11" s="712"/>
      <c r="CO11" s="712"/>
      <c r="CP11" s="712"/>
      <c r="CQ11" s="713"/>
      <c r="CR11" s="678">
        <v>531281</v>
      </c>
      <c r="CS11" s="679"/>
      <c r="CT11" s="679"/>
      <c r="CU11" s="679"/>
      <c r="CV11" s="679"/>
      <c r="CW11" s="679"/>
      <c r="CX11" s="679"/>
      <c r="CY11" s="680"/>
      <c r="CZ11" s="715">
        <v>2</v>
      </c>
      <c r="DA11" s="715"/>
      <c r="DB11" s="715"/>
      <c r="DC11" s="715"/>
      <c r="DD11" s="684">
        <v>129681</v>
      </c>
      <c r="DE11" s="679"/>
      <c r="DF11" s="679"/>
      <c r="DG11" s="679"/>
      <c r="DH11" s="679"/>
      <c r="DI11" s="679"/>
      <c r="DJ11" s="679"/>
      <c r="DK11" s="679"/>
      <c r="DL11" s="679"/>
      <c r="DM11" s="679"/>
      <c r="DN11" s="679"/>
      <c r="DO11" s="679"/>
      <c r="DP11" s="680"/>
      <c r="DQ11" s="684">
        <v>248480</v>
      </c>
      <c r="DR11" s="679"/>
      <c r="DS11" s="679"/>
      <c r="DT11" s="679"/>
      <c r="DU11" s="679"/>
      <c r="DV11" s="679"/>
      <c r="DW11" s="679"/>
      <c r="DX11" s="679"/>
      <c r="DY11" s="679"/>
      <c r="DZ11" s="679"/>
      <c r="EA11" s="679"/>
      <c r="EB11" s="679"/>
      <c r="EC11" s="722"/>
    </row>
    <row r="12" spans="2:143" ht="11.25" customHeight="1">
      <c r="B12" s="675" t="s">
        <v>245</v>
      </c>
      <c r="C12" s="676"/>
      <c r="D12" s="676"/>
      <c r="E12" s="676"/>
      <c r="F12" s="676"/>
      <c r="G12" s="676"/>
      <c r="H12" s="676"/>
      <c r="I12" s="676"/>
      <c r="J12" s="676"/>
      <c r="K12" s="676"/>
      <c r="L12" s="676"/>
      <c r="M12" s="676"/>
      <c r="N12" s="676"/>
      <c r="O12" s="676"/>
      <c r="P12" s="676"/>
      <c r="Q12" s="677"/>
      <c r="R12" s="678">
        <v>6080</v>
      </c>
      <c r="S12" s="679"/>
      <c r="T12" s="679"/>
      <c r="U12" s="679"/>
      <c r="V12" s="679"/>
      <c r="W12" s="679"/>
      <c r="X12" s="679"/>
      <c r="Y12" s="680"/>
      <c r="Z12" s="715">
        <v>0</v>
      </c>
      <c r="AA12" s="715"/>
      <c r="AB12" s="715"/>
      <c r="AC12" s="715"/>
      <c r="AD12" s="716">
        <v>6080</v>
      </c>
      <c r="AE12" s="716"/>
      <c r="AF12" s="716"/>
      <c r="AG12" s="716"/>
      <c r="AH12" s="716"/>
      <c r="AI12" s="716"/>
      <c r="AJ12" s="716"/>
      <c r="AK12" s="716"/>
      <c r="AL12" s="681">
        <v>0</v>
      </c>
      <c r="AM12" s="682"/>
      <c r="AN12" s="682"/>
      <c r="AO12" s="717"/>
      <c r="AP12" s="675" t="s">
        <v>246</v>
      </c>
      <c r="AQ12" s="676"/>
      <c r="AR12" s="676"/>
      <c r="AS12" s="676"/>
      <c r="AT12" s="676"/>
      <c r="AU12" s="676"/>
      <c r="AV12" s="676"/>
      <c r="AW12" s="676"/>
      <c r="AX12" s="676"/>
      <c r="AY12" s="676"/>
      <c r="AZ12" s="676"/>
      <c r="BA12" s="676"/>
      <c r="BB12" s="676"/>
      <c r="BC12" s="676"/>
      <c r="BD12" s="676"/>
      <c r="BE12" s="676"/>
      <c r="BF12" s="677"/>
      <c r="BG12" s="678">
        <v>3876131</v>
      </c>
      <c r="BH12" s="679"/>
      <c r="BI12" s="679"/>
      <c r="BJ12" s="679"/>
      <c r="BK12" s="679"/>
      <c r="BL12" s="679"/>
      <c r="BM12" s="679"/>
      <c r="BN12" s="680"/>
      <c r="BO12" s="715">
        <v>44.5</v>
      </c>
      <c r="BP12" s="715"/>
      <c r="BQ12" s="715"/>
      <c r="BR12" s="715"/>
      <c r="BS12" s="684" t="s">
        <v>129</v>
      </c>
      <c r="BT12" s="679"/>
      <c r="BU12" s="679"/>
      <c r="BV12" s="679"/>
      <c r="BW12" s="679"/>
      <c r="BX12" s="679"/>
      <c r="BY12" s="679"/>
      <c r="BZ12" s="679"/>
      <c r="CA12" s="679"/>
      <c r="CB12" s="722"/>
      <c r="CD12" s="711" t="s">
        <v>247</v>
      </c>
      <c r="CE12" s="712"/>
      <c r="CF12" s="712"/>
      <c r="CG12" s="712"/>
      <c r="CH12" s="712"/>
      <c r="CI12" s="712"/>
      <c r="CJ12" s="712"/>
      <c r="CK12" s="712"/>
      <c r="CL12" s="712"/>
      <c r="CM12" s="712"/>
      <c r="CN12" s="712"/>
      <c r="CO12" s="712"/>
      <c r="CP12" s="712"/>
      <c r="CQ12" s="713"/>
      <c r="CR12" s="678">
        <v>1852378</v>
      </c>
      <c r="CS12" s="679"/>
      <c r="CT12" s="679"/>
      <c r="CU12" s="679"/>
      <c r="CV12" s="679"/>
      <c r="CW12" s="679"/>
      <c r="CX12" s="679"/>
      <c r="CY12" s="680"/>
      <c r="CZ12" s="715">
        <v>7.1</v>
      </c>
      <c r="DA12" s="715"/>
      <c r="DB12" s="715"/>
      <c r="DC12" s="715"/>
      <c r="DD12" s="684">
        <v>24601</v>
      </c>
      <c r="DE12" s="679"/>
      <c r="DF12" s="679"/>
      <c r="DG12" s="679"/>
      <c r="DH12" s="679"/>
      <c r="DI12" s="679"/>
      <c r="DJ12" s="679"/>
      <c r="DK12" s="679"/>
      <c r="DL12" s="679"/>
      <c r="DM12" s="679"/>
      <c r="DN12" s="679"/>
      <c r="DO12" s="679"/>
      <c r="DP12" s="680"/>
      <c r="DQ12" s="684">
        <v>263064</v>
      </c>
      <c r="DR12" s="679"/>
      <c r="DS12" s="679"/>
      <c r="DT12" s="679"/>
      <c r="DU12" s="679"/>
      <c r="DV12" s="679"/>
      <c r="DW12" s="679"/>
      <c r="DX12" s="679"/>
      <c r="DY12" s="679"/>
      <c r="DZ12" s="679"/>
      <c r="EA12" s="679"/>
      <c r="EB12" s="679"/>
      <c r="EC12" s="722"/>
    </row>
    <row r="13" spans="2:143" ht="11.25" customHeight="1">
      <c r="B13" s="675" t="s">
        <v>248</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239</v>
      </c>
      <c r="AA13" s="715"/>
      <c r="AB13" s="715"/>
      <c r="AC13" s="715"/>
      <c r="AD13" s="716" t="s">
        <v>129</v>
      </c>
      <c r="AE13" s="716"/>
      <c r="AF13" s="716"/>
      <c r="AG13" s="716"/>
      <c r="AH13" s="716"/>
      <c r="AI13" s="716"/>
      <c r="AJ13" s="716"/>
      <c r="AK13" s="716"/>
      <c r="AL13" s="681" t="s">
        <v>129</v>
      </c>
      <c r="AM13" s="682"/>
      <c r="AN13" s="682"/>
      <c r="AO13" s="717"/>
      <c r="AP13" s="675" t="s">
        <v>249</v>
      </c>
      <c r="AQ13" s="676"/>
      <c r="AR13" s="676"/>
      <c r="AS13" s="676"/>
      <c r="AT13" s="676"/>
      <c r="AU13" s="676"/>
      <c r="AV13" s="676"/>
      <c r="AW13" s="676"/>
      <c r="AX13" s="676"/>
      <c r="AY13" s="676"/>
      <c r="AZ13" s="676"/>
      <c r="BA13" s="676"/>
      <c r="BB13" s="676"/>
      <c r="BC13" s="676"/>
      <c r="BD13" s="676"/>
      <c r="BE13" s="676"/>
      <c r="BF13" s="677"/>
      <c r="BG13" s="678">
        <v>3857900</v>
      </c>
      <c r="BH13" s="679"/>
      <c r="BI13" s="679"/>
      <c r="BJ13" s="679"/>
      <c r="BK13" s="679"/>
      <c r="BL13" s="679"/>
      <c r="BM13" s="679"/>
      <c r="BN13" s="680"/>
      <c r="BO13" s="715">
        <v>44.2</v>
      </c>
      <c r="BP13" s="715"/>
      <c r="BQ13" s="715"/>
      <c r="BR13" s="715"/>
      <c r="BS13" s="684" t="s">
        <v>239</v>
      </c>
      <c r="BT13" s="679"/>
      <c r="BU13" s="679"/>
      <c r="BV13" s="679"/>
      <c r="BW13" s="679"/>
      <c r="BX13" s="679"/>
      <c r="BY13" s="679"/>
      <c r="BZ13" s="679"/>
      <c r="CA13" s="679"/>
      <c r="CB13" s="722"/>
      <c r="CD13" s="711" t="s">
        <v>250</v>
      </c>
      <c r="CE13" s="712"/>
      <c r="CF13" s="712"/>
      <c r="CG13" s="712"/>
      <c r="CH13" s="712"/>
      <c r="CI13" s="712"/>
      <c r="CJ13" s="712"/>
      <c r="CK13" s="712"/>
      <c r="CL13" s="712"/>
      <c r="CM13" s="712"/>
      <c r="CN13" s="712"/>
      <c r="CO13" s="712"/>
      <c r="CP13" s="712"/>
      <c r="CQ13" s="713"/>
      <c r="CR13" s="678">
        <v>2552474</v>
      </c>
      <c r="CS13" s="679"/>
      <c r="CT13" s="679"/>
      <c r="CU13" s="679"/>
      <c r="CV13" s="679"/>
      <c r="CW13" s="679"/>
      <c r="CX13" s="679"/>
      <c r="CY13" s="680"/>
      <c r="CZ13" s="715">
        <v>9.8000000000000007</v>
      </c>
      <c r="DA13" s="715"/>
      <c r="DB13" s="715"/>
      <c r="DC13" s="715"/>
      <c r="DD13" s="684">
        <v>1475893</v>
      </c>
      <c r="DE13" s="679"/>
      <c r="DF13" s="679"/>
      <c r="DG13" s="679"/>
      <c r="DH13" s="679"/>
      <c r="DI13" s="679"/>
      <c r="DJ13" s="679"/>
      <c r="DK13" s="679"/>
      <c r="DL13" s="679"/>
      <c r="DM13" s="679"/>
      <c r="DN13" s="679"/>
      <c r="DO13" s="679"/>
      <c r="DP13" s="680"/>
      <c r="DQ13" s="684">
        <v>1606367</v>
      </c>
      <c r="DR13" s="679"/>
      <c r="DS13" s="679"/>
      <c r="DT13" s="679"/>
      <c r="DU13" s="679"/>
      <c r="DV13" s="679"/>
      <c r="DW13" s="679"/>
      <c r="DX13" s="679"/>
      <c r="DY13" s="679"/>
      <c r="DZ13" s="679"/>
      <c r="EA13" s="679"/>
      <c r="EB13" s="679"/>
      <c r="EC13" s="722"/>
    </row>
    <row r="14" spans="2:143" ht="11.25" customHeight="1">
      <c r="B14" s="675" t="s">
        <v>251</v>
      </c>
      <c r="C14" s="676"/>
      <c r="D14" s="676"/>
      <c r="E14" s="676"/>
      <c r="F14" s="676"/>
      <c r="G14" s="676"/>
      <c r="H14" s="676"/>
      <c r="I14" s="676"/>
      <c r="J14" s="676"/>
      <c r="K14" s="676"/>
      <c r="L14" s="676"/>
      <c r="M14" s="676"/>
      <c r="N14" s="676"/>
      <c r="O14" s="676"/>
      <c r="P14" s="676"/>
      <c r="Q14" s="677"/>
      <c r="R14" s="678">
        <v>29012</v>
      </c>
      <c r="S14" s="679"/>
      <c r="T14" s="679"/>
      <c r="U14" s="679"/>
      <c r="V14" s="679"/>
      <c r="W14" s="679"/>
      <c r="X14" s="679"/>
      <c r="Y14" s="680"/>
      <c r="Z14" s="715">
        <v>0.1</v>
      </c>
      <c r="AA14" s="715"/>
      <c r="AB14" s="715"/>
      <c r="AC14" s="715"/>
      <c r="AD14" s="716">
        <v>29012</v>
      </c>
      <c r="AE14" s="716"/>
      <c r="AF14" s="716"/>
      <c r="AG14" s="716"/>
      <c r="AH14" s="716"/>
      <c r="AI14" s="716"/>
      <c r="AJ14" s="716"/>
      <c r="AK14" s="716"/>
      <c r="AL14" s="681">
        <v>0.2</v>
      </c>
      <c r="AM14" s="682"/>
      <c r="AN14" s="682"/>
      <c r="AO14" s="717"/>
      <c r="AP14" s="675" t="s">
        <v>252</v>
      </c>
      <c r="AQ14" s="676"/>
      <c r="AR14" s="676"/>
      <c r="AS14" s="676"/>
      <c r="AT14" s="676"/>
      <c r="AU14" s="676"/>
      <c r="AV14" s="676"/>
      <c r="AW14" s="676"/>
      <c r="AX14" s="676"/>
      <c r="AY14" s="676"/>
      <c r="AZ14" s="676"/>
      <c r="BA14" s="676"/>
      <c r="BB14" s="676"/>
      <c r="BC14" s="676"/>
      <c r="BD14" s="676"/>
      <c r="BE14" s="676"/>
      <c r="BF14" s="677"/>
      <c r="BG14" s="678">
        <v>212212</v>
      </c>
      <c r="BH14" s="679"/>
      <c r="BI14" s="679"/>
      <c r="BJ14" s="679"/>
      <c r="BK14" s="679"/>
      <c r="BL14" s="679"/>
      <c r="BM14" s="679"/>
      <c r="BN14" s="680"/>
      <c r="BO14" s="715">
        <v>2.4</v>
      </c>
      <c r="BP14" s="715"/>
      <c r="BQ14" s="715"/>
      <c r="BR14" s="715"/>
      <c r="BS14" s="684" t="s">
        <v>239</v>
      </c>
      <c r="BT14" s="679"/>
      <c r="BU14" s="679"/>
      <c r="BV14" s="679"/>
      <c r="BW14" s="679"/>
      <c r="BX14" s="679"/>
      <c r="BY14" s="679"/>
      <c r="BZ14" s="679"/>
      <c r="CA14" s="679"/>
      <c r="CB14" s="722"/>
      <c r="CD14" s="711" t="s">
        <v>253</v>
      </c>
      <c r="CE14" s="712"/>
      <c r="CF14" s="712"/>
      <c r="CG14" s="712"/>
      <c r="CH14" s="712"/>
      <c r="CI14" s="712"/>
      <c r="CJ14" s="712"/>
      <c r="CK14" s="712"/>
      <c r="CL14" s="712"/>
      <c r="CM14" s="712"/>
      <c r="CN14" s="712"/>
      <c r="CO14" s="712"/>
      <c r="CP14" s="712"/>
      <c r="CQ14" s="713"/>
      <c r="CR14" s="678">
        <v>819027</v>
      </c>
      <c r="CS14" s="679"/>
      <c r="CT14" s="679"/>
      <c r="CU14" s="679"/>
      <c r="CV14" s="679"/>
      <c r="CW14" s="679"/>
      <c r="CX14" s="679"/>
      <c r="CY14" s="680"/>
      <c r="CZ14" s="715">
        <v>3.2</v>
      </c>
      <c r="DA14" s="715"/>
      <c r="DB14" s="715"/>
      <c r="DC14" s="715"/>
      <c r="DD14" s="684">
        <v>160751</v>
      </c>
      <c r="DE14" s="679"/>
      <c r="DF14" s="679"/>
      <c r="DG14" s="679"/>
      <c r="DH14" s="679"/>
      <c r="DI14" s="679"/>
      <c r="DJ14" s="679"/>
      <c r="DK14" s="679"/>
      <c r="DL14" s="679"/>
      <c r="DM14" s="679"/>
      <c r="DN14" s="679"/>
      <c r="DO14" s="679"/>
      <c r="DP14" s="680"/>
      <c r="DQ14" s="684">
        <v>734857</v>
      </c>
      <c r="DR14" s="679"/>
      <c r="DS14" s="679"/>
      <c r="DT14" s="679"/>
      <c r="DU14" s="679"/>
      <c r="DV14" s="679"/>
      <c r="DW14" s="679"/>
      <c r="DX14" s="679"/>
      <c r="DY14" s="679"/>
      <c r="DZ14" s="679"/>
      <c r="EA14" s="679"/>
      <c r="EB14" s="679"/>
      <c r="EC14" s="722"/>
    </row>
    <row r="15" spans="2:143" ht="11.25" customHeight="1">
      <c r="B15" s="675" t="s">
        <v>254</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239</v>
      </c>
      <c r="AA15" s="715"/>
      <c r="AB15" s="715"/>
      <c r="AC15" s="715"/>
      <c r="AD15" s="716" t="s">
        <v>239</v>
      </c>
      <c r="AE15" s="716"/>
      <c r="AF15" s="716"/>
      <c r="AG15" s="716"/>
      <c r="AH15" s="716"/>
      <c r="AI15" s="716"/>
      <c r="AJ15" s="716"/>
      <c r="AK15" s="716"/>
      <c r="AL15" s="681" t="s">
        <v>129</v>
      </c>
      <c r="AM15" s="682"/>
      <c r="AN15" s="682"/>
      <c r="AO15" s="717"/>
      <c r="AP15" s="675" t="s">
        <v>255</v>
      </c>
      <c r="AQ15" s="676"/>
      <c r="AR15" s="676"/>
      <c r="AS15" s="676"/>
      <c r="AT15" s="676"/>
      <c r="AU15" s="676"/>
      <c r="AV15" s="676"/>
      <c r="AW15" s="676"/>
      <c r="AX15" s="676"/>
      <c r="AY15" s="676"/>
      <c r="AZ15" s="676"/>
      <c r="BA15" s="676"/>
      <c r="BB15" s="676"/>
      <c r="BC15" s="676"/>
      <c r="BD15" s="676"/>
      <c r="BE15" s="676"/>
      <c r="BF15" s="677"/>
      <c r="BG15" s="678">
        <v>440467</v>
      </c>
      <c r="BH15" s="679"/>
      <c r="BI15" s="679"/>
      <c r="BJ15" s="679"/>
      <c r="BK15" s="679"/>
      <c r="BL15" s="679"/>
      <c r="BM15" s="679"/>
      <c r="BN15" s="680"/>
      <c r="BO15" s="715">
        <v>5.0999999999999996</v>
      </c>
      <c r="BP15" s="715"/>
      <c r="BQ15" s="715"/>
      <c r="BR15" s="715"/>
      <c r="BS15" s="684" t="s">
        <v>129</v>
      </c>
      <c r="BT15" s="679"/>
      <c r="BU15" s="679"/>
      <c r="BV15" s="679"/>
      <c r="BW15" s="679"/>
      <c r="BX15" s="679"/>
      <c r="BY15" s="679"/>
      <c r="BZ15" s="679"/>
      <c r="CA15" s="679"/>
      <c r="CB15" s="722"/>
      <c r="CD15" s="711" t="s">
        <v>256</v>
      </c>
      <c r="CE15" s="712"/>
      <c r="CF15" s="712"/>
      <c r="CG15" s="712"/>
      <c r="CH15" s="712"/>
      <c r="CI15" s="712"/>
      <c r="CJ15" s="712"/>
      <c r="CK15" s="712"/>
      <c r="CL15" s="712"/>
      <c r="CM15" s="712"/>
      <c r="CN15" s="712"/>
      <c r="CO15" s="712"/>
      <c r="CP15" s="712"/>
      <c r="CQ15" s="713"/>
      <c r="CR15" s="678">
        <v>2927407</v>
      </c>
      <c r="CS15" s="679"/>
      <c r="CT15" s="679"/>
      <c r="CU15" s="679"/>
      <c r="CV15" s="679"/>
      <c r="CW15" s="679"/>
      <c r="CX15" s="679"/>
      <c r="CY15" s="680"/>
      <c r="CZ15" s="715">
        <v>11.3</v>
      </c>
      <c r="DA15" s="715"/>
      <c r="DB15" s="715"/>
      <c r="DC15" s="715"/>
      <c r="DD15" s="684">
        <v>704862</v>
      </c>
      <c r="DE15" s="679"/>
      <c r="DF15" s="679"/>
      <c r="DG15" s="679"/>
      <c r="DH15" s="679"/>
      <c r="DI15" s="679"/>
      <c r="DJ15" s="679"/>
      <c r="DK15" s="679"/>
      <c r="DL15" s="679"/>
      <c r="DM15" s="679"/>
      <c r="DN15" s="679"/>
      <c r="DO15" s="679"/>
      <c r="DP15" s="680"/>
      <c r="DQ15" s="684">
        <v>2050151</v>
      </c>
      <c r="DR15" s="679"/>
      <c r="DS15" s="679"/>
      <c r="DT15" s="679"/>
      <c r="DU15" s="679"/>
      <c r="DV15" s="679"/>
      <c r="DW15" s="679"/>
      <c r="DX15" s="679"/>
      <c r="DY15" s="679"/>
      <c r="DZ15" s="679"/>
      <c r="EA15" s="679"/>
      <c r="EB15" s="679"/>
      <c r="EC15" s="722"/>
    </row>
    <row r="16" spans="2:143" ht="11.25" customHeight="1">
      <c r="B16" s="675" t="s">
        <v>257</v>
      </c>
      <c r="C16" s="676"/>
      <c r="D16" s="676"/>
      <c r="E16" s="676"/>
      <c r="F16" s="676"/>
      <c r="G16" s="676"/>
      <c r="H16" s="676"/>
      <c r="I16" s="676"/>
      <c r="J16" s="676"/>
      <c r="K16" s="676"/>
      <c r="L16" s="676"/>
      <c r="M16" s="676"/>
      <c r="N16" s="676"/>
      <c r="O16" s="676"/>
      <c r="P16" s="676"/>
      <c r="Q16" s="677"/>
      <c r="R16" s="678">
        <v>7296</v>
      </c>
      <c r="S16" s="679"/>
      <c r="T16" s="679"/>
      <c r="U16" s="679"/>
      <c r="V16" s="679"/>
      <c r="W16" s="679"/>
      <c r="X16" s="679"/>
      <c r="Y16" s="680"/>
      <c r="Z16" s="715">
        <v>0</v>
      </c>
      <c r="AA16" s="715"/>
      <c r="AB16" s="715"/>
      <c r="AC16" s="715"/>
      <c r="AD16" s="716">
        <v>7296</v>
      </c>
      <c r="AE16" s="716"/>
      <c r="AF16" s="716"/>
      <c r="AG16" s="716"/>
      <c r="AH16" s="716"/>
      <c r="AI16" s="716"/>
      <c r="AJ16" s="716"/>
      <c r="AK16" s="716"/>
      <c r="AL16" s="681">
        <v>0.1</v>
      </c>
      <c r="AM16" s="682"/>
      <c r="AN16" s="682"/>
      <c r="AO16" s="717"/>
      <c r="AP16" s="675" t="s">
        <v>258</v>
      </c>
      <c r="AQ16" s="676"/>
      <c r="AR16" s="676"/>
      <c r="AS16" s="676"/>
      <c r="AT16" s="676"/>
      <c r="AU16" s="676"/>
      <c r="AV16" s="676"/>
      <c r="AW16" s="676"/>
      <c r="AX16" s="676"/>
      <c r="AY16" s="676"/>
      <c r="AZ16" s="676"/>
      <c r="BA16" s="676"/>
      <c r="BB16" s="676"/>
      <c r="BC16" s="676"/>
      <c r="BD16" s="676"/>
      <c r="BE16" s="676"/>
      <c r="BF16" s="677"/>
      <c r="BG16" s="678" t="s">
        <v>129</v>
      </c>
      <c r="BH16" s="679"/>
      <c r="BI16" s="679"/>
      <c r="BJ16" s="679"/>
      <c r="BK16" s="679"/>
      <c r="BL16" s="679"/>
      <c r="BM16" s="679"/>
      <c r="BN16" s="680"/>
      <c r="BO16" s="715" t="s">
        <v>239</v>
      </c>
      <c r="BP16" s="715"/>
      <c r="BQ16" s="715"/>
      <c r="BR16" s="715"/>
      <c r="BS16" s="684" t="s">
        <v>129</v>
      </c>
      <c r="BT16" s="679"/>
      <c r="BU16" s="679"/>
      <c r="BV16" s="679"/>
      <c r="BW16" s="679"/>
      <c r="BX16" s="679"/>
      <c r="BY16" s="679"/>
      <c r="BZ16" s="679"/>
      <c r="CA16" s="679"/>
      <c r="CB16" s="722"/>
      <c r="CD16" s="711" t="s">
        <v>259</v>
      </c>
      <c r="CE16" s="712"/>
      <c r="CF16" s="712"/>
      <c r="CG16" s="712"/>
      <c r="CH16" s="712"/>
      <c r="CI16" s="712"/>
      <c r="CJ16" s="712"/>
      <c r="CK16" s="712"/>
      <c r="CL16" s="712"/>
      <c r="CM16" s="712"/>
      <c r="CN16" s="712"/>
      <c r="CO16" s="712"/>
      <c r="CP16" s="712"/>
      <c r="CQ16" s="713"/>
      <c r="CR16" s="678" t="s">
        <v>129</v>
      </c>
      <c r="CS16" s="679"/>
      <c r="CT16" s="679"/>
      <c r="CU16" s="679"/>
      <c r="CV16" s="679"/>
      <c r="CW16" s="679"/>
      <c r="CX16" s="679"/>
      <c r="CY16" s="680"/>
      <c r="CZ16" s="715" t="s">
        <v>239</v>
      </c>
      <c r="DA16" s="715"/>
      <c r="DB16" s="715"/>
      <c r="DC16" s="715"/>
      <c r="DD16" s="684" t="s">
        <v>129</v>
      </c>
      <c r="DE16" s="679"/>
      <c r="DF16" s="679"/>
      <c r="DG16" s="679"/>
      <c r="DH16" s="679"/>
      <c r="DI16" s="679"/>
      <c r="DJ16" s="679"/>
      <c r="DK16" s="679"/>
      <c r="DL16" s="679"/>
      <c r="DM16" s="679"/>
      <c r="DN16" s="679"/>
      <c r="DO16" s="679"/>
      <c r="DP16" s="680"/>
      <c r="DQ16" s="684" t="s">
        <v>239</v>
      </c>
      <c r="DR16" s="679"/>
      <c r="DS16" s="679"/>
      <c r="DT16" s="679"/>
      <c r="DU16" s="679"/>
      <c r="DV16" s="679"/>
      <c r="DW16" s="679"/>
      <c r="DX16" s="679"/>
      <c r="DY16" s="679"/>
      <c r="DZ16" s="679"/>
      <c r="EA16" s="679"/>
      <c r="EB16" s="679"/>
      <c r="EC16" s="722"/>
    </row>
    <row r="17" spans="2:133" ht="11.25" customHeight="1">
      <c r="B17" s="675" t="s">
        <v>260</v>
      </c>
      <c r="C17" s="676"/>
      <c r="D17" s="676"/>
      <c r="E17" s="676"/>
      <c r="F17" s="676"/>
      <c r="G17" s="676"/>
      <c r="H17" s="676"/>
      <c r="I17" s="676"/>
      <c r="J17" s="676"/>
      <c r="K17" s="676"/>
      <c r="L17" s="676"/>
      <c r="M17" s="676"/>
      <c r="N17" s="676"/>
      <c r="O17" s="676"/>
      <c r="P17" s="676"/>
      <c r="Q17" s="677"/>
      <c r="R17" s="678">
        <v>151648</v>
      </c>
      <c r="S17" s="679"/>
      <c r="T17" s="679"/>
      <c r="U17" s="679"/>
      <c r="V17" s="679"/>
      <c r="W17" s="679"/>
      <c r="X17" s="679"/>
      <c r="Y17" s="680"/>
      <c r="Z17" s="715">
        <v>0.6</v>
      </c>
      <c r="AA17" s="715"/>
      <c r="AB17" s="715"/>
      <c r="AC17" s="715"/>
      <c r="AD17" s="716">
        <v>151648</v>
      </c>
      <c r="AE17" s="716"/>
      <c r="AF17" s="716"/>
      <c r="AG17" s="716"/>
      <c r="AH17" s="716"/>
      <c r="AI17" s="716"/>
      <c r="AJ17" s="716"/>
      <c r="AK17" s="716"/>
      <c r="AL17" s="681">
        <v>1.2</v>
      </c>
      <c r="AM17" s="682"/>
      <c r="AN17" s="682"/>
      <c r="AO17" s="717"/>
      <c r="AP17" s="675" t="s">
        <v>261</v>
      </c>
      <c r="AQ17" s="676"/>
      <c r="AR17" s="676"/>
      <c r="AS17" s="676"/>
      <c r="AT17" s="676"/>
      <c r="AU17" s="676"/>
      <c r="AV17" s="676"/>
      <c r="AW17" s="676"/>
      <c r="AX17" s="676"/>
      <c r="AY17" s="676"/>
      <c r="AZ17" s="676"/>
      <c r="BA17" s="676"/>
      <c r="BB17" s="676"/>
      <c r="BC17" s="676"/>
      <c r="BD17" s="676"/>
      <c r="BE17" s="676"/>
      <c r="BF17" s="677"/>
      <c r="BG17" s="678" t="s">
        <v>239</v>
      </c>
      <c r="BH17" s="679"/>
      <c r="BI17" s="679"/>
      <c r="BJ17" s="679"/>
      <c r="BK17" s="679"/>
      <c r="BL17" s="679"/>
      <c r="BM17" s="679"/>
      <c r="BN17" s="680"/>
      <c r="BO17" s="715" t="s">
        <v>129</v>
      </c>
      <c r="BP17" s="715"/>
      <c r="BQ17" s="715"/>
      <c r="BR17" s="715"/>
      <c r="BS17" s="684" t="s">
        <v>129</v>
      </c>
      <c r="BT17" s="679"/>
      <c r="BU17" s="679"/>
      <c r="BV17" s="679"/>
      <c r="BW17" s="679"/>
      <c r="BX17" s="679"/>
      <c r="BY17" s="679"/>
      <c r="BZ17" s="679"/>
      <c r="CA17" s="679"/>
      <c r="CB17" s="722"/>
      <c r="CD17" s="711" t="s">
        <v>262</v>
      </c>
      <c r="CE17" s="712"/>
      <c r="CF17" s="712"/>
      <c r="CG17" s="712"/>
      <c r="CH17" s="712"/>
      <c r="CI17" s="712"/>
      <c r="CJ17" s="712"/>
      <c r="CK17" s="712"/>
      <c r="CL17" s="712"/>
      <c r="CM17" s="712"/>
      <c r="CN17" s="712"/>
      <c r="CO17" s="712"/>
      <c r="CP17" s="712"/>
      <c r="CQ17" s="713"/>
      <c r="CR17" s="678">
        <v>2216797</v>
      </c>
      <c r="CS17" s="679"/>
      <c r="CT17" s="679"/>
      <c r="CU17" s="679"/>
      <c r="CV17" s="679"/>
      <c r="CW17" s="679"/>
      <c r="CX17" s="679"/>
      <c r="CY17" s="680"/>
      <c r="CZ17" s="715">
        <v>8.5</v>
      </c>
      <c r="DA17" s="715"/>
      <c r="DB17" s="715"/>
      <c r="DC17" s="715"/>
      <c r="DD17" s="684" t="s">
        <v>129</v>
      </c>
      <c r="DE17" s="679"/>
      <c r="DF17" s="679"/>
      <c r="DG17" s="679"/>
      <c r="DH17" s="679"/>
      <c r="DI17" s="679"/>
      <c r="DJ17" s="679"/>
      <c r="DK17" s="679"/>
      <c r="DL17" s="679"/>
      <c r="DM17" s="679"/>
      <c r="DN17" s="679"/>
      <c r="DO17" s="679"/>
      <c r="DP17" s="680"/>
      <c r="DQ17" s="684">
        <v>2193642</v>
      </c>
      <c r="DR17" s="679"/>
      <c r="DS17" s="679"/>
      <c r="DT17" s="679"/>
      <c r="DU17" s="679"/>
      <c r="DV17" s="679"/>
      <c r="DW17" s="679"/>
      <c r="DX17" s="679"/>
      <c r="DY17" s="679"/>
      <c r="DZ17" s="679"/>
      <c r="EA17" s="679"/>
      <c r="EB17" s="679"/>
      <c r="EC17" s="722"/>
    </row>
    <row r="18" spans="2:133" ht="11.25" customHeight="1">
      <c r="B18" s="675" t="s">
        <v>263</v>
      </c>
      <c r="C18" s="676"/>
      <c r="D18" s="676"/>
      <c r="E18" s="676"/>
      <c r="F18" s="676"/>
      <c r="G18" s="676"/>
      <c r="H18" s="676"/>
      <c r="I18" s="676"/>
      <c r="J18" s="676"/>
      <c r="K18" s="676"/>
      <c r="L18" s="676"/>
      <c r="M18" s="676"/>
      <c r="N18" s="676"/>
      <c r="O18" s="676"/>
      <c r="P18" s="676"/>
      <c r="Q18" s="677"/>
      <c r="R18" s="678">
        <v>66753</v>
      </c>
      <c r="S18" s="679"/>
      <c r="T18" s="679"/>
      <c r="U18" s="679"/>
      <c r="V18" s="679"/>
      <c r="W18" s="679"/>
      <c r="X18" s="679"/>
      <c r="Y18" s="680"/>
      <c r="Z18" s="715">
        <v>0.2</v>
      </c>
      <c r="AA18" s="715"/>
      <c r="AB18" s="715"/>
      <c r="AC18" s="715"/>
      <c r="AD18" s="716">
        <v>66753</v>
      </c>
      <c r="AE18" s="716"/>
      <c r="AF18" s="716"/>
      <c r="AG18" s="716"/>
      <c r="AH18" s="716"/>
      <c r="AI18" s="716"/>
      <c r="AJ18" s="716"/>
      <c r="AK18" s="716"/>
      <c r="AL18" s="681">
        <v>0.5</v>
      </c>
      <c r="AM18" s="682"/>
      <c r="AN18" s="682"/>
      <c r="AO18" s="717"/>
      <c r="AP18" s="675" t="s">
        <v>264</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129</v>
      </c>
      <c r="BP18" s="715"/>
      <c r="BQ18" s="715"/>
      <c r="BR18" s="715"/>
      <c r="BS18" s="684" t="s">
        <v>129</v>
      </c>
      <c r="BT18" s="679"/>
      <c r="BU18" s="679"/>
      <c r="BV18" s="679"/>
      <c r="BW18" s="679"/>
      <c r="BX18" s="679"/>
      <c r="BY18" s="679"/>
      <c r="BZ18" s="679"/>
      <c r="CA18" s="679"/>
      <c r="CB18" s="722"/>
      <c r="CD18" s="711" t="s">
        <v>265</v>
      </c>
      <c r="CE18" s="712"/>
      <c r="CF18" s="712"/>
      <c r="CG18" s="712"/>
      <c r="CH18" s="712"/>
      <c r="CI18" s="712"/>
      <c r="CJ18" s="712"/>
      <c r="CK18" s="712"/>
      <c r="CL18" s="712"/>
      <c r="CM18" s="712"/>
      <c r="CN18" s="712"/>
      <c r="CO18" s="712"/>
      <c r="CP18" s="712"/>
      <c r="CQ18" s="713"/>
      <c r="CR18" s="678" t="s">
        <v>129</v>
      </c>
      <c r="CS18" s="679"/>
      <c r="CT18" s="679"/>
      <c r="CU18" s="679"/>
      <c r="CV18" s="679"/>
      <c r="CW18" s="679"/>
      <c r="CX18" s="679"/>
      <c r="CY18" s="680"/>
      <c r="CZ18" s="715" t="s">
        <v>129</v>
      </c>
      <c r="DA18" s="715"/>
      <c r="DB18" s="715"/>
      <c r="DC18" s="715"/>
      <c r="DD18" s="684" t="s">
        <v>129</v>
      </c>
      <c r="DE18" s="679"/>
      <c r="DF18" s="679"/>
      <c r="DG18" s="679"/>
      <c r="DH18" s="679"/>
      <c r="DI18" s="679"/>
      <c r="DJ18" s="679"/>
      <c r="DK18" s="679"/>
      <c r="DL18" s="679"/>
      <c r="DM18" s="679"/>
      <c r="DN18" s="679"/>
      <c r="DO18" s="679"/>
      <c r="DP18" s="680"/>
      <c r="DQ18" s="684" t="s">
        <v>129</v>
      </c>
      <c r="DR18" s="679"/>
      <c r="DS18" s="679"/>
      <c r="DT18" s="679"/>
      <c r="DU18" s="679"/>
      <c r="DV18" s="679"/>
      <c r="DW18" s="679"/>
      <c r="DX18" s="679"/>
      <c r="DY18" s="679"/>
      <c r="DZ18" s="679"/>
      <c r="EA18" s="679"/>
      <c r="EB18" s="679"/>
      <c r="EC18" s="722"/>
    </row>
    <row r="19" spans="2:133" ht="11.25" customHeight="1">
      <c r="B19" s="675" t="s">
        <v>266</v>
      </c>
      <c r="C19" s="676"/>
      <c r="D19" s="676"/>
      <c r="E19" s="676"/>
      <c r="F19" s="676"/>
      <c r="G19" s="676"/>
      <c r="H19" s="676"/>
      <c r="I19" s="676"/>
      <c r="J19" s="676"/>
      <c r="K19" s="676"/>
      <c r="L19" s="676"/>
      <c r="M19" s="676"/>
      <c r="N19" s="676"/>
      <c r="O19" s="676"/>
      <c r="P19" s="676"/>
      <c r="Q19" s="677"/>
      <c r="R19" s="678">
        <v>3925</v>
      </c>
      <c r="S19" s="679"/>
      <c r="T19" s="679"/>
      <c r="U19" s="679"/>
      <c r="V19" s="679"/>
      <c r="W19" s="679"/>
      <c r="X19" s="679"/>
      <c r="Y19" s="680"/>
      <c r="Z19" s="715">
        <v>0</v>
      </c>
      <c r="AA19" s="715"/>
      <c r="AB19" s="715"/>
      <c r="AC19" s="715"/>
      <c r="AD19" s="716">
        <v>3925</v>
      </c>
      <c r="AE19" s="716"/>
      <c r="AF19" s="716"/>
      <c r="AG19" s="716"/>
      <c r="AH19" s="716"/>
      <c r="AI19" s="716"/>
      <c r="AJ19" s="716"/>
      <c r="AK19" s="716"/>
      <c r="AL19" s="681">
        <v>0</v>
      </c>
      <c r="AM19" s="682"/>
      <c r="AN19" s="682"/>
      <c r="AO19" s="717"/>
      <c r="AP19" s="675" t="s">
        <v>267</v>
      </c>
      <c r="AQ19" s="676"/>
      <c r="AR19" s="676"/>
      <c r="AS19" s="676"/>
      <c r="AT19" s="676"/>
      <c r="AU19" s="676"/>
      <c r="AV19" s="676"/>
      <c r="AW19" s="676"/>
      <c r="AX19" s="676"/>
      <c r="AY19" s="676"/>
      <c r="AZ19" s="676"/>
      <c r="BA19" s="676"/>
      <c r="BB19" s="676"/>
      <c r="BC19" s="676"/>
      <c r="BD19" s="676"/>
      <c r="BE19" s="676"/>
      <c r="BF19" s="677"/>
      <c r="BG19" s="678">
        <v>588245</v>
      </c>
      <c r="BH19" s="679"/>
      <c r="BI19" s="679"/>
      <c r="BJ19" s="679"/>
      <c r="BK19" s="679"/>
      <c r="BL19" s="679"/>
      <c r="BM19" s="679"/>
      <c r="BN19" s="680"/>
      <c r="BO19" s="715">
        <v>6.7</v>
      </c>
      <c r="BP19" s="715"/>
      <c r="BQ19" s="715"/>
      <c r="BR19" s="715"/>
      <c r="BS19" s="684" t="s">
        <v>129</v>
      </c>
      <c r="BT19" s="679"/>
      <c r="BU19" s="679"/>
      <c r="BV19" s="679"/>
      <c r="BW19" s="679"/>
      <c r="BX19" s="679"/>
      <c r="BY19" s="679"/>
      <c r="BZ19" s="679"/>
      <c r="CA19" s="679"/>
      <c r="CB19" s="722"/>
      <c r="CD19" s="711" t="s">
        <v>268</v>
      </c>
      <c r="CE19" s="712"/>
      <c r="CF19" s="712"/>
      <c r="CG19" s="712"/>
      <c r="CH19" s="712"/>
      <c r="CI19" s="712"/>
      <c r="CJ19" s="712"/>
      <c r="CK19" s="712"/>
      <c r="CL19" s="712"/>
      <c r="CM19" s="712"/>
      <c r="CN19" s="712"/>
      <c r="CO19" s="712"/>
      <c r="CP19" s="712"/>
      <c r="CQ19" s="713"/>
      <c r="CR19" s="678" t="s">
        <v>239</v>
      </c>
      <c r="CS19" s="679"/>
      <c r="CT19" s="679"/>
      <c r="CU19" s="679"/>
      <c r="CV19" s="679"/>
      <c r="CW19" s="679"/>
      <c r="CX19" s="679"/>
      <c r="CY19" s="680"/>
      <c r="CZ19" s="715" t="s">
        <v>239</v>
      </c>
      <c r="DA19" s="715"/>
      <c r="DB19" s="715"/>
      <c r="DC19" s="715"/>
      <c r="DD19" s="684" t="s">
        <v>129</v>
      </c>
      <c r="DE19" s="679"/>
      <c r="DF19" s="679"/>
      <c r="DG19" s="679"/>
      <c r="DH19" s="679"/>
      <c r="DI19" s="679"/>
      <c r="DJ19" s="679"/>
      <c r="DK19" s="679"/>
      <c r="DL19" s="679"/>
      <c r="DM19" s="679"/>
      <c r="DN19" s="679"/>
      <c r="DO19" s="679"/>
      <c r="DP19" s="680"/>
      <c r="DQ19" s="684" t="s">
        <v>129</v>
      </c>
      <c r="DR19" s="679"/>
      <c r="DS19" s="679"/>
      <c r="DT19" s="679"/>
      <c r="DU19" s="679"/>
      <c r="DV19" s="679"/>
      <c r="DW19" s="679"/>
      <c r="DX19" s="679"/>
      <c r="DY19" s="679"/>
      <c r="DZ19" s="679"/>
      <c r="EA19" s="679"/>
      <c r="EB19" s="679"/>
      <c r="EC19" s="722"/>
    </row>
    <row r="20" spans="2:133" ht="11.25" customHeight="1">
      <c r="B20" s="675" t="s">
        <v>269</v>
      </c>
      <c r="C20" s="676"/>
      <c r="D20" s="676"/>
      <c r="E20" s="676"/>
      <c r="F20" s="676"/>
      <c r="G20" s="676"/>
      <c r="H20" s="676"/>
      <c r="I20" s="676"/>
      <c r="J20" s="676"/>
      <c r="K20" s="676"/>
      <c r="L20" s="676"/>
      <c r="M20" s="676"/>
      <c r="N20" s="676"/>
      <c r="O20" s="676"/>
      <c r="P20" s="676"/>
      <c r="Q20" s="677"/>
      <c r="R20" s="678">
        <v>1772</v>
      </c>
      <c r="S20" s="679"/>
      <c r="T20" s="679"/>
      <c r="U20" s="679"/>
      <c r="V20" s="679"/>
      <c r="W20" s="679"/>
      <c r="X20" s="679"/>
      <c r="Y20" s="680"/>
      <c r="Z20" s="715">
        <v>0</v>
      </c>
      <c r="AA20" s="715"/>
      <c r="AB20" s="715"/>
      <c r="AC20" s="715"/>
      <c r="AD20" s="716">
        <v>1772</v>
      </c>
      <c r="AE20" s="716"/>
      <c r="AF20" s="716"/>
      <c r="AG20" s="716"/>
      <c r="AH20" s="716"/>
      <c r="AI20" s="716"/>
      <c r="AJ20" s="716"/>
      <c r="AK20" s="716"/>
      <c r="AL20" s="681">
        <v>0</v>
      </c>
      <c r="AM20" s="682"/>
      <c r="AN20" s="682"/>
      <c r="AO20" s="717"/>
      <c r="AP20" s="675" t="s">
        <v>270</v>
      </c>
      <c r="AQ20" s="676"/>
      <c r="AR20" s="676"/>
      <c r="AS20" s="676"/>
      <c r="AT20" s="676"/>
      <c r="AU20" s="676"/>
      <c r="AV20" s="676"/>
      <c r="AW20" s="676"/>
      <c r="AX20" s="676"/>
      <c r="AY20" s="676"/>
      <c r="AZ20" s="676"/>
      <c r="BA20" s="676"/>
      <c r="BB20" s="676"/>
      <c r="BC20" s="676"/>
      <c r="BD20" s="676"/>
      <c r="BE20" s="676"/>
      <c r="BF20" s="677"/>
      <c r="BG20" s="678">
        <v>588245</v>
      </c>
      <c r="BH20" s="679"/>
      <c r="BI20" s="679"/>
      <c r="BJ20" s="679"/>
      <c r="BK20" s="679"/>
      <c r="BL20" s="679"/>
      <c r="BM20" s="679"/>
      <c r="BN20" s="680"/>
      <c r="BO20" s="715">
        <v>6.7</v>
      </c>
      <c r="BP20" s="715"/>
      <c r="BQ20" s="715"/>
      <c r="BR20" s="715"/>
      <c r="BS20" s="684" t="s">
        <v>129</v>
      </c>
      <c r="BT20" s="679"/>
      <c r="BU20" s="679"/>
      <c r="BV20" s="679"/>
      <c r="BW20" s="679"/>
      <c r="BX20" s="679"/>
      <c r="BY20" s="679"/>
      <c r="BZ20" s="679"/>
      <c r="CA20" s="679"/>
      <c r="CB20" s="722"/>
      <c r="CD20" s="711" t="s">
        <v>271</v>
      </c>
      <c r="CE20" s="712"/>
      <c r="CF20" s="712"/>
      <c r="CG20" s="712"/>
      <c r="CH20" s="712"/>
      <c r="CI20" s="712"/>
      <c r="CJ20" s="712"/>
      <c r="CK20" s="712"/>
      <c r="CL20" s="712"/>
      <c r="CM20" s="712"/>
      <c r="CN20" s="712"/>
      <c r="CO20" s="712"/>
      <c r="CP20" s="712"/>
      <c r="CQ20" s="713"/>
      <c r="CR20" s="678">
        <v>25960128</v>
      </c>
      <c r="CS20" s="679"/>
      <c r="CT20" s="679"/>
      <c r="CU20" s="679"/>
      <c r="CV20" s="679"/>
      <c r="CW20" s="679"/>
      <c r="CX20" s="679"/>
      <c r="CY20" s="680"/>
      <c r="CZ20" s="715">
        <v>100</v>
      </c>
      <c r="DA20" s="715"/>
      <c r="DB20" s="715"/>
      <c r="DC20" s="715"/>
      <c r="DD20" s="684">
        <v>3949310</v>
      </c>
      <c r="DE20" s="679"/>
      <c r="DF20" s="679"/>
      <c r="DG20" s="679"/>
      <c r="DH20" s="679"/>
      <c r="DI20" s="679"/>
      <c r="DJ20" s="679"/>
      <c r="DK20" s="679"/>
      <c r="DL20" s="679"/>
      <c r="DM20" s="679"/>
      <c r="DN20" s="679"/>
      <c r="DO20" s="679"/>
      <c r="DP20" s="680"/>
      <c r="DQ20" s="684">
        <v>15393013</v>
      </c>
      <c r="DR20" s="679"/>
      <c r="DS20" s="679"/>
      <c r="DT20" s="679"/>
      <c r="DU20" s="679"/>
      <c r="DV20" s="679"/>
      <c r="DW20" s="679"/>
      <c r="DX20" s="679"/>
      <c r="DY20" s="679"/>
      <c r="DZ20" s="679"/>
      <c r="EA20" s="679"/>
      <c r="EB20" s="679"/>
      <c r="EC20" s="722"/>
    </row>
    <row r="21" spans="2:133" ht="11.25" customHeight="1">
      <c r="B21" s="675" t="s">
        <v>272</v>
      </c>
      <c r="C21" s="676"/>
      <c r="D21" s="676"/>
      <c r="E21" s="676"/>
      <c r="F21" s="676"/>
      <c r="G21" s="676"/>
      <c r="H21" s="676"/>
      <c r="I21" s="676"/>
      <c r="J21" s="676"/>
      <c r="K21" s="676"/>
      <c r="L21" s="676"/>
      <c r="M21" s="676"/>
      <c r="N21" s="676"/>
      <c r="O21" s="676"/>
      <c r="P21" s="676"/>
      <c r="Q21" s="677"/>
      <c r="R21" s="678">
        <v>79198</v>
      </c>
      <c r="S21" s="679"/>
      <c r="T21" s="679"/>
      <c r="U21" s="679"/>
      <c r="V21" s="679"/>
      <c r="W21" s="679"/>
      <c r="X21" s="679"/>
      <c r="Y21" s="680"/>
      <c r="Z21" s="715">
        <v>0.3</v>
      </c>
      <c r="AA21" s="715"/>
      <c r="AB21" s="715"/>
      <c r="AC21" s="715"/>
      <c r="AD21" s="716">
        <v>79198</v>
      </c>
      <c r="AE21" s="716"/>
      <c r="AF21" s="716"/>
      <c r="AG21" s="716"/>
      <c r="AH21" s="716"/>
      <c r="AI21" s="716"/>
      <c r="AJ21" s="716"/>
      <c r="AK21" s="716"/>
      <c r="AL21" s="681">
        <v>0.6</v>
      </c>
      <c r="AM21" s="682"/>
      <c r="AN21" s="682"/>
      <c r="AO21" s="717"/>
      <c r="AP21" s="772" t="s">
        <v>273</v>
      </c>
      <c r="AQ21" s="780"/>
      <c r="AR21" s="780"/>
      <c r="AS21" s="780"/>
      <c r="AT21" s="780"/>
      <c r="AU21" s="780"/>
      <c r="AV21" s="780"/>
      <c r="AW21" s="780"/>
      <c r="AX21" s="780"/>
      <c r="AY21" s="780"/>
      <c r="AZ21" s="780"/>
      <c r="BA21" s="780"/>
      <c r="BB21" s="780"/>
      <c r="BC21" s="780"/>
      <c r="BD21" s="780"/>
      <c r="BE21" s="780"/>
      <c r="BF21" s="774"/>
      <c r="BG21" s="678">
        <v>46875</v>
      </c>
      <c r="BH21" s="679"/>
      <c r="BI21" s="679"/>
      <c r="BJ21" s="679"/>
      <c r="BK21" s="679"/>
      <c r="BL21" s="679"/>
      <c r="BM21" s="679"/>
      <c r="BN21" s="680"/>
      <c r="BO21" s="715">
        <v>0.5</v>
      </c>
      <c r="BP21" s="715"/>
      <c r="BQ21" s="715"/>
      <c r="BR21" s="715"/>
      <c r="BS21" s="684" t="s">
        <v>129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274</v>
      </c>
      <c r="C22" s="676"/>
      <c r="D22" s="676"/>
      <c r="E22" s="676"/>
      <c r="F22" s="676"/>
      <c r="G22" s="676"/>
      <c r="H22" s="676"/>
      <c r="I22" s="676"/>
      <c r="J22" s="676"/>
      <c r="K22" s="676"/>
      <c r="L22" s="676"/>
      <c r="M22" s="676"/>
      <c r="N22" s="676"/>
      <c r="O22" s="676"/>
      <c r="P22" s="676"/>
      <c r="Q22" s="677"/>
      <c r="R22" s="678">
        <v>3736566</v>
      </c>
      <c r="S22" s="679"/>
      <c r="T22" s="679"/>
      <c r="U22" s="679"/>
      <c r="V22" s="679"/>
      <c r="W22" s="679"/>
      <c r="X22" s="679"/>
      <c r="Y22" s="680"/>
      <c r="Z22" s="715">
        <v>13.6</v>
      </c>
      <c r="AA22" s="715"/>
      <c r="AB22" s="715"/>
      <c r="AC22" s="715"/>
      <c r="AD22" s="716">
        <v>3296216</v>
      </c>
      <c r="AE22" s="716"/>
      <c r="AF22" s="716"/>
      <c r="AG22" s="716"/>
      <c r="AH22" s="716"/>
      <c r="AI22" s="716"/>
      <c r="AJ22" s="716"/>
      <c r="AK22" s="716"/>
      <c r="AL22" s="681">
        <v>25.1</v>
      </c>
      <c r="AM22" s="682"/>
      <c r="AN22" s="682"/>
      <c r="AO22" s="717"/>
      <c r="AP22" s="772" t="s">
        <v>275</v>
      </c>
      <c r="AQ22" s="780"/>
      <c r="AR22" s="780"/>
      <c r="AS22" s="780"/>
      <c r="AT22" s="780"/>
      <c r="AU22" s="780"/>
      <c r="AV22" s="780"/>
      <c r="AW22" s="780"/>
      <c r="AX22" s="780"/>
      <c r="AY22" s="780"/>
      <c r="AZ22" s="780"/>
      <c r="BA22" s="780"/>
      <c r="BB22" s="780"/>
      <c r="BC22" s="780"/>
      <c r="BD22" s="780"/>
      <c r="BE22" s="780"/>
      <c r="BF22" s="774"/>
      <c r="BG22" s="678" t="s">
        <v>129</v>
      </c>
      <c r="BH22" s="679"/>
      <c r="BI22" s="679"/>
      <c r="BJ22" s="679"/>
      <c r="BK22" s="679"/>
      <c r="BL22" s="679"/>
      <c r="BM22" s="679"/>
      <c r="BN22" s="680"/>
      <c r="BO22" s="715" t="s">
        <v>129</v>
      </c>
      <c r="BP22" s="715"/>
      <c r="BQ22" s="715"/>
      <c r="BR22" s="715"/>
      <c r="BS22" s="684" t="s">
        <v>129</v>
      </c>
      <c r="BT22" s="679"/>
      <c r="BU22" s="679"/>
      <c r="BV22" s="679"/>
      <c r="BW22" s="679"/>
      <c r="BX22" s="679"/>
      <c r="BY22" s="679"/>
      <c r="BZ22" s="679"/>
      <c r="CA22" s="679"/>
      <c r="CB22" s="722"/>
      <c r="CD22" s="782" t="s">
        <v>276</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277</v>
      </c>
      <c r="C23" s="676"/>
      <c r="D23" s="676"/>
      <c r="E23" s="676"/>
      <c r="F23" s="676"/>
      <c r="G23" s="676"/>
      <c r="H23" s="676"/>
      <c r="I23" s="676"/>
      <c r="J23" s="676"/>
      <c r="K23" s="676"/>
      <c r="L23" s="676"/>
      <c r="M23" s="676"/>
      <c r="N23" s="676"/>
      <c r="O23" s="676"/>
      <c r="P23" s="676"/>
      <c r="Q23" s="677"/>
      <c r="R23" s="678">
        <v>3296216</v>
      </c>
      <c r="S23" s="679"/>
      <c r="T23" s="679"/>
      <c r="U23" s="679"/>
      <c r="V23" s="679"/>
      <c r="W23" s="679"/>
      <c r="X23" s="679"/>
      <c r="Y23" s="680"/>
      <c r="Z23" s="715">
        <v>12</v>
      </c>
      <c r="AA23" s="715"/>
      <c r="AB23" s="715"/>
      <c r="AC23" s="715"/>
      <c r="AD23" s="716">
        <v>3296216</v>
      </c>
      <c r="AE23" s="716"/>
      <c r="AF23" s="716"/>
      <c r="AG23" s="716"/>
      <c r="AH23" s="716"/>
      <c r="AI23" s="716"/>
      <c r="AJ23" s="716"/>
      <c r="AK23" s="716"/>
      <c r="AL23" s="681">
        <v>25.1</v>
      </c>
      <c r="AM23" s="682"/>
      <c r="AN23" s="682"/>
      <c r="AO23" s="717"/>
      <c r="AP23" s="772" t="s">
        <v>278</v>
      </c>
      <c r="AQ23" s="780"/>
      <c r="AR23" s="780"/>
      <c r="AS23" s="780"/>
      <c r="AT23" s="780"/>
      <c r="AU23" s="780"/>
      <c r="AV23" s="780"/>
      <c r="AW23" s="780"/>
      <c r="AX23" s="780"/>
      <c r="AY23" s="780"/>
      <c r="AZ23" s="780"/>
      <c r="BA23" s="780"/>
      <c r="BB23" s="780"/>
      <c r="BC23" s="780"/>
      <c r="BD23" s="780"/>
      <c r="BE23" s="780"/>
      <c r="BF23" s="774"/>
      <c r="BG23" s="678">
        <v>541370</v>
      </c>
      <c r="BH23" s="679"/>
      <c r="BI23" s="679"/>
      <c r="BJ23" s="679"/>
      <c r="BK23" s="679"/>
      <c r="BL23" s="679"/>
      <c r="BM23" s="679"/>
      <c r="BN23" s="680"/>
      <c r="BO23" s="715">
        <v>6.2</v>
      </c>
      <c r="BP23" s="715"/>
      <c r="BQ23" s="715"/>
      <c r="BR23" s="715"/>
      <c r="BS23" s="684" t="s">
        <v>239</v>
      </c>
      <c r="BT23" s="679"/>
      <c r="BU23" s="679"/>
      <c r="BV23" s="679"/>
      <c r="BW23" s="679"/>
      <c r="BX23" s="679"/>
      <c r="BY23" s="679"/>
      <c r="BZ23" s="679"/>
      <c r="CA23" s="679"/>
      <c r="CB23" s="722"/>
      <c r="CD23" s="782" t="s">
        <v>217</v>
      </c>
      <c r="CE23" s="783"/>
      <c r="CF23" s="783"/>
      <c r="CG23" s="783"/>
      <c r="CH23" s="783"/>
      <c r="CI23" s="783"/>
      <c r="CJ23" s="783"/>
      <c r="CK23" s="783"/>
      <c r="CL23" s="783"/>
      <c r="CM23" s="783"/>
      <c r="CN23" s="783"/>
      <c r="CO23" s="783"/>
      <c r="CP23" s="783"/>
      <c r="CQ23" s="784"/>
      <c r="CR23" s="782" t="s">
        <v>279</v>
      </c>
      <c r="CS23" s="783"/>
      <c r="CT23" s="783"/>
      <c r="CU23" s="783"/>
      <c r="CV23" s="783"/>
      <c r="CW23" s="783"/>
      <c r="CX23" s="783"/>
      <c r="CY23" s="784"/>
      <c r="CZ23" s="782" t="s">
        <v>280</v>
      </c>
      <c r="DA23" s="783"/>
      <c r="DB23" s="783"/>
      <c r="DC23" s="784"/>
      <c r="DD23" s="782" t="s">
        <v>281</v>
      </c>
      <c r="DE23" s="783"/>
      <c r="DF23" s="783"/>
      <c r="DG23" s="783"/>
      <c r="DH23" s="783"/>
      <c r="DI23" s="783"/>
      <c r="DJ23" s="783"/>
      <c r="DK23" s="784"/>
      <c r="DL23" s="791" t="s">
        <v>282</v>
      </c>
      <c r="DM23" s="792"/>
      <c r="DN23" s="792"/>
      <c r="DO23" s="792"/>
      <c r="DP23" s="792"/>
      <c r="DQ23" s="792"/>
      <c r="DR23" s="792"/>
      <c r="DS23" s="792"/>
      <c r="DT23" s="792"/>
      <c r="DU23" s="792"/>
      <c r="DV23" s="793"/>
      <c r="DW23" s="782" t="s">
        <v>283</v>
      </c>
      <c r="DX23" s="783"/>
      <c r="DY23" s="783"/>
      <c r="DZ23" s="783"/>
      <c r="EA23" s="783"/>
      <c r="EB23" s="783"/>
      <c r="EC23" s="784"/>
    </row>
    <row r="24" spans="2:133" ht="11.25" customHeight="1">
      <c r="B24" s="675" t="s">
        <v>284</v>
      </c>
      <c r="C24" s="676"/>
      <c r="D24" s="676"/>
      <c r="E24" s="676"/>
      <c r="F24" s="676"/>
      <c r="G24" s="676"/>
      <c r="H24" s="676"/>
      <c r="I24" s="676"/>
      <c r="J24" s="676"/>
      <c r="K24" s="676"/>
      <c r="L24" s="676"/>
      <c r="M24" s="676"/>
      <c r="N24" s="676"/>
      <c r="O24" s="676"/>
      <c r="P24" s="676"/>
      <c r="Q24" s="677"/>
      <c r="R24" s="678">
        <v>440321</v>
      </c>
      <c r="S24" s="679"/>
      <c r="T24" s="679"/>
      <c r="U24" s="679"/>
      <c r="V24" s="679"/>
      <c r="W24" s="679"/>
      <c r="X24" s="679"/>
      <c r="Y24" s="680"/>
      <c r="Z24" s="715">
        <v>1.6</v>
      </c>
      <c r="AA24" s="715"/>
      <c r="AB24" s="715"/>
      <c r="AC24" s="715"/>
      <c r="AD24" s="716" t="s">
        <v>129</v>
      </c>
      <c r="AE24" s="716"/>
      <c r="AF24" s="716"/>
      <c r="AG24" s="716"/>
      <c r="AH24" s="716"/>
      <c r="AI24" s="716"/>
      <c r="AJ24" s="716"/>
      <c r="AK24" s="716"/>
      <c r="AL24" s="681" t="s">
        <v>129</v>
      </c>
      <c r="AM24" s="682"/>
      <c r="AN24" s="682"/>
      <c r="AO24" s="717"/>
      <c r="AP24" s="772" t="s">
        <v>285</v>
      </c>
      <c r="AQ24" s="780"/>
      <c r="AR24" s="780"/>
      <c r="AS24" s="780"/>
      <c r="AT24" s="780"/>
      <c r="AU24" s="780"/>
      <c r="AV24" s="780"/>
      <c r="AW24" s="780"/>
      <c r="AX24" s="780"/>
      <c r="AY24" s="780"/>
      <c r="AZ24" s="780"/>
      <c r="BA24" s="780"/>
      <c r="BB24" s="780"/>
      <c r="BC24" s="780"/>
      <c r="BD24" s="780"/>
      <c r="BE24" s="780"/>
      <c r="BF24" s="774"/>
      <c r="BG24" s="678" t="s">
        <v>129</v>
      </c>
      <c r="BH24" s="679"/>
      <c r="BI24" s="679"/>
      <c r="BJ24" s="679"/>
      <c r="BK24" s="679"/>
      <c r="BL24" s="679"/>
      <c r="BM24" s="679"/>
      <c r="BN24" s="680"/>
      <c r="BO24" s="715" t="s">
        <v>129</v>
      </c>
      <c r="BP24" s="715"/>
      <c r="BQ24" s="715"/>
      <c r="BR24" s="715"/>
      <c r="BS24" s="684" t="s">
        <v>129</v>
      </c>
      <c r="BT24" s="679"/>
      <c r="BU24" s="679"/>
      <c r="BV24" s="679"/>
      <c r="BW24" s="679"/>
      <c r="BX24" s="679"/>
      <c r="BY24" s="679"/>
      <c r="BZ24" s="679"/>
      <c r="CA24" s="679"/>
      <c r="CB24" s="722"/>
      <c r="CD24" s="736" t="s">
        <v>286</v>
      </c>
      <c r="CE24" s="737"/>
      <c r="CF24" s="737"/>
      <c r="CG24" s="737"/>
      <c r="CH24" s="737"/>
      <c r="CI24" s="737"/>
      <c r="CJ24" s="737"/>
      <c r="CK24" s="737"/>
      <c r="CL24" s="737"/>
      <c r="CM24" s="737"/>
      <c r="CN24" s="737"/>
      <c r="CO24" s="737"/>
      <c r="CP24" s="737"/>
      <c r="CQ24" s="738"/>
      <c r="CR24" s="733">
        <v>10867274</v>
      </c>
      <c r="CS24" s="734"/>
      <c r="CT24" s="734"/>
      <c r="CU24" s="734"/>
      <c r="CV24" s="734"/>
      <c r="CW24" s="734"/>
      <c r="CX24" s="734"/>
      <c r="CY24" s="777"/>
      <c r="CZ24" s="778">
        <v>41.9</v>
      </c>
      <c r="DA24" s="749"/>
      <c r="DB24" s="749"/>
      <c r="DC24" s="781"/>
      <c r="DD24" s="776">
        <v>6881736</v>
      </c>
      <c r="DE24" s="734"/>
      <c r="DF24" s="734"/>
      <c r="DG24" s="734"/>
      <c r="DH24" s="734"/>
      <c r="DI24" s="734"/>
      <c r="DJ24" s="734"/>
      <c r="DK24" s="777"/>
      <c r="DL24" s="776">
        <v>6764206</v>
      </c>
      <c r="DM24" s="734"/>
      <c r="DN24" s="734"/>
      <c r="DO24" s="734"/>
      <c r="DP24" s="734"/>
      <c r="DQ24" s="734"/>
      <c r="DR24" s="734"/>
      <c r="DS24" s="734"/>
      <c r="DT24" s="734"/>
      <c r="DU24" s="734"/>
      <c r="DV24" s="777"/>
      <c r="DW24" s="778">
        <v>48.8</v>
      </c>
      <c r="DX24" s="749"/>
      <c r="DY24" s="749"/>
      <c r="DZ24" s="749"/>
      <c r="EA24" s="749"/>
      <c r="EB24" s="749"/>
      <c r="EC24" s="779"/>
    </row>
    <row r="25" spans="2:133" ht="11.25" customHeight="1">
      <c r="B25" s="675" t="s">
        <v>287</v>
      </c>
      <c r="C25" s="676"/>
      <c r="D25" s="676"/>
      <c r="E25" s="676"/>
      <c r="F25" s="676"/>
      <c r="G25" s="676"/>
      <c r="H25" s="676"/>
      <c r="I25" s="676"/>
      <c r="J25" s="676"/>
      <c r="K25" s="676"/>
      <c r="L25" s="676"/>
      <c r="M25" s="676"/>
      <c r="N25" s="676"/>
      <c r="O25" s="676"/>
      <c r="P25" s="676"/>
      <c r="Q25" s="677"/>
      <c r="R25" s="678">
        <v>29</v>
      </c>
      <c r="S25" s="679"/>
      <c r="T25" s="679"/>
      <c r="U25" s="679"/>
      <c r="V25" s="679"/>
      <c r="W25" s="679"/>
      <c r="X25" s="679"/>
      <c r="Y25" s="680"/>
      <c r="Z25" s="715">
        <v>0</v>
      </c>
      <c r="AA25" s="715"/>
      <c r="AB25" s="715"/>
      <c r="AC25" s="715"/>
      <c r="AD25" s="716" t="s">
        <v>129</v>
      </c>
      <c r="AE25" s="716"/>
      <c r="AF25" s="716"/>
      <c r="AG25" s="716"/>
      <c r="AH25" s="716"/>
      <c r="AI25" s="716"/>
      <c r="AJ25" s="716"/>
      <c r="AK25" s="716"/>
      <c r="AL25" s="681" t="s">
        <v>239</v>
      </c>
      <c r="AM25" s="682"/>
      <c r="AN25" s="682"/>
      <c r="AO25" s="717"/>
      <c r="AP25" s="772" t="s">
        <v>288</v>
      </c>
      <c r="AQ25" s="780"/>
      <c r="AR25" s="780"/>
      <c r="AS25" s="780"/>
      <c r="AT25" s="780"/>
      <c r="AU25" s="780"/>
      <c r="AV25" s="780"/>
      <c r="AW25" s="780"/>
      <c r="AX25" s="780"/>
      <c r="AY25" s="780"/>
      <c r="AZ25" s="780"/>
      <c r="BA25" s="780"/>
      <c r="BB25" s="780"/>
      <c r="BC25" s="780"/>
      <c r="BD25" s="780"/>
      <c r="BE25" s="780"/>
      <c r="BF25" s="774"/>
      <c r="BG25" s="678" t="s">
        <v>129</v>
      </c>
      <c r="BH25" s="679"/>
      <c r="BI25" s="679"/>
      <c r="BJ25" s="679"/>
      <c r="BK25" s="679"/>
      <c r="BL25" s="679"/>
      <c r="BM25" s="679"/>
      <c r="BN25" s="680"/>
      <c r="BO25" s="715" t="s">
        <v>129</v>
      </c>
      <c r="BP25" s="715"/>
      <c r="BQ25" s="715"/>
      <c r="BR25" s="715"/>
      <c r="BS25" s="684" t="s">
        <v>239</v>
      </c>
      <c r="BT25" s="679"/>
      <c r="BU25" s="679"/>
      <c r="BV25" s="679"/>
      <c r="BW25" s="679"/>
      <c r="BX25" s="679"/>
      <c r="BY25" s="679"/>
      <c r="BZ25" s="679"/>
      <c r="CA25" s="679"/>
      <c r="CB25" s="722"/>
      <c r="CD25" s="711" t="s">
        <v>289</v>
      </c>
      <c r="CE25" s="712"/>
      <c r="CF25" s="712"/>
      <c r="CG25" s="712"/>
      <c r="CH25" s="712"/>
      <c r="CI25" s="712"/>
      <c r="CJ25" s="712"/>
      <c r="CK25" s="712"/>
      <c r="CL25" s="712"/>
      <c r="CM25" s="712"/>
      <c r="CN25" s="712"/>
      <c r="CO25" s="712"/>
      <c r="CP25" s="712"/>
      <c r="CQ25" s="713"/>
      <c r="CR25" s="678">
        <v>3418733</v>
      </c>
      <c r="CS25" s="697"/>
      <c r="CT25" s="697"/>
      <c r="CU25" s="697"/>
      <c r="CV25" s="697"/>
      <c r="CW25" s="697"/>
      <c r="CX25" s="697"/>
      <c r="CY25" s="698"/>
      <c r="CZ25" s="681">
        <v>13.2</v>
      </c>
      <c r="DA25" s="699"/>
      <c r="DB25" s="699"/>
      <c r="DC25" s="700"/>
      <c r="DD25" s="684">
        <v>3154885</v>
      </c>
      <c r="DE25" s="697"/>
      <c r="DF25" s="697"/>
      <c r="DG25" s="697"/>
      <c r="DH25" s="697"/>
      <c r="DI25" s="697"/>
      <c r="DJ25" s="697"/>
      <c r="DK25" s="698"/>
      <c r="DL25" s="684">
        <v>3092713</v>
      </c>
      <c r="DM25" s="697"/>
      <c r="DN25" s="697"/>
      <c r="DO25" s="697"/>
      <c r="DP25" s="697"/>
      <c r="DQ25" s="697"/>
      <c r="DR25" s="697"/>
      <c r="DS25" s="697"/>
      <c r="DT25" s="697"/>
      <c r="DU25" s="697"/>
      <c r="DV25" s="698"/>
      <c r="DW25" s="681">
        <v>22.3</v>
      </c>
      <c r="DX25" s="699"/>
      <c r="DY25" s="699"/>
      <c r="DZ25" s="699"/>
      <c r="EA25" s="699"/>
      <c r="EB25" s="699"/>
      <c r="EC25" s="714"/>
    </row>
    <row r="26" spans="2:133" ht="11.25" customHeight="1">
      <c r="B26" s="675" t="s">
        <v>290</v>
      </c>
      <c r="C26" s="676"/>
      <c r="D26" s="676"/>
      <c r="E26" s="676"/>
      <c r="F26" s="676"/>
      <c r="G26" s="676"/>
      <c r="H26" s="676"/>
      <c r="I26" s="676"/>
      <c r="J26" s="676"/>
      <c r="K26" s="676"/>
      <c r="L26" s="676"/>
      <c r="M26" s="676"/>
      <c r="N26" s="676"/>
      <c r="O26" s="676"/>
      <c r="P26" s="676"/>
      <c r="Q26" s="677"/>
      <c r="R26" s="678">
        <v>14037527</v>
      </c>
      <c r="S26" s="679"/>
      <c r="T26" s="679"/>
      <c r="U26" s="679"/>
      <c r="V26" s="679"/>
      <c r="W26" s="679"/>
      <c r="X26" s="679"/>
      <c r="Y26" s="680"/>
      <c r="Z26" s="715">
        <v>51.2</v>
      </c>
      <c r="AA26" s="715"/>
      <c r="AB26" s="715"/>
      <c r="AC26" s="715"/>
      <c r="AD26" s="716">
        <v>13055807</v>
      </c>
      <c r="AE26" s="716"/>
      <c r="AF26" s="716"/>
      <c r="AG26" s="716"/>
      <c r="AH26" s="716"/>
      <c r="AI26" s="716"/>
      <c r="AJ26" s="716"/>
      <c r="AK26" s="716"/>
      <c r="AL26" s="681">
        <v>99.6</v>
      </c>
      <c r="AM26" s="682"/>
      <c r="AN26" s="682"/>
      <c r="AO26" s="717"/>
      <c r="AP26" s="772" t="s">
        <v>291</v>
      </c>
      <c r="AQ26" s="773"/>
      <c r="AR26" s="773"/>
      <c r="AS26" s="773"/>
      <c r="AT26" s="773"/>
      <c r="AU26" s="773"/>
      <c r="AV26" s="773"/>
      <c r="AW26" s="773"/>
      <c r="AX26" s="773"/>
      <c r="AY26" s="773"/>
      <c r="AZ26" s="773"/>
      <c r="BA26" s="773"/>
      <c r="BB26" s="773"/>
      <c r="BC26" s="773"/>
      <c r="BD26" s="773"/>
      <c r="BE26" s="773"/>
      <c r="BF26" s="774"/>
      <c r="BG26" s="678" t="s">
        <v>129</v>
      </c>
      <c r="BH26" s="679"/>
      <c r="BI26" s="679"/>
      <c r="BJ26" s="679"/>
      <c r="BK26" s="679"/>
      <c r="BL26" s="679"/>
      <c r="BM26" s="679"/>
      <c r="BN26" s="680"/>
      <c r="BO26" s="715" t="s">
        <v>129</v>
      </c>
      <c r="BP26" s="715"/>
      <c r="BQ26" s="715"/>
      <c r="BR26" s="715"/>
      <c r="BS26" s="684" t="s">
        <v>129</v>
      </c>
      <c r="BT26" s="679"/>
      <c r="BU26" s="679"/>
      <c r="BV26" s="679"/>
      <c r="BW26" s="679"/>
      <c r="BX26" s="679"/>
      <c r="BY26" s="679"/>
      <c r="BZ26" s="679"/>
      <c r="CA26" s="679"/>
      <c r="CB26" s="722"/>
      <c r="CD26" s="711" t="s">
        <v>292</v>
      </c>
      <c r="CE26" s="712"/>
      <c r="CF26" s="712"/>
      <c r="CG26" s="712"/>
      <c r="CH26" s="712"/>
      <c r="CI26" s="712"/>
      <c r="CJ26" s="712"/>
      <c r="CK26" s="712"/>
      <c r="CL26" s="712"/>
      <c r="CM26" s="712"/>
      <c r="CN26" s="712"/>
      <c r="CO26" s="712"/>
      <c r="CP26" s="712"/>
      <c r="CQ26" s="713"/>
      <c r="CR26" s="678">
        <v>2153057</v>
      </c>
      <c r="CS26" s="679"/>
      <c r="CT26" s="679"/>
      <c r="CU26" s="679"/>
      <c r="CV26" s="679"/>
      <c r="CW26" s="679"/>
      <c r="CX26" s="679"/>
      <c r="CY26" s="680"/>
      <c r="CZ26" s="681">
        <v>8.3000000000000007</v>
      </c>
      <c r="DA26" s="699"/>
      <c r="DB26" s="699"/>
      <c r="DC26" s="700"/>
      <c r="DD26" s="684">
        <v>1972909</v>
      </c>
      <c r="DE26" s="679"/>
      <c r="DF26" s="679"/>
      <c r="DG26" s="679"/>
      <c r="DH26" s="679"/>
      <c r="DI26" s="679"/>
      <c r="DJ26" s="679"/>
      <c r="DK26" s="680"/>
      <c r="DL26" s="684" t="s">
        <v>129</v>
      </c>
      <c r="DM26" s="679"/>
      <c r="DN26" s="679"/>
      <c r="DO26" s="679"/>
      <c r="DP26" s="679"/>
      <c r="DQ26" s="679"/>
      <c r="DR26" s="679"/>
      <c r="DS26" s="679"/>
      <c r="DT26" s="679"/>
      <c r="DU26" s="679"/>
      <c r="DV26" s="680"/>
      <c r="DW26" s="681" t="s">
        <v>239</v>
      </c>
      <c r="DX26" s="699"/>
      <c r="DY26" s="699"/>
      <c r="DZ26" s="699"/>
      <c r="EA26" s="699"/>
      <c r="EB26" s="699"/>
      <c r="EC26" s="714"/>
    </row>
    <row r="27" spans="2:133" ht="11.25" customHeight="1">
      <c r="B27" s="675" t="s">
        <v>293</v>
      </c>
      <c r="C27" s="676"/>
      <c r="D27" s="676"/>
      <c r="E27" s="676"/>
      <c r="F27" s="676"/>
      <c r="G27" s="676"/>
      <c r="H27" s="676"/>
      <c r="I27" s="676"/>
      <c r="J27" s="676"/>
      <c r="K27" s="676"/>
      <c r="L27" s="676"/>
      <c r="M27" s="676"/>
      <c r="N27" s="676"/>
      <c r="O27" s="676"/>
      <c r="P27" s="676"/>
      <c r="Q27" s="677"/>
      <c r="R27" s="678">
        <v>13629</v>
      </c>
      <c r="S27" s="679"/>
      <c r="T27" s="679"/>
      <c r="U27" s="679"/>
      <c r="V27" s="679"/>
      <c r="W27" s="679"/>
      <c r="X27" s="679"/>
      <c r="Y27" s="680"/>
      <c r="Z27" s="715">
        <v>0</v>
      </c>
      <c r="AA27" s="715"/>
      <c r="AB27" s="715"/>
      <c r="AC27" s="715"/>
      <c r="AD27" s="716">
        <v>13629</v>
      </c>
      <c r="AE27" s="716"/>
      <c r="AF27" s="716"/>
      <c r="AG27" s="716"/>
      <c r="AH27" s="716"/>
      <c r="AI27" s="716"/>
      <c r="AJ27" s="716"/>
      <c r="AK27" s="716"/>
      <c r="AL27" s="681">
        <v>0.1</v>
      </c>
      <c r="AM27" s="682"/>
      <c r="AN27" s="682"/>
      <c r="AO27" s="717"/>
      <c r="AP27" s="675" t="s">
        <v>294</v>
      </c>
      <c r="AQ27" s="676"/>
      <c r="AR27" s="676"/>
      <c r="AS27" s="676"/>
      <c r="AT27" s="676"/>
      <c r="AU27" s="676"/>
      <c r="AV27" s="676"/>
      <c r="AW27" s="676"/>
      <c r="AX27" s="676"/>
      <c r="AY27" s="676"/>
      <c r="AZ27" s="676"/>
      <c r="BA27" s="676"/>
      <c r="BB27" s="676"/>
      <c r="BC27" s="676"/>
      <c r="BD27" s="676"/>
      <c r="BE27" s="676"/>
      <c r="BF27" s="677"/>
      <c r="BG27" s="678">
        <v>8719452</v>
      </c>
      <c r="BH27" s="679"/>
      <c r="BI27" s="679"/>
      <c r="BJ27" s="679"/>
      <c r="BK27" s="679"/>
      <c r="BL27" s="679"/>
      <c r="BM27" s="679"/>
      <c r="BN27" s="680"/>
      <c r="BO27" s="715">
        <v>100</v>
      </c>
      <c r="BP27" s="715"/>
      <c r="BQ27" s="715"/>
      <c r="BR27" s="715"/>
      <c r="BS27" s="684">
        <v>83710</v>
      </c>
      <c r="BT27" s="679"/>
      <c r="BU27" s="679"/>
      <c r="BV27" s="679"/>
      <c r="BW27" s="679"/>
      <c r="BX27" s="679"/>
      <c r="BY27" s="679"/>
      <c r="BZ27" s="679"/>
      <c r="CA27" s="679"/>
      <c r="CB27" s="722"/>
      <c r="CD27" s="711" t="s">
        <v>295</v>
      </c>
      <c r="CE27" s="712"/>
      <c r="CF27" s="712"/>
      <c r="CG27" s="712"/>
      <c r="CH27" s="712"/>
      <c r="CI27" s="712"/>
      <c r="CJ27" s="712"/>
      <c r="CK27" s="712"/>
      <c r="CL27" s="712"/>
      <c r="CM27" s="712"/>
      <c r="CN27" s="712"/>
      <c r="CO27" s="712"/>
      <c r="CP27" s="712"/>
      <c r="CQ27" s="713"/>
      <c r="CR27" s="678">
        <v>5231744</v>
      </c>
      <c r="CS27" s="697"/>
      <c r="CT27" s="697"/>
      <c r="CU27" s="697"/>
      <c r="CV27" s="697"/>
      <c r="CW27" s="697"/>
      <c r="CX27" s="697"/>
      <c r="CY27" s="698"/>
      <c r="CZ27" s="681">
        <v>20.2</v>
      </c>
      <c r="DA27" s="699"/>
      <c r="DB27" s="699"/>
      <c r="DC27" s="700"/>
      <c r="DD27" s="684">
        <v>1533209</v>
      </c>
      <c r="DE27" s="697"/>
      <c r="DF27" s="697"/>
      <c r="DG27" s="697"/>
      <c r="DH27" s="697"/>
      <c r="DI27" s="697"/>
      <c r="DJ27" s="697"/>
      <c r="DK27" s="698"/>
      <c r="DL27" s="684">
        <v>1477851</v>
      </c>
      <c r="DM27" s="697"/>
      <c r="DN27" s="697"/>
      <c r="DO27" s="697"/>
      <c r="DP27" s="697"/>
      <c r="DQ27" s="697"/>
      <c r="DR27" s="697"/>
      <c r="DS27" s="697"/>
      <c r="DT27" s="697"/>
      <c r="DU27" s="697"/>
      <c r="DV27" s="698"/>
      <c r="DW27" s="681">
        <v>10.7</v>
      </c>
      <c r="DX27" s="699"/>
      <c r="DY27" s="699"/>
      <c r="DZ27" s="699"/>
      <c r="EA27" s="699"/>
      <c r="EB27" s="699"/>
      <c r="EC27" s="714"/>
    </row>
    <row r="28" spans="2:133" ht="11.25" customHeight="1">
      <c r="B28" s="675" t="s">
        <v>296</v>
      </c>
      <c r="C28" s="676"/>
      <c r="D28" s="676"/>
      <c r="E28" s="676"/>
      <c r="F28" s="676"/>
      <c r="G28" s="676"/>
      <c r="H28" s="676"/>
      <c r="I28" s="676"/>
      <c r="J28" s="676"/>
      <c r="K28" s="676"/>
      <c r="L28" s="676"/>
      <c r="M28" s="676"/>
      <c r="N28" s="676"/>
      <c r="O28" s="676"/>
      <c r="P28" s="676"/>
      <c r="Q28" s="677"/>
      <c r="R28" s="678">
        <v>156473</v>
      </c>
      <c r="S28" s="679"/>
      <c r="T28" s="679"/>
      <c r="U28" s="679"/>
      <c r="V28" s="679"/>
      <c r="W28" s="679"/>
      <c r="X28" s="679"/>
      <c r="Y28" s="680"/>
      <c r="Z28" s="715">
        <v>0.6</v>
      </c>
      <c r="AA28" s="715"/>
      <c r="AB28" s="715"/>
      <c r="AC28" s="715"/>
      <c r="AD28" s="716" t="s">
        <v>129</v>
      </c>
      <c r="AE28" s="716"/>
      <c r="AF28" s="716"/>
      <c r="AG28" s="716"/>
      <c r="AH28" s="716"/>
      <c r="AI28" s="716"/>
      <c r="AJ28" s="716"/>
      <c r="AK28" s="716"/>
      <c r="AL28" s="681" t="s">
        <v>239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297</v>
      </c>
      <c r="CE28" s="712"/>
      <c r="CF28" s="712"/>
      <c r="CG28" s="712"/>
      <c r="CH28" s="712"/>
      <c r="CI28" s="712"/>
      <c r="CJ28" s="712"/>
      <c r="CK28" s="712"/>
      <c r="CL28" s="712"/>
      <c r="CM28" s="712"/>
      <c r="CN28" s="712"/>
      <c r="CO28" s="712"/>
      <c r="CP28" s="712"/>
      <c r="CQ28" s="713"/>
      <c r="CR28" s="678">
        <v>2216797</v>
      </c>
      <c r="CS28" s="679"/>
      <c r="CT28" s="679"/>
      <c r="CU28" s="679"/>
      <c r="CV28" s="679"/>
      <c r="CW28" s="679"/>
      <c r="CX28" s="679"/>
      <c r="CY28" s="680"/>
      <c r="CZ28" s="681">
        <v>8.5</v>
      </c>
      <c r="DA28" s="699"/>
      <c r="DB28" s="699"/>
      <c r="DC28" s="700"/>
      <c r="DD28" s="684">
        <v>2193642</v>
      </c>
      <c r="DE28" s="679"/>
      <c r="DF28" s="679"/>
      <c r="DG28" s="679"/>
      <c r="DH28" s="679"/>
      <c r="DI28" s="679"/>
      <c r="DJ28" s="679"/>
      <c r="DK28" s="680"/>
      <c r="DL28" s="684">
        <v>2193642</v>
      </c>
      <c r="DM28" s="679"/>
      <c r="DN28" s="679"/>
      <c r="DO28" s="679"/>
      <c r="DP28" s="679"/>
      <c r="DQ28" s="679"/>
      <c r="DR28" s="679"/>
      <c r="DS28" s="679"/>
      <c r="DT28" s="679"/>
      <c r="DU28" s="679"/>
      <c r="DV28" s="680"/>
      <c r="DW28" s="681">
        <v>15.8</v>
      </c>
      <c r="DX28" s="699"/>
      <c r="DY28" s="699"/>
      <c r="DZ28" s="699"/>
      <c r="EA28" s="699"/>
      <c r="EB28" s="699"/>
      <c r="EC28" s="714"/>
    </row>
    <row r="29" spans="2:133" ht="11.25" customHeight="1">
      <c r="B29" s="675" t="s">
        <v>298</v>
      </c>
      <c r="C29" s="676"/>
      <c r="D29" s="676"/>
      <c r="E29" s="676"/>
      <c r="F29" s="676"/>
      <c r="G29" s="676"/>
      <c r="H29" s="676"/>
      <c r="I29" s="676"/>
      <c r="J29" s="676"/>
      <c r="K29" s="676"/>
      <c r="L29" s="676"/>
      <c r="M29" s="676"/>
      <c r="N29" s="676"/>
      <c r="O29" s="676"/>
      <c r="P29" s="676"/>
      <c r="Q29" s="677"/>
      <c r="R29" s="678">
        <v>158437</v>
      </c>
      <c r="S29" s="679"/>
      <c r="T29" s="679"/>
      <c r="U29" s="679"/>
      <c r="V29" s="679"/>
      <c r="W29" s="679"/>
      <c r="X29" s="679"/>
      <c r="Y29" s="680"/>
      <c r="Z29" s="715">
        <v>0.6</v>
      </c>
      <c r="AA29" s="715"/>
      <c r="AB29" s="715"/>
      <c r="AC29" s="715"/>
      <c r="AD29" s="716" t="s">
        <v>239</v>
      </c>
      <c r="AE29" s="716"/>
      <c r="AF29" s="716"/>
      <c r="AG29" s="716"/>
      <c r="AH29" s="716"/>
      <c r="AI29" s="716"/>
      <c r="AJ29" s="716"/>
      <c r="AK29" s="716"/>
      <c r="AL29" s="681" t="s">
        <v>239</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299</v>
      </c>
      <c r="CE29" s="764"/>
      <c r="CF29" s="711" t="s">
        <v>70</v>
      </c>
      <c r="CG29" s="712"/>
      <c r="CH29" s="712"/>
      <c r="CI29" s="712"/>
      <c r="CJ29" s="712"/>
      <c r="CK29" s="712"/>
      <c r="CL29" s="712"/>
      <c r="CM29" s="712"/>
      <c r="CN29" s="712"/>
      <c r="CO29" s="712"/>
      <c r="CP29" s="712"/>
      <c r="CQ29" s="713"/>
      <c r="CR29" s="678">
        <v>2216754</v>
      </c>
      <c r="CS29" s="697"/>
      <c r="CT29" s="697"/>
      <c r="CU29" s="697"/>
      <c r="CV29" s="697"/>
      <c r="CW29" s="697"/>
      <c r="CX29" s="697"/>
      <c r="CY29" s="698"/>
      <c r="CZ29" s="681">
        <v>8.5</v>
      </c>
      <c r="DA29" s="699"/>
      <c r="DB29" s="699"/>
      <c r="DC29" s="700"/>
      <c r="DD29" s="684">
        <v>2193599</v>
      </c>
      <c r="DE29" s="697"/>
      <c r="DF29" s="697"/>
      <c r="DG29" s="697"/>
      <c r="DH29" s="697"/>
      <c r="DI29" s="697"/>
      <c r="DJ29" s="697"/>
      <c r="DK29" s="698"/>
      <c r="DL29" s="684">
        <v>2193599</v>
      </c>
      <c r="DM29" s="697"/>
      <c r="DN29" s="697"/>
      <c r="DO29" s="697"/>
      <c r="DP29" s="697"/>
      <c r="DQ29" s="697"/>
      <c r="DR29" s="697"/>
      <c r="DS29" s="697"/>
      <c r="DT29" s="697"/>
      <c r="DU29" s="697"/>
      <c r="DV29" s="698"/>
      <c r="DW29" s="681">
        <v>15.8</v>
      </c>
      <c r="DX29" s="699"/>
      <c r="DY29" s="699"/>
      <c r="DZ29" s="699"/>
      <c r="EA29" s="699"/>
      <c r="EB29" s="699"/>
      <c r="EC29" s="714"/>
    </row>
    <row r="30" spans="2:133" ht="11.25" customHeight="1">
      <c r="B30" s="675" t="s">
        <v>300</v>
      </c>
      <c r="C30" s="676"/>
      <c r="D30" s="676"/>
      <c r="E30" s="676"/>
      <c r="F30" s="676"/>
      <c r="G30" s="676"/>
      <c r="H30" s="676"/>
      <c r="I30" s="676"/>
      <c r="J30" s="676"/>
      <c r="K30" s="676"/>
      <c r="L30" s="676"/>
      <c r="M30" s="676"/>
      <c r="N30" s="676"/>
      <c r="O30" s="676"/>
      <c r="P30" s="676"/>
      <c r="Q30" s="677"/>
      <c r="R30" s="678">
        <v>54544</v>
      </c>
      <c r="S30" s="679"/>
      <c r="T30" s="679"/>
      <c r="U30" s="679"/>
      <c r="V30" s="679"/>
      <c r="W30" s="679"/>
      <c r="X30" s="679"/>
      <c r="Y30" s="680"/>
      <c r="Z30" s="715">
        <v>0.2</v>
      </c>
      <c r="AA30" s="715"/>
      <c r="AB30" s="715"/>
      <c r="AC30" s="715"/>
      <c r="AD30" s="716">
        <v>7898</v>
      </c>
      <c r="AE30" s="716"/>
      <c r="AF30" s="716"/>
      <c r="AG30" s="716"/>
      <c r="AH30" s="716"/>
      <c r="AI30" s="716"/>
      <c r="AJ30" s="716"/>
      <c r="AK30" s="716"/>
      <c r="AL30" s="681">
        <v>0.1</v>
      </c>
      <c r="AM30" s="682"/>
      <c r="AN30" s="682"/>
      <c r="AO30" s="717"/>
      <c r="AP30" s="739" t="s">
        <v>217</v>
      </c>
      <c r="AQ30" s="740"/>
      <c r="AR30" s="740"/>
      <c r="AS30" s="740"/>
      <c r="AT30" s="740"/>
      <c r="AU30" s="740"/>
      <c r="AV30" s="740"/>
      <c r="AW30" s="740"/>
      <c r="AX30" s="740"/>
      <c r="AY30" s="740"/>
      <c r="AZ30" s="740"/>
      <c r="BA30" s="740"/>
      <c r="BB30" s="740"/>
      <c r="BC30" s="740"/>
      <c r="BD30" s="740"/>
      <c r="BE30" s="740"/>
      <c r="BF30" s="741"/>
      <c r="BG30" s="739" t="s">
        <v>301</v>
      </c>
      <c r="BH30" s="752"/>
      <c r="BI30" s="752"/>
      <c r="BJ30" s="752"/>
      <c r="BK30" s="752"/>
      <c r="BL30" s="752"/>
      <c r="BM30" s="752"/>
      <c r="BN30" s="752"/>
      <c r="BO30" s="752"/>
      <c r="BP30" s="752"/>
      <c r="BQ30" s="753"/>
      <c r="BR30" s="739" t="s">
        <v>302</v>
      </c>
      <c r="BS30" s="752"/>
      <c r="BT30" s="752"/>
      <c r="BU30" s="752"/>
      <c r="BV30" s="752"/>
      <c r="BW30" s="752"/>
      <c r="BX30" s="752"/>
      <c r="BY30" s="752"/>
      <c r="BZ30" s="752"/>
      <c r="CA30" s="752"/>
      <c r="CB30" s="753"/>
      <c r="CD30" s="765"/>
      <c r="CE30" s="766"/>
      <c r="CF30" s="711" t="s">
        <v>303</v>
      </c>
      <c r="CG30" s="712"/>
      <c r="CH30" s="712"/>
      <c r="CI30" s="712"/>
      <c r="CJ30" s="712"/>
      <c r="CK30" s="712"/>
      <c r="CL30" s="712"/>
      <c r="CM30" s="712"/>
      <c r="CN30" s="712"/>
      <c r="CO30" s="712"/>
      <c r="CP30" s="712"/>
      <c r="CQ30" s="713"/>
      <c r="CR30" s="678">
        <v>2089153</v>
      </c>
      <c r="CS30" s="679"/>
      <c r="CT30" s="679"/>
      <c r="CU30" s="679"/>
      <c r="CV30" s="679"/>
      <c r="CW30" s="679"/>
      <c r="CX30" s="679"/>
      <c r="CY30" s="680"/>
      <c r="CZ30" s="681">
        <v>8</v>
      </c>
      <c r="DA30" s="699"/>
      <c r="DB30" s="699"/>
      <c r="DC30" s="700"/>
      <c r="DD30" s="684">
        <v>2068693</v>
      </c>
      <c r="DE30" s="679"/>
      <c r="DF30" s="679"/>
      <c r="DG30" s="679"/>
      <c r="DH30" s="679"/>
      <c r="DI30" s="679"/>
      <c r="DJ30" s="679"/>
      <c r="DK30" s="680"/>
      <c r="DL30" s="684">
        <v>2068693</v>
      </c>
      <c r="DM30" s="679"/>
      <c r="DN30" s="679"/>
      <c r="DO30" s="679"/>
      <c r="DP30" s="679"/>
      <c r="DQ30" s="679"/>
      <c r="DR30" s="679"/>
      <c r="DS30" s="679"/>
      <c r="DT30" s="679"/>
      <c r="DU30" s="679"/>
      <c r="DV30" s="680"/>
      <c r="DW30" s="681">
        <v>14.9</v>
      </c>
      <c r="DX30" s="699"/>
      <c r="DY30" s="699"/>
      <c r="DZ30" s="699"/>
      <c r="EA30" s="699"/>
      <c r="EB30" s="699"/>
      <c r="EC30" s="714"/>
    </row>
    <row r="31" spans="2:133" ht="11.25" customHeight="1">
      <c r="B31" s="675" t="s">
        <v>304</v>
      </c>
      <c r="C31" s="676"/>
      <c r="D31" s="676"/>
      <c r="E31" s="676"/>
      <c r="F31" s="676"/>
      <c r="G31" s="676"/>
      <c r="H31" s="676"/>
      <c r="I31" s="676"/>
      <c r="J31" s="676"/>
      <c r="K31" s="676"/>
      <c r="L31" s="676"/>
      <c r="M31" s="676"/>
      <c r="N31" s="676"/>
      <c r="O31" s="676"/>
      <c r="P31" s="676"/>
      <c r="Q31" s="677"/>
      <c r="R31" s="678">
        <v>3929387</v>
      </c>
      <c r="S31" s="679"/>
      <c r="T31" s="679"/>
      <c r="U31" s="679"/>
      <c r="V31" s="679"/>
      <c r="W31" s="679"/>
      <c r="X31" s="679"/>
      <c r="Y31" s="680"/>
      <c r="Z31" s="715">
        <v>14.3</v>
      </c>
      <c r="AA31" s="715"/>
      <c r="AB31" s="715"/>
      <c r="AC31" s="715"/>
      <c r="AD31" s="716" t="s">
        <v>129</v>
      </c>
      <c r="AE31" s="716"/>
      <c r="AF31" s="716"/>
      <c r="AG31" s="716"/>
      <c r="AH31" s="716"/>
      <c r="AI31" s="716"/>
      <c r="AJ31" s="716"/>
      <c r="AK31" s="716"/>
      <c r="AL31" s="681" t="s">
        <v>129</v>
      </c>
      <c r="AM31" s="682"/>
      <c r="AN31" s="682"/>
      <c r="AO31" s="717"/>
      <c r="AP31" s="754" t="s">
        <v>305</v>
      </c>
      <c r="AQ31" s="755"/>
      <c r="AR31" s="755"/>
      <c r="AS31" s="755"/>
      <c r="AT31" s="760" t="s">
        <v>306</v>
      </c>
      <c r="AU31" s="231"/>
      <c r="AV31" s="231"/>
      <c r="AW31" s="231"/>
      <c r="AX31" s="744" t="s">
        <v>182</v>
      </c>
      <c r="AY31" s="745"/>
      <c r="AZ31" s="745"/>
      <c r="BA31" s="745"/>
      <c r="BB31" s="745"/>
      <c r="BC31" s="745"/>
      <c r="BD31" s="745"/>
      <c r="BE31" s="745"/>
      <c r="BF31" s="746"/>
      <c r="BG31" s="747">
        <v>99</v>
      </c>
      <c r="BH31" s="748"/>
      <c r="BI31" s="748"/>
      <c r="BJ31" s="748"/>
      <c r="BK31" s="748"/>
      <c r="BL31" s="748"/>
      <c r="BM31" s="749">
        <v>93.3</v>
      </c>
      <c r="BN31" s="748"/>
      <c r="BO31" s="748"/>
      <c r="BP31" s="748"/>
      <c r="BQ31" s="750"/>
      <c r="BR31" s="747">
        <v>99</v>
      </c>
      <c r="BS31" s="748"/>
      <c r="BT31" s="748"/>
      <c r="BU31" s="748"/>
      <c r="BV31" s="748"/>
      <c r="BW31" s="748"/>
      <c r="BX31" s="749">
        <v>93.1</v>
      </c>
      <c r="BY31" s="748"/>
      <c r="BZ31" s="748"/>
      <c r="CA31" s="748"/>
      <c r="CB31" s="750"/>
      <c r="CD31" s="765"/>
      <c r="CE31" s="766"/>
      <c r="CF31" s="711" t="s">
        <v>307</v>
      </c>
      <c r="CG31" s="712"/>
      <c r="CH31" s="712"/>
      <c r="CI31" s="712"/>
      <c r="CJ31" s="712"/>
      <c r="CK31" s="712"/>
      <c r="CL31" s="712"/>
      <c r="CM31" s="712"/>
      <c r="CN31" s="712"/>
      <c r="CO31" s="712"/>
      <c r="CP31" s="712"/>
      <c r="CQ31" s="713"/>
      <c r="CR31" s="678">
        <v>127601</v>
      </c>
      <c r="CS31" s="697"/>
      <c r="CT31" s="697"/>
      <c r="CU31" s="697"/>
      <c r="CV31" s="697"/>
      <c r="CW31" s="697"/>
      <c r="CX31" s="697"/>
      <c r="CY31" s="698"/>
      <c r="CZ31" s="681">
        <v>0.5</v>
      </c>
      <c r="DA31" s="699"/>
      <c r="DB31" s="699"/>
      <c r="DC31" s="700"/>
      <c r="DD31" s="684">
        <v>124906</v>
      </c>
      <c r="DE31" s="697"/>
      <c r="DF31" s="697"/>
      <c r="DG31" s="697"/>
      <c r="DH31" s="697"/>
      <c r="DI31" s="697"/>
      <c r="DJ31" s="697"/>
      <c r="DK31" s="698"/>
      <c r="DL31" s="684">
        <v>124906</v>
      </c>
      <c r="DM31" s="697"/>
      <c r="DN31" s="697"/>
      <c r="DO31" s="697"/>
      <c r="DP31" s="697"/>
      <c r="DQ31" s="697"/>
      <c r="DR31" s="697"/>
      <c r="DS31" s="697"/>
      <c r="DT31" s="697"/>
      <c r="DU31" s="697"/>
      <c r="DV31" s="698"/>
      <c r="DW31" s="681">
        <v>0.9</v>
      </c>
      <c r="DX31" s="699"/>
      <c r="DY31" s="699"/>
      <c r="DZ31" s="699"/>
      <c r="EA31" s="699"/>
      <c r="EB31" s="699"/>
      <c r="EC31" s="714"/>
    </row>
    <row r="32" spans="2:133" ht="11.25" customHeight="1">
      <c r="B32" s="769" t="s">
        <v>308</v>
      </c>
      <c r="C32" s="770"/>
      <c r="D32" s="770"/>
      <c r="E32" s="770"/>
      <c r="F32" s="770"/>
      <c r="G32" s="770"/>
      <c r="H32" s="770"/>
      <c r="I32" s="770"/>
      <c r="J32" s="770"/>
      <c r="K32" s="770"/>
      <c r="L32" s="770"/>
      <c r="M32" s="770"/>
      <c r="N32" s="770"/>
      <c r="O32" s="770"/>
      <c r="P32" s="770"/>
      <c r="Q32" s="771"/>
      <c r="R32" s="678" t="s">
        <v>129</v>
      </c>
      <c r="S32" s="679"/>
      <c r="T32" s="679"/>
      <c r="U32" s="679"/>
      <c r="V32" s="679"/>
      <c r="W32" s="679"/>
      <c r="X32" s="679"/>
      <c r="Y32" s="680"/>
      <c r="Z32" s="715" t="s">
        <v>129</v>
      </c>
      <c r="AA32" s="715"/>
      <c r="AB32" s="715"/>
      <c r="AC32" s="715"/>
      <c r="AD32" s="716" t="s">
        <v>239</v>
      </c>
      <c r="AE32" s="716"/>
      <c r="AF32" s="716"/>
      <c r="AG32" s="716"/>
      <c r="AH32" s="716"/>
      <c r="AI32" s="716"/>
      <c r="AJ32" s="716"/>
      <c r="AK32" s="716"/>
      <c r="AL32" s="681" t="s">
        <v>239</v>
      </c>
      <c r="AM32" s="682"/>
      <c r="AN32" s="682"/>
      <c r="AO32" s="717"/>
      <c r="AP32" s="756"/>
      <c r="AQ32" s="757"/>
      <c r="AR32" s="757"/>
      <c r="AS32" s="757"/>
      <c r="AT32" s="761"/>
      <c r="AU32" s="230" t="s">
        <v>309</v>
      </c>
      <c r="AV32" s="230"/>
      <c r="AW32" s="230"/>
      <c r="AX32" s="675" t="s">
        <v>310</v>
      </c>
      <c r="AY32" s="676"/>
      <c r="AZ32" s="676"/>
      <c r="BA32" s="676"/>
      <c r="BB32" s="676"/>
      <c r="BC32" s="676"/>
      <c r="BD32" s="676"/>
      <c r="BE32" s="676"/>
      <c r="BF32" s="677"/>
      <c r="BG32" s="751">
        <v>99.1</v>
      </c>
      <c r="BH32" s="697"/>
      <c r="BI32" s="697"/>
      <c r="BJ32" s="697"/>
      <c r="BK32" s="697"/>
      <c r="BL32" s="697"/>
      <c r="BM32" s="682">
        <v>96.6</v>
      </c>
      <c r="BN32" s="743"/>
      <c r="BO32" s="743"/>
      <c r="BP32" s="743"/>
      <c r="BQ32" s="721"/>
      <c r="BR32" s="751">
        <v>99.3</v>
      </c>
      <c r="BS32" s="697"/>
      <c r="BT32" s="697"/>
      <c r="BU32" s="697"/>
      <c r="BV32" s="697"/>
      <c r="BW32" s="697"/>
      <c r="BX32" s="682">
        <v>96.4</v>
      </c>
      <c r="BY32" s="743"/>
      <c r="BZ32" s="743"/>
      <c r="CA32" s="743"/>
      <c r="CB32" s="721"/>
      <c r="CD32" s="767"/>
      <c r="CE32" s="768"/>
      <c r="CF32" s="711" t="s">
        <v>311</v>
      </c>
      <c r="CG32" s="712"/>
      <c r="CH32" s="712"/>
      <c r="CI32" s="712"/>
      <c r="CJ32" s="712"/>
      <c r="CK32" s="712"/>
      <c r="CL32" s="712"/>
      <c r="CM32" s="712"/>
      <c r="CN32" s="712"/>
      <c r="CO32" s="712"/>
      <c r="CP32" s="712"/>
      <c r="CQ32" s="713"/>
      <c r="CR32" s="678">
        <v>43</v>
      </c>
      <c r="CS32" s="679"/>
      <c r="CT32" s="679"/>
      <c r="CU32" s="679"/>
      <c r="CV32" s="679"/>
      <c r="CW32" s="679"/>
      <c r="CX32" s="679"/>
      <c r="CY32" s="680"/>
      <c r="CZ32" s="681">
        <v>0</v>
      </c>
      <c r="DA32" s="699"/>
      <c r="DB32" s="699"/>
      <c r="DC32" s="700"/>
      <c r="DD32" s="684">
        <v>43</v>
      </c>
      <c r="DE32" s="679"/>
      <c r="DF32" s="679"/>
      <c r="DG32" s="679"/>
      <c r="DH32" s="679"/>
      <c r="DI32" s="679"/>
      <c r="DJ32" s="679"/>
      <c r="DK32" s="680"/>
      <c r="DL32" s="684">
        <v>43</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312</v>
      </c>
      <c r="C33" s="676"/>
      <c r="D33" s="676"/>
      <c r="E33" s="676"/>
      <c r="F33" s="676"/>
      <c r="G33" s="676"/>
      <c r="H33" s="676"/>
      <c r="I33" s="676"/>
      <c r="J33" s="676"/>
      <c r="K33" s="676"/>
      <c r="L33" s="676"/>
      <c r="M33" s="676"/>
      <c r="N33" s="676"/>
      <c r="O33" s="676"/>
      <c r="P33" s="676"/>
      <c r="Q33" s="677"/>
      <c r="R33" s="678">
        <v>1919607</v>
      </c>
      <c r="S33" s="679"/>
      <c r="T33" s="679"/>
      <c r="U33" s="679"/>
      <c r="V33" s="679"/>
      <c r="W33" s="679"/>
      <c r="X33" s="679"/>
      <c r="Y33" s="680"/>
      <c r="Z33" s="715">
        <v>7</v>
      </c>
      <c r="AA33" s="715"/>
      <c r="AB33" s="715"/>
      <c r="AC33" s="715"/>
      <c r="AD33" s="716" t="s">
        <v>129</v>
      </c>
      <c r="AE33" s="716"/>
      <c r="AF33" s="716"/>
      <c r="AG33" s="716"/>
      <c r="AH33" s="716"/>
      <c r="AI33" s="716"/>
      <c r="AJ33" s="716"/>
      <c r="AK33" s="716"/>
      <c r="AL33" s="681" t="s">
        <v>129</v>
      </c>
      <c r="AM33" s="682"/>
      <c r="AN33" s="682"/>
      <c r="AO33" s="717"/>
      <c r="AP33" s="758"/>
      <c r="AQ33" s="759"/>
      <c r="AR33" s="759"/>
      <c r="AS33" s="759"/>
      <c r="AT33" s="762"/>
      <c r="AU33" s="232"/>
      <c r="AV33" s="232"/>
      <c r="AW33" s="232"/>
      <c r="AX33" s="659" t="s">
        <v>313</v>
      </c>
      <c r="AY33" s="660"/>
      <c r="AZ33" s="660"/>
      <c r="BA33" s="660"/>
      <c r="BB33" s="660"/>
      <c r="BC33" s="660"/>
      <c r="BD33" s="660"/>
      <c r="BE33" s="660"/>
      <c r="BF33" s="661"/>
      <c r="BG33" s="742">
        <v>98.8</v>
      </c>
      <c r="BH33" s="663"/>
      <c r="BI33" s="663"/>
      <c r="BJ33" s="663"/>
      <c r="BK33" s="663"/>
      <c r="BL33" s="663"/>
      <c r="BM33" s="706">
        <v>90.2</v>
      </c>
      <c r="BN33" s="663"/>
      <c r="BO33" s="663"/>
      <c r="BP33" s="663"/>
      <c r="BQ33" s="727"/>
      <c r="BR33" s="742">
        <v>98.8</v>
      </c>
      <c r="BS33" s="663"/>
      <c r="BT33" s="663"/>
      <c r="BU33" s="663"/>
      <c r="BV33" s="663"/>
      <c r="BW33" s="663"/>
      <c r="BX33" s="706">
        <v>90</v>
      </c>
      <c r="BY33" s="663"/>
      <c r="BZ33" s="663"/>
      <c r="CA33" s="663"/>
      <c r="CB33" s="727"/>
      <c r="CD33" s="711" t="s">
        <v>314</v>
      </c>
      <c r="CE33" s="712"/>
      <c r="CF33" s="712"/>
      <c r="CG33" s="712"/>
      <c r="CH33" s="712"/>
      <c r="CI33" s="712"/>
      <c r="CJ33" s="712"/>
      <c r="CK33" s="712"/>
      <c r="CL33" s="712"/>
      <c r="CM33" s="712"/>
      <c r="CN33" s="712"/>
      <c r="CO33" s="712"/>
      <c r="CP33" s="712"/>
      <c r="CQ33" s="713"/>
      <c r="CR33" s="678">
        <v>11143544</v>
      </c>
      <c r="CS33" s="697"/>
      <c r="CT33" s="697"/>
      <c r="CU33" s="697"/>
      <c r="CV33" s="697"/>
      <c r="CW33" s="697"/>
      <c r="CX33" s="697"/>
      <c r="CY33" s="698"/>
      <c r="CZ33" s="681">
        <v>42.9</v>
      </c>
      <c r="DA33" s="699"/>
      <c r="DB33" s="699"/>
      <c r="DC33" s="700"/>
      <c r="DD33" s="684">
        <v>7183053</v>
      </c>
      <c r="DE33" s="697"/>
      <c r="DF33" s="697"/>
      <c r="DG33" s="697"/>
      <c r="DH33" s="697"/>
      <c r="DI33" s="697"/>
      <c r="DJ33" s="697"/>
      <c r="DK33" s="698"/>
      <c r="DL33" s="684">
        <v>5601828</v>
      </c>
      <c r="DM33" s="697"/>
      <c r="DN33" s="697"/>
      <c r="DO33" s="697"/>
      <c r="DP33" s="697"/>
      <c r="DQ33" s="697"/>
      <c r="DR33" s="697"/>
      <c r="DS33" s="697"/>
      <c r="DT33" s="697"/>
      <c r="DU33" s="697"/>
      <c r="DV33" s="698"/>
      <c r="DW33" s="681">
        <v>40.4</v>
      </c>
      <c r="DX33" s="699"/>
      <c r="DY33" s="699"/>
      <c r="DZ33" s="699"/>
      <c r="EA33" s="699"/>
      <c r="EB33" s="699"/>
      <c r="EC33" s="714"/>
    </row>
    <row r="34" spans="2:133" ht="11.25" customHeight="1">
      <c r="B34" s="675" t="s">
        <v>315</v>
      </c>
      <c r="C34" s="676"/>
      <c r="D34" s="676"/>
      <c r="E34" s="676"/>
      <c r="F34" s="676"/>
      <c r="G34" s="676"/>
      <c r="H34" s="676"/>
      <c r="I34" s="676"/>
      <c r="J34" s="676"/>
      <c r="K34" s="676"/>
      <c r="L34" s="676"/>
      <c r="M34" s="676"/>
      <c r="N34" s="676"/>
      <c r="O34" s="676"/>
      <c r="P34" s="676"/>
      <c r="Q34" s="677"/>
      <c r="R34" s="678">
        <v>51374</v>
      </c>
      <c r="S34" s="679"/>
      <c r="T34" s="679"/>
      <c r="U34" s="679"/>
      <c r="V34" s="679"/>
      <c r="W34" s="679"/>
      <c r="X34" s="679"/>
      <c r="Y34" s="680"/>
      <c r="Z34" s="715">
        <v>0.2</v>
      </c>
      <c r="AA34" s="715"/>
      <c r="AB34" s="715"/>
      <c r="AC34" s="715"/>
      <c r="AD34" s="716">
        <v>33940</v>
      </c>
      <c r="AE34" s="716"/>
      <c r="AF34" s="716"/>
      <c r="AG34" s="716"/>
      <c r="AH34" s="716"/>
      <c r="AI34" s="716"/>
      <c r="AJ34" s="716"/>
      <c r="AK34" s="716"/>
      <c r="AL34" s="681">
        <v>0.3</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316</v>
      </c>
      <c r="CE34" s="712"/>
      <c r="CF34" s="712"/>
      <c r="CG34" s="712"/>
      <c r="CH34" s="712"/>
      <c r="CI34" s="712"/>
      <c r="CJ34" s="712"/>
      <c r="CK34" s="712"/>
      <c r="CL34" s="712"/>
      <c r="CM34" s="712"/>
      <c r="CN34" s="712"/>
      <c r="CO34" s="712"/>
      <c r="CP34" s="712"/>
      <c r="CQ34" s="713"/>
      <c r="CR34" s="678">
        <v>3582991</v>
      </c>
      <c r="CS34" s="679"/>
      <c r="CT34" s="679"/>
      <c r="CU34" s="679"/>
      <c r="CV34" s="679"/>
      <c r="CW34" s="679"/>
      <c r="CX34" s="679"/>
      <c r="CY34" s="680"/>
      <c r="CZ34" s="681">
        <v>13.8</v>
      </c>
      <c r="DA34" s="699"/>
      <c r="DB34" s="699"/>
      <c r="DC34" s="700"/>
      <c r="DD34" s="684">
        <v>2625584</v>
      </c>
      <c r="DE34" s="679"/>
      <c r="DF34" s="679"/>
      <c r="DG34" s="679"/>
      <c r="DH34" s="679"/>
      <c r="DI34" s="679"/>
      <c r="DJ34" s="679"/>
      <c r="DK34" s="680"/>
      <c r="DL34" s="684">
        <v>2361922</v>
      </c>
      <c r="DM34" s="679"/>
      <c r="DN34" s="679"/>
      <c r="DO34" s="679"/>
      <c r="DP34" s="679"/>
      <c r="DQ34" s="679"/>
      <c r="DR34" s="679"/>
      <c r="DS34" s="679"/>
      <c r="DT34" s="679"/>
      <c r="DU34" s="679"/>
      <c r="DV34" s="680"/>
      <c r="DW34" s="681">
        <v>17</v>
      </c>
      <c r="DX34" s="699"/>
      <c r="DY34" s="699"/>
      <c r="DZ34" s="699"/>
      <c r="EA34" s="699"/>
      <c r="EB34" s="699"/>
      <c r="EC34" s="714"/>
    </row>
    <row r="35" spans="2:133" ht="11.25" customHeight="1">
      <c r="B35" s="675" t="s">
        <v>317</v>
      </c>
      <c r="C35" s="676"/>
      <c r="D35" s="676"/>
      <c r="E35" s="676"/>
      <c r="F35" s="676"/>
      <c r="G35" s="676"/>
      <c r="H35" s="676"/>
      <c r="I35" s="676"/>
      <c r="J35" s="676"/>
      <c r="K35" s="676"/>
      <c r="L35" s="676"/>
      <c r="M35" s="676"/>
      <c r="N35" s="676"/>
      <c r="O35" s="676"/>
      <c r="P35" s="676"/>
      <c r="Q35" s="677"/>
      <c r="R35" s="678">
        <v>1823304</v>
      </c>
      <c r="S35" s="679"/>
      <c r="T35" s="679"/>
      <c r="U35" s="679"/>
      <c r="V35" s="679"/>
      <c r="W35" s="679"/>
      <c r="X35" s="679"/>
      <c r="Y35" s="680"/>
      <c r="Z35" s="715">
        <v>6.6</v>
      </c>
      <c r="AA35" s="715"/>
      <c r="AB35" s="715"/>
      <c r="AC35" s="715"/>
      <c r="AD35" s="716" t="s">
        <v>129</v>
      </c>
      <c r="AE35" s="716"/>
      <c r="AF35" s="716"/>
      <c r="AG35" s="716"/>
      <c r="AH35" s="716"/>
      <c r="AI35" s="716"/>
      <c r="AJ35" s="716"/>
      <c r="AK35" s="716"/>
      <c r="AL35" s="681" t="s">
        <v>239</v>
      </c>
      <c r="AM35" s="682"/>
      <c r="AN35" s="682"/>
      <c r="AO35" s="717"/>
      <c r="AP35" s="235"/>
      <c r="AQ35" s="739" t="s">
        <v>318</v>
      </c>
      <c r="AR35" s="740"/>
      <c r="AS35" s="740"/>
      <c r="AT35" s="740"/>
      <c r="AU35" s="740"/>
      <c r="AV35" s="740"/>
      <c r="AW35" s="740"/>
      <c r="AX35" s="740"/>
      <c r="AY35" s="740"/>
      <c r="AZ35" s="740"/>
      <c r="BA35" s="740"/>
      <c r="BB35" s="740"/>
      <c r="BC35" s="740"/>
      <c r="BD35" s="740"/>
      <c r="BE35" s="740"/>
      <c r="BF35" s="741"/>
      <c r="BG35" s="739" t="s">
        <v>319</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320</v>
      </c>
      <c r="CE35" s="712"/>
      <c r="CF35" s="712"/>
      <c r="CG35" s="712"/>
      <c r="CH35" s="712"/>
      <c r="CI35" s="712"/>
      <c r="CJ35" s="712"/>
      <c r="CK35" s="712"/>
      <c r="CL35" s="712"/>
      <c r="CM35" s="712"/>
      <c r="CN35" s="712"/>
      <c r="CO35" s="712"/>
      <c r="CP35" s="712"/>
      <c r="CQ35" s="713"/>
      <c r="CR35" s="678">
        <v>416866</v>
      </c>
      <c r="CS35" s="697"/>
      <c r="CT35" s="697"/>
      <c r="CU35" s="697"/>
      <c r="CV35" s="697"/>
      <c r="CW35" s="697"/>
      <c r="CX35" s="697"/>
      <c r="CY35" s="698"/>
      <c r="CZ35" s="681">
        <v>1.6</v>
      </c>
      <c r="DA35" s="699"/>
      <c r="DB35" s="699"/>
      <c r="DC35" s="700"/>
      <c r="DD35" s="684">
        <v>361960</v>
      </c>
      <c r="DE35" s="697"/>
      <c r="DF35" s="697"/>
      <c r="DG35" s="697"/>
      <c r="DH35" s="697"/>
      <c r="DI35" s="697"/>
      <c r="DJ35" s="697"/>
      <c r="DK35" s="698"/>
      <c r="DL35" s="684">
        <v>289844</v>
      </c>
      <c r="DM35" s="697"/>
      <c r="DN35" s="697"/>
      <c r="DO35" s="697"/>
      <c r="DP35" s="697"/>
      <c r="DQ35" s="697"/>
      <c r="DR35" s="697"/>
      <c r="DS35" s="697"/>
      <c r="DT35" s="697"/>
      <c r="DU35" s="697"/>
      <c r="DV35" s="698"/>
      <c r="DW35" s="681">
        <v>2.1</v>
      </c>
      <c r="DX35" s="699"/>
      <c r="DY35" s="699"/>
      <c r="DZ35" s="699"/>
      <c r="EA35" s="699"/>
      <c r="EB35" s="699"/>
      <c r="EC35" s="714"/>
    </row>
    <row r="36" spans="2:133" ht="11.25" customHeight="1">
      <c r="B36" s="675" t="s">
        <v>321</v>
      </c>
      <c r="C36" s="676"/>
      <c r="D36" s="676"/>
      <c r="E36" s="676"/>
      <c r="F36" s="676"/>
      <c r="G36" s="676"/>
      <c r="H36" s="676"/>
      <c r="I36" s="676"/>
      <c r="J36" s="676"/>
      <c r="K36" s="676"/>
      <c r="L36" s="676"/>
      <c r="M36" s="676"/>
      <c r="N36" s="676"/>
      <c r="O36" s="676"/>
      <c r="P36" s="676"/>
      <c r="Q36" s="677"/>
      <c r="R36" s="678">
        <v>323039</v>
      </c>
      <c r="S36" s="679"/>
      <c r="T36" s="679"/>
      <c r="U36" s="679"/>
      <c r="V36" s="679"/>
      <c r="W36" s="679"/>
      <c r="X36" s="679"/>
      <c r="Y36" s="680"/>
      <c r="Z36" s="715">
        <v>1.2</v>
      </c>
      <c r="AA36" s="715"/>
      <c r="AB36" s="715"/>
      <c r="AC36" s="715"/>
      <c r="AD36" s="716" t="s">
        <v>129</v>
      </c>
      <c r="AE36" s="716"/>
      <c r="AF36" s="716"/>
      <c r="AG36" s="716"/>
      <c r="AH36" s="716"/>
      <c r="AI36" s="716"/>
      <c r="AJ36" s="716"/>
      <c r="AK36" s="716"/>
      <c r="AL36" s="681" t="s">
        <v>129</v>
      </c>
      <c r="AM36" s="682"/>
      <c r="AN36" s="682"/>
      <c r="AO36" s="717"/>
      <c r="AP36" s="235"/>
      <c r="AQ36" s="730" t="s">
        <v>322</v>
      </c>
      <c r="AR36" s="731"/>
      <c r="AS36" s="731"/>
      <c r="AT36" s="731"/>
      <c r="AU36" s="731"/>
      <c r="AV36" s="731"/>
      <c r="AW36" s="731"/>
      <c r="AX36" s="731"/>
      <c r="AY36" s="732"/>
      <c r="AZ36" s="733">
        <v>2972863</v>
      </c>
      <c r="BA36" s="734"/>
      <c r="BB36" s="734"/>
      <c r="BC36" s="734"/>
      <c r="BD36" s="734"/>
      <c r="BE36" s="734"/>
      <c r="BF36" s="735"/>
      <c r="BG36" s="736" t="s">
        <v>323</v>
      </c>
      <c r="BH36" s="737"/>
      <c r="BI36" s="737"/>
      <c r="BJ36" s="737"/>
      <c r="BK36" s="737"/>
      <c r="BL36" s="737"/>
      <c r="BM36" s="737"/>
      <c r="BN36" s="737"/>
      <c r="BO36" s="737"/>
      <c r="BP36" s="737"/>
      <c r="BQ36" s="737"/>
      <c r="BR36" s="737"/>
      <c r="BS36" s="737"/>
      <c r="BT36" s="737"/>
      <c r="BU36" s="738"/>
      <c r="BV36" s="733">
        <v>163930</v>
      </c>
      <c r="BW36" s="734"/>
      <c r="BX36" s="734"/>
      <c r="BY36" s="734"/>
      <c r="BZ36" s="734"/>
      <c r="CA36" s="734"/>
      <c r="CB36" s="735"/>
      <c r="CD36" s="711" t="s">
        <v>324</v>
      </c>
      <c r="CE36" s="712"/>
      <c r="CF36" s="712"/>
      <c r="CG36" s="712"/>
      <c r="CH36" s="712"/>
      <c r="CI36" s="712"/>
      <c r="CJ36" s="712"/>
      <c r="CK36" s="712"/>
      <c r="CL36" s="712"/>
      <c r="CM36" s="712"/>
      <c r="CN36" s="712"/>
      <c r="CO36" s="712"/>
      <c r="CP36" s="712"/>
      <c r="CQ36" s="713"/>
      <c r="CR36" s="678">
        <v>2610744</v>
      </c>
      <c r="CS36" s="679"/>
      <c r="CT36" s="679"/>
      <c r="CU36" s="679"/>
      <c r="CV36" s="679"/>
      <c r="CW36" s="679"/>
      <c r="CX36" s="679"/>
      <c r="CY36" s="680"/>
      <c r="CZ36" s="681">
        <v>10.1</v>
      </c>
      <c r="DA36" s="699"/>
      <c r="DB36" s="699"/>
      <c r="DC36" s="700"/>
      <c r="DD36" s="684">
        <v>1532631</v>
      </c>
      <c r="DE36" s="679"/>
      <c r="DF36" s="679"/>
      <c r="DG36" s="679"/>
      <c r="DH36" s="679"/>
      <c r="DI36" s="679"/>
      <c r="DJ36" s="679"/>
      <c r="DK36" s="680"/>
      <c r="DL36" s="684">
        <v>1204961</v>
      </c>
      <c r="DM36" s="679"/>
      <c r="DN36" s="679"/>
      <c r="DO36" s="679"/>
      <c r="DP36" s="679"/>
      <c r="DQ36" s="679"/>
      <c r="DR36" s="679"/>
      <c r="DS36" s="679"/>
      <c r="DT36" s="679"/>
      <c r="DU36" s="679"/>
      <c r="DV36" s="680"/>
      <c r="DW36" s="681">
        <v>8.6999999999999993</v>
      </c>
      <c r="DX36" s="699"/>
      <c r="DY36" s="699"/>
      <c r="DZ36" s="699"/>
      <c r="EA36" s="699"/>
      <c r="EB36" s="699"/>
      <c r="EC36" s="714"/>
    </row>
    <row r="37" spans="2:133" ht="11.25" customHeight="1">
      <c r="B37" s="675" t="s">
        <v>325</v>
      </c>
      <c r="C37" s="676"/>
      <c r="D37" s="676"/>
      <c r="E37" s="676"/>
      <c r="F37" s="676"/>
      <c r="G37" s="676"/>
      <c r="H37" s="676"/>
      <c r="I37" s="676"/>
      <c r="J37" s="676"/>
      <c r="K37" s="676"/>
      <c r="L37" s="676"/>
      <c r="M37" s="676"/>
      <c r="N37" s="676"/>
      <c r="O37" s="676"/>
      <c r="P37" s="676"/>
      <c r="Q37" s="677"/>
      <c r="R37" s="678">
        <v>1500650</v>
      </c>
      <c r="S37" s="679"/>
      <c r="T37" s="679"/>
      <c r="U37" s="679"/>
      <c r="V37" s="679"/>
      <c r="W37" s="679"/>
      <c r="X37" s="679"/>
      <c r="Y37" s="680"/>
      <c r="Z37" s="715">
        <v>5.5</v>
      </c>
      <c r="AA37" s="715"/>
      <c r="AB37" s="715"/>
      <c r="AC37" s="715"/>
      <c r="AD37" s="716" t="s">
        <v>129</v>
      </c>
      <c r="AE37" s="716"/>
      <c r="AF37" s="716"/>
      <c r="AG37" s="716"/>
      <c r="AH37" s="716"/>
      <c r="AI37" s="716"/>
      <c r="AJ37" s="716"/>
      <c r="AK37" s="716"/>
      <c r="AL37" s="681" t="s">
        <v>239</v>
      </c>
      <c r="AM37" s="682"/>
      <c r="AN37" s="682"/>
      <c r="AO37" s="717"/>
      <c r="AQ37" s="718" t="s">
        <v>326</v>
      </c>
      <c r="AR37" s="719"/>
      <c r="AS37" s="719"/>
      <c r="AT37" s="719"/>
      <c r="AU37" s="719"/>
      <c r="AV37" s="719"/>
      <c r="AW37" s="719"/>
      <c r="AX37" s="719"/>
      <c r="AY37" s="720"/>
      <c r="AZ37" s="678">
        <v>506916</v>
      </c>
      <c r="BA37" s="679"/>
      <c r="BB37" s="679"/>
      <c r="BC37" s="679"/>
      <c r="BD37" s="697"/>
      <c r="BE37" s="697"/>
      <c r="BF37" s="721"/>
      <c r="BG37" s="711" t="s">
        <v>327</v>
      </c>
      <c r="BH37" s="712"/>
      <c r="BI37" s="712"/>
      <c r="BJ37" s="712"/>
      <c r="BK37" s="712"/>
      <c r="BL37" s="712"/>
      <c r="BM37" s="712"/>
      <c r="BN37" s="712"/>
      <c r="BO37" s="712"/>
      <c r="BP37" s="712"/>
      <c r="BQ37" s="712"/>
      <c r="BR37" s="712"/>
      <c r="BS37" s="712"/>
      <c r="BT37" s="712"/>
      <c r="BU37" s="713"/>
      <c r="BV37" s="678">
        <v>116505</v>
      </c>
      <c r="BW37" s="679"/>
      <c r="BX37" s="679"/>
      <c r="BY37" s="679"/>
      <c r="BZ37" s="679"/>
      <c r="CA37" s="679"/>
      <c r="CB37" s="722"/>
      <c r="CD37" s="711" t="s">
        <v>328</v>
      </c>
      <c r="CE37" s="712"/>
      <c r="CF37" s="712"/>
      <c r="CG37" s="712"/>
      <c r="CH37" s="712"/>
      <c r="CI37" s="712"/>
      <c r="CJ37" s="712"/>
      <c r="CK37" s="712"/>
      <c r="CL37" s="712"/>
      <c r="CM37" s="712"/>
      <c r="CN37" s="712"/>
      <c r="CO37" s="712"/>
      <c r="CP37" s="712"/>
      <c r="CQ37" s="713"/>
      <c r="CR37" s="678">
        <v>356859</v>
      </c>
      <c r="CS37" s="697"/>
      <c r="CT37" s="697"/>
      <c r="CU37" s="697"/>
      <c r="CV37" s="697"/>
      <c r="CW37" s="697"/>
      <c r="CX37" s="697"/>
      <c r="CY37" s="698"/>
      <c r="CZ37" s="681">
        <v>1.4</v>
      </c>
      <c r="DA37" s="699"/>
      <c r="DB37" s="699"/>
      <c r="DC37" s="700"/>
      <c r="DD37" s="684">
        <v>356859</v>
      </c>
      <c r="DE37" s="697"/>
      <c r="DF37" s="697"/>
      <c r="DG37" s="697"/>
      <c r="DH37" s="697"/>
      <c r="DI37" s="697"/>
      <c r="DJ37" s="697"/>
      <c r="DK37" s="698"/>
      <c r="DL37" s="684">
        <v>356859</v>
      </c>
      <c r="DM37" s="697"/>
      <c r="DN37" s="697"/>
      <c r="DO37" s="697"/>
      <c r="DP37" s="697"/>
      <c r="DQ37" s="697"/>
      <c r="DR37" s="697"/>
      <c r="DS37" s="697"/>
      <c r="DT37" s="697"/>
      <c r="DU37" s="697"/>
      <c r="DV37" s="698"/>
      <c r="DW37" s="681">
        <v>2.6</v>
      </c>
      <c r="DX37" s="699"/>
      <c r="DY37" s="699"/>
      <c r="DZ37" s="699"/>
      <c r="EA37" s="699"/>
      <c r="EB37" s="699"/>
      <c r="EC37" s="714"/>
    </row>
    <row r="38" spans="2:133" ht="11.25" customHeight="1">
      <c r="B38" s="675" t="s">
        <v>329</v>
      </c>
      <c r="C38" s="676"/>
      <c r="D38" s="676"/>
      <c r="E38" s="676"/>
      <c r="F38" s="676"/>
      <c r="G38" s="676"/>
      <c r="H38" s="676"/>
      <c r="I38" s="676"/>
      <c r="J38" s="676"/>
      <c r="K38" s="676"/>
      <c r="L38" s="676"/>
      <c r="M38" s="676"/>
      <c r="N38" s="676"/>
      <c r="O38" s="676"/>
      <c r="P38" s="676"/>
      <c r="Q38" s="677"/>
      <c r="R38" s="678">
        <v>1589695</v>
      </c>
      <c r="S38" s="679"/>
      <c r="T38" s="679"/>
      <c r="U38" s="679"/>
      <c r="V38" s="679"/>
      <c r="W38" s="679"/>
      <c r="X38" s="679"/>
      <c r="Y38" s="680"/>
      <c r="Z38" s="715">
        <v>5.8</v>
      </c>
      <c r="AA38" s="715"/>
      <c r="AB38" s="715"/>
      <c r="AC38" s="715"/>
      <c r="AD38" s="716">
        <v>222</v>
      </c>
      <c r="AE38" s="716"/>
      <c r="AF38" s="716"/>
      <c r="AG38" s="716"/>
      <c r="AH38" s="716"/>
      <c r="AI38" s="716"/>
      <c r="AJ38" s="716"/>
      <c r="AK38" s="716"/>
      <c r="AL38" s="681">
        <v>0</v>
      </c>
      <c r="AM38" s="682"/>
      <c r="AN38" s="682"/>
      <c r="AO38" s="717"/>
      <c r="AQ38" s="718" t="s">
        <v>330</v>
      </c>
      <c r="AR38" s="719"/>
      <c r="AS38" s="719"/>
      <c r="AT38" s="719"/>
      <c r="AU38" s="719"/>
      <c r="AV38" s="719"/>
      <c r="AW38" s="719"/>
      <c r="AX38" s="719"/>
      <c r="AY38" s="720"/>
      <c r="AZ38" s="678">
        <v>412765</v>
      </c>
      <c r="BA38" s="679"/>
      <c r="BB38" s="679"/>
      <c r="BC38" s="679"/>
      <c r="BD38" s="697"/>
      <c r="BE38" s="697"/>
      <c r="BF38" s="721"/>
      <c r="BG38" s="711" t="s">
        <v>331</v>
      </c>
      <c r="BH38" s="712"/>
      <c r="BI38" s="712"/>
      <c r="BJ38" s="712"/>
      <c r="BK38" s="712"/>
      <c r="BL38" s="712"/>
      <c r="BM38" s="712"/>
      <c r="BN38" s="712"/>
      <c r="BO38" s="712"/>
      <c r="BP38" s="712"/>
      <c r="BQ38" s="712"/>
      <c r="BR38" s="712"/>
      <c r="BS38" s="712"/>
      <c r="BT38" s="712"/>
      <c r="BU38" s="713"/>
      <c r="BV38" s="678">
        <v>7608</v>
      </c>
      <c r="BW38" s="679"/>
      <c r="BX38" s="679"/>
      <c r="BY38" s="679"/>
      <c r="BZ38" s="679"/>
      <c r="CA38" s="679"/>
      <c r="CB38" s="722"/>
      <c r="CD38" s="711" t="s">
        <v>332</v>
      </c>
      <c r="CE38" s="712"/>
      <c r="CF38" s="712"/>
      <c r="CG38" s="712"/>
      <c r="CH38" s="712"/>
      <c r="CI38" s="712"/>
      <c r="CJ38" s="712"/>
      <c r="CK38" s="712"/>
      <c r="CL38" s="712"/>
      <c r="CM38" s="712"/>
      <c r="CN38" s="712"/>
      <c r="CO38" s="712"/>
      <c r="CP38" s="712"/>
      <c r="CQ38" s="713"/>
      <c r="CR38" s="678">
        <v>2026703</v>
      </c>
      <c r="CS38" s="679"/>
      <c r="CT38" s="679"/>
      <c r="CU38" s="679"/>
      <c r="CV38" s="679"/>
      <c r="CW38" s="679"/>
      <c r="CX38" s="679"/>
      <c r="CY38" s="680"/>
      <c r="CZ38" s="681">
        <v>7.8</v>
      </c>
      <c r="DA38" s="699"/>
      <c r="DB38" s="699"/>
      <c r="DC38" s="700"/>
      <c r="DD38" s="684">
        <v>1593805</v>
      </c>
      <c r="DE38" s="679"/>
      <c r="DF38" s="679"/>
      <c r="DG38" s="679"/>
      <c r="DH38" s="679"/>
      <c r="DI38" s="679"/>
      <c r="DJ38" s="679"/>
      <c r="DK38" s="680"/>
      <c r="DL38" s="684">
        <v>1524316</v>
      </c>
      <c r="DM38" s="679"/>
      <c r="DN38" s="679"/>
      <c r="DO38" s="679"/>
      <c r="DP38" s="679"/>
      <c r="DQ38" s="679"/>
      <c r="DR38" s="679"/>
      <c r="DS38" s="679"/>
      <c r="DT38" s="679"/>
      <c r="DU38" s="679"/>
      <c r="DV38" s="680"/>
      <c r="DW38" s="681">
        <v>11</v>
      </c>
      <c r="DX38" s="699"/>
      <c r="DY38" s="699"/>
      <c r="DZ38" s="699"/>
      <c r="EA38" s="699"/>
      <c r="EB38" s="699"/>
      <c r="EC38" s="714"/>
    </row>
    <row r="39" spans="2:133" ht="11.25" customHeight="1">
      <c r="B39" s="675" t="s">
        <v>333</v>
      </c>
      <c r="C39" s="676"/>
      <c r="D39" s="676"/>
      <c r="E39" s="676"/>
      <c r="F39" s="676"/>
      <c r="G39" s="676"/>
      <c r="H39" s="676"/>
      <c r="I39" s="676"/>
      <c r="J39" s="676"/>
      <c r="K39" s="676"/>
      <c r="L39" s="676"/>
      <c r="M39" s="676"/>
      <c r="N39" s="676"/>
      <c r="O39" s="676"/>
      <c r="P39" s="676"/>
      <c r="Q39" s="677"/>
      <c r="R39" s="678">
        <v>1871000</v>
      </c>
      <c r="S39" s="679"/>
      <c r="T39" s="679"/>
      <c r="U39" s="679"/>
      <c r="V39" s="679"/>
      <c r="W39" s="679"/>
      <c r="X39" s="679"/>
      <c r="Y39" s="680"/>
      <c r="Z39" s="715">
        <v>6.8</v>
      </c>
      <c r="AA39" s="715"/>
      <c r="AB39" s="715"/>
      <c r="AC39" s="715"/>
      <c r="AD39" s="716" t="s">
        <v>129</v>
      </c>
      <c r="AE39" s="716"/>
      <c r="AF39" s="716"/>
      <c r="AG39" s="716"/>
      <c r="AH39" s="716"/>
      <c r="AI39" s="716"/>
      <c r="AJ39" s="716"/>
      <c r="AK39" s="716"/>
      <c r="AL39" s="681" t="s">
        <v>239</v>
      </c>
      <c r="AM39" s="682"/>
      <c r="AN39" s="682"/>
      <c r="AO39" s="717"/>
      <c r="AQ39" s="718" t="s">
        <v>334</v>
      </c>
      <c r="AR39" s="719"/>
      <c r="AS39" s="719"/>
      <c r="AT39" s="719"/>
      <c r="AU39" s="719"/>
      <c r="AV39" s="719"/>
      <c r="AW39" s="719"/>
      <c r="AX39" s="719"/>
      <c r="AY39" s="720"/>
      <c r="AZ39" s="678">
        <v>26479</v>
      </c>
      <c r="BA39" s="679"/>
      <c r="BB39" s="679"/>
      <c r="BC39" s="679"/>
      <c r="BD39" s="697"/>
      <c r="BE39" s="697"/>
      <c r="BF39" s="721"/>
      <c r="BG39" s="711" t="s">
        <v>335</v>
      </c>
      <c r="BH39" s="712"/>
      <c r="BI39" s="712"/>
      <c r="BJ39" s="712"/>
      <c r="BK39" s="712"/>
      <c r="BL39" s="712"/>
      <c r="BM39" s="712"/>
      <c r="BN39" s="712"/>
      <c r="BO39" s="712"/>
      <c r="BP39" s="712"/>
      <c r="BQ39" s="712"/>
      <c r="BR39" s="712"/>
      <c r="BS39" s="712"/>
      <c r="BT39" s="712"/>
      <c r="BU39" s="713"/>
      <c r="BV39" s="678">
        <v>12671</v>
      </c>
      <c r="BW39" s="679"/>
      <c r="BX39" s="679"/>
      <c r="BY39" s="679"/>
      <c r="BZ39" s="679"/>
      <c r="CA39" s="679"/>
      <c r="CB39" s="722"/>
      <c r="CD39" s="711" t="s">
        <v>336</v>
      </c>
      <c r="CE39" s="712"/>
      <c r="CF39" s="712"/>
      <c r="CG39" s="712"/>
      <c r="CH39" s="712"/>
      <c r="CI39" s="712"/>
      <c r="CJ39" s="712"/>
      <c r="CK39" s="712"/>
      <c r="CL39" s="712"/>
      <c r="CM39" s="712"/>
      <c r="CN39" s="712"/>
      <c r="CO39" s="712"/>
      <c r="CP39" s="712"/>
      <c r="CQ39" s="713"/>
      <c r="CR39" s="678">
        <v>879958</v>
      </c>
      <c r="CS39" s="697"/>
      <c r="CT39" s="697"/>
      <c r="CU39" s="697"/>
      <c r="CV39" s="697"/>
      <c r="CW39" s="697"/>
      <c r="CX39" s="697"/>
      <c r="CY39" s="698"/>
      <c r="CZ39" s="681">
        <v>3.4</v>
      </c>
      <c r="DA39" s="699"/>
      <c r="DB39" s="699"/>
      <c r="DC39" s="700"/>
      <c r="DD39" s="684">
        <v>836091</v>
      </c>
      <c r="DE39" s="697"/>
      <c r="DF39" s="697"/>
      <c r="DG39" s="697"/>
      <c r="DH39" s="697"/>
      <c r="DI39" s="697"/>
      <c r="DJ39" s="697"/>
      <c r="DK39" s="698"/>
      <c r="DL39" s="684" t="s">
        <v>129</v>
      </c>
      <c r="DM39" s="697"/>
      <c r="DN39" s="697"/>
      <c r="DO39" s="697"/>
      <c r="DP39" s="697"/>
      <c r="DQ39" s="697"/>
      <c r="DR39" s="697"/>
      <c r="DS39" s="697"/>
      <c r="DT39" s="697"/>
      <c r="DU39" s="697"/>
      <c r="DV39" s="698"/>
      <c r="DW39" s="681" t="s">
        <v>239</v>
      </c>
      <c r="DX39" s="699"/>
      <c r="DY39" s="699"/>
      <c r="DZ39" s="699"/>
      <c r="EA39" s="699"/>
      <c r="EB39" s="699"/>
      <c r="EC39" s="714"/>
    </row>
    <row r="40" spans="2:133" ht="11.25" customHeight="1">
      <c r="B40" s="675" t="s">
        <v>337</v>
      </c>
      <c r="C40" s="676"/>
      <c r="D40" s="676"/>
      <c r="E40" s="676"/>
      <c r="F40" s="676"/>
      <c r="G40" s="676"/>
      <c r="H40" s="676"/>
      <c r="I40" s="676"/>
      <c r="J40" s="676"/>
      <c r="K40" s="676"/>
      <c r="L40" s="676"/>
      <c r="M40" s="676"/>
      <c r="N40" s="676"/>
      <c r="O40" s="676"/>
      <c r="P40" s="676"/>
      <c r="Q40" s="677"/>
      <c r="R40" s="678" t="s">
        <v>129</v>
      </c>
      <c r="S40" s="679"/>
      <c r="T40" s="679"/>
      <c r="U40" s="679"/>
      <c r="V40" s="679"/>
      <c r="W40" s="679"/>
      <c r="X40" s="679"/>
      <c r="Y40" s="680"/>
      <c r="Z40" s="715" t="s">
        <v>129</v>
      </c>
      <c r="AA40" s="715"/>
      <c r="AB40" s="715"/>
      <c r="AC40" s="715"/>
      <c r="AD40" s="716" t="s">
        <v>129</v>
      </c>
      <c r="AE40" s="716"/>
      <c r="AF40" s="716"/>
      <c r="AG40" s="716"/>
      <c r="AH40" s="716"/>
      <c r="AI40" s="716"/>
      <c r="AJ40" s="716"/>
      <c r="AK40" s="716"/>
      <c r="AL40" s="681" t="s">
        <v>129</v>
      </c>
      <c r="AM40" s="682"/>
      <c r="AN40" s="682"/>
      <c r="AO40" s="717"/>
      <c r="AQ40" s="718" t="s">
        <v>338</v>
      </c>
      <c r="AR40" s="719"/>
      <c r="AS40" s="719"/>
      <c r="AT40" s="719"/>
      <c r="AU40" s="719"/>
      <c r="AV40" s="719"/>
      <c r="AW40" s="719"/>
      <c r="AX40" s="719"/>
      <c r="AY40" s="720"/>
      <c r="AZ40" s="678">
        <v>26100</v>
      </c>
      <c r="BA40" s="679"/>
      <c r="BB40" s="679"/>
      <c r="BC40" s="679"/>
      <c r="BD40" s="697"/>
      <c r="BE40" s="697"/>
      <c r="BF40" s="721"/>
      <c r="BG40" s="723" t="s">
        <v>339</v>
      </c>
      <c r="BH40" s="724"/>
      <c r="BI40" s="724"/>
      <c r="BJ40" s="724"/>
      <c r="BK40" s="724"/>
      <c r="BL40" s="236"/>
      <c r="BM40" s="712" t="s">
        <v>340</v>
      </c>
      <c r="BN40" s="712"/>
      <c r="BO40" s="712"/>
      <c r="BP40" s="712"/>
      <c r="BQ40" s="712"/>
      <c r="BR40" s="712"/>
      <c r="BS40" s="712"/>
      <c r="BT40" s="712"/>
      <c r="BU40" s="713"/>
      <c r="BV40" s="678">
        <v>103</v>
      </c>
      <c r="BW40" s="679"/>
      <c r="BX40" s="679"/>
      <c r="BY40" s="679"/>
      <c r="BZ40" s="679"/>
      <c r="CA40" s="679"/>
      <c r="CB40" s="722"/>
      <c r="CD40" s="711" t="s">
        <v>341</v>
      </c>
      <c r="CE40" s="712"/>
      <c r="CF40" s="712"/>
      <c r="CG40" s="712"/>
      <c r="CH40" s="712"/>
      <c r="CI40" s="712"/>
      <c r="CJ40" s="712"/>
      <c r="CK40" s="712"/>
      <c r="CL40" s="712"/>
      <c r="CM40" s="712"/>
      <c r="CN40" s="712"/>
      <c r="CO40" s="712"/>
      <c r="CP40" s="712"/>
      <c r="CQ40" s="713"/>
      <c r="CR40" s="678">
        <v>1626282</v>
      </c>
      <c r="CS40" s="679"/>
      <c r="CT40" s="679"/>
      <c r="CU40" s="679"/>
      <c r="CV40" s="679"/>
      <c r="CW40" s="679"/>
      <c r="CX40" s="679"/>
      <c r="CY40" s="680"/>
      <c r="CZ40" s="681">
        <v>6.3</v>
      </c>
      <c r="DA40" s="699"/>
      <c r="DB40" s="699"/>
      <c r="DC40" s="700"/>
      <c r="DD40" s="684">
        <v>232982</v>
      </c>
      <c r="DE40" s="679"/>
      <c r="DF40" s="679"/>
      <c r="DG40" s="679"/>
      <c r="DH40" s="679"/>
      <c r="DI40" s="679"/>
      <c r="DJ40" s="679"/>
      <c r="DK40" s="680"/>
      <c r="DL40" s="684">
        <v>220785</v>
      </c>
      <c r="DM40" s="679"/>
      <c r="DN40" s="679"/>
      <c r="DO40" s="679"/>
      <c r="DP40" s="679"/>
      <c r="DQ40" s="679"/>
      <c r="DR40" s="679"/>
      <c r="DS40" s="679"/>
      <c r="DT40" s="679"/>
      <c r="DU40" s="679"/>
      <c r="DV40" s="680"/>
      <c r="DW40" s="681">
        <v>1.6</v>
      </c>
      <c r="DX40" s="699"/>
      <c r="DY40" s="699"/>
      <c r="DZ40" s="699"/>
      <c r="EA40" s="699"/>
      <c r="EB40" s="699"/>
      <c r="EC40" s="714"/>
    </row>
    <row r="41" spans="2:133" ht="11.25" customHeight="1">
      <c r="B41" s="675" t="s">
        <v>342</v>
      </c>
      <c r="C41" s="676"/>
      <c r="D41" s="676"/>
      <c r="E41" s="676"/>
      <c r="F41" s="676"/>
      <c r="G41" s="676"/>
      <c r="H41" s="676"/>
      <c r="I41" s="676"/>
      <c r="J41" s="676"/>
      <c r="K41" s="676"/>
      <c r="L41" s="676"/>
      <c r="M41" s="676"/>
      <c r="N41" s="676"/>
      <c r="O41" s="676"/>
      <c r="P41" s="676"/>
      <c r="Q41" s="677"/>
      <c r="R41" s="678">
        <v>750200</v>
      </c>
      <c r="S41" s="679"/>
      <c r="T41" s="679"/>
      <c r="U41" s="679"/>
      <c r="V41" s="679"/>
      <c r="W41" s="679"/>
      <c r="X41" s="679"/>
      <c r="Y41" s="680"/>
      <c r="Z41" s="715">
        <v>2.7</v>
      </c>
      <c r="AA41" s="715"/>
      <c r="AB41" s="715"/>
      <c r="AC41" s="715"/>
      <c r="AD41" s="716" t="s">
        <v>239</v>
      </c>
      <c r="AE41" s="716"/>
      <c r="AF41" s="716"/>
      <c r="AG41" s="716"/>
      <c r="AH41" s="716"/>
      <c r="AI41" s="716"/>
      <c r="AJ41" s="716"/>
      <c r="AK41" s="716"/>
      <c r="AL41" s="681" t="s">
        <v>129</v>
      </c>
      <c r="AM41" s="682"/>
      <c r="AN41" s="682"/>
      <c r="AO41" s="717"/>
      <c r="AQ41" s="718" t="s">
        <v>343</v>
      </c>
      <c r="AR41" s="719"/>
      <c r="AS41" s="719"/>
      <c r="AT41" s="719"/>
      <c r="AU41" s="719"/>
      <c r="AV41" s="719"/>
      <c r="AW41" s="719"/>
      <c r="AX41" s="719"/>
      <c r="AY41" s="720"/>
      <c r="AZ41" s="678">
        <v>448273</v>
      </c>
      <c r="BA41" s="679"/>
      <c r="BB41" s="679"/>
      <c r="BC41" s="679"/>
      <c r="BD41" s="697"/>
      <c r="BE41" s="697"/>
      <c r="BF41" s="721"/>
      <c r="BG41" s="723"/>
      <c r="BH41" s="724"/>
      <c r="BI41" s="724"/>
      <c r="BJ41" s="724"/>
      <c r="BK41" s="724"/>
      <c r="BL41" s="236"/>
      <c r="BM41" s="712" t="s">
        <v>344</v>
      </c>
      <c r="BN41" s="712"/>
      <c r="BO41" s="712"/>
      <c r="BP41" s="712"/>
      <c r="BQ41" s="712"/>
      <c r="BR41" s="712"/>
      <c r="BS41" s="712"/>
      <c r="BT41" s="712"/>
      <c r="BU41" s="713"/>
      <c r="BV41" s="678">
        <v>1</v>
      </c>
      <c r="BW41" s="679"/>
      <c r="BX41" s="679"/>
      <c r="BY41" s="679"/>
      <c r="BZ41" s="679"/>
      <c r="CA41" s="679"/>
      <c r="CB41" s="722"/>
      <c r="CD41" s="711" t="s">
        <v>345</v>
      </c>
      <c r="CE41" s="712"/>
      <c r="CF41" s="712"/>
      <c r="CG41" s="712"/>
      <c r="CH41" s="712"/>
      <c r="CI41" s="712"/>
      <c r="CJ41" s="712"/>
      <c r="CK41" s="712"/>
      <c r="CL41" s="712"/>
      <c r="CM41" s="712"/>
      <c r="CN41" s="712"/>
      <c r="CO41" s="712"/>
      <c r="CP41" s="712"/>
      <c r="CQ41" s="713"/>
      <c r="CR41" s="678" t="s">
        <v>239</v>
      </c>
      <c r="CS41" s="697"/>
      <c r="CT41" s="697"/>
      <c r="CU41" s="697"/>
      <c r="CV41" s="697"/>
      <c r="CW41" s="697"/>
      <c r="CX41" s="697"/>
      <c r="CY41" s="698"/>
      <c r="CZ41" s="681" t="s">
        <v>239</v>
      </c>
      <c r="DA41" s="699"/>
      <c r="DB41" s="699"/>
      <c r="DC41" s="700"/>
      <c r="DD41" s="684" t="s">
        <v>239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346</v>
      </c>
      <c r="C42" s="660"/>
      <c r="D42" s="660"/>
      <c r="E42" s="660"/>
      <c r="F42" s="660"/>
      <c r="G42" s="660"/>
      <c r="H42" s="660"/>
      <c r="I42" s="660"/>
      <c r="J42" s="660"/>
      <c r="K42" s="660"/>
      <c r="L42" s="660"/>
      <c r="M42" s="660"/>
      <c r="N42" s="660"/>
      <c r="O42" s="660"/>
      <c r="P42" s="660"/>
      <c r="Q42" s="661"/>
      <c r="R42" s="662">
        <v>27428666</v>
      </c>
      <c r="S42" s="701"/>
      <c r="T42" s="701"/>
      <c r="U42" s="701"/>
      <c r="V42" s="701"/>
      <c r="W42" s="701"/>
      <c r="X42" s="701"/>
      <c r="Y42" s="703"/>
      <c r="Z42" s="704">
        <v>100</v>
      </c>
      <c r="AA42" s="704"/>
      <c r="AB42" s="704"/>
      <c r="AC42" s="704"/>
      <c r="AD42" s="705">
        <v>13111496</v>
      </c>
      <c r="AE42" s="705"/>
      <c r="AF42" s="705"/>
      <c r="AG42" s="705"/>
      <c r="AH42" s="705"/>
      <c r="AI42" s="705"/>
      <c r="AJ42" s="705"/>
      <c r="AK42" s="705"/>
      <c r="AL42" s="665">
        <v>100</v>
      </c>
      <c r="AM42" s="706"/>
      <c r="AN42" s="706"/>
      <c r="AO42" s="707"/>
      <c r="AQ42" s="708" t="s">
        <v>347</v>
      </c>
      <c r="AR42" s="709"/>
      <c r="AS42" s="709"/>
      <c r="AT42" s="709"/>
      <c r="AU42" s="709"/>
      <c r="AV42" s="709"/>
      <c r="AW42" s="709"/>
      <c r="AX42" s="709"/>
      <c r="AY42" s="710"/>
      <c r="AZ42" s="662">
        <v>1552330</v>
      </c>
      <c r="BA42" s="701"/>
      <c r="BB42" s="701"/>
      <c r="BC42" s="701"/>
      <c r="BD42" s="663"/>
      <c r="BE42" s="663"/>
      <c r="BF42" s="727"/>
      <c r="BG42" s="725"/>
      <c r="BH42" s="726"/>
      <c r="BI42" s="726"/>
      <c r="BJ42" s="726"/>
      <c r="BK42" s="726"/>
      <c r="BL42" s="237"/>
      <c r="BM42" s="728" t="s">
        <v>348</v>
      </c>
      <c r="BN42" s="728"/>
      <c r="BO42" s="728"/>
      <c r="BP42" s="728"/>
      <c r="BQ42" s="728"/>
      <c r="BR42" s="728"/>
      <c r="BS42" s="728"/>
      <c r="BT42" s="728"/>
      <c r="BU42" s="729"/>
      <c r="BV42" s="662">
        <v>340</v>
      </c>
      <c r="BW42" s="701"/>
      <c r="BX42" s="701"/>
      <c r="BY42" s="701"/>
      <c r="BZ42" s="701"/>
      <c r="CA42" s="701"/>
      <c r="CB42" s="702"/>
      <c r="CD42" s="675" t="s">
        <v>349</v>
      </c>
      <c r="CE42" s="676"/>
      <c r="CF42" s="676"/>
      <c r="CG42" s="676"/>
      <c r="CH42" s="676"/>
      <c r="CI42" s="676"/>
      <c r="CJ42" s="676"/>
      <c r="CK42" s="676"/>
      <c r="CL42" s="676"/>
      <c r="CM42" s="676"/>
      <c r="CN42" s="676"/>
      <c r="CO42" s="676"/>
      <c r="CP42" s="676"/>
      <c r="CQ42" s="677"/>
      <c r="CR42" s="678">
        <v>3949310</v>
      </c>
      <c r="CS42" s="679"/>
      <c r="CT42" s="679"/>
      <c r="CU42" s="679"/>
      <c r="CV42" s="679"/>
      <c r="CW42" s="679"/>
      <c r="CX42" s="679"/>
      <c r="CY42" s="680"/>
      <c r="CZ42" s="681">
        <v>15.2</v>
      </c>
      <c r="DA42" s="682"/>
      <c r="DB42" s="682"/>
      <c r="DC42" s="683"/>
      <c r="DD42" s="684">
        <v>1328224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350</v>
      </c>
      <c r="CE43" s="676"/>
      <c r="CF43" s="676"/>
      <c r="CG43" s="676"/>
      <c r="CH43" s="676"/>
      <c r="CI43" s="676"/>
      <c r="CJ43" s="676"/>
      <c r="CK43" s="676"/>
      <c r="CL43" s="676"/>
      <c r="CM43" s="676"/>
      <c r="CN43" s="676"/>
      <c r="CO43" s="676"/>
      <c r="CP43" s="676"/>
      <c r="CQ43" s="677"/>
      <c r="CR43" s="678">
        <v>85352</v>
      </c>
      <c r="CS43" s="697"/>
      <c r="CT43" s="697"/>
      <c r="CU43" s="697"/>
      <c r="CV43" s="697"/>
      <c r="CW43" s="697"/>
      <c r="CX43" s="697"/>
      <c r="CY43" s="698"/>
      <c r="CZ43" s="681">
        <v>0.3</v>
      </c>
      <c r="DA43" s="699"/>
      <c r="DB43" s="699"/>
      <c r="DC43" s="700"/>
      <c r="DD43" s="684">
        <v>85352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299</v>
      </c>
      <c r="CE44" s="692"/>
      <c r="CF44" s="675" t="s">
        <v>351</v>
      </c>
      <c r="CG44" s="676"/>
      <c r="CH44" s="676"/>
      <c r="CI44" s="676"/>
      <c r="CJ44" s="676"/>
      <c r="CK44" s="676"/>
      <c r="CL44" s="676"/>
      <c r="CM44" s="676"/>
      <c r="CN44" s="676"/>
      <c r="CO44" s="676"/>
      <c r="CP44" s="676"/>
      <c r="CQ44" s="677"/>
      <c r="CR44" s="678">
        <v>3949310</v>
      </c>
      <c r="CS44" s="679"/>
      <c r="CT44" s="679"/>
      <c r="CU44" s="679"/>
      <c r="CV44" s="679"/>
      <c r="CW44" s="679"/>
      <c r="CX44" s="679"/>
      <c r="CY44" s="680"/>
      <c r="CZ44" s="681">
        <v>15.2</v>
      </c>
      <c r="DA44" s="682"/>
      <c r="DB44" s="682"/>
      <c r="DC44" s="683"/>
      <c r="DD44" s="684">
        <v>1328224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352</v>
      </c>
      <c r="CG45" s="676"/>
      <c r="CH45" s="676"/>
      <c r="CI45" s="676"/>
      <c r="CJ45" s="676"/>
      <c r="CK45" s="676"/>
      <c r="CL45" s="676"/>
      <c r="CM45" s="676"/>
      <c r="CN45" s="676"/>
      <c r="CO45" s="676"/>
      <c r="CP45" s="676"/>
      <c r="CQ45" s="677"/>
      <c r="CR45" s="678">
        <v>1962787</v>
      </c>
      <c r="CS45" s="697"/>
      <c r="CT45" s="697"/>
      <c r="CU45" s="697"/>
      <c r="CV45" s="697"/>
      <c r="CW45" s="697"/>
      <c r="CX45" s="697"/>
      <c r="CY45" s="698"/>
      <c r="CZ45" s="681">
        <v>7.6</v>
      </c>
      <c r="DA45" s="699"/>
      <c r="DB45" s="699"/>
      <c r="DC45" s="700"/>
      <c r="DD45" s="684">
        <v>288537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354</v>
      </c>
      <c r="CG46" s="676"/>
      <c r="CH46" s="676"/>
      <c r="CI46" s="676"/>
      <c r="CJ46" s="676"/>
      <c r="CK46" s="676"/>
      <c r="CL46" s="676"/>
      <c r="CM46" s="676"/>
      <c r="CN46" s="676"/>
      <c r="CO46" s="676"/>
      <c r="CP46" s="676"/>
      <c r="CQ46" s="677"/>
      <c r="CR46" s="678">
        <v>1966755</v>
      </c>
      <c r="CS46" s="679"/>
      <c r="CT46" s="679"/>
      <c r="CU46" s="679"/>
      <c r="CV46" s="679"/>
      <c r="CW46" s="679"/>
      <c r="CX46" s="679"/>
      <c r="CY46" s="680"/>
      <c r="CZ46" s="681">
        <v>7.6</v>
      </c>
      <c r="DA46" s="682"/>
      <c r="DB46" s="682"/>
      <c r="DC46" s="683"/>
      <c r="DD46" s="684">
        <v>1029219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355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356</v>
      </c>
      <c r="CG47" s="676"/>
      <c r="CH47" s="676"/>
      <c r="CI47" s="676"/>
      <c r="CJ47" s="676"/>
      <c r="CK47" s="676"/>
      <c r="CL47" s="676"/>
      <c r="CM47" s="676"/>
      <c r="CN47" s="676"/>
      <c r="CO47" s="676"/>
      <c r="CP47" s="676"/>
      <c r="CQ47" s="677"/>
      <c r="CR47" s="678" t="s">
        <v>129</v>
      </c>
      <c r="CS47" s="697"/>
      <c r="CT47" s="697"/>
      <c r="CU47" s="697"/>
      <c r="CV47" s="697"/>
      <c r="CW47" s="697"/>
      <c r="CX47" s="697"/>
      <c r="CY47" s="698"/>
      <c r="CZ47" s="681" t="s">
        <v>129</v>
      </c>
      <c r="DA47" s="699"/>
      <c r="DB47" s="699"/>
      <c r="DC47" s="700"/>
      <c r="DD47" s="684" t="s">
        <v>129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357</v>
      </c>
      <c r="CD48" s="695"/>
      <c r="CE48" s="696"/>
      <c r="CF48" s="675" t="s">
        <v>358</v>
      </c>
      <c r="CG48" s="676"/>
      <c r="CH48" s="676"/>
      <c r="CI48" s="676"/>
      <c r="CJ48" s="676"/>
      <c r="CK48" s="676"/>
      <c r="CL48" s="676"/>
      <c r="CM48" s="676"/>
      <c r="CN48" s="676"/>
      <c r="CO48" s="676"/>
      <c r="CP48" s="676"/>
      <c r="CQ48" s="677"/>
      <c r="CR48" s="678" t="s">
        <v>129</v>
      </c>
      <c r="CS48" s="679"/>
      <c r="CT48" s="679"/>
      <c r="CU48" s="679"/>
      <c r="CV48" s="679"/>
      <c r="CW48" s="679"/>
      <c r="CX48" s="679"/>
      <c r="CY48" s="680"/>
      <c r="CZ48" s="681" t="s">
        <v>239</v>
      </c>
      <c r="DA48" s="682"/>
      <c r="DB48" s="682"/>
      <c r="DC48" s="683"/>
      <c r="DD48" s="684" t="s">
        <v>129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359</v>
      </c>
      <c r="CE49" s="660"/>
      <c r="CF49" s="660"/>
      <c r="CG49" s="660"/>
      <c r="CH49" s="660"/>
      <c r="CI49" s="660"/>
      <c r="CJ49" s="660"/>
      <c r="CK49" s="660"/>
      <c r="CL49" s="660"/>
      <c r="CM49" s="660"/>
      <c r="CN49" s="660"/>
      <c r="CO49" s="660"/>
      <c r="CP49" s="660"/>
      <c r="CQ49" s="661"/>
      <c r="CR49" s="662">
        <v>25960128</v>
      </c>
      <c r="CS49" s="663"/>
      <c r="CT49" s="663"/>
      <c r="CU49" s="663"/>
      <c r="CV49" s="663"/>
      <c r="CW49" s="663"/>
      <c r="CX49" s="663"/>
      <c r="CY49" s="664"/>
      <c r="CZ49" s="665">
        <v>100</v>
      </c>
      <c r="DA49" s="666"/>
      <c r="DB49" s="666"/>
      <c r="DC49" s="667"/>
      <c r="DD49" s="668">
        <v>15393013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ULyfr5PILhTKXzGrb/BDdyz1j+wbQoV+ts3lDU+1WXQkTcExt8cdWr8Ib9ZGYI3Z+7fF51nC/6EwoeDc+J/LsA==" saltValue="YN/zSqZ3Uc3naw1k6n6vF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85" zoomScaleNormal="8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361</v>
      </c>
      <c r="DK2" s="1204"/>
      <c r="DL2" s="1204"/>
      <c r="DM2" s="1204"/>
      <c r="DN2" s="1204"/>
      <c r="DO2" s="1205"/>
      <c r="DP2" s="250"/>
      <c r="DQ2" s="1203" t="s">
        <v>362</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363</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365</v>
      </c>
      <c r="B5" s="1089"/>
      <c r="C5" s="1089"/>
      <c r="D5" s="1089"/>
      <c r="E5" s="1089"/>
      <c r="F5" s="1089"/>
      <c r="G5" s="1089"/>
      <c r="H5" s="1089"/>
      <c r="I5" s="1089"/>
      <c r="J5" s="1089"/>
      <c r="K5" s="1089"/>
      <c r="L5" s="1089"/>
      <c r="M5" s="1089"/>
      <c r="N5" s="1089"/>
      <c r="O5" s="1089"/>
      <c r="P5" s="1090"/>
      <c r="Q5" s="1094" t="s">
        <v>366</v>
      </c>
      <c r="R5" s="1095"/>
      <c r="S5" s="1095"/>
      <c r="T5" s="1095"/>
      <c r="U5" s="1096"/>
      <c r="V5" s="1094" t="s">
        <v>367</v>
      </c>
      <c r="W5" s="1095"/>
      <c r="X5" s="1095"/>
      <c r="Y5" s="1095"/>
      <c r="Z5" s="1096"/>
      <c r="AA5" s="1094" t="s">
        <v>368</v>
      </c>
      <c r="AB5" s="1095"/>
      <c r="AC5" s="1095"/>
      <c r="AD5" s="1095"/>
      <c r="AE5" s="1095"/>
      <c r="AF5" s="1206" t="s">
        <v>369</v>
      </c>
      <c r="AG5" s="1095"/>
      <c r="AH5" s="1095"/>
      <c r="AI5" s="1095"/>
      <c r="AJ5" s="1110"/>
      <c r="AK5" s="1095" t="s">
        <v>370</v>
      </c>
      <c r="AL5" s="1095"/>
      <c r="AM5" s="1095"/>
      <c r="AN5" s="1095"/>
      <c r="AO5" s="1096"/>
      <c r="AP5" s="1094" t="s">
        <v>371</v>
      </c>
      <c r="AQ5" s="1095"/>
      <c r="AR5" s="1095"/>
      <c r="AS5" s="1095"/>
      <c r="AT5" s="1096"/>
      <c r="AU5" s="1094" t="s">
        <v>372</v>
      </c>
      <c r="AV5" s="1095"/>
      <c r="AW5" s="1095"/>
      <c r="AX5" s="1095"/>
      <c r="AY5" s="1110"/>
      <c r="AZ5" s="257"/>
      <c r="BA5" s="257"/>
      <c r="BB5" s="257"/>
      <c r="BC5" s="257"/>
      <c r="BD5" s="257"/>
      <c r="BE5" s="258"/>
      <c r="BF5" s="258"/>
      <c r="BG5" s="258"/>
      <c r="BH5" s="258"/>
      <c r="BI5" s="258"/>
      <c r="BJ5" s="258"/>
      <c r="BK5" s="258"/>
      <c r="BL5" s="258"/>
      <c r="BM5" s="258"/>
      <c r="BN5" s="258"/>
      <c r="BO5" s="258"/>
      <c r="BP5" s="258"/>
      <c r="BQ5" s="1088" t="s">
        <v>373</v>
      </c>
      <c r="BR5" s="1089"/>
      <c r="BS5" s="1089"/>
      <c r="BT5" s="1089"/>
      <c r="BU5" s="1089"/>
      <c r="BV5" s="1089"/>
      <c r="BW5" s="1089"/>
      <c r="BX5" s="1089"/>
      <c r="BY5" s="1089"/>
      <c r="BZ5" s="1089"/>
      <c r="CA5" s="1089"/>
      <c r="CB5" s="1089"/>
      <c r="CC5" s="1089"/>
      <c r="CD5" s="1089"/>
      <c r="CE5" s="1089"/>
      <c r="CF5" s="1089"/>
      <c r="CG5" s="1090"/>
      <c r="CH5" s="1094" t="s">
        <v>374</v>
      </c>
      <c r="CI5" s="1095"/>
      <c r="CJ5" s="1095"/>
      <c r="CK5" s="1095"/>
      <c r="CL5" s="1096"/>
      <c r="CM5" s="1094" t="s">
        <v>375</v>
      </c>
      <c r="CN5" s="1095"/>
      <c r="CO5" s="1095"/>
      <c r="CP5" s="1095"/>
      <c r="CQ5" s="1096"/>
      <c r="CR5" s="1094" t="s">
        <v>376</v>
      </c>
      <c r="CS5" s="1095"/>
      <c r="CT5" s="1095"/>
      <c r="CU5" s="1095"/>
      <c r="CV5" s="1096"/>
      <c r="CW5" s="1094" t="s">
        <v>377</v>
      </c>
      <c r="CX5" s="1095"/>
      <c r="CY5" s="1095"/>
      <c r="CZ5" s="1095"/>
      <c r="DA5" s="1096"/>
      <c r="DB5" s="1094" t="s">
        <v>378</v>
      </c>
      <c r="DC5" s="1095"/>
      <c r="DD5" s="1095"/>
      <c r="DE5" s="1095"/>
      <c r="DF5" s="1096"/>
      <c r="DG5" s="1191" t="s">
        <v>379</v>
      </c>
      <c r="DH5" s="1192"/>
      <c r="DI5" s="1192"/>
      <c r="DJ5" s="1192"/>
      <c r="DK5" s="1193"/>
      <c r="DL5" s="1191" t="s">
        <v>380</v>
      </c>
      <c r="DM5" s="1192"/>
      <c r="DN5" s="1192"/>
      <c r="DO5" s="1192"/>
      <c r="DP5" s="1193"/>
      <c r="DQ5" s="1094" t="s">
        <v>381</v>
      </c>
      <c r="DR5" s="1095"/>
      <c r="DS5" s="1095"/>
      <c r="DT5" s="1095"/>
      <c r="DU5" s="1096"/>
      <c r="DV5" s="1094" t="s">
        <v>372</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382</v>
      </c>
      <c r="C7" s="1144"/>
      <c r="D7" s="1144"/>
      <c r="E7" s="1144"/>
      <c r="F7" s="1144"/>
      <c r="G7" s="1144"/>
      <c r="H7" s="1144"/>
      <c r="I7" s="1144"/>
      <c r="J7" s="1144"/>
      <c r="K7" s="1144"/>
      <c r="L7" s="1144"/>
      <c r="M7" s="1144"/>
      <c r="N7" s="1144"/>
      <c r="O7" s="1144"/>
      <c r="P7" s="1145"/>
      <c r="Q7" s="1197">
        <v>27428</v>
      </c>
      <c r="R7" s="1198"/>
      <c r="S7" s="1198"/>
      <c r="T7" s="1198"/>
      <c r="U7" s="1198"/>
      <c r="V7" s="1198">
        <v>25969</v>
      </c>
      <c r="W7" s="1198"/>
      <c r="X7" s="1198"/>
      <c r="Y7" s="1198"/>
      <c r="Z7" s="1198"/>
      <c r="AA7" s="1198">
        <f>+Q7-V7</f>
        <v>1459</v>
      </c>
      <c r="AB7" s="1198"/>
      <c r="AC7" s="1198"/>
      <c r="AD7" s="1198"/>
      <c r="AE7" s="1199"/>
      <c r="AF7" s="1200">
        <v>1368</v>
      </c>
      <c r="AG7" s="1201"/>
      <c r="AH7" s="1201"/>
      <c r="AI7" s="1201"/>
      <c r="AJ7" s="1202"/>
      <c r="AK7" s="1184">
        <v>323</v>
      </c>
      <c r="AL7" s="1185"/>
      <c r="AM7" s="1185"/>
      <c r="AN7" s="1185"/>
      <c r="AO7" s="1185"/>
      <c r="AP7" s="1185">
        <v>22403</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608</v>
      </c>
      <c r="BS7" s="1188" t="s">
        <v>587</v>
      </c>
      <c r="BT7" s="1189"/>
      <c r="BU7" s="1189"/>
      <c r="BV7" s="1189"/>
      <c r="BW7" s="1189"/>
      <c r="BX7" s="1189"/>
      <c r="BY7" s="1189"/>
      <c r="BZ7" s="1189"/>
      <c r="CA7" s="1189"/>
      <c r="CB7" s="1189"/>
      <c r="CC7" s="1189"/>
      <c r="CD7" s="1189"/>
      <c r="CE7" s="1189"/>
      <c r="CF7" s="1189"/>
      <c r="CG7" s="1190"/>
      <c r="CH7" s="1181">
        <v>16</v>
      </c>
      <c r="CI7" s="1182"/>
      <c r="CJ7" s="1182"/>
      <c r="CK7" s="1182"/>
      <c r="CL7" s="1183"/>
      <c r="CM7" s="1181">
        <v>129</v>
      </c>
      <c r="CN7" s="1182"/>
      <c r="CO7" s="1182"/>
      <c r="CP7" s="1182"/>
      <c r="CQ7" s="1183"/>
      <c r="CR7" s="1181">
        <v>45</v>
      </c>
      <c r="CS7" s="1182"/>
      <c r="CT7" s="1182"/>
      <c r="CU7" s="1182"/>
      <c r="CV7" s="1183"/>
      <c r="CW7" s="1181" t="s">
        <v>600</v>
      </c>
      <c r="CX7" s="1182"/>
      <c r="CY7" s="1182"/>
      <c r="CZ7" s="1182"/>
      <c r="DA7" s="1183"/>
      <c r="DB7" s="1181" t="s">
        <v>600</v>
      </c>
      <c r="DC7" s="1182"/>
      <c r="DD7" s="1182"/>
      <c r="DE7" s="1182"/>
      <c r="DF7" s="1183"/>
      <c r="DG7" s="1181" t="s">
        <v>600</v>
      </c>
      <c r="DH7" s="1182"/>
      <c r="DI7" s="1182"/>
      <c r="DJ7" s="1182"/>
      <c r="DK7" s="1183"/>
      <c r="DL7" s="1181">
        <v>68</v>
      </c>
      <c r="DM7" s="1182"/>
      <c r="DN7" s="1182"/>
      <c r="DO7" s="1182"/>
      <c r="DP7" s="1183"/>
      <c r="DQ7" s="1181">
        <v>20</v>
      </c>
      <c r="DR7" s="1182"/>
      <c r="DS7" s="1182"/>
      <c r="DT7" s="1182"/>
      <c r="DU7" s="1183"/>
      <c r="DV7" s="1208"/>
      <c r="DW7" s="1209"/>
      <c r="DX7" s="1209"/>
      <c r="DY7" s="1209"/>
      <c r="DZ7" s="1210"/>
      <c r="EA7" s="255"/>
    </row>
    <row r="8" spans="1:131" s="256" customFormat="1" ht="26.25" customHeight="1">
      <c r="A8" s="262">
        <v>2</v>
      </c>
      <c r="B8" s="1130" t="s">
        <v>383</v>
      </c>
      <c r="C8" s="1131"/>
      <c r="D8" s="1131"/>
      <c r="E8" s="1131"/>
      <c r="F8" s="1131"/>
      <c r="G8" s="1131"/>
      <c r="H8" s="1131"/>
      <c r="I8" s="1131"/>
      <c r="J8" s="1131"/>
      <c r="K8" s="1131"/>
      <c r="L8" s="1131"/>
      <c r="M8" s="1131"/>
      <c r="N8" s="1131"/>
      <c r="O8" s="1131"/>
      <c r="P8" s="1132"/>
      <c r="Q8" s="1136">
        <v>2</v>
      </c>
      <c r="R8" s="1137"/>
      <c r="S8" s="1137"/>
      <c r="T8" s="1137"/>
      <c r="U8" s="1137"/>
      <c r="V8" s="1137">
        <v>0</v>
      </c>
      <c r="W8" s="1137"/>
      <c r="X8" s="1137"/>
      <c r="Y8" s="1137"/>
      <c r="Z8" s="1137"/>
      <c r="AA8" s="1137">
        <f t="shared" ref="AA8:AA9" si="0">+Q8-V8</f>
        <v>2</v>
      </c>
      <c r="AB8" s="1137"/>
      <c r="AC8" s="1137"/>
      <c r="AD8" s="1137"/>
      <c r="AE8" s="1138"/>
      <c r="AF8" s="1112">
        <v>2</v>
      </c>
      <c r="AG8" s="1113"/>
      <c r="AH8" s="1113"/>
      <c r="AI8" s="1113"/>
      <c r="AJ8" s="1114"/>
      <c r="AK8" s="1179" t="s">
        <v>596</v>
      </c>
      <c r="AL8" s="1180"/>
      <c r="AM8" s="1180"/>
      <c r="AN8" s="1180"/>
      <c r="AO8" s="1180"/>
      <c r="AP8" s="1180" t="s">
        <v>596</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588</v>
      </c>
      <c r="BT8" s="1108"/>
      <c r="BU8" s="1108"/>
      <c r="BV8" s="1108"/>
      <c r="BW8" s="1108"/>
      <c r="BX8" s="1108"/>
      <c r="BY8" s="1108"/>
      <c r="BZ8" s="1108"/>
      <c r="CA8" s="1108"/>
      <c r="CB8" s="1108"/>
      <c r="CC8" s="1108"/>
      <c r="CD8" s="1108"/>
      <c r="CE8" s="1108"/>
      <c r="CF8" s="1108"/>
      <c r="CG8" s="1109"/>
      <c r="CH8" s="1082">
        <v>6</v>
      </c>
      <c r="CI8" s="1083"/>
      <c r="CJ8" s="1083"/>
      <c r="CK8" s="1083"/>
      <c r="CL8" s="1084"/>
      <c r="CM8" s="1082">
        <v>107</v>
      </c>
      <c r="CN8" s="1083"/>
      <c r="CO8" s="1083"/>
      <c r="CP8" s="1083"/>
      <c r="CQ8" s="1084"/>
      <c r="CR8" s="1082">
        <v>5</v>
      </c>
      <c r="CS8" s="1083"/>
      <c r="CT8" s="1083"/>
      <c r="CU8" s="1083"/>
      <c r="CV8" s="1084"/>
      <c r="CW8" s="1082">
        <v>62</v>
      </c>
      <c r="CX8" s="1083"/>
      <c r="CY8" s="1083"/>
      <c r="CZ8" s="1083"/>
      <c r="DA8" s="1084"/>
      <c r="DB8" s="1082" t="s">
        <v>600</v>
      </c>
      <c r="DC8" s="1083"/>
      <c r="DD8" s="1083"/>
      <c r="DE8" s="1083"/>
      <c r="DF8" s="1084"/>
      <c r="DG8" s="1082" t="s">
        <v>600</v>
      </c>
      <c r="DH8" s="1083"/>
      <c r="DI8" s="1083"/>
      <c r="DJ8" s="1083"/>
      <c r="DK8" s="1084"/>
      <c r="DL8" s="1082" t="s">
        <v>600</v>
      </c>
      <c r="DM8" s="1083"/>
      <c r="DN8" s="1083"/>
      <c r="DO8" s="1083"/>
      <c r="DP8" s="1084"/>
      <c r="DQ8" s="1082" t="s">
        <v>600</v>
      </c>
      <c r="DR8" s="1083"/>
      <c r="DS8" s="1083"/>
      <c r="DT8" s="1083"/>
      <c r="DU8" s="1084"/>
      <c r="DV8" s="1085"/>
      <c r="DW8" s="1086"/>
      <c r="DX8" s="1086"/>
      <c r="DY8" s="1086"/>
      <c r="DZ8" s="1087"/>
      <c r="EA8" s="255"/>
    </row>
    <row r="9" spans="1:131" s="256" customFormat="1" ht="26.25" customHeight="1">
      <c r="A9" s="262">
        <v>3</v>
      </c>
      <c r="B9" s="1130" t="s">
        <v>384</v>
      </c>
      <c r="C9" s="1131"/>
      <c r="D9" s="1131"/>
      <c r="E9" s="1131"/>
      <c r="F9" s="1131"/>
      <c r="G9" s="1131"/>
      <c r="H9" s="1131"/>
      <c r="I9" s="1131"/>
      <c r="J9" s="1131"/>
      <c r="K9" s="1131"/>
      <c r="L9" s="1131"/>
      <c r="M9" s="1131"/>
      <c r="N9" s="1131"/>
      <c r="O9" s="1131"/>
      <c r="P9" s="1132"/>
      <c r="Q9" s="1136">
        <v>8</v>
      </c>
      <c r="R9" s="1137"/>
      <c r="S9" s="1137"/>
      <c r="T9" s="1137"/>
      <c r="U9" s="1137"/>
      <c r="V9" s="1137">
        <v>1</v>
      </c>
      <c r="W9" s="1137"/>
      <c r="X9" s="1137"/>
      <c r="Y9" s="1137"/>
      <c r="Z9" s="1137"/>
      <c r="AA9" s="1137">
        <f t="shared" si="0"/>
        <v>7</v>
      </c>
      <c r="AB9" s="1137"/>
      <c r="AC9" s="1137"/>
      <c r="AD9" s="1137"/>
      <c r="AE9" s="1138"/>
      <c r="AF9" s="1112">
        <v>7</v>
      </c>
      <c r="AG9" s="1113"/>
      <c r="AH9" s="1113"/>
      <c r="AI9" s="1113"/>
      <c r="AJ9" s="1114"/>
      <c r="AK9" s="1179" t="s">
        <v>598</v>
      </c>
      <c r="AL9" s="1180"/>
      <c r="AM9" s="1180"/>
      <c r="AN9" s="1180"/>
      <c r="AO9" s="1180"/>
      <c r="AP9" s="1180" t="s">
        <v>597</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589</v>
      </c>
      <c r="BT9" s="1108"/>
      <c r="BU9" s="1108"/>
      <c r="BV9" s="1108"/>
      <c r="BW9" s="1108"/>
      <c r="BX9" s="1108"/>
      <c r="BY9" s="1108"/>
      <c r="BZ9" s="1108"/>
      <c r="CA9" s="1108"/>
      <c r="CB9" s="1108"/>
      <c r="CC9" s="1108"/>
      <c r="CD9" s="1108"/>
      <c r="CE9" s="1108"/>
      <c r="CF9" s="1108"/>
      <c r="CG9" s="1109"/>
      <c r="CH9" s="1082">
        <v>0</v>
      </c>
      <c r="CI9" s="1083"/>
      <c r="CJ9" s="1083"/>
      <c r="CK9" s="1083"/>
      <c r="CL9" s="1084"/>
      <c r="CM9" s="1082">
        <v>51</v>
      </c>
      <c r="CN9" s="1083"/>
      <c r="CO9" s="1083"/>
      <c r="CP9" s="1083"/>
      <c r="CQ9" s="1084"/>
      <c r="CR9" s="1082">
        <v>50</v>
      </c>
      <c r="CS9" s="1083"/>
      <c r="CT9" s="1083"/>
      <c r="CU9" s="1083"/>
      <c r="CV9" s="1084"/>
      <c r="CW9" s="1082" t="s">
        <v>601</v>
      </c>
      <c r="CX9" s="1083"/>
      <c r="CY9" s="1083"/>
      <c r="CZ9" s="1083"/>
      <c r="DA9" s="1084"/>
      <c r="DB9" s="1082" t="s">
        <v>601</v>
      </c>
      <c r="DC9" s="1083"/>
      <c r="DD9" s="1083"/>
      <c r="DE9" s="1083"/>
      <c r="DF9" s="1084"/>
      <c r="DG9" s="1082" t="s">
        <v>601</v>
      </c>
      <c r="DH9" s="1083"/>
      <c r="DI9" s="1083"/>
      <c r="DJ9" s="1083"/>
      <c r="DK9" s="1084"/>
      <c r="DL9" s="1082" t="s">
        <v>601</v>
      </c>
      <c r="DM9" s="1083"/>
      <c r="DN9" s="1083"/>
      <c r="DO9" s="1083"/>
      <c r="DP9" s="1084"/>
      <c r="DQ9" s="1082" t="s">
        <v>601</v>
      </c>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590</v>
      </c>
      <c r="BT10" s="1108"/>
      <c r="BU10" s="1108"/>
      <c r="BV10" s="1108"/>
      <c r="BW10" s="1108"/>
      <c r="BX10" s="1108"/>
      <c r="BY10" s="1108"/>
      <c r="BZ10" s="1108"/>
      <c r="CA10" s="1108"/>
      <c r="CB10" s="1108"/>
      <c r="CC10" s="1108"/>
      <c r="CD10" s="1108"/>
      <c r="CE10" s="1108"/>
      <c r="CF10" s="1108"/>
      <c r="CG10" s="1109"/>
      <c r="CH10" s="1082">
        <v>0</v>
      </c>
      <c r="CI10" s="1083"/>
      <c r="CJ10" s="1083"/>
      <c r="CK10" s="1083"/>
      <c r="CL10" s="1084"/>
      <c r="CM10" s="1082">
        <v>696</v>
      </c>
      <c r="CN10" s="1083"/>
      <c r="CO10" s="1083"/>
      <c r="CP10" s="1083"/>
      <c r="CQ10" s="1084"/>
      <c r="CR10" s="1082">
        <v>5</v>
      </c>
      <c r="CS10" s="1083"/>
      <c r="CT10" s="1083"/>
      <c r="CU10" s="1083"/>
      <c r="CV10" s="1084"/>
      <c r="CW10" s="1082" t="s">
        <v>600</v>
      </c>
      <c r="CX10" s="1083"/>
      <c r="CY10" s="1083"/>
      <c r="CZ10" s="1083"/>
      <c r="DA10" s="1084"/>
      <c r="DB10" s="1082" t="s">
        <v>600</v>
      </c>
      <c r="DC10" s="1083"/>
      <c r="DD10" s="1083"/>
      <c r="DE10" s="1083"/>
      <c r="DF10" s="1084"/>
      <c r="DG10" s="1082" t="s">
        <v>600</v>
      </c>
      <c r="DH10" s="1083"/>
      <c r="DI10" s="1083"/>
      <c r="DJ10" s="1083"/>
      <c r="DK10" s="1084"/>
      <c r="DL10" s="1082" t="s">
        <v>600</v>
      </c>
      <c r="DM10" s="1083"/>
      <c r="DN10" s="1083"/>
      <c r="DO10" s="1083"/>
      <c r="DP10" s="1084"/>
      <c r="DQ10" s="1082" t="s">
        <v>600</v>
      </c>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385</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386</v>
      </c>
      <c r="B23" s="1037" t="s">
        <v>387</v>
      </c>
      <c r="C23" s="1038"/>
      <c r="D23" s="1038"/>
      <c r="E23" s="1038"/>
      <c r="F23" s="1038"/>
      <c r="G23" s="1038"/>
      <c r="H23" s="1038"/>
      <c r="I23" s="1038"/>
      <c r="J23" s="1038"/>
      <c r="K23" s="1038"/>
      <c r="L23" s="1038"/>
      <c r="M23" s="1038"/>
      <c r="N23" s="1038"/>
      <c r="O23" s="1038"/>
      <c r="P23" s="1039"/>
      <c r="Q23" s="1161">
        <v>27429</v>
      </c>
      <c r="R23" s="1162"/>
      <c r="S23" s="1162"/>
      <c r="T23" s="1162"/>
      <c r="U23" s="1162"/>
      <c r="V23" s="1162">
        <v>25960</v>
      </c>
      <c r="W23" s="1162"/>
      <c r="X23" s="1162"/>
      <c r="Y23" s="1162"/>
      <c r="Z23" s="1162"/>
      <c r="AA23" s="1162">
        <f>Q23-V23</f>
        <v>1469</v>
      </c>
      <c r="AB23" s="1162"/>
      <c r="AC23" s="1162"/>
      <c r="AD23" s="1162"/>
      <c r="AE23" s="1163"/>
      <c r="AF23" s="1164">
        <v>1376</v>
      </c>
      <c r="AG23" s="1162"/>
      <c r="AH23" s="1162"/>
      <c r="AI23" s="1162"/>
      <c r="AJ23" s="1165"/>
      <c r="AK23" s="1166"/>
      <c r="AL23" s="1167"/>
      <c r="AM23" s="1167"/>
      <c r="AN23" s="1167"/>
      <c r="AO23" s="1167"/>
      <c r="AP23" s="1162">
        <f>+AP7</f>
        <v>22403</v>
      </c>
      <c r="AQ23" s="1162"/>
      <c r="AR23" s="1162"/>
      <c r="AS23" s="1162"/>
      <c r="AT23" s="1162"/>
      <c r="AU23" s="1168"/>
      <c r="AV23" s="1168"/>
      <c r="AW23" s="1168"/>
      <c r="AX23" s="1168"/>
      <c r="AY23" s="1169"/>
      <c r="AZ23" s="1158" t="s">
        <v>129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388</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389</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365</v>
      </c>
      <c r="B26" s="1089"/>
      <c r="C26" s="1089"/>
      <c r="D26" s="1089"/>
      <c r="E26" s="1089"/>
      <c r="F26" s="1089"/>
      <c r="G26" s="1089"/>
      <c r="H26" s="1089"/>
      <c r="I26" s="1089"/>
      <c r="J26" s="1089"/>
      <c r="K26" s="1089"/>
      <c r="L26" s="1089"/>
      <c r="M26" s="1089"/>
      <c r="N26" s="1089"/>
      <c r="O26" s="1089"/>
      <c r="P26" s="1090"/>
      <c r="Q26" s="1094" t="s">
        <v>390</v>
      </c>
      <c r="R26" s="1095"/>
      <c r="S26" s="1095"/>
      <c r="T26" s="1095"/>
      <c r="U26" s="1096"/>
      <c r="V26" s="1094" t="s">
        <v>391</v>
      </c>
      <c r="W26" s="1095"/>
      <c r="X26" s="1095"/>
      <c r="Y26" s="1095"/>
      <c r="Z26" s="1096"/>
      <c r="AA26" s="1094" t="s">
        <v>392</v>
      </c>
      <c r="AB26" s="1095"/>
      <c r="AC26" s="1095"/>
      <c r="AD26" s="1095"/>
      <c r="AE26" s="1095"/>
      <c r="AF26" s="1152" t="s">
        <v>393</v>
      </c>
      <c r="AG26" s="1101"/>
      <c r="AH26" s="1101"/>
      <c r="AI26" s="1101"/>
      <c r="AJ26" s="1153"/>
      <c r="AK26" s="1095" t="s">
        <v>394</v>
      </c>
      <c r="AL26" s="1095"/>
      <c r="AM26" s="1095"/>
      <c r="AN26" s="1095"/>
      <c r="AO26" s="1096"/>
      <c r="AP26" s="1094" t="s">
        <v>395</v>
      </c>
      <c r="AQ26" s="1095"/>
      <c r="AR26" s="1095"/>
      <c r="AS26" s="1095"/>
      <c r="AT26" s="1096"/>
      <c r="AU26" s="1094" t="s">
        <v>396</v>
      </c>
      <c r="AV26" s="1095"/>
      <c r="AW26" s="1095"/>
      <c r="AX26" s="1095"/>
      <c r="AY26" s="1096"/>
      <c r="AZ26" s="1094" t="s">
        <v>397</v>
      </c>
      <c r="BA26" s="1095"/>
      <c r="BB26" s="1095"/>
      <c r="BC26" s="1095"/>
      <c r="BD26" s="1096"/>
      <c r="BE26" s="1094" t="s">
        <v>372</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398</v>
      </c>
      <c r="C28" s="1144"/>
      <c r="D28" s="1144"/>
      <c r="E28" s="1144"/>
      <c r="F28" s="1144"/>
      <c r="G28" s="1144"/>
      <c r="H28" s="1144"/>
      <c r="I28" s="1144"/>
      <c r="J28" s="1144"/>
      <c r="K28" s="1144"/>
      <c r="L28" s="1144"/>
      <c r="M28" s="1144"/>
      <c r="N28" s="1144"/>
      <c r="O28" s="1144"/>
      <c r="P28" s="1145"/>
      <c r="Q28" s="1146">
        <v>6368</v>
      </c>
      <c r="R28" s="1147"/>
      <c r="S28" s="1147"/>
      <c r="T28" s="1147"/>
      <c r="U28" s="1147"/>
      <c r="V28" s="1147">
        <v>6204</v>
      </c>
      <c r="W28" s="1147"/>
      <c r="X28" s="1147"/>
      <c r="Y28" s="1147"/>
      <c r="Z28" s="1147"/>
      <c r="AA28" s="1147">
        <f t="shared" ref="AA28:AA34" si="1">+Q28-V28</f>
        <v>164</v>
      </c>
      <c r="AB28" s="1147"/>
      <c r="AC28" s="1147"/>
      <c r="AD28" s="1147"/>
      <c r="AE28" s="1148"/>
      <c r="AF28" s="1149">
        <v>164</v>
      </c>
      <c r="AG28" s="1147"/>
      <c r="AH28" s="1147"/>
      <c r="AI28" s="1147"/>
      <c r="AJ28" s="1150"/>
      <c r="AK28" s="1151">
        <v>484</v>
      </c>
      <c r="AL28" s="1139"/>
      <c r="AM28" s="1139"/>
      <c r="AN28" s="1139"/>
      <c r="AO28" s="1139"/>
      <c r="AP28" s="1139" t="s">
        <v>596</v>
      </c>
      <c r="AQ28" s="1139"/>
      <c r="AR28" s="1139"/>
      <c r="AS28" s="1139"/>
      <c r="AT28" s="1139"/>
      <c r="AU28" s="1139" t="s">
        <v>596</v>
      </c>
      <c r="AV28" s="1139"/>
      <c r="AW28" s="1139"/>
      <c r="AX28" s="1139"/>
      <c r="AY28" s="1139"/>
      <c r="AZ28" s="1140" t="s">
        <v>596</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399</v>
      </c>
      <c r="C29" s="1131"/>
      <c r="D29" s="1131"/>
      <c r="E29" s="1131"/>
      <c r="F29" s="1131"/>
      <c r="G29" s="1131"/>
      <c r="H29" s="1131"/>
      <c r="I29" s="1131"/>
      <c r="J29" s="1131"/>
      <c r="K29" s="1131"/>
      <c r="L29" s="1131"/>
      <c r="M29" s="1131"/>
      <c r="N29" s="1131"/>
      <c r="O29" s="1131"/>
      <c r="P29" s="1132"/>
      <c r="Q29" s="1136">
        <v>5755</v>
      </c>
      <c r="R29" s="1137"/>
      <c r="S29" s="1137"/>
      <c r="T29" s="1137"/>
      <c r="U29" s="1137"/>
      <c r="V29" s="1137">
        <v>5470</v>
      </c>
      <c r="W29" s="1137"/>
      <c r="X29" s="1137"/>
      <c r="Y29" s="1137"/>
      <c r="Z29" s="1137"/>
      <c r="AA29" s="1137">
        <f t="shared" si="1"/>
        <v>285</v>
      </c>
      <c r="AB29" s="1137"/>
      <c r="AC29" s="1137"/>
      <c r="AD29" s="1137"/>
      <c r="AE29" s="1138"/>
      <c r="AF29" s="1112">
        <v>285</v>
      </c>
      <c r="AG29" s="1113"/>
      <c r="AH29" s="1113"/>
      <c r="AI29" s="1113"/>
      <c r="AJ29" s="1114"/>
      <c r="AK29" s="1073">
        <v>869</v>
      </c>
      <c r="AL29" s="1064"/>
      <c r="AM29" s="1064"/>
      <c r="AN29" s="1064"/>
      <c r="AO29" s="1064"/>
      <c r="AP29" s="1064" t="s">
        <v>596</v>
      </c>
      <c r="AQ29" s="1064"/>
      <c r="AR29" s="1064"/>
      <c r="AS29" s="1064"/>
      <c r="AT29" s="1064"/>
      <c r="AU29" s="1064" t="s">
        <v>596</v>
      </c>
      <c r="AV29" s="1064"/>
      <c r="AW29" s="1064"/>
      <c r="AX29" s="1064"/>
      <c r="AY29" s="1064"/>
      <c r="AZ29" s="1135" t="s">
        <v>596</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400</v>
      </c>
      <c r="C30" s="1131"/>
      <c r="D30" s="1131"/>
      <c r="E30" s="1131"/>
      <c r="F30" s="1131"/>
      <c r="G30" s="1131"/>
      <c r="H30" s="1131"/>
      <c r="I30" s="1131"/>
      <c r="J30" s="1131"/>
      <c r="K30" s="1131"/>
      <c r="L30" s="1131"/>
      <c r="M30" s="1131"/>
      <c r="N30" s="1131"/>
      <c r="O30" s="1131"/>
      <c r="P30" s="1132"/>
      <c r="Q30" s="1136">
        <v>714</v>
      </c>
      <c r="R30" s="1137"/>
      <c r="S30" s="1137"/>
      <c r="T30" s="1137"/>
      <c r="U30" s="1137"/>
      <c r="V30" s="1137">
        <v>694</v>
      </c>
      <c r="W30" s="1137"/>
      <c r="X30" s="1137"/>
      <c r="Y30" s="1137"/>
      <c r="Z30" s="1137"/>
      <c r="AA30" s="1137">
        <f t="shared" si="1"/>
        <v>20</v>
      </c>
      <c r="AB30" s="1137"/>
      <c r="AC30" s="1137"/>
      <c r="AD30" s="1137"/>
      <c r="AE30" s="1138"/>
      <c r="AF30" s="1112">
        <v>20</v>
      </c>
      <c r="AG30" s="1113"/>
      <c r="AH30" s="1113"/>
      <c r="AI30" s="1113"/>
      <c r="AJ30" s="1114"/>
      <c r="AK30" s="1073">
        <v>147</v>
      </c>
      <c r="AL30" s="1064"/>
      <c r="AM30" s="1064"/>
      <c r="AN30" s="1064"/>
      <c r="AO30" s="1064"/>
      <c r="AP30" s="1064" t="s">
        <v>596</v>
      </c>
      <c r="AQ30" s="1064"/>
      <c r="AR30" s="1064"/>
      <c r="AS30" s="1064"/>
      <c r="AT30" s="1064"/>
      <c r="AU30" s="1064" t="s">
        <v>596</v>
      </c>
      <c r="AV30" s="1064"/>
      <c r="AW30" s="1064"/>
      <c r="AX30" s="1064"/>
      <c r="AY30" s="1064"/>
      <c r="AZ30" s="1135" t="s">
        <v>596</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401</v>
      </c>
      <c r="C31" s="1131"/>
      <c r="D31" s="1131"/>
      <c r="E31" s="1131"/>
      <c r="F31" s="1131"/>
      <c r="G31" s="1131"/>
      <c r="H31" s="1131"/>
      <c r="I31" s="1131"/>
      <c r="J31" s="1131"/>
      <c r="K31" s="1131"/>
      <c r="L31" s="1131"/>
      <c r="M31" s="1131"/>
      <c r="N31" s="1131"/>
      <c r="O31" s="1131"/>
      <c r="P31" s="1132"/>
      <c r="Q31" s="1136">
        <v>1879</v>
      </c>
      <c r="R31" s="1137"/>
      <c r="S31" s="1137"/>
      <c r="T31" s="1137"/>
      <c r="U31" s="1137"/>
      <c r="V31" s="1137">
        <v>1772</v>
      </c>
      <c r="W31" s="1137"/>
      <c r="X31" s="1137"/>
      <c r="Y31" s="1137"/>
      <c r="Z31" s="1137"/>
      <c r="AA31" s="1137">
        <f t="shared" si="1"/>
        <v>107</v>
      </c>
      <c r="AB31" s="1137"/>
      <c r="AC31" s="1137"/>
      <c r="AD31" s="1137"/>
      <c r="AE31" s="1138"/>
      <c r="AF31" s="1112">
        <v>386</v>
      </c>
      <c r="AG31" s="1113"/>
      <c r="AH31" s="1113"/>
      <c r="AI31" s="1113"/>
      <c r="AJ31" s="1114"/>
      <c r="AK31" s="1073">
        <v>510</v>
      </c>
      <c r="AL31" s="1064"/>
      <c r="AM31" s="1064"/>
      <c r="AN31" s="1064"/>
      <c r="AO31" s="1064"/>
      <c r="AP31" s="1064">
        <v>2283</v>
      </c>
      <c r="AQ31" s="1064"/>
      <c r="AR31" s="1064"/>
      <c r="AS31" s="1064"/>
      <c r="AT31" s="1064"/>
      <c r="AU31" s="1064">
        <v>2283</v>
      </c>
      <c r="AV31" s="1064"/>
      <c r="AW31" s="1064"/>
      <c r="AX31" s="1064"/>
      <c r="AY31" s="1064"/>
      <c r="AZ31" s="1135" t="s">
        <v>599</v>
      </c>
      <c r="BA31" s="1135"/>
      <c r="BB31" s="1135"/>
      <c r="BC31" s="1135"/>
      <c r="BD31" s="1135"/>
      <c r="BE31" s="1125" t="s">
        <v>402</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403</v>
      </c>
      <c r="C32" s="1131"/>
      <c r="D32" s="1131"/>
      <c r="E32" s="1131"/>
      <c r="F32" s="1131"/>
      <c r="G32" s="1131"/>
      <c r="H32" s="1131"/>
      <c r="I32" s="1131"/>
      <c r="J32" s="1131"/>
      <c r="K32" s="1131"/>
      <c r="L32" s="1131"/>
      <c r="M32" s="1131"/>
      <c r="N32" s="1131"/>
      <c r="O32" s="1131"/>
      <c r="P32" s="1132"/>
      <c r="Q32" s="1136">
        <v>1521</v>
      </c>
      <c r="R32" s="1137"/>
      <c r="S32" s="1137"/>
      <c r="T32" s="1137"/>
      <c r="U32" s="1137"/>
      <c r="V32" s="1137">
        <v>1251</v>
      </c>
      <c r="W32" s="1137"/>
      <c r="X32" s="1137"/>
      <c r="Y32" s="1137"/>
      <c r="Z32" s="1137"/>
      <c r="AA32" s="1137">
        <f t="shared" si="1"/>
        <v>270</v>
      </c>
      <c r="AB32" s="1137"/>
      <c r="AC32" s="1137"/>
      <c r="AD32" s="1137"/>
      <c r="AE32" s="1138"/>
      <c r="AF32" s="1112">
        <v>1703</v>
      </c>
      <c r="AG32" s="1113"/>
      <c r="AH32" s="1113"/>
      <c r="AI32" s="1113"/>
      <c r="AJ32" s="1114"/>
      <c r="AK32" s="1073">
        <v>26</v>
      </c>
      <c r="AL32" s="1064"/>
      <c r="AM32" s="1064"/>
      <c r="AN32" s="1064"/>
      <c r="AO32" s="1064"/>
      <c r="AP32" s="1064">
        <v>2631</v>
      </c>
      <c r="AQ32" s="1064"/>
      <c r="AR32" s="1064"/>
      <c r="AS32" s="1064"/>
      <c r="AT32" s="1064"/>
      <c r="AU32" s="1064">
        <v>47</v>
      </c>
      <c r="AV32" s="1064"/>
      <c r="AW32" s="1064"/>
      <c r="AX32" s="1064"/>
      <c r="AY32" s="1064"/>
      <c r="AZ32" s="1135" t="s">
        <v>599</v>
      </c>
      <c r="BA32" s="1135"/>
      <c r="BB32" s="1135"/>
      <c r="BC32" s="1135"/>
      <c r="BD32" s="1135"/>
      <c r="BE32" s="1125" t="s">
        <v>404</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405</v>
      </c>
      <c r="C33" s="1131"/>
      <c r="D33" s="1131"/>
      <c r="E33" s="1131"/>
      <c r="F33" s="1131"/>
      <c r="G33" s="1131"/>
      <c r="H33" s="1131"/>
      <c r="I33" s="1131"/>
      <c r="J33" s="1131"/>
      <c r="K33" s="1131"/>
      <c r="L33" s="1131"/>
      <c r="M33" s="1131"/>
      <c r="N33" s="1131"/>
      <c r="O33" s="1131"/>
      <c r="P33" s="1132"/>
      <c r="Q33" s="1136">
        <v>1496</v>
      </c>
      <c r="R33" s="1137"/>
      <c r="S33" s="1137"/>
      <c r="T33" s="1137"/>
      <c r="U33" s="1137"/>
      <c r="V33" s="1137">
        <v>1454</v>
      </c>
      <c r="W33" s="1137"/>
      <c r="X33" s="1137"/>
      <c r="Y33" s="1137"/>
      <c r="Z33" s="1137"/>
      <c r="AA33" s="1137">
        <v>43</v>
      </c>
      <c r="AB33" s="1137"/>
      <c r="AC33" s="1137"/>
      <c r="AD33" s="1137"/>
      <c r="AE33" s="1138"/>
      <c r="AF33" s="1112">
        <v>807</v>
      </c>
      <c r="AG33" s="1113"/>
      <c r="AH33" s="1113"/>
      <c r="AI33" s="1113"/>
      <c r="AJ33" s="1114"/>
      <c r="AK33" s="1073">
        <v>413</v>
      </c>
      <c r="AL33" s="1064"/>
      <c r="AM33" s="1064"/>
      <c r="AN33" s="1064"/>
      <c r="AO33" s="1064"/>
      <c r="AP33" s="1064">
        <v>12031</v>
      </c>
      <c r="AQ33" s="1064"/>
      <c r="AR33" s="1064"/>
      <c r="AS33" s="1064"/>
      <c r="AT33" s="1064"/>
      <c r="AU33" s="1064">
        <v>2936</v>
      </c>
      <c r="AV33" s="1064"/>
      <c r="AW33" s="1064"/>
      <c r="AX33" s="1064"/>
      <c r="AY33" s="1064"/>
      <c r="AZ33" s="1135" t="s">
        <v>599</v>
      </c>
      <c r="BA33" s="1135"/>
      <c r="BB33" s="1135"/>
      <c r="BC33" s="1135"/>
      <c r="BD33" s="1135"/>
      <c r="BE33" s="1125" t="s">
        <v>406</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t="s">
        <v>407</v>
      </c>
      <c r="C34" s="1131"/>
      <c r="D34" s="1131"/>
      <c r="E34" s="1131"/>
      <c r="F34" s="1131"/>
      <c r="G34" s="1131"/>
      <c r="H34" s="1131"/>
      <c r="I34" s="1131"/>
      <c r="J34" s="1131"/>
      <c r="K34" s="1131"/>
      <c r="L34" s="1131"/>
      <c r="M34" s="1131"/>
      <c r="N34" s="1131"/>
      <c r="O34" s="1131"/>
      <c r="P34" s="1132"/>
      <c r="Q34" s="1136">
        <v>331</v>
      </c>
      <c r="R34" s="1137"/>
      <c r="S34" s="1137"/>
      <c r="T34" s="1137"/>
      <c r="U34" s="1137"/>
      <c r="V34" s="1137">
        <v>330</v>
      </c>
      <c r="W34" s="1137"/>
      <c r="X34" s="1137"/>
      <c r="Y34" s="1137"/>
      <c r="Z34" s="1137"/>
      <c r="AA34" s="1137">
        <f t="shared" si="1"/>
        <v>1</v>
      </c>
      <c r="AB34" s="1137"/>
      <c r="AC34" s="1137"/>
      <c r="AD34" s="1137"/>
      <c r="AE34" s="1138"/>
      <c r="AF34" s="1112" t="s">
        <v>408</v>
      </c>
      <c r="AG34" s="1113"/>
      <c r="AH34" s="1113"/>
      <c r="AI34" s="1113"/>
      <c r="AJ34" s="1114"/>
      <c r="AK34" s="1073">
        <v>26</v>
      </c>
      <c r="AL34" s="1064"/>
      <c r="AM34" s="1064"/>
      <c r="AN34" s="1064"/>
      <c r="AO34" s="1064"/>
      <c r="AP34" s="1064">
        <v>1909</v>
      </c>
      <c r="AQ34" s="1064"/>
      <c r="AR34" s="1064"/>
      <c r="AS34" s="1064"/>
      <c r="AT34" s="1064"/>
      <c r="AU34" s="1064">
        <v>0</v>
      </c>
      <c r="AV34" s="1064"/>
      <c r="AW34" s="1064"/>
      <c r="AX34" s="1064"/>
      <c r="AY34" s="1064"/>
      <c r="AZ34" s="1135" t="s">
        <v>599</v>
      </c>
      <c r="BA34" s="1135"/>
      <c r="BB34" s="1135"/>
      <c r="BC34" s="1135"/>
      <c r="BD34" s="1135"/>
      <c r="BE34" s="1125" t="s">
        <v>409</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410</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386</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3366</v>
      </c>
      <c r="AG63" s="1052"/>
      <c r="AH63" s="1052"/>
      <c r="AI63" s="1052"/>
      <c r="AJ63" s="1123"/>
      <c r="AK63" s="1124"/>
      <c r="AL63" s="1056"/>
      <c r="AM63" s="1056"/>
      <c r="AN63" s="1056"/>
      <c r="AO63" s="1056"/>
      <c r="AP63" s="1052">
        <f>SUM(AP28:AT34)</f>
        <v>18854</v>
      </c>
      <c r="AQ63" s="1052"/>
      <c r="AR63" s="1052"/>
      <c r="AS63" s="1052"/>
      <c r="AT63" s="1052"/>
      <c r="AU63" s="1052">
        <f>SUM(AU28:AY34)</f>
        <v>5266</v>
      </c>
      <c r="AV63" s="1052"/>
      <c r="AW63" s="1052"/>
      <c r="AX63" s="1052"/>
      <c r="AY63" s="1052"/>
      <c r="AZ63" s="1118"/>
      <c r="BA63" s="1118"/>
      <c r="BB63" s="1118"/>
      <c r="BC63" s="1118"/>
      <c r="BD63" s="1118"/>
      <c r="BE63" s="1053"/>
      <c r="BF63" s="1053"/>
      <c r="BG63" s="1053"/>
      <c r="BH63" s="1053"/>
      <c r="BI63" s="1054"/>
      <c r="BJ63" s="1119" t="s">
        <v>412</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414</v>
      </c>
      <c r="B66" s="1089"/>
      <c r="C66" s="1089"/>
      <c r="D66" s="1089"/>
      <c r="E66" s="1089"/>
      <c r="F66" s="1089"/>
      <c r="G66" s="1089"/>
      <c r="H66" s="1089"/>
      <c r="I66" s="1089"/>
      <c r="J66" s="1089"/>
      <c r="K66" s="1089"/>
      <c r="L66" s="1089"/>
      <c r="M66" s="1089"/>
      <c r="N66" s="1089"/>
      <c r="O66" s="1089"/>
      <c r="P66" s="1090"/>
      <c r="Q66" s="1094" t="s">
        <v>415</v>
      </c>
      <c r="R66" s="1095"/>
      <c r="S66" s="1095"/>
      <c r="T66" s="1095"/>
      <c r="U66" s="1096"/>
      <c r="V66" s="1094" t="s">
        <v>416</v>
      </c>
      <c r="W66" s="1095"/>
      <c r="X66" s="1095"/>
      <c r="Y66" s="1095"/>
      <c r="Z66" s="1096"/>
      <c r="AA66" s="1094" t="s">
        <v>417</v>
      </c>
      <c r="AB66" s="1095"/>
      <c r="AC66" s="1095"/>
      <c r="AD66" s="1095"/>
      <c r="AE66" s="1096"/>
      <c r="AF66" s="1100" t="s">
        <v>418</v>
      </c>
      <c r="AG66" s="1101"/>
      <c r="AH66" s="1101"/>
      <c r="AI66" s="1101"/>
      <c r="AJ66" s="1102"/>
      <c r="AK66" s="1094" t="s">
        <v>419</v>
      </c>
      <c r="AL66" s="1089"/>
      <c r="AM66" s="1089"/>
      <c r="AN66" s="1089"/>
      <c r="AO66" s="1090"/>
      <c r="AP66" s="1094" t="s">
        <v>420</v>
      </c>
      <c r="AQ66" s="1095"/>
      <c r="AR66" s="1095"/>
      <c r="AS66" s="1095"/>
      <c r="AT66" s="1096"/>
      <c r="AU66" s="1094" t="s">
        <v>421</v>
      </c>
      <c r="AV66" s="1095"/>
      <c r="AW66" s="1095"/>
      <c r="AX66" s="1095"/>
      <c r="AY66" s="1096"/>
      <c r="AZ66" s="1094" t="s">
        <v>372</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591</v>
      </c>
      <c r="C68" s="1079"/>
      <c r="D68" s="1079"/>
      <c r="E68" s="1079"/>
      <c r="F68" s="1079"/>
      <c r="G68" s="1079"/>
      <c r="H68" s="1079"/>
      <c r="I68" s="1079"/>
      <c r="J68" s="1079"/>
      <c r="K68" s="1079"/>
      <c r="L68" s="1079"/>
      <c r="M68" s="1079"/>
      <c r="N68" s="1079"/>
      <c r="O68" s="1079"/>
      <c r="P68" s="1080"/>
      <c r="Q68" s="1081">
        <v>2395</v>
      </c>
      <c r="R68" s="1075"/>
      <c r="S68" s="1075"/>
      <c r="T68" s="1075"/>
      <c r="U68" s="1075"/>
      <c r="V68" s="1075">
        <v>2308</v>
      </c>
      <c r="W68" s="1075"/>
      <c r="X68" s="1075"/>
      <c r="Y68" s="1075"/>
      <c r="Z68" s="1075"/>
      <c r="AA68" s="1075">
        <f>Q68-V68</f>
        <v>87</v>
      </c>
      <c r="AB68" s="1075"/>
      <c r="AC68" s="1075"/>
      <c r="AD68" s="1075"/>
      <c r="AE68" s="1075"/>
      <c r="AF68" s="1075">
        <f>AA68</f>
        <v>87</v>
      </c>
      <c r="AG68" s="1075"/>
      <c r="AH68" s="1075"/>
      <c r="AI68" s="1075"/>
      <c r="AJ68" s="1075"/>
      <c r="AK68" s="1075">
        <v>64</v>
      </c>
      <c r="AL68" s="1075"/>
      <c r="AM68" s="1075"/>
      <c r="AN68" s="1075"/>
      <c r="AO68" s="1075"/>
      <c r="AP68" s="1075">
        <v>1738</v>
      </c>
      <c r="AQ68" s="1075"/>
      <c r="AR68" s="1075"/>
      <c r="AS68" s="1075"/>
      <c r="AT68" s="1075"/>
      <c r="AU68" s="1075">
        <v>349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592</v>
      </c>
      <c r="C69" s="1068"/>
      <c r="D69" s="1068"/>
      <c r="E69" s="1068"/>
      <c r="F69" s="1068"/>
      <c r="G69" s="1068"/>
      <c r="H69" s="1068"/>
      <c r="I69" s="1068"/>
      <c r="J69" s="1068"/>
      <c r="K69" s="1068"/>
      <c r="L69" s="1068"/>
      <c r="M69" s="1068"/>
      <c r="N69" s="1068"/>
      <c r="O69" s="1068"/>
      <c r="P69" s="1069"/>
      <c r="Q69" s="1070">
        <v>1094</v>
      </c>
      <c r="R69" s="1064"/>
      <c r="S69" s="1064"/>
      <c r="T69" s="1064"/>
      <c r="U69" s="1064"/>
      <c r="V69" s="1064">
        <v>1090</v>
      </c>
      <c r="W69" s="1064"/>
      <c r="X69" s="1064"/>
      <c r="Y69" s="1064"/>
      <c r="Z69" s="1064"/>
      <c r="AA69" s="1064">
        <f>Q69-V69</f>
        <v>4</v>
      </c>
      <c r="AB69" s="1064"/>
      <c r="AC69" s="1064"/>
      <c r="AD69" s="1064"/>
      <c r="AE69" s="1064"/>
      <c r="AF69" s="1074">
        <f>AA69</f>
        <v>4</v>
      </c>
      <c r="AG69" s="1072"/>
      <c r="AH69" s="1072"/>
      <c r="AI69" s="1072"/>
      <c r="AJ69" s="1073"/>
      <c r="AK69" s="1064" t="s">
        <v>600</v>
      </c>
      <c r="AL69" s="1064"/>
      <c r="AM69" s="1064"/>
      <c r="AN69" s="1064"/>
      <c r="AO69" s="1064"/>
      <c r="AP69" s="1064" t="s">
        <v>600</v>
      </c>
      <c r="AQ69" s="1064"/>
      <c r="AR69" s="1064"/>
      <c r="AS69" s="1064"/>
      <c r="AT69" s="1064"/>
      <c r="AU69" s="1064" t="s">
        <v>600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593</v>
      </c>
      <c r="C70" s="1068"/>
      <c r="D70" s="1068"/>
      <c r="E70" s="1068"/>
      <c r="F70" s="1068"/>
      <c r="G70" s="1068"/>
      <c r="H70" s="1068"/>
      <c r="I70" s="1068"/>
      <c r="J70" s="1068"/>
      <c r="K70" s="1068"/>
      <c r="L70" s="1068"/>
      <c r="M70" s="1068"/>
      <c r="N70" s="1068"/>
      <c r="O70" s="1068"/>
      <c r="P70" s="1069"/>
      <c r="Q70" s="1070">
        <v>89</v>
      </c>
      <c r="R70" s="1064"/>
      <c r="S70" s="1064"/>
      <c r="T70" s="1064"/>
      <c r="U70" s="1064"/>
      <c r="V70" s="1064">
        <v>73</v>
      </c>
      <c r="W70" s="1064"/>
      <c r="X70" s="1064"/>
      <c r="Y70" s="1064"/>
      <c r="Z70" s="1064"/>
      <c r="AA70" s="1064">
        <v>15</v>
      </c>
      <c r="AB70" s="1064"/>
      <c r="AC70" s="1064"/>
      <c r="AD70" s="1064"/>
      <c r="AE70" s="1064"/>
      <c r="AF70" s="1074">
        <f t="shared" ref="AF70:AF72" si="2">AA70</f>
        <v>15</v>
      </c>
      <c r="AG70" s="1072"/>
      <c r="AH70" s="1072"/>
      <c r="AI70" s="1072"/>
      <c r="AJ70" s="1073"/>
      <c r="AK70" s="1064">
        <v>5</v>
      </c>
      <c r="AL70" s="1064"/>
      <c r="AM70" s="1064"/>
      <c r="AN70" s="1064"/>
      <c r="AO70" s="1064"/>
      <c r="AP70" s="1064" t="s">
        <v>600</v>
      </c>
      <c r="AQ70" s="1064"/>
      <c r="AR70" s="1064"/>
      <c r="AS70" s="1064"/>
      <c r="AT70" s="1064"/>
      <c r="AU70" s="1064" t="s">
        <v>600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594</v>
      </c>
      <c r="C71" s="1068"/>
      <c r="D71" s="1068"/>
      <c r="E71" s="1068"/>
      <c r="F71" s="1068"/>
      <c r="G71" s="1068"/>
      <c r="H71" s="1068"/>
      <c r="I71" s="1068"/>
      <c r="J71" s="1068"/>
      <c r="K71" s="1068"/>
      <c r="L71" s="1068"/>
      <c r="M71" s="1068"/>
      <c r="N71" s="1068"/>
      <c r="O71" s="1068"/>
      <c r="P71" s="1069"/>
      <c r="Q71" s="1070">
        <v>591</v>
      </c>
      <c r="R71" s="1064"/>
      <c r="S71" s="1064"/>
      <c r="T71" s="1064"/>
      <c r="U71" s="1064"/>
      <c r="V71" s="1064">
        <v>542</v>
      </c>
      <c r="W71" s="1064"/>
      <c r="X71" s="1064"/>
      <c r="Y71" s="1064"/>
      <c r="Z71" s="1064"/>
      <c r="AA71" s="1064">
        <f t="shared" ref="AA71:AA72" si="3">Q71-V71</f>
        <v>49</v>
      </c>
      <c r="AB71" s="1064"/>
      <c r="AC71" s="1064"/>
      <c r="AD71" s="1064"/>
      <c r="AE71" s="1064"/>
      <c r="AF71" s="1074">
        <f t="shared" si="2"/>
        <v>49</v>
      </c>
      <c r="AG71" s="1072"/>
      <c r="AH71" s="1072"/>
      <c r="AI71" s="1072"/>
      <c r="AJ71" s="1073"/>
      <c r="AK71" s="1064" t="s">
        <v>601</v>
      </c>
      <c r="AL71" s="1064"/>
      <c r="AM71" s="1064"/>
      <c r="AN71" s="1064"/>
      <c r="AO71" s="1064"/>
      <c r="AP71" s="1064" t="s">
        <v>600</v>
      </c>
      <c r="AQ71" s="1064"/>
      <c r="AR71" s="1064"/>
      <c r="AS71" s="1064"/>
      <c r="AT71" s="1064"/>
      <c r="AU71" s="1064" t="s">
        <v>600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595</v>
      </c>
      <c r="C72" s="1068"/>
      <c r="D72" s="1068"/>
      <c r="E72" s="1068"/>
      <c r="F72" s="1068"/>
      <c r="G72" s="1068"/>
      <c r="H72" s="1068"/>
      <c r="I72" s="1068"/>
      <c r="J72" s="1068"/>
      <c r="K72" s="1068"/>
      <c r="L72" s="1068"/>
      <c r="M72" s="1068"/>
      <c r="N72" s="1068"/>
      <c r="O72" s="1068"/>
      <c r="P72" s="1069"/>
      <c r="Q72" s="1070">
        <v>159720</v>
      </c>
      <c r="R72" s="1064"/>
      <c r="S72" s="1064"/>
      <c r="T72" s="1064"/>
      <c r="U72" s="1064"/>
      <c r="V72" s="1064">
        <v>156204</v>
      </c>
      <c r="W72" s="1064"/>
      <c r="X72" s="1064"/>
      <c r="Y72" s="1064"/>
      <c r="Z72" s="1064"/>
      <c r="AA72" s="1064">
        <f t="shared" si="3"/>
        <v>3516</v>
      </c>
      <c r="AB72" s="1064"/>
      <c r="AC72" s="1064"/>
      <c r="AD72" s="1064"/>
      <c r="AE72" s="1064"/>
      <c r="AF72" s="1074">
        <f t="shared" si="2"/>
        <v>3516</v>
      </c>
      <c r="AG72" s="1072"/>
      <c r="AH72" s="1072"/>
      <c r="AI72" s="1072"/>
      <c r="AJ72" s="1073"/>
      <c r="AK72" s="1064">
        <v>2022</v>
      </c>
      <c r="AL72" s="1064"/>
      <c r="AM72" s="1064"/>
      <c r="AN72" s="1064"/>
      <c r="AO72" s="1064"/>
      <c r="AP72" s="1064" t="s">
        <v>600</v>
      </c>
      <c r="AQ72" s="1064"/>
      <c r="AR72" s="1064"/>
      <c r="AS72" s="1064"/>
      <c r="AT72" s="1064"/>
      <c r="AU72" s="1064" t="s">
        <v>600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386</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SUM(AF68:AJ87)</f>
        <v>3671</v>
      </c>
      <c r="AG88" s="1052"/>
      <c r="AH88" s="1052"/>
      <c r="AI88" s="1052"/>
      <c r="AJ88" s="1052"/>
      <c r="AK88" s="1056"/>
      <c r="AL88" s="1056"/>
      <c r="AM88" s="1056"/>
      <c r="AN88" s="1056"/>
      <c r="AO88" s="1056"/>
      <c r="AP88" s="1052">
        <f t="shared" ref="AP88" si="4">SUM(AP68:AT87)</f>
        <v>1738</v>
      </c>
      <c r="AQ88" s="1052"/>
      <c r="AR88" s="1052"/>
      <c r="AS88" s="1052"/>
      <c r="AT88" s="1052"/>
      <c r="AU88" s="1052">
        <f t="shared" ref="AU88" si="5">SUM(AU68:AY87)</f>
        <v>349</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386</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f>SUM(CR7:CV88)</f>
        <v>105</v>
      </c>
      <c r="CS102" s="1044"/>
      <c r="CT102" s="1044"/>
      <c r="CU102" s="1044"/>
      <c r="CV102" s="1045"/>
      <c r="CW102" s="1043">
        <f t="shared" ref="CW102" si="6">SUM(CW7:DA88)</f>
        <v>62</v>
      </c>
      <c r="CX102" s="1044"/>
      <c r="CY102" s="1044"/>
      <c r="CZ102" s="1044"/>
      <c r="DA102" s="1045"/>
      <c r="DB102" s="1043" t="s">
        <v>602</v>
      </c>
      <c r="DC102" s="1044"/>
      <c r="DD102" s="1044"/>
      <c r="DE102" s="1044"/>
      <c r="DF102" s="1045"/>
      <c r="DG102" s="1043" t="s">
        <v>602</v>
      </c>
      <c r="DH102" s="1044"/>
      <c r="DI102" s="1044"/>
      <c r="DJ102" s="1044"/>
      <c r="DK102" s="1045"/>
      <c r="DL102" s="1043">
        <f t="shared" ref="DL102" si="7">SUM(DL7:DP88)</f>
        <v>68</v>
      </c>
      <c r="DM102" s="1044"/>
      <c r="DN102" s="1044"/>
      <c r="DO102" s="1044"/>
      <c r="DP102" s="1045"/>
      <c r="DQ102" s="1043">
        <f t="shared" ref="DQ102" si="8">SUM(DQ7:DU88)</f>
        <v>20</v>
      </c>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302</v>
      </c>
      <c r="AG109" s="987"/>
      <c r="AH109" s="987"/>
      <c r="AI109" s="987"/>
      <c r="AJ109" s="988"/>
      <c r="AK109" s="989" t="s">
        <v>301</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302</v>
      </c>
      <c r="BW109" s="987"/>
      <c r="BX109" s="987"/>
      <c r="BY109" s="987"/>
      <c r="BZ109" s="988"/>
      <c r="CA109" s="989" t="s">
        <v>301</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302</v>
      </c>
      <c r="DM109" s="987"/>
      <c r="DN109" s="987"/>
      <c r="DO109" s="987"/>
      <c r="DP109" s="988"/>
      <c r="DQ109" s="989" t="s">
        <v>301</v>
      </c>
      <c r="DR109" s="987"/>
      <c r="DS109" s="987"/>
      <c r="DT109" s="987"/>
      <c r="DU109" s="988"/>
      <c r="DV109" s="989" t="s">
        <v>432</v>
      </c>
      <c r="DW109" s="987"/>
      <c r="DX109" s="987"/>
      <c r="DY109" s="987"/>
      <c r="DZ109" s="1018"/>
    </row>
    <row r="110" spans="1:131" s="247" customFormat="1" ht="26.25" customHeight="1">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2250144</v>
      </c>
      <c r="AB110" s="980"/>
      <c r="AC110" s="980"/>
      <c r="AD110" s="980"/>
      <c r="AE110" s="981"/>
      <c r="AF110" s="982">
        <v>2347379</v>
      </c>
      <c r="AG110" s="980"/>
      <c r="AH110" s="980"/>
      <c r="AI110" s="980"/>
      <c r="AJ110" s="981"/>
      <c r="AK110" s="982">
        <v>2216754</v>
      </c>
      <c r="AL110" s="980"/>
      <c r="AM110" s="980"/>
      <c r="AN110" s="980"/>
      <c r="AO110" s="981"/>
      <c r="AP110" s="983">
        <v>19.2</v>
      </c>
      <c r="AQ110" s="984"/>
      <c r="AR110" s="984"/>
      <c r="AS110" s="984"/>
      <c r="AT110" s="985"/>
      <c r="AU110" s="1019" t="s">
        <v>73</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23517666</v>
      </c>
      <c r="BR110" s="927"/>
      <c r="BS110" s="927"/>
      <c r="BT110" s="927"/>
      <c r="BU110" s="927"/>
      <c r="BV110" s="927">
        <v>22621539</v>
      </c>
      <c r="BW110" s="927"/>
      <c r="BX110" s="927"/>
      <c r="BY110" s="927"/>
      <c r="BZ110" s="927"/>
      <c r="CA110" s="927">
        <v>22403386</v>
      </c>
      <c r="CB110" s="927"/>
      <c r="CC110" s="927"/>
      <c r="CD110" s="927"/>
      <c r="CE110" s="927"/>
      <c r="CF110" s="951">
        <v>193.6</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438</v>
      </c>
      <c r="DH110" s="927"/>
      <c r="DI110" s="927"/>
      <c r="DJ110" s="927"/>
      <c r="DK110" s="927"/>
      <c r="DL110" s="927" t="s">
        <v>439</v>
      </c>
      <c r="DM110" s="927"/>
      <c r="DN110" s="927"/>
      <c r="DO110" s="927"/>
      <c r="DP110" s="927"/>
      <c r="DQ110" s="927" t="s">
        <v>440</v>
      </c>
      <c r="DR110" s="927"/>
      <c r="DS110" s="927"/>
      <c r="DT110" s="927"/>
      <c r="DU110" s="927"/>
      <c r="DV110" s="928" t="s">
        <v>438</v>
      </c>
      <c r="DW110" s="928"/>
      <c r="DX110" s="928"/>
      <c r="DY110" s="928"/>
      <c r="DZ110" s="929"/>
    </row>
    <row r="111" spans="1:131" s="247" customFormat="1" ht="26.25" customHeight="1">
      <c r="A111" s="856" t="s">
        <v>441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129</v>
      </c>
      <c r="AB111" s="1008"/>
      <c r="AC111" s="1008"/>
      <c r="AD111" s="1008"/>
      <c r="AE111" s="1009"/>
      <c r="AF111" s="1010" t="s">
        <v>442</v>
      </c>
      <c r="AG111" s="1008"/>
      <c r="AH111" s="1008"/>
      <c r="AI111" s="1008"/>
      <c r="AJ111" s="1009"/>
      <c r="AK111" s="1010" t="s">
        <v>129</v>
      </c>
      <c r="AL111" s="1008"/>
      <c r="AM111" s="1008"/>
      <c r="AN111" s="1008"/>
      <c r="AO111" s="1009"/>
      <c r="AP111" s="1011" t="s">
        <v>443</v>
      </c>
      <c r="AQ111" s="1012"/>
      <c r="AR111" s="1012"/>
      <c r="AS111" s="1012"/>
      <c r="AT111" s="1013"/>
      <c r="AU111" s="1021"/>
      <c r="AV111" s="1022"/>
      <c r="AW111" s="1022"/>
      <c r="AX111" s="1022"/>
      <c r="AY111" s="1022"/>
      <c r="AZ111" s="897" t="s">
        <v>444</v>
      </c>
      <c r="BA111" s="832"/>
      <c r="BB111" s="832"/>
      <c r="BC111" s="832"/>
      <c r="BD111" s="832"/>
      <c r="BE111" s="832"/>
      <c r="BF111" s="832"/>
      <c r="BG111" s="832"/>
      <c r="BH111" s="832"/>
      <c r="BI111" s="832"/>
      <c r="BJ111" s="832"/>
      <c r="BK111" s="832"/>
      <c r="BL111" s="832"/>
      <c r="BM111" s="832"/>
      <c r="BN111" s="832"/>
      <c r="BO111" s="832"/>
      <c r="BP111" s="833"/>
      <c r="BQ111" s="898">
        <v>624750</v>
      </c>
      <c r="BR111" s="899"/>
      <c r="BS111" s="899"/>
      <c r="BT111" s="899"/>
      <c r="BU111" s="899"/>
      <c r="BV111" s="899">
        <v>594150</v>
      </c>
      <c r="BW111" s="899"/>
      <c r="BX111" s="899"/>
      <c r="BY111" s="899"/>
      <c r="BZ111" s="899"/>
      <c r="CA111" s="899">
        <v>563550</v>
      </c>
      <c r="CB111" s="899"/>
      <c r="CC111" s="899"/>
      <c r="CD111" s="899"/>
      <c r="CE111" s="899"/>
      <c r="CF111" s="960">
        <v>4.9000000000000004</v>
      </c>
      <c r="CG111" s="961"/>
      <c r="CH111" s="961"/>
      <c r="CI111" s="961"/>
      <c r="CJ111" s="961"/>
      <c r="CK111" s="1016"/>
      <c r="CL111" s="903"/>
      <c r="CM111" s="906" t="s">
        <v>445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129</v>
      </c>
      <c r="DH111" s="899"/>
      <c r="DI111" s="899"/>
      <c r="DJ111" s="899"/>
      <c r="DK111" s="899"/>
      <c r="DL111" s="899" t="s">
        <v>438</v>
      </c>
      <c r="DM111" s="899"/>
      <c r="DN111" s="899"/>
      <c r="DO111" s="899"/>
      <c r="DP111" s="899"/>
      <c r="DQ111" s="899" t="s">
        <v>439</v>
      </c>
      <c r="DR111" s="899"/>
      <c r="DS111" s="899"/>
      <c r="DT111" s="899"/>
      <c r="DU111" s="899"/>
      <c r="DV111" s="876" t="s">
        <v>129</v>
      </c>
      <c r="DW111" s="876"/>
      <c r="DX111" s="876"/>
      <c r="DY111" s="876"/>
      <c r="DZ111" s="877"/>
    </row>
    <row r="112" spans="1:131" s="247" customFormat="1" ht="26.25" customHeight="1">
      <c r="A112" s="1001" t="s">
        <v>446</v>
      </c>
      <c r="B112" s="1002"/>
      <c r="C112" s="832" t="s">
        <v>447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129</v>
      </c>
      <c r="AB112" s="862"/>
      <c r="AC112" s="862"/>
      <c r="AD112" s="862"/>
      <c r="AE112" s="863"/>
      <c r="AF112" s="864" t="s">
        <v>440</v>
      </c>
      <c r="AG112" s="862"/>
      <c r="AH112" s="862"/>
      <c r="AI112" s="862"/>
      <c r="AJ112" s="863"/>
      <c r="AK112" s="864" t="s">
        <v>129</v>
      </c>
      <c r="AL112" s="862"/>
      <c r="AM112" s="862"/>
      <c r="AN112" s="862"/>
      <c r="AO112" s="863"/>
      <c r="AP112" s="909" t="s">
        <v>129</v>
      </c>
      <c r="AQ112" s="910"/>
      <c r="AR112" s="910"/>
      <c r="AS112" s="910"/>
      <c r="AT112" s="911"/>
      <c r="AU112" s="1021"/>
      <c r="AV112" s="1022"/>
      <c r="AW112" s="1022"/>
      <c r="AX112" s="1022"/>
      <c r="AY112" s="1022"/>
      <c r="AZ112" s="897" t="s">
        <v>448</v>
      </c>
      <c r="BA112" s="832"/>
      <c r="BB112" s="832"/>
      <c r="BC112" s="832"/>
      <c r="BD112" s="832"/>
      <c r="BE112" s="832"/>
      <c r="BF112" s="832"/>
      <c r="BG112" s="832"/>
      <c r="BH112" s="832"/>
      <c r="BI112" s="832"/>
      <c r="BJ112" s="832"/>
      <c r="BK112" s="832"/>
      <c r="BL112" s="832"/>
      <c r="BM112" s="832"/>
      <c r="BN112" s="832"/>
      <c r="BO112" s="832"/>
      <c r="BP112" s="833"/>
      <c r="BQ112" s="898">
        <v>7162203</v>
      </c>
      <c r="BR112" s="899"/>
      <c r="BS112" s="899"/>
      <c r="BT112" s="899"/>
      <c r="BU112" s="899"/>
      <c r="BV112" s="899">
        <v>6403862</v>
      </c>
      <c r="BW112" s="899"/>
      <c r="BX112" s="899"/>
      <c r="BY112" s="899"/>
      <c r="BZ112" s="899"/>
      <c r="CA112" s="899">
        <v>5265656</v>
      </c>
      <c r="CB112" s="899"/>
      <c r="CC112" s="899"/>
      <c r="CD112" s="899"/>
      <c r="CE112" s="899"/>
      <c r="CF112" s="960">
        <v>45.5</v>
      </c>
      <c r="CG112" s="961"/>
      <c r="CH112" s="961"/>
      <c r="CI112" s="961"/>
      <c r="CJ112" s="961"/>
      <c r="CK112" s="1016"/>
      <c r="CL112" s="903"/>
      <c r="CM112" s="906" t="s">
        <v>449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450</v>
      </c>
      <c r="DH112" s="899"/>
      <c r="DI112" s="899"/>
      <c r="DJ112" s="899"/>
      <c r="DK112" s="899"/>
      <c r="DL112" s="899" t="s">
        <v>438</v>
      </c>
      <c r="DM112" s="899"/>
      <c r="DN112" s="899"/>
      <c r="DO112" s="899"/>
      <c r="DP112" s="899"/>
      <c r="DQ112" s="899" t="s">
        <v>451</v>
      </c>
      <c r="DR112" s="899"/>
      <c r="DS112" s="899"/>
      <c r="DT112" s="899"/>
      <c r="DU112" s="899"/>
      <c r="DV112" s="876" t="s">
        <v>129</v>
      </c>
      <c r="DW112" s="876"/>
      <c r="DX112" s="876"/>
      <c r="DY112" s="876"/>
      <c r="DZ112" s="877"/>
    </row>
    <row r="113" spans="1:130" s="247" customFormat="1" ht="26.25" customHeight="1">
      <c r="A113" s="1003"/>
      <c r="B113" s="1004"/>
      <c r="C113" s="832" t="s">
        <v>452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609829</v>
      </c>
      <c r="AB113" s="1008"/>
      <c r="AC113" s="1008"/>
      <c r="AD113" s="1008"/>
      <c r="AE113" s="1009"/>
      <c r="AF113" s="1010">
        <v>399644</v>
      </c>
      <c r="AG113" s="1008"/>
      <c r="AH113" s="1008"/>
      <c r="AI113" s="1008"/>
      <c r="AJ113" s="1009"/>
      <c r="AK113" s="1010">
        <v>357709</v>
      </c>
      <c r="AL113" s="1008"/>
      <c r="AM113" s="1008"/>
      <c r="AN113" s="1008"/>
      <c r="AO113" s="1009"/>
      <c r="AP113" s="1011">
        <v>3.1</v>
      </c>
      <c r="AQ113" s="1012"/>
      <c r="AR113" s="1012"/>
      <c r="AS113" s="1012"/>
      <c r="AT113" s="1013"/>
      <c r="AU113" s="1021"/>
      <c r="AV113" s="1022"/>
      <c r="AW113" s="1022"/>
      <c r="AX113" s="1022"/>
      <c r="AY113" s="1022"/>
      <c r="AZ113" s="897" t="s">
        <v>453</v>
      </c>
      <c r="BA113" s="832"/>
      <c r="BB113" s="832"/>
      <c r="BC113" s="832"/>
      <c r="BD113" s="832"/>
      <c r="BE113" s="832"/>
      <c r="BF113" s="832"/>
      <c r="BG113" s="832"/>
      <c r="BH113" s="832"/>
      <c r="BI113" s="832"/>
      <c r="BJ113" s="832"/>
      <c r="BK113" s="832"/>
      <c r="BL113" s="832"/>
      <c r="BM113" s="832"/>
      <c r="BN113" s="832"/>
      <c r="BO113" s="832"/>
      <c r="BP113" s="833"/>
      <c r="BQ113" s="898">
        <v>236682</v>
      </c>
      <c r="BR113" s="899"/>
      <c r="BS113" s="899"/>
      <c r="BT113" s="899"/>
      <c r="BU113" s="899"/>
      <c r="BV113" s="899">
        <v>287127</v>
      </c>
      <c r="BW113" s="899"/>
      <c r="BX113" s="899"/>
      <c r="BY113" s="899"/>
      <c r="BZ113" s="899"/>
      <c r="CA113" s="899">
        <v>348937</v>
      </c>
      <c r="CB113" s="899"/>
      <c r="CC113" s="899"/>
      <c r="CD113" s="899"/>
      <c r="CE113" s="899"/>
      <c r="CF113" s="960">
        <v>3</v>
      </c>
      <c r="CG113" s="961"/>
      <c r="CH113" s="961"/>
      <c r="CI113" s="961"/>
      <c r="CJ113" s="961"/>
      <c r="CK113" s="1016"/>
      <c r="CL113" s="903"/>
      <c r="CM113" s="906" t="s">
        <v>454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129</v>
      </c>
      <c r="DH113" s="862"/>
      <c r="DI113" s="862"/>
      <c r="DJ113" s="862"/>
      <c r="DK113" s="863"/>
      <c r="DL113" s="864" t="s">
        <v>438</v>
      </c>
      <c r="DM113" s="862"/>
      <c r="DN113" s="862"/>
      <c r="DO113" s="862"/>
      <c r="DP113" s="863"/>
      <c r="DQ113" s="864" t="s">
        <v>451</v>
      </c>
      <c r="DR113" s="862"/>
      <c r="DS113" s="862"/>
      <c r="DT113" s="862"/>
      <c r="DU113" s="863"/>
      <c r="DV113" s="909" t="s">
        <v>129</v>
      </c>
      <c r="DW113" s="910"/>
      <c r="DX113" s="910"/>
      <c r="DY113" s="910"/>
      <c r="DZ113" s="911"/>
    </row>
    <row r="114" spans="1:130" s="247" customFormat="1" ht="26.25" customHeight="1">
      <c r="A114" s="1003"/>
      <c r="B114" s="1004"/>
      <c r="C114" s="832" t="s">
        <v>455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54238</v>
      </c>
      <c r="AB114" s="862"/>
      <c r="AC114" s="862"/>
      <c r="AD114" s="862"/>
      <c r="AE114" s="863"/>
      <c r="AF114" s="864">
        <v>58683</v>
      </c>
      <c r="AG114" s="862"/>
      <c r="AH114" s="862"/>
      <c r="AI114" s="862"/>
      <c r="AJ114" s="863"/>
      <c r="AK114" s="864">
        <v>53854</v>
      </c>
      <c r="AL114" s="862"/>
      <c r="AM114" s="862"/>
      <c r="AN114" s="862"/>
      <c r="AO114" s="863"/>
      <c r="AP114" s="909">
        <v>0.5</v>
      </c>
      <c r="AQ114" s="910"/>
      <c r="AR114" s="910"/>
      <c r="AS114" s="910"/>
      <c r="AT114" s="911"/>
      <c r="AU114" s="1021"/>
      <c r="AV114" s="1022"/>
      <c r="AW114" s="1022"/>
      <c r="AX114" s="1022"/>
      <c r="AY114" s="1022"/>
      <c r="AZ114" s="897" t="s">
        <v>456</v>
      </c>
      <c r="BA114" s="832"/>
      <c r="BB114" s="832"/>
      <c r="BC114" s="832"/>
      <c r="BD114" s="832"/>
      <c r="BE114" s="832"/>
      <c r="BF114" s="832"/>
      <c r="BG114" s="832"/>
      <c r="BH114" s="832"/>
      <c r="BI114" s="832"/>
      <c r="BJ114" s="832"/>
      <c r="BK114" s="832"/>
      <c r="BL114" s="832"/>
      <c r="BM114" s="832"/>
      <c r="BN114" s="832"/>
      <c r="BO114" s="832"/>
      <c r="BP114" s="833"/>
      <c r="BQ114" s="898">
        <v>3448994</v>
      </c>
      <c r="BR114" s="899"/>
      <c r="BS114" s="899"/>
      <c r="BT114" s="899"/>
      <c r="BU114" s="899"/>
      <c r="BV114" s="899">
        <v>3278397</v>
      </c>
      <c r="BW114" s="899"/>
      <c r="BX114" s="899"/>
      <c r="BY114" s="899"/>
      <c r="BZ114" s="899"/>
      <c r="CA114" s="899">
        <v>3239946</v>
      </c>
      <c r="CB114" s="899"/>
      <c r="CC114" s="899"/>
      <c r="CD114" s="899"/>
      <c r="CE114" s="899"/>
      <c r="CF114" s="960">
        <v>28</v>
      </c>
      <c r="CG114" s="961"/>
      <c r="CH114" s="961"/>
      <c r="CI114" s="961"/>
      <c r="CJ114" s="961"/>
      <c r="CK114" s="1016"/>
      <c r="CL114" s="903"/>
      <c r="CM114" s="906" t="s">
        <v>457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129</v>
      </c>
      <c r="DH114" s="862"/>
      <c r="DI114" s="862"/>
      <c r="DJ114" s="862"/>
      <c r="DK114" s="863"/>
      <c r="DL114" s="864" t="s">
        <v>440</v>
      </c>
      <c r="DM114" s="862"/>
      <c r="DN114" s="862"/>
      <c r="DO114" s="862"/>
      <c r="DP114" s="863"/>
      <c r="DQ114" s="864" t="s">
        <v>129</v>
      </c>
      <c r="DR114" s="862"/>
      <c r="DS114" s="862"/>
      <c r="DT114" s="862"/>
      <c r="DU114" s="863"/>
      <c r="DV114" s="909" t="s">
        <v>458</v>
      </c>
      <c r="DW114" s="910"/>
      <c r="DX114" s="910"/>
      <c r="DY114" s="910"/>
      <c r="DZ114" s="911"/>
    </row>
    <row r="115" spans="1:130" s="247" customFormat="1" ht="26.25" customHeight="1">
      <c r="A115" s="1003"/>
      <c r="B115" s="1004"/>
      <c r="C115" s="832" t="s">
        <v>459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54769</v>
      </c>
      <c r="AB115" s="1008"/>
      <c r="AC115" s="1008"/>
      <c r="AD115" s="1008"/>
      <c r="AE115" s="1009"/>
      <c r="AF115" s="1010">
        <v>30600</v>
      </c>
      <c r="AG115" s="1008"/>
      <c r="AH115" s="1008"/>
      <c r="AI115" s="1008"/>
      <c r="AJ115" s="1009"/>
      <c r="AK115" s="1010">
        <v>30600</v>
      </c>
      <c r="AL115" s="1008"/>
      <c r="AM115" s="1008"/>
      <c r="AN115" s="1008"/>
      <c r="AO115" s="1009"/>
      <c r="AP115" s="1011">
        <v>0.3</v>
      </c>
      <c r="AQ115" s="1012"/>
      <c r="AR115" s="1012"/>
      <c r="AS115" s="1012"/>
      <c r="AT115" s="1013"/>
      <c r="AU115" s="1021"/>
      <c r="AV115" s="1022"/>
      <c r="AW115" s="1022"/>
      <c r="AX115" s="1022"/>
      <c r="AY115" s="1022"/>
      <c r="AZ115" s="897" t="s">
        <v>460</v>
      </c>
      <c r="BA115" s="832"/>
      <c r="BB115" s="832"/>
      <c r="BC115" s="832"/>
      <c r="BD115" s="832"/>
      <c r="BE115" s="832"/>
      <c r="BF115" s="832"/>
      <c r="BG115" s="832"/>
      <c r="BH115" s="832"/>
      <c r="BI115" s="832"/>
      <c r="BJ115" s="832"/>
      <c r="BK115" s="832"/>
      <c r="BL115" s="832"/>
      <c r="BM115" s="832"/>
      <c r="BN115" s="832"/>
      <c r="BO115" s="832"/>
      <c r="BP115" s="833"/>
      <c r="BQ115" s="898">
        <v>29593</v>
      </c>
      <c r="BR115" s="899"/>
      <c r="BS115" s="899"/>
      <c r="BT115" s="899"/>
      <c r="BU115" s="899"/>
      <c r="BV115" s="899">
        <v>25207</v>
      </c>
      <c r="BW115" s="899"/>
      <c r="BX115" s="899"/>
      <c r="BY115" s="899"/>
      <c r="BZ115" s="899"/>
      <c r="CA115" s="899">
        <v>20456</v>
      </c>
      <c r="CB115" s="899"/>
      <c r="CC115" s="899"/>
      <c r="CD115" s="899"/>
      <c r="CE115" s="899"/>
      <c r="CF115" s="960">
        <v>0.2</v>
      </c>
      <c r="CG115" s="961"/>
      <c r="CH115" s="961"/>
      <c r="CI115" s="961"/>
      <c r="CJ115" s="961"/>
      <c r="CK115" s="1016"/>
      <c r="CL115" s="903"/>
      <c r="CM115" s="897" t="s">
        <v>461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129</v>
      </c>
      <c r="DH115" s="862"/>
      <c r="DI115" s="862"/>
      <c r="DJ115" s="862"/>
      <c r="DK115" s="863"/>
      <c r="DL115" s="864" t="s">
        <v>129</v>
      </c>
      <c r="DM115" s="862"/>
      <c r="DN115" s="862"/>
      <c r="DO115" s="862"/>
      <c r="DP115" s="863"/>
      <c r="DQ115" s="864" t="s">
        <v>450</v>
      </c>
      <c r="DR115" s="862"/>
      <c r="DS115" s="862"/>
      <c r="DT115" s="862"/>
      <c r="DU115" s="863"/>
      <c r="DV115" s="909" t="s">
        <v>129</v>
      </c>
      <c r="DW115" s="910"/>
      <c r="DX115" s="910"/>
      <c r="DY115" s="910"/>
      <c r="DZ115" s="911"/>
    </row>
    <row r="116" spans="1:130" s="247" customFormat="1" ht="26.25" customHeight="1">
      <c r="A116" s="1005"/>
      <c r="B116" s="1006"/>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450</v>
      </c>
      <c r="AB116" s="862"/>
      <c r="AC116" s="862"/>
      <c r="AD116" s="862"/>
      <c r="AE116" s="863"/>
      <c r="AF116" s="864" t="s">
        <v>129</v>
      </c>
      <c r="AG116" s="862"/>
      <c r="AH116" s="862"/>
      <c r="AI116" s="862"/>
      <c r="AJ116" s="863"/>
      <c r="AK116" s="864" t="s">
        <v>129</v>
      </c>
      <c r="AL116" s="862"/>
      <c r="AM116" s="862"/>
      <c r="AN116" s="862"/>
      <c r="AO116" s="863"/>
      <c r="AP116" s="909" t="s">
        <v>440</v>
      </c>
      <c r="AQ116" s="910"/>
      <c r="AR116" s="910"/>
      <c r="AS116" s="910"/>
      <c r="AT116" s="911"/>
      <c r="AU116" s="1021"/>
      <c r="AV116" s="1022"/>
      <c r="AW116" s="1022"/>
      <c r="AX116" s="1022"/>
      <c r="AY116" s="1022"/>
      <c r="AZ116" s="948" t="s">
        <v>463</v>
      </c>
      <c r="BA116" s="949"/>
      <c r="BB116" s="949"/>
      <c r="BC116" s="949"/>
      <c r="BD116" s="949"/>
      <c r="BE116" s="949"/>
      <c r="BF116" s="949"/>
      <c r="BG116" s="949"/>
      <c r="BH116" s="949"/>
      <c r="BI116" s="949"/>
      <c r="BJ116" s="949"/>
      <c r="BK116" s="949"/>
      <c r="BL116" s="949"/>
      <c r="BM116" s="949"/>
      <c r="BN116" s="949"/>
      <c r="BO116" s="949"/>
      <c r="BP116" s="950"/>
      <c r="BQ116" s="898" t="s">
        <v>129</v>
      </c>
      <c r="BR116" s="899"/>
      <c r="BS116" s="899"/>
      <c r="BT116" s="899"/>
      <c r="BU116" s="899"/>
      <c r="BV116" s="899" t="s">
        <v>450</v>
      </c>
      <c r="BW116" s="899"/>
      <c r="BX116" s="899"/>
      <c r="BY116" s="899"/>
      <c r="BZ116" s="899"/>
      <c r="CA116" s="899" t="s">
        <v>464</v>
      </c>
      <c r="CB116" s="899"/>
      <c r="CC116" s="899"/>
      <c r="CD116" s="899"/>
      <c r="CE116" s="899"/>
      <c r="CF116" s="960" t="s">
        <v>129</v>
      </c>
      <c r="CG116" s="961"/>
      <c r="CH116" s="961"/>
      <c r="CI116" s="961"/>
      <c r="CJ116" s="961"/>
      <c r="CK116" s="1016"/>
      <c r="CL116" s="903"/>
      <c r="CM116" s="906" t="s">
        <v>465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624750</v>
      </c>
      <c r="DH116" s="862"/>
      <c r="DI116" s="862"/>
      <c r="DJ116" s="862"/>
      <c r="DK116" s="863"/>
      <c r="DL116" s="864">
        <v>594150</v>
      </c>
      <c r="DM116" s="862"/>
      <c r="DN116" s="862"/>
      <c r="DO116" s="862"/>
      <c r="DP116" s="863"/>
      <c r="DQ116" s="864">
        <v>563550</v>
      </c>
      <c r="DR116" s="862"/>
      <c r="DS116" s="862"/>
      <c r="DT116" s="862"/>
      <c r="DU116" s="863"/>
      <c r="DV116" s="909">
        <v>4.9000000000000004</v>
      </c>
      <c r="DW116" s="910"/>
      <c r="DX116" s="910"/>
      <c r="DY116" s="910"/>
      <c r="DZ116" s="911"/>
    </row>
    <row r="117" spans="1:130" s="247" customFormat="1" ht="26.25" customHeight="1">
      <c r="A117" s="986" t="s">
        <v>182</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466</v>
      </c>
      <c r="Z117" s="988"/>
      <c r="AA117" s="993">
        <v>2968980</v>
      </c>
      <c r="AB117" s="994"/>
      <c r="AC117" s="994"/>
      <c r="AD117" s="994"/>
      <c r="AE117" s="995"/>
      <c r="AF117" s="996">
        <v>2836306</v>
      </c>
      <c r="AG117" s="994"/>
      <c r="AH117" s="994"/>
      <c r="AI117" s="994"/>
      <c r="AJ117" s="995"/>
      <c r="AK117" s="996">
        <v>2658917</v>
      </c>
      <c r="AL117" s="994"/>
      <c r="AM117" s="994"/>
      <c r="AN117" s="994"/>
      <c r="AO117" s="995"/>
      <c r="AP117" s="997"/>
      <c r="AQ117" s="998"/>
      <c r="AR117" s="998"/>
      <c r="AS117" s="998"/>
      <c r="AT117" s="999"/>
      <c r="AU117" s="1021"/>
      <c r="AV117" s="1022"/>
      <c r="AW117" s="1022"/>
      <c r="AX117" s="1022"/>
      <c r="AY117" s="1022"/>
      <c r="AZ117" s="948" t="s">
        <v>467</v>
      </c>
      <c r="BA117" s="949"/>
      <c r="BB117" s="949"/>
      <c r="BC117" s="949"/>
      <c r="BD117" s="949"/>
      <c r="BE117" s="949"/>
      <c r="BF117" s="949"/>
      <c r="BG117" s="949"/>
      <c r="BH117" s="949"/>
      <c r="BI117" s="949"/>
      <c r="BJ117" s="949"/>
      <c r="BK117" s="949"/>
      <c r="BL117" s="949"/>
      <c r="BM117" s="949"/>
      <c r="BN117" s="949"/>
      <c r="BO117" s="949"/>
      <c r="BP117" s="950"/>
      <c r="BQ117" s="898" t="s">
        <v>129</v>
      </c>
      <c r="BR117" s="899"/>
      <c r="BS117" s="899"/>
      <c r="BT117" s="899"/>
      <c r="BU117" s="899"/>
      <c r="BV117" s="899" t="s">
        <v>129</v>
      </c>
      <c r="BW117" s="899"/>
      <c r="BX117" s="899"/>
      <c r="BY117" s="899"/>
      <c r="BZ117" s="899"/>
      <c r="CA117" s="899" t="s">
        <v>129</v>
      </c>
      <c r="CB117" s="899"/>
      <c r="CC117" s="899"/>
      <c r="CD117" s="899"/>
      <c r="CE117" s="899"/>
      <c r="CF117" s="960" t="s">
        <v>129</v>
      </c>
      <c r="CG117" s="961"/>
      <c r="CH117" s="961"/>
      <c r="CI117" s="961"/>
      <c r="CJ117" s="961"/>
      <c r="CK117" s="1016"/>
      <c r="CL117" s="903"/>
      <c r="CM117" s="906" t="s">
        <v>468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440</v>
      </c>
      <c r="DH117" s="862"/>
      <c r="DI117" s="862"/>
      <c r="DJ117" s="862"/>
      <c r="DK117" s="863"/>
      <c r="DL117" s="864" t="s">
        <v>464</v>
      </c>
      <c r="DM117" s="862"/>
      <c r="DN117" s="862"/>
      <c r="DO117" s="862"/>
      <c r="DP117" s="863"/>
      <c r="DQ117" s="864" t="s">
        <v>129</v>
      </c>
      <c r="DR117" s="862"/>
      <c r="DS117" s="862"/>
      <c r="DT117" s="862"/>
      <c r="DU117" s="863"/>
      <c r="DV117" s="909" t="s">
        <v>129</v>
      </c>
      <c r="DW117" s="910"/>
      <c r="DX117" s="910"/>
      <c r="DY117" s="910"/>
      <c r="DZ117" s="911"/>
    </row>
    <row r="118" spans="1:130" s="247" customFormat="1" ht="26.25" customHeight="1">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302</v>
      </c>
      <c r="AG118" s="987"/>
      <c r="AH118" s="987"/>
      <c r="AI118" s="987"/>
      <c r="AJ118" s="988"/>
      <c r="AK118" s="989" t="s">
        <v>301</v>
      </c>
      <c r="AL118" s="987"/>
      <c r="AM118" s="987"/>
      <c r="AN118" s="987"/>
      <c r="AO118" s="988"/>
      <c r="AP118" s="990" t="s">
        <v>432</v>
      </c>
      <c r="AQ118" s="991"/>
      <c r="AR118" s="991"/>
      <c r="AS118" s="991"/>
      <c r="AT118" s="992"/>
      <c r="AU118" s="1021"/>
      <c r="AV118" s="1022"/>
      <c r="AW118" s="1022"/>
      <c r="AX118" s="1022"/>
      <c r="AY118" s="1022"/>
      <c r="AZ118" s="964" t="s">
        <v>469</v>
      </c>
      <c r="BA118" s="965"/>
      <c r="BB118" s="965"/>
      <c r="BC118" s="965"/>
      <c r="BD118" s="965"/>
      <c r="BE118" s="965"/>
      <c r="BF118" s="965"/>
      <c r="BG118" s="965"/>
      <c r="BH118" s="965"/>
      <c r="BI118" s="965"/>
      <c r="BJ118" s="965"/>
      <c r="BK118" s="965"/>
      <c r="BL118" s="965"/>
      <c r="BM118" s="965"/>
      <c r="BN118" s="965"/>
      <c r="BO118" s="965"/>
      <c r="BP118" s="966"/>
      <c r="BQ118" s="967" t="s">
        <v>129</v>
      </c>
      <c r="BR118" s="930"/>
      <c r="BS118" s="930"/>
      <c r="BT118" s="930"/>
      <c r="BU118" s="930"/>
      <c r="BV118" s="930" t="s">
        <v>129</v>
      </c>
      <c r="BW118" s="930"/>
      <c r="BX118" s="930"/>
      <c r="BY118" s="930"/>
      <c r="BZ118" s="930"/>
      <c r="CA118" s="930" t="s">
        <v>442</v>
      </c>
      <c r="CB118" s="930"/>
      <c r="CC118" s="930"/>
      <c r="CD118" s="930"/>
      <c r="CE118" s="930"/>
      <c r="CF118" s="960" t="s">
        <v>129</v>
      </c>
      <c r="CG118" s="961"/>
      <c r="CH118" s="961"/>
      <c r="CI118" s="961"/>
      <c r="CJ118" s="961"/>
      <c r="CK118" s="1016"/>
      <c r="CL118" s="903"/>
      <c r="CM118" s="906" t="s">
        <v>470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129</v>
      </c>
      <c r="DH118" s="862"/>
      <c r="DI118" s="862"/>
      <c r="DJ118" s="862"/>
      <c r="DK118" s="863"/>
      <c r="DL118" s="864" t="s">
        <v>129</v>
      </c>
      <c r="DM118" s="862"/>
      <c r="DN118" s="862"/>
      <c r="DO118" s="862"/>
      <c r="DP118" s="863"/>
      <c r="DQ118" s="864" t="s">
        <v>439</v>
      </c>
      <c r="DR118" s="862"/>
      <c r="DS118" s="862"/>
      <c r="DT118" s="862"/>
      <c r="DU118" s="863"/>
      <c r="DV118" s="909" t="s">
        <v>439</v>
      </c>
      <c r="DW118" s="910"/>
      <c r="DX118" s="910"/>
      <c r="DY118" s="910"/>
      <c r="DZ118" s="911"/>
    </row>
    <row r="119" spans="1:130" s="247" customFormat="1" ht="26.25" customHeight="1">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129</v>
      </c>
      <c r="AB119" s="980"/>
      <c r="AC119" s="980"/>
      <c r="AD119" s="980"/>
      <c r="AE119" s="981"/>
      <c r="AF119" s="982" t="s">
        <v>129</v>
      </c>
      <c r="AG119" s="980"/>
      <c r="AH119" s="980"/>
      <c r="AI119" s="980"/>
      <c r="AJ119" s="981"/>
      <c r="AK119" s="982" t="s">
        <v>440</v>
      </c>
      <c r="AL119" s="980"/>
      <c r="AM119" s="980"/>
      <c r="AN119" s="980"/>
      <c r="AO119" s="981"/>
      <c r="AP119" s="983" t="s">
        <v>129</v>
      </c>
      <c r="AQ119" s="984"/>
      <c r="AR119" s="984"/>
      <c r="AS119" s="984"/>
      <c r="AT119" s="985"/>
      <c r="AU119" s="1023"/>
      <c r="AV119" s="1024"/>
      <c r="AW119" s="1024"/>
      <c r="AX119" s="1024"/>
      <c r="AY119" s="1024"/>
      <c r="AZ119" s="278" t="s">
        <v>182</v>
      </c>
      <c r="BA119" s="278"/>
      <c r="BB119" s="278"/>
      <c r="BC119" s="278"/>
      <c r="BD119" s="278"/>
      <c r="BE119" s="278"/>
      <c r="BF119" s="278"/>
      <c r="BG119" s="278"/>
      <c r="BH119" s="278"/>
      <c r="BI119" s="278"/>
      <c r="BJ119" s="278"/>
      <c r="BK119" s="278"/>
      <c r="BL119" s="278"/>
      <c r="BM119" s="278"/>
      <c r="BN119" s="278"/>
      <c r="BO119" s="962" t="s">
        <v>471</v>
      </c>
      <c r="BP119" s="963"/>
      <c r="BQ119" s="967">
        <v>35019888</v>
      </c>
      <c r="BR119" s="930"/>
      <c r="BS119" s="930"/>
      <c r="BT119" s="930"/>
      <c r="BU119" s="930"/>
      <c r="BV119" s="930">
        <v>33210282</v>
      </c>
      <c r="BW119" s="930"/>
      <c r="BX119" s="930"/>
      <c r="BY119" s="930"/>
      <c r="BZ119" s="930"/>
      <c r="CA119" s="930">
        <v>31841931</v>
      </c>
      <c r="CB119" s="930"/>
      <c r="CC119" s="930"/>
      <c r="CD119" s="930"/>
      <c r="CE119" s="930"/>
      <c r="CF119" s="828"/>
      <c r="CG119" s="829"/>
      <c r="CH119" s="829"/>
      <c r="CI119" s="829"/>
      <c r="CJ119" s="919"/>
      <c r="CK119" s="1017"/>
      <c r="CL119" s="905"/>
      <c r="CM119" s="923" t="s">
        <v>472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451</v>
      </c>
      <c r="DH119" s="845"/>
      <c r="DI119" s="845"/>
      <c r="DJ119" s="845"/>
      <c r="DK119" s="846"/>
      <c r="DL119" s="847" t="s">
        <v>439</v>
      </c>
      <c r="DM119" s="845"/>
      <c r="DN119" s="845"/>
      <c r="DO119" s="845"/>
      <c r="DP119" s="846"/>
      <c r="DQ119" s="847" t="s">
        <v>439</v>
      </c>
      <c r="DR119" s="845"/>
      <c r="DS119" s="845"/>
      <c r="DT119" s="845"/>
      <c r="DU119" s="846"/>
      <c r="DV119" s="933" t="s">
        <v>451</v>
      </c>
      <c r="DW119" s="934"/>
      <c r="DX119" s="934"/>
      <c r="DY119" s="934"/>
      <c r="DZ119" s="935"/>
    </row>
    <row r="120" spans="1:130" s="247" customFormat="1" ht="26.25" customHeight="1">
      <c r="A120" s="902"/>
      <c r="B120" s="903"/>
      <c r="C120" s="906" t="s">
        <v>445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440</v>
      </c>
      <c r="AB120" s="862"/>
      <c r="AC120" s="862"/>
      <c r="AD120" s="862"/>
      <c r="AE120" s="863"/>
      <c r="AF120" s="864" t="s">
        <v>440</v>
      </c>
      <c r="AG120" s="862"/>
      <c r="AH120" s="862"/>
      <c r="AI120" s="862"/>
      <c r="AJ120" s="863"/>
      <c r="AK120" s="864" t="s">
        <v>439</v>
      </c>
      <c r="AL120" s="862"/>
      <c r="AM120" s="862"/>
      <c r="AN120" s="862"/>
      <c r="AO120" s="863"/>
      <c r="AP120" s="909" t="s">
        <v>464</v>
      </c>
      <c r="AQ120" s="910"/>
      <c r="AR120" s="910"/>
      <c r="AS120" s="910"/>
      <c r="AT120" s="911"/>
      <c r="AU120" s="968" t="s">
        <v>473</v>
      </c>
      <c r="AV120" s="969"/>
      <c r="AW120" s="969"/>
      <c r="AX120" s="969"/>
      <c r="AY120" s="970"/>
      <c r="AZ120" s="945" t="s">
        <v>474</v>
      </c>
      <c r="BA120" s="890"/>
      <c r="BB120" s="890"/>
      <c r="BC120" s="890"/>
      <c r="BD120" s="890"/>
      <c r="BE120" s="890"/>
      <c r="BF120" s="890"/>
      <c r="BG120" s="890"/>
      <c r="BH120" s="890"/>
      <c r="BI120" s="890"/>
      <c r="BJ120" s="890"/>
      <c r="BK120" s="890"/>
      <c r="BL120" s="890"/>
      <c r="BM120" s="890"/>
      <c r="BN120" s="890"/>
      <c r="BO120" s="890"/>
      <c r="BP120" s="891"/>
      <c r="BQ120" s="946">
        <v>6494280</v>
      </c>
      <c r="BR120" s="927"/>
      <c r="BS120" s="927"/>
      <c r="BT120" s="927"/>
      <c r="BU120" s="927"/>
      <c r="BV120" s="927">
        <v>7348302</v>
      </c>
      <c r="BW120" s="927"/>
      <c r="BX120" s="927"/>
      <c r="BY120" s="927"/>
      <c r="BZ120" s="927"/>
      <c r="CA120" s="927">
        <v>8140157</v>
      </c>
      <c r="CB120" s="927"/>
      <c r="CC120" s="927"/>
      <c r="CD120" s="927"/>
      <c r="CE120" s="927"/>
      <c r="CF120" s="951">
        <v>70.3</v>
      </c>
      <c r="CG120" s="952"/>
      <c r="CH120" s="952"/>
      <c r="CI120" s="952"/>
      <c r="CJ120" s="952"/>
      <c r="CK120" s="953" t="s">
        <v>475</v>
      </c>
      <c r="CL120" s="937"/>
      <c r="CM120" s="937"/>
      <c r="CN120" s="937"/>
      <c r="CO120" s="938"/>
      <c r="CP120" s="957" t="s">
        <v>476</v>
      </c>
      <c r="CQ120" s="958"/>
      <c r="CR120" s="958"/>
      <c r="CS120" s="958"/>
      <c r="CT120" s="958"/>
      <c r="CU120" s="958"/>
      <c r="CV120" s="958"/>
      <c r="CW120" s="958"/>
      <c r="CX120" s="958"/>
      <c r="CY120" s="958"/>
      <c r="CZ120" s="958"/>
      <c r="DA120" s="958"/>
      <c r="DB120" s="958"/>
      <c r="DC120" s="958"/>
      <c r="DD120" s="958"/>
      <c r="DE120" s="958"/>
      <c r="DF120" s="959"/>
      <c r="DG120" s="946">
        <v>4524104</v>
      </c>
      <c r="DH120" s="927"/>
      <c r="DI120" s="927"/>
      <c r="DJ120" s="927"/>
      <c r="DK120" s="927"/>
      <c r="DL120" s="927">
        <v>3921289</v>
      </c>
      <c r="DM120" s="927"/>
      <c r="DN120" s="927"/>
      <c r="DO120" s="927"/>
      <c r="DP120" s="927"/>
      <c r="DQ120" s="927">
        <v>2935546</v>
      </c>
      <c r="DR120" s="927"/>
      <c r="DS120" s="927"/>
      <c r="DT120" s="927"/>
      <c r="DU120" s="927"/>
      <c r="DV120" s="928">
        <v>25.4</v>
      </c>
      <c r="DW120" s="928"/>
      <c r="DX120" s="928"/>
      <c r="DY120" s="928"/>
      <c r="DZ120" s="929"/>
    </row>
    <row r="121" spans="1:130" s="247" customFormat="1" ht="26.25" customHeight="1">
      <c r="A121" s="902"/>
      <c r="B121" s="903"/>
      <c r="C121" s="948" t="s">
        <v>477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129</v>
      </c>
      <c r="AB121" s="862"/>
      <c r="AC121" s="862"/>
      <c r="AD121" s="862"/>
      <c r="AE121" s="863"/>
      <c r="AF121" s="864" t="s">
        <v>129</v>
      </c>
      <c r="AG121" s="862"/>
      <c r="AH121" s="862"/>
      <c r="AI121" s="862"/>
      <c r="AJ121" s="863"/>
      <c r="AK121" s="864" t="s">
        <v>440</v>
      </c>
      <c r="AL121" s="862"/>
      <c r="AM121" s="862"/>
      <c r="AN121" s="862"/>
      <c r="AO121" s="863"/>
      <c r="AP121" s="909" t="s">
        <v>464</v>
      </c>
      <c r="AQ121" s="910"/>
      <c r="AR121" s="910"/>
      <c r="AS121" s="910"/>
      <c r="AT121" s="911"/>
      <c r="AU121" s="971"/>
      <c r="AV121" s="972"/>
      <c r="AW121" s="972"/>
      <c r="AX121" s="972"/>
      <c r="AY121" s="973"/>
      <c r="AZ121" s="897" t="s">
        <v>478</v>
      </c>
      <c r="BA121" s="832"/>
      <c r="BB121" s="832"/>
      <c r="BC121" s="832"/>
      <c r="BD121" s="832"/>
      <c r="BE121" s="832"/>
      <c r="BF121" s="832"/>
      <c r="BG121" s="832"/>
      <c r="BH121" s="832"/>
      <c r="BI121" s="832"/>
      <c r="BJ121" s="832"/>
      <c r="BK121" s="832"/>
      <c r="BL121" s="832"/>
      <c r="BM121" s="832"/>
      <c r="BN121" s="832"/>
      <c r="BO121" s="832"/>
      <c r="BP121" s="833"/>
      <c r="BQ121" s="898">
        <v>2936552</v>
      </c>
      <c r="BR121" s="899"/>
      <c r="BS121" s="899"/>
      <c r="BT121" s="899"/>
      <c r="BU121" s="899"/>
      <c r="BV121" s="899">
        <v>2978604</v>
      </c>
      <c r="BW121" s="899"/>
      <c r="BX121" s="899"/>
      <c r="BY121" s="899"/>
      <c r="BZ121" s="899"/>
      <c r="CA121" s="899">
        <v>2741074</v>
      </c>
      <c r="CB121" s="899"/>
      <c r="CC121" s="899"/>
      <c r="CD121" s="899"/>
      <c r="CE121" s="899"/>
      <c r="CF121" s="960">
        <v>23.7</v>
      </c>
      <c r="CG121" s="961"/>
      <c r="CH121" s="961"/>
      <c r="CI121" s="961"/>
      <c r="CJ121" s="961"/>
      <c r="CK121" s="954"/>
      <c r="CL121" s="940"/>
      <c r="CM121" s="940"/>
      <c r="CN121" s="940"/>
      <c r="CO121" s="941"/>
      <c r="CP121" s="920" t="s">
        <v>479</v>
      </c>
      <c r="CQ121" s="921"/>
      <c r="CR121" s="921"/>
      <c r="CS121" s="921"/>
      <c r="CT121" s="921"/>
      <c r="CU121" s="921"/>
      <c r="CV121" s="921"/>
      <c r="CW121" s="921"/>
      <c r="CX121" s="921"/>
      <c r="CY121" s="921"/>
      <c r="CZ121" s="921"/>
      <c r="DA121" s="921"/>
      <c r="DB121" s="921"/>
      <c r="DC121" s="921"/>
      <c r="DD121" s="921"/>
      <c r="DE121" s="921"/>
      <c r="DF121" s="922"/>
      <c r="DG121" s="898">
        <v>2591986</v>
      </c>
      <c r="DH121" s="899"/>
      <c r="DI121" s="899"/>
      <c r="DJ121" s="899"/>
      <c r="DK121" s="899"/>
      <c r="DL121" s="899">
        <v>2441402</v>
      </c>
      <c r="DM121" s="899"/>
      <c r="DN121" s="899"/>
      <c r="DO121" s="899"/>
      <c r="DP121" s="899"/>
      <c r="DQ121" s="899">
        <v>2282760</v>
      </c>
      <c r="DR121" s="899"/>
      <c r="DS121" s="899"/>
      <c r="DT121" s="899"/>
      <c r="DU121" s="899"/>
      <c r="DV121" s="876">
        <v>19.7</v>
      </c>
      <c r="DW121" s="876"/>
      <c r="DX121" s="876"/>
      <c r="DY121" s="876"/>
      <c r="DZ121" s="877"/>
    </row>
    <row r="122" spans="1:130" s="247" customFormat="1" ht="26.25" customHeight="1">
      <c r="A122" s="902"/>
      <c r="B122" s="903"/>
      <c r="C122" s="906" t="s">
        <v>457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129</v>
      </c>
      <c r="AB122" s="862"/>
      <c r="AC122" s="862"/>
      <c r="AD122" s="862"/>
      <c r="AE122" s="863"/>
      <c r="AF122" s="864" t="s">
        <v>442</v>
      </c>
      <c r="AG122" s="862"/>
      <c r="AH122" s="862"/>
      <c r="AI122" s="862"/>
      <c r="AJ122" s="863"/>
      <c r="AK122" s="864" t="s">
        <v>442</v>
      </c>
      <c r="AL122" s="862"/>
      <c r="AM122" s="862"/>
      <c r="AN122" s="862"/>
      <c r="AO122" s="863"/>
      <c r="AP122" s="909" t="s">
        <v>438</v>
      </c>
      <c r="AQ122" s="910"/>
      <c r="AR122" s="910"/>
      <c r="AS122" s="910"/>
      <c r="AT122" s="911"/>
      <c r="AU122" s="971"/>
      <c r="AV122" s="972"/>
      <c r="AW122" s="972"/>
      <c r="AX122" s="972"/>
      <c r="AY122" s="973"/>
      <c r="AZ122" s="964" t="s">
        <v>480</v>
      </c>
      <c r="BA122" s="965"/>
      <c r="BB122" s="965"/>
      <c r="BC122" s="965"/>
      <c r="BD122" s="965"/>
      <c r="BE122" s="965"/>
      <c r="BF122" s="965"/>
      <c r="BG122" s="965"/>
      <c r="BH122" s="965"/>
      <c r="BI122" s="965"/>
      <c r="BJ122" s="965"/>
      <c r="BK122" s="965"/>
      <c r="BL122" s="965"/>
      <c r="BM122" s="965"/>
      <c r="BN122" s="965"/>
      <c r="BO122" s="965"/>
      <c r="BP122" s="966"/>
      <c r="BQ122" s="967">
        <v>22867289</v>
      </c>
      <c r="BR122" s="930"/>
      <c r="BS122" s="930"/>
      <c r="BT122" s="930"/>
      <c r="BU122" s="930"/>
      <c r="BV122" s="930">
        <v>22200641</v>
      </c>
      <c r="BW122" s="930"/>
      <c r="BX122" s="930"/>
      <c r="BY122" s="930"/>
      <c r="BZ122" s="930"/>
      <c r="CA122" s="930">
        <v>21448512</v>
      </c>
      <c r="CB122" s="930"/>
      <c r="CC122" s="930"/>
      <c r="CD122" s="930"/>
      <c r="CE122" s="930"/>
      <c r="CF122" s="931">
        <v>185.3</v>
      </c>
      <c r="CG122" s="932"/>
      <c r="CH122" s="932"/>
      <c r="CI122" s="932"/>
      <c r="CJ122" s="932"/>
      <c r="CK122" s="954"/>
      <c r="CL122" s="940"/>
      <c r="CM122" s="940"/>
      <c r="CN122" s="940"/>
      <c r="CO122" s="941"/>
      <c r="CP122" s="920" t="s">
        <v>481</v>
      </c>
      <c r="CQ122" s="921"/>
      <c r="CR122" s="921"/>
      <c r="CS122" s="921"/>
      <c r="CT122" s="921"/>
      <c r="CU122" s="921"/>
      <c r="CV122" s="921"/>
      <c r="CW122" s="921"/>
      <c r="CX122" s="921"/>
      <c r="CY122" s="921"/>
      <c r="CZ122" s="921"/>
      <c r="DA122" s="921"/>
      <c r="DB122" s="921"/>
      <c r="DC122" s="921"/>
      <c r="DD122" s="921"/>
      <c r="DE122" s="921"/>
      <c r="DF122" s="922"/>
      <c r="DG122" s="898">
        <v>46113</v>
      </c>
      <c r="DH122" s="899"/>
      <c r="DI122" s="899"/>
      <c r="DJ122" s="899"/>
      <c r="DK122" s="899"/>
      <c r="DL122" s="899">
        <v>41171</v>
      </c>
      <c r="DM122" s="899"/>
      <c r="DN122" s="899"/>
      <c r="DO122" s="899"/>
      <c r="DP122" s="899"/>
      <c r="DQ122" s="899">
        <v>47350</v>
      </c>
      <c r="DR122" s="899"/>
      <c r="DS122" s="899"/>
      <c r="DT122" s="899"/>
      <c r="DU122" s="899"/>
      <c r="DV122" s="876">
        <v>0.4</v>
      </c>
      <c r="DW122" s="876"/>
      <c r="DX122" s="876"/>
      <c r="DY122" s="876"/>
      <c r="DZ122" s="877"/>
    </row>
    <row r="123" spans="1:130" s="247" customFormat="1" ht="26.25" customHeight="1">
      <c r="A123" s="902"/>
      <c r="B123" s="903"/>
      <c r="C123" s="906" t="s">
        <v>465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54769</v>
      </c>
      <c r="AB123" s="862"/>
      <c r="AC123" s="862"/>
      <c r="AD123" s="862"/>
      <c r="AE123" s="863"/>
      <c r="AF123" s="864">
        <v>30600</v>
      </c>
      <c r="AG123" s="862"/>
      <c r="AH123" s="862"/>
      <c r="AI123" s="862"/>
      <c r="AJ123" s="863"/>
      <c r="AK123" s="864">
        <v>30600</v>
      </c>
      <c r="AL123" s="862"/>
      <c r="AM123" s="862"/>
      <c r="AN123" s="862"/>
      <c r="AO123" s="863"/>
      <c r="AP123" s="909">
        <v>0.3</v>
      </c>
      <c r="AQ123" s="910"/>
      <c r="AR123" s="910"/>
      <c r="AS123" s="910"/>
      <c r="AT123" s="911"/>
      <c r="AU123" s="974"/>
      <c r="AV123" s="975"/>
      <c r="AW123" s="975"/>
      <c r="AX123" s="975"/>
      <c r="AY123" s="975"/>
      <c r="AZ123" s="278" t="s">
        <v>182</v>
      </c>
      <c r="BA123" s="278"/>
      <c r="BB123" s="278"/>
      <c r="BC123" s="278"/>
      <c r="BD123" s="278"/>
      <c r="BE123" s="278"/>
      <c r="BF123" s="278"/>
      <c r="BG123" s="278"/>
      <c r="BH123" s="278"/>
      <c r="BI123" s="278"/>
      <c r="BJ123" s="278"/>
      <c r="BK123" s="278"/>
      <c r="BL123" s="278"/>
      <c r="BM123" s="278"/>
      <c r="BN123" s="278"/>
      <c r="BO123" s="962" t="s">
        <v>482</v>
      </c>
      <c r="BP123" s="963"/>
      <c r="BQ123" s="917">
        <v>32298121</v>
      </c>
      <c r="BR123" s="918"/>
      <c r="BS123" s="918"/>
      <c r="BT123" s="918"/>
      <c r="BU123" s="918"/>
      <c r="BV123" s="918">
        <v>32527547</v>
      </c>
      <c r="BW123" s="918"/>
      <c r="BX123" s="918"/>
      <c r="BY123" s="918"/>
      <c r="BZ123" s="918"/>
      <c r="CA123" s="918">
        <v>32329743</v>
      </c>
      <c r="CB123" s="918"/>
      <c r="CC123" s="918"/>
      <c r="CD123" s="918"/>
      <c r="CE123" s="918"/>
      <c r="CF123" s="828"/>
      <c r="CG123" s="829"/>
      <c r="CH123" s="829"/>
      <c r="CI123" s="829"/>
      <c r="CJ123" s="919"/>
      <c r="CK123" s="954"/>
      <c r="CL123" s="940"/>
      <c r="CM123" s="940"/>
      <c r="CN123" s="940"/>
      <c r="CO123" s="941"/>
      <c r="CP123" s="920" t="s">
        <v>483</v>
      </c>
      <c r="CQ123" s="921"/>
      <c r="CR123" s="921"/>
      <c r="CS123" s="921"/>
      <c r="CT123" s="921"/>
      <c r="CU123" s="921"/>
      <c r="CV123" s="921"/>
      <c r="CW123" s="921"/>
      <c r="CX123" s="921"/>
      <c r="CY123" s="921"/>
      <c r="CZ123" s="921"/>
      <c r="DA123" s="921"/>
      <c r="DB123" s="921"/>
      <c r="DC123" s="921"/>
      <c r="DD123" s="921"/>
      <c r="DE123" s="921"/>
      <c r="DF123" s="922"/>
      <c r="DG123" s="861" t="s">
        <v>440</v>
      </c>
      <c r="DH123" s="862"/>
      <c r="DI123" s="862"/>
      <c r="DJ123" s="862"/>
      <c r="DK123" s="863"/>
      <c r="DL123" s="864" t="s">
        <v>438</v>
      </c>
      <c r="DM123" s="862"/>
      <c r="DN123" s="862"/>
      <c r="DO123" s="862"/>
      <c r="DP123" s="863"/>
      <c r="DQ123" s="864" t="s">
        <v>464</v>
      </c>
      <c r="DR123" s="862"/>
      <c r="DS123" s="862"/>
      <c r="DT123" s="862"/>
      <c r="DU123" s="863"/>
      <c r="DV123" s="909" t="s">
        <v>129</v>
      </c>
      <c r="DW123" s="910"/>
      <c r="DX123" s="910"/>
      <c r="DY123" s="910"/>
      <c r="DZ123" s="911"/>
    </row>
    <row r="124" spans="1:130" s="247" customFormat="1" ht="26.25" customHeight="1" thickBot="1">
      <c r="A124" s="902"/>
      <c r="B124" s="903"/>
      <c r="C124" s="906" t="s">
        <v>468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129</v>
      </c>
      <c r="AB124" s="862"/>
      <c r="AC124" s="862"/>
      <c r="AD124" s="862"/>
      <c r="AE124" s="863"/>
      <c r="AF124" s="864" t="s">
        <v>129</v>
      </c>
      <c r="AG124" s="862"/>
      <c r="AH124" s="862"/>
      <c r="AI124" s="862"/>
      <c r="AJ124" s="863"/>
      <c r="AK124" s="864" t="s">
        <v>451</v>
      </c>
      <c r="AL124" s="862"/>
      <c r="AM124" s="862"/>
      <c r="AN124" s="862"/>
      <c r="AO124" s="863"/>
      <c r="AP124" s="909" t="s">
        <v>129</v>
      </c>
      <c r="AQ124" s="910"/>
      <c r="AR124" s="910"/>
      <c r="AS124" s="910"/>
      <c r="AT124" s="911"/>
      <c r="AU124" s="912" t="s">
        <v>484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24.2</v>
      </c>
      <c r="BR124" s="916"/>
      <c r="BS124" s="916"/>
      <c r="BT124" s="916"/>
      <c r="BU124" s="916"/>
      <c r="BV124" s="916">
        <v>6</v>
      </c>
      <c r="BW124" s="916"/>
      <c r="BX124" s="916"/>
      <c r="BY124" s="916"/>
      <c r="BZ124" s="916"/>
      <c r="CA124" s="916" t="s">
        <v>464</v>
      </c>
      <c r="CB124" s="916"/>
      <c r="CC124" s="916"/>
      <c r="CD124" s="916"/>
      <c r="CE124" s="916"/>
      <c r="CF124" s="806"/>
      <c r="CG124" s="807"/>
      <c r="CH124" s="807"/>
      <c r="CI124" s="807"/>
      <c r="CJ124" s="947"/>
      <c r="CK124" s="955"/>
      <c r="CL124" s="955"/>
      <c r="CM124" s="955"/>
      <c r="CN124" s="955"/>
      <c r="CO124" s="956"/>
      <c r="CP124" s="920" t="s">
        <v>485</v>
      </c>
      <c r="CQ124" s="921"/>
      <c r="CR124" s="921"/>
      <c r="CS124" s="921"/>
      <c r="CT124" s="921"/>
      <c r="CU124" s="921"/>
      <c r="CV124" s="921"/>
      <c r="CW124" s="921"/>
      <c r="CX124" s="921"/>
      <c r="CY124" s="921"/>
      <c r="CZ124" s="921"/>
      <c r="DA124" s="921"/>
      <c r="DB124" s="921"/>
      <c r="DC124" s="921"/>
      <c r="DD124" s="921"/>
      <c r="DE124" s="921"/>
      <c r="DF124" s="922"/>
      <c r="DG124" s="844" t="s">
        <v>439</v>
      </c>
      <c r="DH124" s="845"/>
      <c r="DI124" s="845"/>
      <c r="DJ124" s="845"/>
      <c r="DK124" s="846"/>
      <c r="DL124" s="847" t="s">
        <v>129</v>
      </c>
      <c r="DM124" s="845"/>
      <c r="DN124" s="845"/>
      <c r="DO124" s="845"/>
      <c r="DP124" s="846"/>
      <c r="DQ124" s="847" t="s">
        <v>440</v>
      </c>
      <c r="DR124" s="845"/>
      <c r="DS124" s="845"/>
      <c r="DT124" s="845"/>
      <c r="DU124" s="846"/>
      <c r="DV124" s="933" t="s">
        <v>440</v>
      </c>
      <c r="DW124" s="934"/>
      <c r="DX124" s="934"/>
      <c r="DY124" s="934"/>
      <c r="DZ124" s="935"/>
    </row>
    <row r="125" spans="1:130" s="247" customFormat="1" ht="26.25" customHeight="1">
      <c r="A125" s="902"/>
      <c r="B125" s="903"/>
      <c r="C125" s="906" t="s">
        <v>470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443</v>
      </c>
      <c r="AB125" s="862"/>
      <c r="AC125" s="862"/>
      <c r="AD125" s="862"/>
      <c r="AE125" s="863"/>
      <c r="AF125" s="864" t="s">
        <v>440</v>
      </c>
      <c r="AG125" s="862"/>
      <c r="AH125" s="862"/>
      <c r="AI125" s="862"/>
      <c r="AJ125" s="863"/>
      <c r="AK125" s="864" t="s">
        <v>443</v>
      </c>
      <c r="AL125" s="862"/>
      <c r="AM125" s="862"/>
      <c r="AN125" s="862"/>
      <c r="AO125" s="863"/>
      <c r="AP125" s="909" t="s">
        <v>129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486</v>
      </c>
      <c r="CL125" s="937"/>
      <c r="CM125" s="937"/>
      <c r="CN125" s="937"/>
      <c r="CO125" s="938"/>
      <c r="CP125" s="945" t="s">
        <v>487</v>
      </c>
      <c r="CQ125" s="890"/>
      <c r="CR125" s="890"/>
      <c r="CS125" s="890"/>
      <c r="CT125" s="890"/>
      <c r="CU125" s="890"/>
      <c r="CV125" s="890"/>
      <c r="CW125" s="890"/>
      <c r="CX125" s="890"/>
      <c r="CY125" s="890"/>
      <c r="CZ125" s="890"/>
      <c r="DA125" s="890"/>
      <c r="DB125" s="890"/>
      <c r="DC125" s="890"/>
      <c r="DD125" s="890"/>
      <c r="DE125" s="890"/>
      <c r="DF125" s="891"/>
      <c r="DG125" s="946" t="s">
        <v>129</v>
      </c>
      <c r="DH125" s="927"/>
      <c r="DI125" s="927"/>
      <c r="DJ125" s="927"/>
      <c r="DK125" s="927"/>
      <c r="DL125" s="927" t="s">
        <v>129</v>
      </c>
      <c r="DM125" s="927"/>
      <c r="DN125" s="927"/>
      <c r="DO125" s="927"/>
      <c r="DP125" s="927"/>
      <c r="DQ125" s="927" t="s">
        <v>129</v>
      </c>
      <c r="DR125" s="927"/>
      <c r="DS125" s="927"/>
      <c r="DT125" s="927"/>
      <c r="DU125" s="927"/>
      <c r="DV125" s="928" t="s">
        <v>488</v>
      </c>
      <c r="DW125" s="928"/>
      <c r="DX125" s="928"/>
      <c r="DY125" s="928"/>
      <c r="DZ125" s="929"/>
    </row>
    <row r="126" spans="1:130" s="247" customFormat="1" ht="26.25" customHeight="1" thickBot="1">
      <c r="A126" s="902"/>
      <c r="B126" s="903"/>
      <c r="C126" s="906" t="s">
        <v>472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129</v>
      </c>
      <c r="AB126" s="862"/>
      <c r="AC126" s="862"/>
      <c r="AD126" s="862"/>
      <c r="AE126" s="863"/>
      <c r="AF126" s="864" t="s">
        <v>443</v>
      </c>
      <c r="AG126" s="862"/>
      <c r="AH126" s="862"/>
      <c r="AI126" s="862"/>
      <c r="AJ126" s="863"/>
      <c r="AK126" s="864" t="s">
        <v>440</v>
      </c>
      <c r="AL126" s="862"/>
      <c r="AM126" s="862"/>
      <c r="AN126" s="862"/>
      <c r="AO126" s="863"/>
      <c r="AP126" s="909" t="s">
        <v>129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489</v>
      </c>
      <c r="CQ126" s="832"/>
      <c r="CR126" s="832"/>
      <c r="CS126" s="832"/>
      <c r="CT126" s="832"/>
      <c r="CU126" s="832"/>
      <c r="CV126" s="832"/>
      <c r="CW126" s="832"/>
      <c r="CX126" s="832"/>
      <c r="CY126" s="832"/>
      <c r="CZ126" s="832"/>
      <c r="DA126" s="832"/>
      <c r="DB126" s="832"/>
      <c r="DC126" s="832"/>
      <c r="DD126" s="832"/>
      <c r="DE126" s="832"/>
      <c r="DF126" s="833"/>
      <c r="DG126" s="898" t="s">
        <v>129</v>
      </c>
      <c r="DH126" s="899"/>
      <c r="DI126" s="899"/>
      <c r="DJ126" s="899"/>
      <c r="DK126" s="899"/>
      <c r="DL126" s="899" t="s">
        <v>439</v>
      </c>
      <c r="DM126" s="899"/>
      <c r="DN126" s="899"/>
      <c r="DO126" s="899"/>
      <c r="DP126" s="899"/>
      <c r="DQ126" s="899" t="s">
        <v>129</v>
      </c>
      <c r="DR126" s="899"/>
      <c r="DS126" s="899"/>
      <c r="DT126" s="899"/>
      <c r="DU126" s="899"/>
      <c r="DV126" s="876" t="s">
        <v>129</v>
      </c>
      <c r="DW126" s="876"/>
      <c r="DX126" s="876"/>
      <c r="DY126" s="876"/>
      <c r="DZ126" s="877"/>
    </row>
    <row r="127" spans="1:130" s="247" customFormat="1" ht="26.25" customHeight="1">
      <c r="A127" s="904"/>
      <c r="B127" s="905"/>
      <c r="C127" s="923" t="s">
        <v>490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443</v>
      </c>
      <c r="AB127" s="862"/>
      <c r="AC127" s="862"/>
      <c r="AD127" s="862"/>
      <c r="AE127" s="863"/>
      <c r="AF127" s="864" t="s">
        <v>443</v>
      </c>
      <c r="AG127" s="862"/>
      <c r="AH127" s="862"/>
      <c r="AI127" s="862"/>
      <c r="AJ127" s="863"/>
      <c r="AK127" s="864" t="s">
        <v>439</v>
      </c>
      <c r="AL127" s="862"/>
      <c r="AM127" s="862"/>
      <c r="AN127" s="862"/>
      <c r="AO127" s="863"/>
      <c r="AP127" s="909" t="s">
        <v>129</v>
      </c>
      <c r="AQ127" s="910"/>
      <c r="AR127" s="910"/>
      <c r="AS127" s="910"/>
      <c r="AT127" s="911"/>
      <c r="AU127" s="283"/>
      <c r="AV127" s="283"/>
      <c r="AW127" s="283"/>
      <c r="AX127" s="926" t="s">
        <v>491</v>
      </c>
      <c r="AY127" s="894"/>
      <c r="AZ127" s="894"/>
      <c r="BA127" s="894"/>
      <c r="BB127" s="894"/>
      <c r="BC127" s="894"/>
      <c r="BD127" s="894"/>
      <c r="BE127" s="895"/>
      <c r="BF127" s="893" t="s">
        <v>492</v>
      </c>
      <c r="BG127" s="894"/>
      <c r="BH127" s="894"/>
      <c r="BI127" s="894"/>
      <c r="BJ127" s="894"/>
      <c r="BK127" s="894"/>
      <c r="BL127" s="895"/>
      <c r="BM127" s="893" t="s">
        <v>493</v>
      </c>
      <c r="BN127" s="894"/>
      <c r="BO127" s="894"/>
      <c r="BP127" s="894"/>
      <c r="BQ127" s="894"/>
      <c r="BR127" s="894"/>
      <c r="BS127" s="895"/>
      <c r="BT127" s="893" t="s">
        <v>494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495</v>
      </c>
      <c r="CQ127" s="832"/>
      <c r="CR127" s="832"/>
      <c r="CS127" s="832"/>
      <c r="CT127" s="832"/>
      <c r="CU127" s="832"/>
      <c r="CV127" s="832"/>
      <c r="CW127" s="832"/>
      <c r="CX127" s="832"/>
      <c r="CY127" s="832"/>
      <c r="CZ127" s="832"/>
      <c r="DA127" s="832"/>
      <c r="DB127" s="832"/>
      <c r="DC127" s="832"/>
      <c r="DD127" s="832"/>
      <c r="DE127" s="832"/>
      <c r="DF127" s="833"/>
      <c r="DG127" s="898" t="s">
        <v>439</v>
      </c>
      <c r="DH127" s="899"/>
      <c r="DI127" s="899"/>
      <c r="DJ127" s="899"/>
      <c r="DK127" s="899"/>
      <c r="DL127" s="899" t="s">
        <v>443</v>
      </c>
      <c r="DM127" s="899"/>
      <c r="DN127" s="899"/>
      <c r="DO127" s="899"/>
      <c r="DP127" s="899"/>
      <c r="DQ127" s="899" t="s">
        <v>129</v>
      </c>
      <c r="DR127" s="899"/>
      <c r="DS127" s="899"/>
      <c r="DT127" s="899"/>
      <c r="DU127" s="899"/>
      <c r="DV127" s="876" t="s">
        <v>464</v>
      </c>
      <c r="DW127" s="876"/>
      <c r="DX127" s="876"/>
      <c r="DY127" s="876"/>
      <c r="DZ127" s="877"/>
    </row>
    <row r="128" spans="1:130" s="247" customFormat="1" ht="26.25" customHeight="1" thickBot="1">
      <c r="A128" s="878" t="s">
        <v>496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497</v>
      </c>
      <c r="X128" s="880"/>
      <c r="Y128" s="880"/>
      <c r="Z128" s="881"/>
      <c r="AA128" s="882">
        <v>312606</v>
      </c>
      <c r="AB128" s="883"/>
      <c r="AC128" s="883"/>
      <c r="AD128" s="883"/>
      <c r="AE128" s="884"/>
      <c r="AF128" s="885">
        <v>300299</v>
      </c>
      <c r="AG128" s="883"/>
      <c r="AH128" s="883"/>
      <c r="AI128" s="883"/>
      <c r="AJ128" s="884"/>
      <c r="AK128" s="885">
        <v>252062</v>
      </c>
      <c r="AL128" s="883"/>
      <c r="AM128" s="883"/>
      <c r="AN128" s="883"/>
      <c r="AO128" s="884"/>
      <c r="AP128" s="886"/>
      <c r="AQ128" s="887"/>
      <c r="AR128" s="887"/>
      <c r="AS128" s="887"/>
      <c r="AT128" s="888"/>
      <c r="AU128" s="283"/>
      <c r="AV128" s="283"/>
      <c r="AW128" s="283"/>
      <c r="AX128" s="889" t="s">
        <v>498</v>
      </c>
      <c r="AY128" s="890"/>
      <c r="AZ128" s="890"/>
      <c r="BA128" s="890"/>
      <c r="BB128" s="890"/>
      <c r="BC128" s="890"/>
      <c r="BD128" s="890"/>
      <c r="BE128" s="891"/>
      <c r="BF128" s="868" t="s">
        <v>129</v>
      </c>
      <c r="BG128" s="869"/>
      <c r="BH128" s="869"/>
      <c r="BI128" s="869"/>
      <c r="BJ128" s="869"/>
      <c r="BK128" s="869"/>
      <c r="BL128" s="892"/>
      <c r="BM128" s="868">
        <v>12.9</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499</v>
      </c>
      <c r="CQ128" s="810"/>
      <c r="CR128" s="810"/>
      <c r="CS128" s="810"/>
      <c r="CT128" s="810"/>
      <c r="CU128" s="810"/>
      <c r="CV128" s="810"/>
      <c r="CW128" s="810"/>
      <c r="CX128" s="810"/>
      <c r="CY128" s="810"/>
      <c r="CZ128" s="810"/>
      <c r="DA128" s="810"/>
      <c r="DB128" s="810"/>
      <c r="DC128" s="810"/>
      <c r="DD128" s="810"/>
      <c r="DE128" s="810"/>
      <c r="DF128" s="811"/>
      <c r="DG128" s="872">
        <v>29593</v>
      </c>
      <c r="DH128" s="873"/>
      <c r="DI128" s="873"/>
      <c r="DJ128" s="873"/>
      <c r="DK128" s="873"/>
      <c r="DL128" s="873">
        <v>25207</v>
      </c>
      <c r="DM128" s="873"/>
      <c r="DN128" s="873"/>
      <c r="DO128" s="873"/>
      <c r="DP128" s="873"/>
      <c r="DQ128" s="873">
        <v>20456</v>
      </c>
      <c r="DR128" s="873"/>
      <c r="DS128" s="873"/>
      <c r="DT128" s="873"/>
      <c r="DU128" s="873"/>
      <c r="DV128" s="874">
        <v>0.2</v>
      </c>
      <c r="DW128" s="874"/>
      <c r="DX128" s="874"/>
      <c r="DY128" s="874"/>
      <c r="DZ128" s="875"/>
    </row>
    <row r="129" spans="1:131" s="247" customFormat="1" ht="26.25" customHeight="1">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500</v>
      </c>
      <c r="X129" s="859"/>
      <c r="Y129" s="859"/>
      <c r="Z129" s="860"/>
      <c r="AA129" s="861">
        <v>13183433</v>
      </c>
      <c r="AB129" s="862"/>
      <c r="AC129" s="862"/>
      <c r="AD129" s="862"/>
      <c r="AE129" s="863"/>
      <c r="AF129" s="864">
        <v>13317001</v>
      </c>
      <c r="AG129" s="862"/>
      <c r="AH129" s="862"/>
      <c r="AI129" s="862"/>
      <c r="AJ129" s="863"/>
      <c r="AK129" s="864">
        <v>13551373</v>
      </c>
      <c r="AL129" s="862"/>
      <c r="AM129" s="862"/>
      <c r="AN129" s="862"/>
      <c r="AO129" s="863"/>
      <c r="AP129" s="865"/>
      <c r="AQ129" s="866"/>
      <c r="AR129" s="866"/>
      <c r="AS129" s="866"/>
      <c r="AT129" s="867"/>
      <c r="AU129" s="285"/>
      <c r="AV129" s="285"/>
      <c r="AW129" s="285"/>
      <c r="AX129" s="831" t="s">
        <v>501</v>
      </c>
      <c r="AY129" s="832"/>
      <c r="AZ129" s="832"/>
      <c r="BA129" s="832"/>
      <c r="BB129" s="832"/>
      <c r="BC129" s="832"/>
      <c r="BD129" s="832"/>
      <c r="BE129" s="833"/>
      <c r="BF129" s="851" t="s">
        <v>440</v>
      </c>
      <c r="BG129" s="852"/>
      <c r="BH129" s="852"/>
      <c r="BI129" s="852"/>
      <c r="BJ129" s="852"/>
      <c r="BK129" s="852"/>
      <c r="BL129" s="853"/>
      <c r="BM129" s="851">
        <v>17.899999999999999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502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503</v>
      </c>
      <c r="X130" s="859"/>
      <c r="Y130" s="859"/>
      <c r="Z130" s="860"/>
      <c r="AA130" s="861">
        <v>1975111</v>
      </c>
      <c r="AB130" s="862"/>
      <c r="AC130" s="862"/>
      <c r="AD130" s="862"/>
      <c r="AE130" s="863"/>
      <c r="AF130" s="864">
        <v>1983822</v>
      </c>
      <c r="AG130" s="862"/>
      <c r="AH130" s="862"/>
      <c r="AI130" s="862"/>
      <c r="AJ130" s="863"/>
      <c r="AK130" s="864">
        <v>1977821</v>
      </c>
      <c r="AL130" s="862"/>
      <c r="AM130" s="862"/>
      <c r="AN130" s="862"/>
      <c r="AO130" s="863"/>
      <c r="AP130" s="865"/>
      <c r="AQ130" s="866"/>
      <c r="AR130" s="866"/>
      <c r="AS130" s="866"/>
      <c r="AT130" s="867"/>
      <c r="AU130" s="285"/>
      <c r="AV130" s="285"/>
      <c r="AW130" s="285"/>
      <c r="AX130" s="831" t="s">
        <v>504</v>
      </c>
      <c r="AY130" s="832"/>
      <c r="AZ130" s="832"/>
      <c r="BA130" s="832"/>
      <c r="BB130" s="832"/>
      <c r="BC130" s="832"/>
      <c r="BD130" s="832"/>
      <c r="BE130" s="833"/>
      <c r="BF130" s="834">
        <v>4.8</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505</v>
      </c>
      <c r="X131" s="842"/>
      <c r="Y131" s="842"/>
      <c r="Z131" s="843"/>
      <c r="AA131" s="844">
        <v>11208322</v>
      </c>
      <c r="AB131" s="845"/>
      <c r="AC131" s="845"/>
      <c r="AD131" s="845"/>
      <c r="AE131" s="846"/>
      <c r="AF131" s="847">
        <v>11333179</v>
      </c>
      <c r="AG131" s="845"/>
      <c r="AH131" s="845"/>
      <c r="AI131" s="845"/>
      <c r="AJ131" s="846"/>
      <c r="AK131" s="847">
        <v>11573552</v>
      </c>
      <c r="AL131" s="845"/>
      <c r="AM131" s="845"/>
      <c r="AN131" s="845"/>
      <c r="AO131" s="846"/>
      <c r="AP131" s="848"/>
      <c r="AQ131" s="849"/>
      <c r="AR131" s="849"/>
      <c r="AS131" s="849"/>
      <c r="AT131" s="850"/>
      <c r="AU131" s="285"/>
      <c r="AV131" s="285"/>
      <c r="AW131" s="285"/>
      <c r="AX131" s="809" t="s">
        <v>506</v>
      </c>
      <c r="AY131" s="810"/>
      <c r="AZ131" s="810"/>
      <c r="BA131" s="810"/>
      <c r="BB131" s="810"/>
      <c r="BC131" s="810"/>
      <c r="BD131" s="810"/>
      <c r="BE131" s="811"/>
      <c r="BF131" s="812" t="s">
        <v>438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507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508</v>
      </c>
      <c r="W132" s="822"/>
      <c r="X132" s="822"/>
      <c r="Y132" s="822"/>
      <c r="Z132" s="823"/>
      <c r="AA132" s="824">
        <v>6.0781890460000003</v>
      </c>
      <c r="AB132" s="825"/>
      <c r="AC132" s="825"/>
      <c r="AD132" s="825"/>
      <c r="AE132" s="826"/>
      <c r="AF132" s="827">
        <v>4.8722869370000002</v>
      </c>
      <c r="AG132" s="825"/>
      <c r="AH132" s="825"/>
      <c r="AI132" s="825"/>
      <c r="AJ132" s="826"/>
      <c r="AK132" s="827">
        <v>3.7070209730000001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509</v>
      </c>
      <c r="W133" s="801"/>
      <c r="X133" s="801"/>
      <c r="Y133" s="801"/>
      <c r="Z133" s="802"/>
      <c r="AA133" s="803">
        <v>4.7</v>
      </c>
      <c r="AB133" s="804"/>
      <c r="AC133" s="804"/>
      <c r="AD133" s="804"/>
      <c r="AE133" s="805"/>
      <c r="AF133" s="803">
        <v>5.3</v>
      </c>
      <c r="AG133" s="804"/>
      <c r="AH133" s="804"/>
      <c r="AI133" s="804"/>
      <c r="AJ133" s="805"/>
      <c r="AK133" s="803">
        <v>4.8</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3JUjbkZ9lxyLn+JycG6688YLaB8qBVyqgyAVEDLloPb+TYDrQfR6hG30NM9DGuYSJstZ+22iutEa110lDWvBeg==" saltValue="WkEF1rD7pRFz7doVPRvRR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510</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hWvrclPaD90ikR+FsWtxxX3IABhx+xsgoWMWInW0b+Yl1a4Tim20ZfEqN+xkNcoZ93pBc114juLffd3F3SNO/w==" saltValue="fA9fpSPFg+bdGrml1aqI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sCe7yIHC7XRtxZh2YiGn2l6dwfpC4bPcq/NNH/B5Ah6EdfrLLCZ3Uoazy01Ussx9obPipDAXf0kafULtnG978g==" saltValue="r47esPGskqKORQEu6XlWW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zoomScale="85" zoomScaleNormal="85" zoomScaleSheetLayoutView="7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513</v>
      </c>
      <c r="AP7" s="304"/>
      <c r="AQ7" s="305" t="s">
        <v>514</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515</v>
      </c>
      <c r="AQ8" s="311" t="s">
        <v>516</v>
      </c>
      <c r="AR8" s="312" t="s">
        <v>517</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518</v>
      </c>
      <c r="AL9" s="1231"/>
      <c r="AM9" s="1231"/>
      <c r="AN9" s="1232"/>
      <c r="AO9" s="313">
        <v>3418733</v>
      </c>
      <c r="AP9" s="313">
        <v>55171</v>
      </c>
      <c r="AQ9" s="314">
        <v>73117</v>
      </c>
      <c r="AR9" s="315">
        <v>-24.5</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519</v>
      </c>
      <c r="AL10" s="1231"/>
      <c r="AM10" s="1231"/>
      <c r="AN10" s="1232"/>
      <c r="AO10" s="316">
        <v>290808</v>
      </c>
      <c r="AP10" s="316">
        <v>4693</v>
      </c>
      <c r="AQ10" s="317">
        <v>5871</v>
      </c>
      <c r="AR10" s="318">
        <v>-20.100000000000001</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520</v>
      </c>
      <c r="AL11" s="1231"/>
      <c r="AM11" s="1231"/>
      <c r="AN11" s="1232"/>
      <c r="AO11" s="316">
        <v>57648</v>
      </c>
      <c r="AP11" s="316">
        <v>930</v>
      </c>
      <c r="AQ11" s="317">
        <v>5513</v>
      </c>
      <c r="AR11" s="318">
        <v>-83.1</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521</v>
      </c>
      <c r="AL12" s="1231"/>
      <c r="AM12" s="1231"/>
      <c r="AN12" s="1232"/>
      <c r="AO12" s="316">
        <v>46267</v>
      </c>
      <c r="AP12" s="316">
        <v>747</v>
      </c>
      <c r="AQ12" s="317">
        <v>1308</v>
      </c>
      <c r="AR12" s="318">
        <v>-42.9</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522</v>
      </c>
      <c r="AL13" s="1231"/>
      <c r="AM13" s="1231"/>
      <c r="AN13" s="1232"/>
      <c r="AO13" s="316" t="s">
        <v>523</v>
      </c>
      <c r="AP13" s="316" t="s">
        <v>523</v>
      </c>
      <c r="AQ13" s="317">
        <v>3</v>
      </c>
      <c r="AR13" s="318" t="s">
        <v>523</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524</v>
      </c>
      <c r="AL14" s="1231"/>
      <c r="AM14" s="1231"/>
      <c r="AN14" s="1232"/>
      <c r="AO14" s="316">
        <v>153765</v>
      </c>
      <c r="AP14" s="316">
        <v>2481</v>
      </c>
      <c r="AQ14" s="317">
        <v>2952</v>
      </c>
      <c r="AR14" s="318">
        <v>-16</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525</v>
      </c>
      <c r="AL15" s="1231"/>
      <c r="AM15" s="1231"/>
      <c r="AN15" s="1232"/>
      <c r="AO15" s="316">
        <v>85352</v>
      </c>
      <c r="AP15" s="316">
        <v>1377</v>
      </c>
      <c r="AQ15" s="317">
        <v>1788</v>
      </c>
      <c r="AR15" s="318">
        <v>-23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526</v>
      </c>
      <c r="AL16" s="1234"/>
      <c r="AM16" s="1234"/>
      <c r="AN16" s="1235"/>
      <c r="AO16" s="316">
        <v>-281761</v>
      </c>
      <c r="AP16" s="316">
        <v>-4547</v>
      </c>
      <c r="AQ16" s="317">
        <v>-6565</v>
      </c>
      <c r="AR16" s="318">
        <v>-30.7</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182</v>
      </c>
      <c r="AL17" s="1234"/>
      <c r="AM17" s="1234"/>
      <c r="AN17" s="1235"/>
      <c r="AO17" s="316">
        <v>3770812</v>
      </c>
      <c r="AP17" s="316">
        <v>60853</v>
      </c>
      <c r="AQ17" s="317">
        <v>83986</v>
      </c>
      <c r="AR17" s="318">
        <v>-27.5</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531</v>
      </c>
      <c r="AL21" s="1228"/>
      <c r="AM21" s="1228"/>
      <c r="AN21" s="1229"/>
      <c r="AO21" s="328">
        <v>6.47</v>
      </c>
      <c r="AP21" s="329">
        <v>8.24</v>
      </c>
      <c r="AQ21" s="330">
        <v>-1.77</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532</v>
      </c>
      <c r="AL22" s="1228"/>
      <c r="AM22" s="1228"/>
      <c r="AN22" s="1229"/>
      <c r="AO22" s="333">
        <v>100</v>
      </c>
      <c r="AP22" s="334">
        <v>98.1</v>
      </c>
      <c r="AQ22" s="335">
        <v>1.9</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513</v>
      </c>
      <c r="AP30" s="304"/>
      <c r="AQ30" s="305" t="s">
        <v>514</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515</v>
      </c>
      <c r="AQ31" s="311" t="s">
        <v>516</v>
      </c>
      <c r="AR31" s="312" t="s">
        <v>517</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536</v>
      </c>
      <c r="AL32" s="1219"/>
      <c r="AM32" s="1219"/>
      <c r="AN32" s="1220"/>
      <c r="AO32" s="343">
        <v>2216754</v>
      </c>
      <c r="AP32" s="343">
        <v>35774</v>
      </c>
      <c r="AQ32" s="344">
        <v>53780</v>
      </c>
      <c r="AR32" s="345">
        <v>-33.5</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537</v>
      </c>
      <c r="AL33" s="1219"/>
      <c r="AM33" s="1219"/>
      <c r="AN33" s="1220"/>
      <c r="AO33" s="343" t="s">
        <v>523</v>
      </c>
      <c r="AP33" s="343" t="s">
        <v>523</v>
      </c>
      <c r="AQ33" s="344" t="s">
        <v>523</v>
      </c>
      <c r="AR33" s="345" t="s">
        <v>523</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538</v>
      </c>
      <c r="AL34" s="1219"/>
      <c r="AM34" s="1219"/>
      <c r="AN34" s="1220"/>
      <c r="AO34" s="343" t="s">
        <v>523</v>
      </c>
      <c r="AP34" s="343" t="s">
        <v>523</v>
      </c>
      <c r="AQ34" s="344">
        <v>5</v>
      </c>
      <c r="AR34" s="345" t="s">
        <v>523</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539</v>
      </c>
      <c r="AL35" s="1219"/>
      <c r="AM35" s="1219"/>
      <c r="AN35" s="1220"/>
      <c r="AO35" s="343">
        <v>357709</v>
      </c>
      <c r="AP35" s="343">
        <v>5773</v>
      </c>
      <c r="AQ35" s="344">
        <v>13935</v>
      </c>
      <c r="AR35" s="345">
        <v>-58.6</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540</v>
      </c>
      <c r="AL36" s="1219"/>
      <c r="AM36" s="1219"/>
      <c r="AN36" s="1220"/>
      <c r="AO36" s="343">
        <v>53854</v>
      </c>
      <c r="AP36" s="343">
        <v>869</v>
      </c>
      <c r="AQ36" s="344">
        <v>1226</v>
      </c>
      <c r="AR36" s="345">
        <v>-29.1</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541</v>
      </c>
      <c r="AL37" s="1219"/>
      <c r="AM37" s="1219"/>
      <c r="AN37" s="1220"/>
      <c r="AO37" s="343">
        <v>30600</v>
      </c>
      <c r="AP37" s="343">
        <v>494</v>
      </c>
      <c r="AQ37" s="344">
        <v>824</v>
      </c>
      <c r="AR37" s="345">
        <v>-40</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542</v>
      </c>
      <c r="AL38" s="1222"/>
      <c r="AM38" s="1222"/>
      <c r="AN38" s="1223"/>
      <c r="AO38" s="346" t="s">
        <v>523</v>
      </c>
      <c r="AP38" s="346" t="s">
        <v>523</v>
      </c>
      <c r="AQ38" s="347">
        <v>1</v>
      </c>
      <c r="AR38" s="335" t="s">
        <v>523</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543</v>
      </c>
      <c r="AL39" s="1222"/>
      <c r="AM39" s="1222"/>
      <c r="AN39" s="1223"/>
      <c r="AO39" s="343">
        <v>-252062</v>
      </c>
      <c r="AP39" s="343">
        <v>-4068</v>
      </c>
      <c r="AQ39" s="344">
        <v>-3983</v>
      </c>
      <c r="AR39" s="345">
        <v>2.1</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544</v>
      </c>
      <c r="AL40" s="1219"/>
      <c r="AM40" s="1219"/>
      <c r="AN40" s="1220"/>
      <c r="AO40" s="343">
        <v>-1977821</v>
      </c>
      <c r="AP40" s="343">
        <v>-31918</v>
      </c>
      <c r="AQ40" s="344">
        <v>-48081</v>
      </c>
      <c r="AR40" s="345">
        <v>-33.6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294</v>
      </c>
      <c r="AL41" s="1225"/>
      <c r="AM41" s="1225"/>
      <c r="AN41" s="1226"/>
      <c r="AO41" s="343">
        <v>429034</v>
      </c>
      <c r="AP41" s="343">
        <v>6924</v>
      </c>
      <c r="AQ41" s="344">
        <v>17707</v>
      </c>
      <c r="AR41" s="345">
        <v>-60.9</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513</v>
      </c>
      <c r="AN49" s="1213" t="s">
        <v>548</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549</v>
      </c>
      <c r="AO50" s="360" t="s">
        <v>550</v>
      </c>
      <c r="AP50" s="361" t="s">
        <v>551</v>
      </c>
      <c r="AQ50" s="362" t="s">
        <v>552</v>
      </c>
      <c r="AR50" s="363" t="s">
        <v>553</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4953319</v>
      </c>
      <c r="AN51" s="365">
        <v>79717</v>
      </c>
      <c r="AO51" s="366">
        <v>-21.6</v>
      </c>
      <c r="AP51" s="367">
        <v>92247</v>
      </c>
      <c r="AQ51" s="368">
        <v>39.200000000000003</v>
      </c>
      <c r="AR51" s="369">
        <v>-60.8</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2941579</v>
      </c>
      <c r="AN52" s="373">
        <v>47341</v>
      </c>
      <c r="AO52" s="374">
        <v>-25.8</v>
      </c>
      <c r="AP52" s="375">
        <v>37204</v>
      </c>
      <c r="AQ52" s="376">
        <v>16.899999999999999</v>
      </c>
      <c r="AR52" s="377">
        <v>-42.7</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4676771</v>
      </c>
      <c r="AN53" s="365">
        <v>75233</v>
      </c>
      <c r="AO53" s="366">
        <v>-5.6</v>
      </c>
      <c r="AP53" s="367">
        <v>67319</v>
      </c>
      <c r="AQ53" s="368">
        <v>-27</v>
      </c>
      <c r="AR53" s="369">
        <v>21.4</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1830525</v>
      </c>
      <c r="AN54" s="373">
        <v>29447</v>
      </c>
      <c r="AO54" s="374">
        <v>-37.799999999999997</v>
      </c>
      <c r="AP54" s="375">
        <v>38101</v>
      </c>
      <c r="AQ54" s="376">
        <v>2.4</v>
      </c>
      <c r="AR54" s="377">
        <v>-40.200000000000003</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3981370</v>
      </c>
      <c r="AN55" s="365">
        <v>64218</v>
      </c>
      <c r="AO55" s="366">
        <v>-14.6</v>
      </c>
      <c r="AP55" s="367">
        <v>70615</v>
      </c>
      <c r="AQ55" s="368">
        <v>4.9000000000000004</v>
      </c>
      <c r="AR55" s="369">
        <v>-19.5</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1421917</v>
      </c>
      <c r="AN56" s="373">
        <v>22935</v>
      </c>
      <c r="AO56" s="374">
        <v>-22.1</v>
      </c>
      <c r="AP56" s="375">
        <v>37382</v>
      </c>
      <c r="AQ56" s="376">
        <v>-1.9</v>
      </c>
      <c r="AR56" s="377">
        <v>-20.2</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3192184</v>
      </c>
      <c r="AN57" s="365">
        <v>51426</v>
      </c>
      <c r="AO57" s="366">
        <v>-19.899999999999999</v>
      </c>
      <c r="AP57" s="367">
        <v>69185</v>
      </c>
      <c r="AQ57" s="368">
        <v>-2</v>
      </c>
      <c r="AR57" s="369">
        <v>-17.899999999999999</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1746819</v>
      </c>
      <c r="AN58" s="373">
        <v>28141</v>
      </c>
      <c r="AO58" s="374">
        <v>22.7</v>
      </c>
      <c r="AP58" s="375">
        <v>38519</v>
      </c>
      <c r="AQ58" s="376">
        <v>3</v>
      </c>
      <c r="AR58" s="377">
        <v>19.7</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3949310</v>
      </c>
      <c r="AN59" s="365">
        <v>63733</v>
      </c>
      <c r="AO59" s="366">
        <v>23.9</v>
      </c>
      <c r="AP59" s="367">
        <v>70166</v>
      </c>
      <c r="AQ59" s="368">
        <v>1.4</v>
      </c>
      <c r="AR59" s="369">
        <v>22.5</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1966755</v>
      </c>
      <c r="AN60" s="373">
        <v>31739</v>
      </c>
      <c r="AO60" s="374">
        <v>12.8</v>
      </c>
      <c r="AP60" s="375">
        <v>36115</v>
      </c>
      <c r="AQ60" s="376">
        <v>-6.2</v>
      </c>
      <c r="AR60" s="377">
        <v>19</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4150591</v>
      </c>
      <c r="AN61" s="380">
        <v>66865</v>
      </c>
      <c r="AO61" s="381">
        <v>-7.6</v>
      </c>
      <c r="AP61" s="382">
        <v>73906</v>
      </c>
      <c r="AQ61" s="383">
        <v>3.3</v>
      </c>
      <c r="AR61" s="369">
        <v>-10.9</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1981519</v>
      </c>
      <c r="AN62" s="373">
        <v>31921</v>
      </c>
      <c r="AO62" s="374">
        <v>-10</v>
      </c>
      <c r="AP62" s="375">
        <v>37464</v>
      </c>
      <c r="AQ62" s="376">
        <v>2.8</v>
      </c>
      <c r="AR62" s="377">
        <v>-12.8</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6aROUg3ONt9cK1PJHuy46hOv2bcGwIgRPplpGg9naofhwR91QPrORhe5WqAww02bVtjEUe7jpHu1vN0V97IWwg==" saltValue="MOPLthcmf1JqXEya6uWqy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85" zoomScaleNormal="85" zoomScaleSheetLayoutView="70"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562</v>
      </c>
    </row>
    <row r="120" spans="125:125" ht="13.5" hidden="1" customHeight="1"/>
    <row r="121" spans="125:125" ht="13.5" hidden="1" customHeight="1">
      <c r="DU121" s="291"/>
    </row>
  </sheetData>
  <sheetProtection algorithmName="SHA-512" hashValue="QET00eB8Z+SrCBCbn9PE9cP3x08jt3MBLxdjYTTb8uEfpC6ww8hZOc+jczyTK6FiPmHvWf4FUbkBKFEdzhcOOA==" saltValue="GtIqQAv5z1qtxnlonoaa1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563</v>
      </c>
    </row>
  </sheetData>
  <sheetProtection algorithmName="SHA-512" hashValue="pP7pIGwO3vSRJ9bG3iSiBmhW/3wH9ZOUJFgxsSCsVBwpgyfv9zSpu7kjd8gTZIaCfbRv67SCP2/nj/Td0UR/6w==" saltValue="ta7OlU3P7d8pZW6YnAv3X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236" t="s">
        <v>3</v>
      </c>
      <c r="D47" s="1236"/>
      <c r="E47" s="1237"/>
      <c r="F47" s="11">
        <v>27.56</v>
      </c>
      <c r="G47" s="12">
        <v>30.2</v>
      </c>
      <c r="H47" s="12">
        <v>32.07</v>
      </c>
      <c r="I47" s="12">
        <v>28.41</v>
      </c>
      <c r="J47" s="13">
        <v>33.340000000000003</v>
      </c>
    </row>
    <row r="48" spans="2:10" ht="57.75" customHeight="1">
      <c r="B48" s="14"/>
      <c r="C48" s="1238" t="s">
        <v>4</v>
      </c>
      <c r="D48" s="1238"/>
      <c r="E48" s="1239"/>
      <c r="F48" s="15">
        <v>12.79</v>
      </c>
      <c r="G48" s="16">
        <v>12.77</v>
      </c>
      <c r="H48" s="16">
        <v>9.6300000000000008</v>
      </c>
      <c r="I48" s="16">
        <v>10.45</v>
      </c>
      <c r="J48" s="17">
        <v>10.16</v>
      </c>
    </row>
    <row r="49" spans="2:10" ht="57.75" customHeight="1" thickBot="1">
      <c r="B49" s="18"/>
      <c r="C49" s="1240" t="s">
        <v>5</v>
      </c>
      <c r="D49" s="1240"/>
      <c r="E49" s="1241"/>
      <c r="F49" s="19">
        <v>15.73</v>
      </c>
      <c r="G49" s="20">
        <v>2.56</v>
      </c>
      <c r="H49" s="20" t="s">
        <v>569</v>
      </c>
      <c r="I49" s="20" t="s">
        <v>570</v>
      </c>
      <c r="J49" s="21">
        <v>5.31</v>
      </c>
    </row>
    <row r="50" spans="2:10" ht="13.5" customHeight="1"/>
  </sheetData>
  <sheetProtection algorithmName="SHA-512" hashValue="ndSY+UqwDDeAfgpQVqwwp0dS44efuliniy0ytlJ2GBo+SA40wQ9ddMmqC3JHaOljdhJaG2URdEpNFr9QW04l3w==" saltValue="Vt8K8I0dufo6tfxSdIZc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2021-10-06T00:16:05Z</cp:lastPrinted>
  <dcterms:created xsi:type="dcterms:W3CDTF">2021-02-05T01:12:35Z</dcterms:created>
  <dcterms:modified xsi:type="dcterms:W3CDTF">2021-10-06T00:29:06Z</dcterms:modified>
</cp:coreProperties>
</file>